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CaminhoesOtimizado\"/>
    </mc:Choice>
  </mc:AlternateContent>
  <xr:revisionPtr revIDLastSave="0" documentId="13_ncr:1_{BF3ED050-F9F6-42FC-9EE3-36B0B38E089E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7" i="6"/>
  <c r="M8" i="6"/>
  <c r="M9" i="6"/>
  <c r="M10" i="6"/>
  <c r="M11" i="6"/>
  <c r="M13" i="6"/>
  <c r="M14" i="6"/>
  <c r="M15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<sst xmlns="http://schemas.openxmlformats.org/spreadsheetml/2006/main" count="13326" uniqueCount="6752">
  <si>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</si>
  <si>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</si>
  <si>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</si>
  <si>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</si>
  <si>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</si>
  <si>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</si>
  <si>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</si>
  <si>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</si>
  <si>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</si>
  <si>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</si>
  <si>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</si>
  <si>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</si>
  <si>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</si>
  <si>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</si>
  <si>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</si>
  <si>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</si>
  <si>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</si>
  <si>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</si>
  <si>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</si>
  <si>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</si>
  <si>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</si>
  <si>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</si>
  <si>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</si>
  <si>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</si>
  <si>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</si>
  <si>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</si>
  <si>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</si>
  <si>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</si>
  <si>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</si>
  <si>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</si>
  <si>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</si>
  <si>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</si>
  <si>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</si>
  <si>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</si>
  <si>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</si>
  <si>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</si>
  <si>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</si>
  <si>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</si>
  <si>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</si>
  <si>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</si>
  <si>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</si>
  <si>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</si>
  <si>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</si>
  <si>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</si>
  <si>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</si>
  <si>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</si>
  <si>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</si>
  <si>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</si>
  <si>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</si>
  <si>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</si>
  <si>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</si>
  <si>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</si>
  <si>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</si>
  <si>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</si>
  <si>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</si>
  <si>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</si>
  <si>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</si>
  <si>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</si>
  <si>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</si>
  <si>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</si>
  <si>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</si>
  <si>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</si>
  <si>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</si>
  <si>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</si>
  <si>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</si>
  <si>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</si>
  <si>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</si>
  <si>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</si>
  <si>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</si>
  <si>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</si>
  <si>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</si>
  <si>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</si>
  <si>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</si>
  <si>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</si>
  <si>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</si>
  <si>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</si>
  <si>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</si>
  <si>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</si>
  <si>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</si>
  <si>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</si>
  <si>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</si>
  <si>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</si>
  <si>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</si>
  <si>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</si>
  <si>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</si>
  <si>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</si>
  <si>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</si>
  <si>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</si>
  <si>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</si>
  <si>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</si>
  <si>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</si>
  <si>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</si>
  <si>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</si>
  <si>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</si>
  <si>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</si>
  <si>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</si>
  <si>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</si>
  <si>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</si>
  <si>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</si>
  <si>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</si>
  <si>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</si>
  <si>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</si>
  <si>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</si>
  <si>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</si>
  <si>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</si>
  <si>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</si>
  <si>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</si>
  <si>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</si>
  <si>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</si>
  <si>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</si>
  <si>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</si>
  <si>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</si>
  <si>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</si>
  <si>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</si>
  <si>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</si>
  <si>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</si>
  <si>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</si>
  <si>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</si>
  <si>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</si>
  <si>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</si>
  <si>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</si>
  <si>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</si>
  <si>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</si>
  <si>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</si>
  <si>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</si>
  <si>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</si>
  <si>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</si>
  <si>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</si>
  <si>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</si>
  <si>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</si>
  <si>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</si>
  <si>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</si>
  <si>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</si>
  <si>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</si>
  <si>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</si>
  <si>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</si>
  <si>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</si>
  <si>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</si>
  <si>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</si>
  <si>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</si>
  <si>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</si>
  <si>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</si>
  <si>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</si>
  <si>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</si>
  <si>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</si>
  <si>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</si>
  <si>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</si>
  <si>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</si>
  <si>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</si>
  <si>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</si>
  <si>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</si>
  <si>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</si>
  <si>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</si>
  <si>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</si>
  <si>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</si>
  <si>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</si>
  <si>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</si>
  <si>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</si>
  <si>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</si>
  <si>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</si>
  <si>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</si>
  <si>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</si>
  <si>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</si>
  <si>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</si>
  <si>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</si>
  <si>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</si>
  <si>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</si>
  <si>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</si>
  <si>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</si>
  <si>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</si>
  <si>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</si>
  <si>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</si>
  <si>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</si>
  <si>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</si>
  <si>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</si>
  <si>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</si>
  <si>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</si>
  <si>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</si>
  <si>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</si>
  <si>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</si>
  <si>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</si>
  <si>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</si>
  <si>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</si>
  <si>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</si>
  <si>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</si>
  <si>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</si>
  <si>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</si>
  <si>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</si>
  <si>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</si>
  <si>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</si>
  <si>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</si>
  <si>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</si>
  <si>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</si>
  <si>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</si>
  <si>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</si>
  <si>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</si>
  <si>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</si>
  <si>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</si>
  <si>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</si>
  <si>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</si>
  <si>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</si>
  <si>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</si>
  <si>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</si>
  <si>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</si>
  <si>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</si>
  <si>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</si>
  <si>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</si>
  <si>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</si>
  <si>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</si>
  <si>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</si>
  <si>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</si>
  <si>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</si>
  <si>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</si>
  <si>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</si>
  <si>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</si>
  <si>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</si>
  <si>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</si>
  <si>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</si>
  <si>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</si>
  <si>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</si>
  <si>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</si>
  <si>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</si>
  <si>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</si>
  <si>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</si>
  <si>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</si>
  <si>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</si>
  <si>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</si>
  <si>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</si>
  <si>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</si>
  <si>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</si>
  <si>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</si>
  <si>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</si>
  <si>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</si>
  <si>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</si>
  <si>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</si>
  <si>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</si>
  <si>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</si>
  <si>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</si>
  <si>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</si>
  <si>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</si>
  <si>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</si>
  <si>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</si>
  <si>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</si>
  <si>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</si>
  <si>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</si>
  <si>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</si>
  <si>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</si>
  <si>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</si>
  <si>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</si>
  <si>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</si>
  <si>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</si>
  <si>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</si>
  <si>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</si>
  <si>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</si>
  <si>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</si>
  <si>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</si>
  <si>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</si>
  <si>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</si>
  <si>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</si>
  <si>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</si>
  <si>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</si>
  <si>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</si>
  <si>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</si>
  <si>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</si>
  <si>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</si>
  <si>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</si>
  <si>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</si>
  <si>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</si>
  <si>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</si>
  <si>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</si>
  <si>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</si>
  <si>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</si>
  <si>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</si>
  <si>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</si>
  <si>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</si>
  <si>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</si>
  <si>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</si>
  <si>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</si>
  <si>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</si>
  <si>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</si>
  <si>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</si>
  <si>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</si>
  <si>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</si>
  <si>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</si>
  <si>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</si>
  <si>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</si>
  <si>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</si>
  <si>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</si>
  <si>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</si>
  <si>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</si>
  <si>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</si>
  <si>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</si>
  <si>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</si>
  <si>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</si>
  <si>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</si>
  <si>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</si>
  <si>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</si>
  <si>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</si>
  <si>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</si>
  <si>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</si>
  <si>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</si>
  <si>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</si>
  <si>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</si>
  <si>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</si>
  <si>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</si>
  <si>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</si>
  <si>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</si>
  <si>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</si>
  <si>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</si>
  <si>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</si>
  <si>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</si>
  <si>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</si>
  <si>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</si>
  <si>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</si>
  <si>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</si>
  <si>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</si>
  <si>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</si>
  <si>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</si>
  <si>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</si>
  <si>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</si>
  <si>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</si>
  <si>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</si>
  <si>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</si>
  <si>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</si>
  <si>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</si>
  <si>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</si>
  <si>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</si>
  <si>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</si>
  <si>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</si>
  <si>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</si>
  <si>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</si>
  <si>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</si>
  <si>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</si>
  <si>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</si>
  <si>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</si>
  <si>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</si>
  <si>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</si>
  <si>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</si>
  <si>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</si>
  <si>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</si>
  <si>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</si>
  <si>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</si>
  <si>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</si>
  <si>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</si>
  <si>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</si>
  <si>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</si>
  <si>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</si>
  <si>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</si>
  <si>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</si>
  <si>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</si>
  <si>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</si>
  <si>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</si>
  <si>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</si>
  <si>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</si>
  <si>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</si>
  <si>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</si>
  <si>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</si>
  <si>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</si>
  <si>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</si>
  <si>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</si>
  <si>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</si>
  <si>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</si>
  <si>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</si>
  <si>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</si>
  <si>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</si>
  <si>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</si>
  <si>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</si>
  <si>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</si>
  <si>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</si>
  <si>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</si>
  <si>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</si>
  <si>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</si>
  <si>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</si>
  <si>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</si>
  <si>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</si>
  <si>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</si>
  <si>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</si>
  <si>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</si>
  <si>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</si>
  <si>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</si>
  <si>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</si>
  <si>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</si>
  <si>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</si>
  <si>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</si>
  <si>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</si>
  <si>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</si>
  <si>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</si>
  <si>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</si>
  <si>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</si>
  <si>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</si>
  <si>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</si>
  <si>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</si>
  <si>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</si>
  <si>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</si>
  <si>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</si>
  <si>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</si>
  <si>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</si>
  <si>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</si>
  <si>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</si>
  <si>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</si>
  <si>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</si>
  <si>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</si>
  <si>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</si>
  <si>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</si>
  <si>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</si>
  <si>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</si>
  <si>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</si>
  <si>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</si>
  <si>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</si>
  <si>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</si>
  <si>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</si>
  <si>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</si>
  <si>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</si>
  <si>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</si>
  <si>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</si>
  <si>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</si>
  <si>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</si>
  <si>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</si>
  <si>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</si>
  <si>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</si>
  <si>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</si>
  <si>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</si>
  <si>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</si>
  <si>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</si>
  <si>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</si>
  <si>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</si>
  <si>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</si>
  <si>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</si>
  <si>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</si>
  <si>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</si>
  <si>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</si>
  <si>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</si>
  <si>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</si>
  <si>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</si>
  <si>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</si>
  <si>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</si>
  <si>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</si>
  <si>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</si>
  <si>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</si>
  <si>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</si>
  <si>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</si>
  <si>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</si>
  <si>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</si>
  <si>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</si>
  <si>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</si>
  <si>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</si>
  <si>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</si>
  <si>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</si>
  <si>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</si>
  <si>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</si>
  <si>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</si>
  <si>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</si>
  <si>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</si>
  <si>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</si>
  <si>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</si>
  <si>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</si>
  <si>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</si>
  <si>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</si>
  <si>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</si>
  <si>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</si>
  <si>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</si>
  <si>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</si>
  <si>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</si>
  <si>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</si>
  <si>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</si>
  <si>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</si>
  <si>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</si>
  <si>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</si>
  <si>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</si>
  <si>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</si>
  <si>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</si>
  <si>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</si>
  <si>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</si>
  <si>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</si>
  <si>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</si>
  <si>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</si>
  <si>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</si>
  <si>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</si>
  <si>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</si>
  <si>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</si>
  <si>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</si>
  <si>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</si>
  <si>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</si>
  <si>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</si>
  <si>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</si>
  <si>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</si>
  <si>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</si>
  <si>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</si>
  <si>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</si>
  <si>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</si>
  <si>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</si>
  <si>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</si>
  <si>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</si>
  <si>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</si>
  <si>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</si>
  <si>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</si>
  <si>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</si>
  <si>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</si>
  <si>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</si>
  <si>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</si>
  <si>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</si>
  <si>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</si>
  <si>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</si>
  <si>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</si>
  <si>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</si>
  <si>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</si>
  <si>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</si>
  <si>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</si>
  <si>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</si>
  <si>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</si>
  <si>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</si>
  <si>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</si>
  <si>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</si>
  <si>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</si>
  <si>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</si>
  <si>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</si>
  <si>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</si>
  <si>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</si>
  <si>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</si>
  <si>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</si>
  <si>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</si>
  <si>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</si>
  <si>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</si>
  <si>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</si>
  <si>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</si>
  <si>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</si>
  <si>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</si>
  <si>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</si>
  <si>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</si>
  <si>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</si>
  <si>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</si>
  <si>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</si>
  <si>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</si>
  <si>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</si>
  <si>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</si>
  <si>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</si>
  <si>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</si>
  <si>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</si>
  <si>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</si>
  <si>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</si>
  <si>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</si>
  <si>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</si>
  <si>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</si>
  <si>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</si>
  <si>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</si>
  <si>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</si>
  <si>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</si>
  <si>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</si>
  <si>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</si>
  <si>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</si>
  <si>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</si>
  <si>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</si>
  <si>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</si>
  <si>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</si>
  <si>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</si>
  <si>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</si>
  <si>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</si>
  <si>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</si>
  <si>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</si>
  <si>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</si>
  <si>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</si>
  <si>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</si>
  <si>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</si>
  <si>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</si>
  <si>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</si>
  <si>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</si>
  <si>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</si>
  <si>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</si>
  <si>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</si>
  <si>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</si>
  <si>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</si>
  <si>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</si>
  <si>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</si>
  <si>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</si>
  <si>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</si>
  <si>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</si>
  <si>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</si>
  <si>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</si>
  <si>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</si>
  <si>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</si>
  <si>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</si>
  <si>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</si>
  <si>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</si>
  <si>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</si>
  <si>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</si>
  <si>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</si>
  <si>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</si>
  <si>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</si>
  <si>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</si>
  <si>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</si>
  <si>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</si>
  <si>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</si>
  <si>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</si>
  <si>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</si>
  <si>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</si>
  <si>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</si>
  <si>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</si>
  <si>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</si>
  <si>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</si>
  <si>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</si>
  <si>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</si>
  <si>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</si>
  <si>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</si>
  <si>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</si>
  <si>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</si>
  <si>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</si>
  <si>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</si>
  <si>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</si>
  <si>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</si>
  <si>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</si>
  <si>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</si>
  <si>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</si>
  <si>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</si>
  <si>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</si>
  <si>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</si>
  <si>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</si>
  <si>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</si>
  <si>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</si>
  <si>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</si>
  <si>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</si>
  <si>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</si>
  <si>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</si>
  <si>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</si>
  <si>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</si>
  <si>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</si>
  <si>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</si>
  <si>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</si>
  <si>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</si>
  <si>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</si>
  <si>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</si>
  <si>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</si>
  <si>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</si>
  <si>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</si>
  <si>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</si>
  <si>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</si>
  <si>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</si>
  <si>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</si>
  <si>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</si>
  <si>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</si>
  <si>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</si>
  <si>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</si>
  <si>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</si>
  <si>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</si>
  <si>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</si>
  <si>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</si>
  <si>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</si>
  <si>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</si>
  <si>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</si>
  <si>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</si>
  <si>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</si>
  <si>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</si>
  <si>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</si>
  <si>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</si>
  <si>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</si>
  <si>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</si>
  <si>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</si>
  <si>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</si>
  <si>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</si>
  <si>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</si>
  <si>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</si>
  <si>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</si>
  <si>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</si>
  <si>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</si>
  <si>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</si>
  <si>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</si>
  <si>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</si>
  <si>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</si>
  <si>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</si>
  <si>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</si>
  <si>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</si>
  <si>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</si>
  <si>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</si>
  <si>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</si>
  <si>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</si>
  <si>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</si>
  <si>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</si>
  <si>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</si>
  <si>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</si>
  <si>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</si>
  <si>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</si>
  <si>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</si>
  <si>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</si>
  <si>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</si>
  <si>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</si>
  <si>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</si>
  <si>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</si>
  <si>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</si>
  <si>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</si>
  <si>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</si>
  <si>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</si>
  <si>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</si>
  <si>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</si>
  <si>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</si>
  <si>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</si>
  <si>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</si>
  <si>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</si>
  <si>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</si>
  <si>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</si>
  <si>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</si>
  <si>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</si>
  <si>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</si>
  <si>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</si>
  <si>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</si>
  <si>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</si>
  <si>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</si>
  <si>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</si>
  <si>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</si>
  <si>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</si>
  <si>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</si>
  <si>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</si>
  <si>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</si>
  <si>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</si>
  <si>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</si>
  <si>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</si>
  <si>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</si>
  <si>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</si>
  <si>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</si>
  <si>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</si>
  <si>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</si>
  <si>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</si>
  <si>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</si>
  <si>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</si>
  <si>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</si>
  <si>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</si>
  <si>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</si>
  <si>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</si>
  <si>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</si>
  <si>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</si>
  <si>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</si>
  <si>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</si>
  <si>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</si>
  <si>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</si>
  <si>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</si>
  <si>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</si>
  <si>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</si>
  <si>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</si>
  <si>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</si>
  <si>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</si>
  <si>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</si>
  <si>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</si>
  <si>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</si>
  <si>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</si>
  <si>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</si>
  <si>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</si>
  <si>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</si>
  <si>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</si>
  <si>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</si>
  <si>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</si>
  <si>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</si>
  <si>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</si>
  <si>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</si>
  <si>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</si>
  <si>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</si>
  <si>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</si>
  <si>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</si>
  <si>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</si>
  <si>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</si>
  <si>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</si>
  <si>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</si>
  <si>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</si>
  <si>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</si>
  <si>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</si>
  <si>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</si>
  <si>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</si>
  <si>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</si>
  <si>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</si>
  <si>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</si>
  <si>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</si>
  <si>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</si>
  <si>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</si>
  <si>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</si>
  <si>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</si>
  <si>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</si>
  <si>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</si>
  <si>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</si>
  <si>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</si>
  <si>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</si>
  <si>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</si>
  <si>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</si>
  <si>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</si>
  <si>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</si>
  <si>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</si>
  <si>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</si>
  <si>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</si>
  <si>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</si>
  <si>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</si>
  <si>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</si>
  <si>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</si>
  <si>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</si>
  <si>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</si>
  <si>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</si>
  <si>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</si>
  <si>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</si>
  <si>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</si>
  <si>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</si>
  <si>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</si>
  <si>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</si>
  <si>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</si>
  <si>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</si>
  <si>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</si>
  <si>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</si>
  <si>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</si>
  <si>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</si>
  <si>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</si>
  <si>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</si>
  <si>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</si>
  <si>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</si>
  <si>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</si>
  <si>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</si>
  <si>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</si>
  <si>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</si>
  <si>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</si>
  <si>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</si>
  <si>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</si>
  <si>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</si>
  <si>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</si>
  <si>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</si>
  <si>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</si>
  <si>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</si>
  <si>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</si>
  <si>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</si>
  <si>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</si>
  <si>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</si>
  <si>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</si>
  <si>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</si>
  <si>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</si>
  <si>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</si>
  <si>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</si>
  <si>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</si>
  <si>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</si>
  <si>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</si>
  <si>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</si>
  <si>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</si>
  <si>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</si>
  <si>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</si>
  <si>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</si>
  <si>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</si>
  <si>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</si>
  <si>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</si>
  <si>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</si>
  <si>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</si>
  <si>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</si>
  <si>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</si>
  <si>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</si>
  <si>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</si>
  <si>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</si>
  <si>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</si>
  <si>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</si>
  <si>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</si>
  <si>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</si>
  <si>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</si>
  <si>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</si>
  <si>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</si>
  <si>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</si>
  <si>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</si>
  <si>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</si>
  <si>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</si>
  <si>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</si>
  <si>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</si>
  <si>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</si>
  <si>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</si>
  <si>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</si>
  <si>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</si>
  <si>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</si>
  <si>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</si>
  <si>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</si>
  <si>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</si>
  <si>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</si>
  <si>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</si>
  <si>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</si>
  <si>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</si>
  <si>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</si>
  <si>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</si>
  <si>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</si>
  <si>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</si>
  <si>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</si>
  <si>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</si>
  <si>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</si>
  <si>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</si>
  <si>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</si>
  <si>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</si>
  <si>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</si>
  <si>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</si>
  <si>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</si>
  <si>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</si>
  <si>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</si>
  <si>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</si>
  <si>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</si>
  <si>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</si>
  <si>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</si>
  <si>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</si>
  <si>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</si>
  <si>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</si>
  <si>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</si>
  <si>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</si>
  <si>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</si>
  <si>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</si>
  <si>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</si>
  <si>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</si>
  <si>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</si>
  <si>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</si>
  <si>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</si>
  <si>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</si>
  <si>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</si>
  <si>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</si>
  <si>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</si>
  <si>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</si>
  <si>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</si>
  <si>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</si>
  <si>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</si>
  <si>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</si>
  <si>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</si>
  <si>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</si>
  <si>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</si>
  <si>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</si>
  <si>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</si>
  <si>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</si>
  <si>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</si>
  <si>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</si>
  <si>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</si>
  <si>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</si>
  <si>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</si>
  <si>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</si>
  <si>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</si>
  <si>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</si>
  <si>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</si>
  <si>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</si>
  <si>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</si>
  <si>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</si>
  <si>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</si>
  <si>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</si>
  <si>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</si>
  <si>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</si>
  <si>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</si>
  <si>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</si>
  <si>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</si>
  <si>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</si>
  <si>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</si>
  <si>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</si>
  <si>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</si>
  <si>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</si>
  <si>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</si>
  <si>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</si>
  <si>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</si>
  <si>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</si>
  <si>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</si>
  <si>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</si>
  <si>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</si>
  <si>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</si>
  <si>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</si>
  <si>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</si>
  <si>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</si>
  <si>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</si>
  <si>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</si>
  <si>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</si>
  <si>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</si>
  <si>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</si>
  <si>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</si>
  <si>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</si>
  <si>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</si>
  <si>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</si>
  <si>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</si>
  <si>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</si>
  <si>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</si>
  <si>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</si>
  <si>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</si>
  <si>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</si>
  <si>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</si>
  <si>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</si>
  <si>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</si>
  <si>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</si>
  <si>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</si>
  <si>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</si>
  <si>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</si>
  <si>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</si>
  <si>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</si>
  <si>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</si>
  <si>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</si>
  <si>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</si>
  <si>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</si>
  <si>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</si>
  <si>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</si>
  <si>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</si>
  <si>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</si>
  <si>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</si>
  <si>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</si>
  <si>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</si>
  <si>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</si>
  <si>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</si>
  <si>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</si>
  <si>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</si>
  <si>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</si>
  <si>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</si>
  <si>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</si>
  <si>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</si>
  <si>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</si>
  <si>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</si>
  <si>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</si>
  <si>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</si>
  <si>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</si>
  <si>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</si>
  <si>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</si>
  <si>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</si>
  <si>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</si>
  <si>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</si>
  <si>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</si>
  <si>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</si>
  <si>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</si>
  <si>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</si>
  <si>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</si>
  <si>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</si>
  <si>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</si>
  <si>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</si>
  <si>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</si>
  <si>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</si>
  <si>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</si>
  <si>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</si>
  <si>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</si>
  <si>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</si>
  <si>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</si>
  <si>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</si>
  <si>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</si>
  <si>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</si>
  <si>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</si>
  <si>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</si>
  <si>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</si>
  <si>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</si>
  <si>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</si>
  <si>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</si>
  <si>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</si>
  <si>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</si>
  <si>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</si>
  <si>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</si>
  <si>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</si>
  <si>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</si>
  <si>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</si>
  <si>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</si>
  <si>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</si>
  <si>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</si>
  <si>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</si>
  <si>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</si>
  <si>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</si>
  <si>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</si>
  <si>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</si>
  <si>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</si>
  <si>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</si>
  <si>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</si>
  <si>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</si>
  <si>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</si>
  <si>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</si>
  <si>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</si>
  <si>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</si>
  <si>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</si>
  <si>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</si>
  <si>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</si>
  <si>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</si>
  <si>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</si>
  <si>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</si>
  <si>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</si>
  <si>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</si>
  <si>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</si>
  <si>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</si>
  <si>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</si>
  <si>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</si>
  <si>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</si>
  <si>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</si>
  <si>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</si>
  <si>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</si>
  <si>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</si>
  <si>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</si>
  <si>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</si>
  <si>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</si>
  <si>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</si>
  <si>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</si>
  <si>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</si>
  <si>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</si>
  <si>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</si>
  <si>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</si>
  <si>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</si>
  <si>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</si>
  <si>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</si>
  <si>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</si>
  <si>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</si>
  <si>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</si>
  <si>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</si>
  <si>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</si>
  <si>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</si>
  <si>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</si>
  <si>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</si>
  <si>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</si>
  <si>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</si>
  <si>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</si>
  <si>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</si>
  <si>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</si>
  <si>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</si>
  <si>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</si>
  <si>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</si>
  <si>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</si>
  <si>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</si>
  <si>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</si>
  <si>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</si>
  <si>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</si>
  <si>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</si>
  <si>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</si>
  <si>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</si>
  <si>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</si>
  <si>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</si>
  <si>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</si>
  <si>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</si>
  <si>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</si>
  <si>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</si>
  <si>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</si>
  <si>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</si>
  <si>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</si>
  <si>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</si>
  <si>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</si>
  <si>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</si>
  <si>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</si>
  <si>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</si>
  <si>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</si>
  <si>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</si>
  <si>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</si>
  <si>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</si>
  <si>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</si>
  <si>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</si>
  <si>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</si>
  <si>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</si>
  <si>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</si>
  <si>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</si>
  <si>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</si>
  <si>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</si>
  <si>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</si>
  <si>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</si>
  <si>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</si>
  <si>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</si>
  <si>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</si>
  <si>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</si>
  <si>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</si>
  <si>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</si>
  <si>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</si>
  <si>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</si>
  <si>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</si>
  <si>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</si>
  <si>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</si>
  <si>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</si>
  <si>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</si>
  <si>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</si>
  <si>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</si>
  <si>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</si>
  <si>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</si>
  <si>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</si>
  <si>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</si>
  <si>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</si>
  <si>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</si>
  <si>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</si>
  <si>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</si>
  <si>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</si>
  <si>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</si>
  <si>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</si>
  <si>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</si>
  <si>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</si>
  <si>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</si>
  <si>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</si>
  <si>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</si>
  <si>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</si>
  <si>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</si>
  <si>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</si>
  <si>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</si>
  <si>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</si>
  <si>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</si>
  <si>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</si>
  <si>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</si>
  <si>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</si>
  <si>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</si>
  <si>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</si>
  <si>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</si>
  <si>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</si>
  <si>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</si>
  <si>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</si>
  <si>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</si>
  <si>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</si>
  <si>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</si>
  <si>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</si>
  <si>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</si>
  <si>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</si>
  <si>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</si>
  <si>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</si>
  <si>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</si>
  <si>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</si>
  <si>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</si>
  <si>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</si>
  <si>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</si>
  <si>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</si>
  <si>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</si>
  <si>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</si>
  <si>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</si>
  <si>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</si>
  <si>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</si>
  <si>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</si>
  <si>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</si>
  <si>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</si>
  <si>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</si>
  <si>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</si>
  <si>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</si>
  <si>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</si>
  <si>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</si>
  <si>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</si>
  <si>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</si>
  <si>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</si>
  <si>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</si>
  <si>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</si>
  <si>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</si>
  <si>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</si>
  <si>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</si>
  <si>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</si>
  <si>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</si>
  <si>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</si>
  <si>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</si>
  <si>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</si>
  <si>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</si>
  <si>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</si>
  <si>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</si>
  <si>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</si>
  <si>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</si>
  <si>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</si>
  <si>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</si>
  <si>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</si>
  <si>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</si>
  <si>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</si>
  <si>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</si>
  <si>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</si>
  <si>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</si>
  <si>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</si>
  <si>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</si>
  <si>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</si>
  <si>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</si>
  <si>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</si>
  <si>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</si>
  <si>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</si>
  <si>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</si>
  <si>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</si>
  <si>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</si>
  <si>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</si>
  <si>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</si>
  <si>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</si>
  <si>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</si>
  <si>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</si>
  <si>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</si>
  <si>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</si>
  <si>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</si>
  <si>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</si>
  <si>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</si>
  <si>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</si>
  <si>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</si>
  <si>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</si>
  <si>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</si>
  <si>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</si>
  <si>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</si>
  <si>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</si>
  <si>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</si>
  <si>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</si>
  <si>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</si>
  <si>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</si>
  <si>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</si>
  <si>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</si>
  <si>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</si>
  <si>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</si>
  <si>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</si>
  <si>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</si>
  <si>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</si>
  <si>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</si>
  <si>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</si>
  <si>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</si>
  <si>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</si>
  <si>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</si>
  <si>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</si>
  <si>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</si>
  <si>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</si>
  <si>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</si>
  <si>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</si>
  <si>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</si>
  <si>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</si>
  <si>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</si>
  <si>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</si>
  <si>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</si>
  <si>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</si>
  <si>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</si>
  <si>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</si>
  <si>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</si>
  <si>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</si>
  <si>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</si>
  <si>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</si>
  <si>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</si>
  <si>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</si>
  <si>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</si>
  <si>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</si>
  <si>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</si>
  <si>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</si>
  <si>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</si>
  <si>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</si>
  <si>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</si>
  <si>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</si>
  <si>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</si>
  <si>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</si>
  <si>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</si>
  <si>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</si>
  <si>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</si>
  <si>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</si>
  <si>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</si>
  <si>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</si>
  <si>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</si>
  <si>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</si>
  <si>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</si>
  <si>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</si>
  <si>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</si>
  <si>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</si>
  <si>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</si>
  <si>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</si>
  <si>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</si>
  <si>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</si>
  <si>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</si>
  <si>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</si>
  <si>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</si>
  <si>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</si>
  <si>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</si>
  <si>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</si>
  <si>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</si>
  <si>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</si>
  <si>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</si>
  <si>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</si>
  <si>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</si>
  <si>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</si>
  <si>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</si>
  <si>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</si>
  <si>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</si>
  <si>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</si>
  <si>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</si>
  <si>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</si>
  <si>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</si>
  <si>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</si>
  <si>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</si>
  <si>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</si>
  <si>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</si>
  <si>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</si>
  <si>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</si>
  <si>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</si>
  <si>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</si>
  <si>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</si>
  <si>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</si>
  <si>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</si>
  <si>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</si>
  <si>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</si>
  <si>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</si>
  <si>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</si>
  <si>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</si>
  <si>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</si>
  <si>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</si>
  <si>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</si>
  <si>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</si>
  <si>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</si>
  <si>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</si>
  <si>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</si>
  <si>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</si>
  <si>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</si>
  <si>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</si>
  <si>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</si>
  <si>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</si>
  <si>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</si>
  <si>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</si>
  <si>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</si>
  <si>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</si>
  <si>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</si>
  <si>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</si>
  <si>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</si>
  <si>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</si>
  <si>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</si>
  <si>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</si>
  <si>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</si>
  <si>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</si>
  <si>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</si>
  <si>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</si>
  <si>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</si>
  <si>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</si>
  <si>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</si>
  <si>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</si>
  <si>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</si>
  <si>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</si>
  <si>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</si>
  <si>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</si>
  <si>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</si>
  <si>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</si>
  <si>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</si>
  <si>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</si>
  <si>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</si>
  <si>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</si>
  <si>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</si>
  <si>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</si>
  <si>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</si>
  <si>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</si>
  <si>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</si>
  <si>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</si>
  <si>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</si>
  <si>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</si>
  <si>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</si>
  <si>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</si>
  <si>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</si>
  <si>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</si>
  <si>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</si>
  <si>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</si>
  <si>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</si>
  <si>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</si>
  <si>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</si>
  <si>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</si>
  <si>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</si>
  <si>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</si>
  <si>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</si>
  <si>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</si>
  <si>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</si>
  <si>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</si>
  <si>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</si>
  <si>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</si>
  <si>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</si>
  <si>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</si>
  <si>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</si>
  <si>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</si>
  <si>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</si>
  <si>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</si>
  <si>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</si>
  <si>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</si>
  <si>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</si>
  <si>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</si>
  <si>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</si>
  <si>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</si>
  <si>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</si>
  <si>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</si>
  <si>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</si>
  <si>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</si>
  <si>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</si>
  <si>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</si>
  <si>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</si>
  <si>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</si>
  <si>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</si>
  <si>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</si>
  <si>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</si>
  <si>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</si>
  <si>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</si>
  <si>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</si>
  <si>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</si>
  <si>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</si>
  <si>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</si>
  <si>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</si>
  <si>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</si>
  <si>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</si>
  <si>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</si>
  <si>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</si>
  <si>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</si>
  <si>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</si>
  <si>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</si>
  <si>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</si>
  <si>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</si>
  <si>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</si>
  <si>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</si>
  <si>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</si>
  <si>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</si>
  <si>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</si>
  <si>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</si>
  <si>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</si>
  <si>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</si>
  <si>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</si>
  <si>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</si>
  <si>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</si>
  <si>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</si>
  <si>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</si>
  <si>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</si>
  <si>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</si>
  <si>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</si>
  <si>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</si>
  <si>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</si>
  <si>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</si>
  <si>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</si>
  <si>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</si>
  <si>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</si>
  <si>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</si>
  <si>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</si>
  <si>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</si>
  <si>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</si>
  <si>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</si>
  <si>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</si>
  <si>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</si>
  <si>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</si>
  <si>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</si>
  <si>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</si>
  <si>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</si>
  <si>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</si>
  <si>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</si>
  <si>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</si>
  <si>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</si>
  <si>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</si>
  <si>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</si>
  <si>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</si>
  <si>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</si>
  <si>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</si>
  <si>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</si>
  <si>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</si>
  <si>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</si>
  <si>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</si>
  <si>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</si>
  <si>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</si>
  <si>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</si>
  <si>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</si>
  <si>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</si>
  <si>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</si>
  <si>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</si>
  <si>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</si>
  <si>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</si>
  <si>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</si>
  <si>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</si>
  <si>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</si>
  <si>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</si>
  <si>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</si>
  <si>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</si>
  <si>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</si>
  <si>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</si>
  <si>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</si>
  <si>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</si>
  <si>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</si>
  <si>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</si>
  <si>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</si>
  <si>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</si>
  <si>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</si>
  <si>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</si>
  <si>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</si>
  <si>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</si>
  <si>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</si>
  <si>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</si>
  <si>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</si>
  <si>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</si>
  <si>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</si>
  <si>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</si>
  <si>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</si>
  <si>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</si>
  <si>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</si>
  <si>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</si>
  <si>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</si>
  <si>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</si>
  <si>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</si>
  <si>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</si>
  <si>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</si>
  <si>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</si>
  <si>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</si>
  <si>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</si>
  <si>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</si>
  <si>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</si>
  <si>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</si>
  <si>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</si>
  <si>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</si>
  <si>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</si>
  <si>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</si>
  <si>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</si>
  <si>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</si>
  <si>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</si>
  <si>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</si>
  <si>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</si>
  <si>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</si>
  <si>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</si>
  <si>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</si>
  <si>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</si>
  <si>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</si>
  <si>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</si>
  <si>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</si>
  <si>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</si>
  <si>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</si>
  <si>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</si>
  <si>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</si>
  <si>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</si>
  <si>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</si>
  <si>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</si>
  <si>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</si>
  <si>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</si>
  <si>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</si>
  <si>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</si>
  <si>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</si>
  <si>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</si>
  <si>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</si>
  <si>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</si>
  <si>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</si>
  <si>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</si>
  <si>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</si>
  <si>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</si>
  <si>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</si>
  <si>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</si>
  <si>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</si>
  <si>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</si>
  <si>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</si>
  <si>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</si>
  <si>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</si>
  <si>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</si>
  <si>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</si>
  <si>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</si>
  <si>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</si>
  <si>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</si>
  <si>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</si>
  <si>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</si>
  <si>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</si>
  <si>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</si>
  <si>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</si>
  <si>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</si>
  <si>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</si>
  <si>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</si>
  <si>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</si>
  <si>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</si>
  <si>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</si>
  <si>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</si>
  <si>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</si>
  <si>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</si>
  <si>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</si>
  <si>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</si>
  <si>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</si>
  <si>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</si>
  <si>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</si>
  <si>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</si>
  <si>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</si>
  <si>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</si>
  <si>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</si>
  <si>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</si>
  <si>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</si>
  <si>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</si>
  <si>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</si>
  <si>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</si>
  <si>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</si>
  <si>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</si>
  <si>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</si>
  <si>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</si>
  <si>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</si>
  <si>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</si>
  <si>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</si>
  <si>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</si>
  <si>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</si>
  <si>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</si>
  <si>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</si>
  <si>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</si>
  <si>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</si>
  <si>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</si>
  <si>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</si>
  <si>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</si>
  <si>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</si>
  <si>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</si>
  <si>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</si>
  <si>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</si>
  <si>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</si>
  <si>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</si>
  <si>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</si>
  <si>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</si>
  <si>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</si>
  <si>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</si>
  <si>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</si>
  <si>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</si>
  <si>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</si>
  <si>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</si>
  <si>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</si>
  <si>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</si>
  <si>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</si>
  <si>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</si>
  <si>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</si>
  <si>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</si>
  <si>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</si>
  <si>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</si>
  <si>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</si>
  <si>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</si>
  <si>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</si>
  <si>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</si>
  <si>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</si>
  <si>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</si>
  <si>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</si>
  <si>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</si>
  <si>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</si>
  <si>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</si>
  <si>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</si>
  <si>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</si>
  <si>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</si>
  <si>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</si>
  <si>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</si>
  <si>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</si>
  <si>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</si>
  <si>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</si>
  <si>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</si>
  <si>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</si>
  <si>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</si>
  <si>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</si>
  <si>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</si>
  <si>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</si>
  <si>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</si>
  <si>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</si>
  <si>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</si>
  <si>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</si>
  <si>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</si>
  <si>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</si>
  <si>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</si>
  <si>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</si>
  <si>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</si>
  <si>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</si>
  <si>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</si>
  <si>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</si>
  <si>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</si>
  <si>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</si>
  <si>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</si>
  <si>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</si>
  <si>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</si>
  <si>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</si>
  <si>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</si>
  <si>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</si>
  <si>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</si>
  <si>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</si>
  <si>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</si>
  <si>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</si>
  <si>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</si>
  <si>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</si>
  <si>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</si>
  <si>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</si>
  <si>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</si>
  <si>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</si>
  <si>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</si>
  <si>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</si>
  <si>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</si>
  <si>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</si>
  <si>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</si>
  <si>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</si>
  <si>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</si>
  <si>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</si>
  <si>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</si>
  <si>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</si>
  <si>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</si>
  <si>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</si>
  <si>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</si>
  <si>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</si>
  <si>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</si>
  <si>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</si>
  <si>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</si>
  <si>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</si>
  <si>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</si>
  <si>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</si>
  <si>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</si>
  <si>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</si>
  <si>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</si>
  <si>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</si>
  <si>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</si>
  <si>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</si>
  <si>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</si>
  <si>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</si>
  <si>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</si>
  <si>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</si>
  <si>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</si>
  <si>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</si>
  <si>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</si>
  <si>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</si>
  <si>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</si>
  <si>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</si>
  <si>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</si>
  <si>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</si>
  <si>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</si>
  <si>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</si>
  <si>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</si>
  <si>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</si>
  <si>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</si>
  <si>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</si>
  <si>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</si>
  <si>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</si>
  <si>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</si>
  <si>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</si>
  <si>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</si>
  <si>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</si>
  <si>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</si>
  <si>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</si>
  <si>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</si>
  <si>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</si>
  <si>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</si>
  <si>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</si>
  <si>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</si>
  <si>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</si>
  <si>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</si>
  <si>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</si>
  <si>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</si>
  <si>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</si>
  <si>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</si>
  <si>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</si>
  <si>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</si>
  <si>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</si>
  <si>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</si>
  <si>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</si>
  <si>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</si>
  <si>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</si>
  <si>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</si>
  <si>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</si>
  <si>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</si>
  <si>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</si>
  <si>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</si>
  <si>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</si>
  <si>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</si>
  <si>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</si>
  <si>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</si>
  <si>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</si>
  <si>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</si>
  <si>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</si>
  <si>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</si>
  <si>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</si>
  <si>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</si>
  <si>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</si>
  <si>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</si>
  <si>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</si>
  <si>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</si>
  <si>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</si>
  <si>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</si>
  <si>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</si>
  <si>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</si>
  <si>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</si>
  <si>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</si>
  <si>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</si>
  <si>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</si>
  <si>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</si>
  <si>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</si>
  <si>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</si>
  <si>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</si>
  <si>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</si>
  <si>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</si>
  <si>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</si>
  <si>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</si>
  <si>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</si>
  <si>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</si>
  <si>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</si>
  <si>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</si>
  <si>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</si>
  <si>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</si>
  <si>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</si>
  <si>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</si>
  <si>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</si>
  <si>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</si>
  <si>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</si>
  <si>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</si>
  <si>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</si>
  <si>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</si>
  <si>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</si>
  <si>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</si>
  <si>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</si>
  <si>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</si>
  <si>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</si>
  <si>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</si>
  <si>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</si>
  <si>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</si>
  <si>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</si>
  <si>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</si>
  <si>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</si>
  <si>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</si>
  <si>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</si>
  <si>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</si>
  <si>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</si>
  <si>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</si>
  <si>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</si>
  <si>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</si>
  <si>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</si>
  <si>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</si>
  <si>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</si>
  <si>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</si>
  <si>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</si>
  <si>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</si>
  <si>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</si>
  <si>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</si>
  <si>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</si>
  <si>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</si>
  <si>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</si>
  <si>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</si>
  <si>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</si>
  <si>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</si>
  <si>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</si>
  <si>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</si>
  <si>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</si>
  <si>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</si>
  <si>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</si>
  <si>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</si>
  <si>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</si>
  <si>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</si>
  <si>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</si>
  <si>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</si>
  <si>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</si>
  <si>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</si>
  <si>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</si>
  <si>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</si>
  <si>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</si>
  <si>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</si>
  <si>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</si>
  <si>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</si>
  <si>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</si>
  <si>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</si>
  <si>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</si>
  <si>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</si>
  <si>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</si>
  <si>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</si>
  <si>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</si>
  <si>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</si>
  <si>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</si>
  <si>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</si>
  <si>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</si>
  <si>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</si>
  <si>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</si>
  <si>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</si>
  <si>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</si>
  <si>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</si>
  <si>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</si>
  <si>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</si>
  <si>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</si>
  <si>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</si>
  <si>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</si>
  <si>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</si>
  <si>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</si>
  <si>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</si>
  <si>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</si>
  <si>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</si>
  <si>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</si>
  <si>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</si>
  <si>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</si>
  <si>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</si>
  <si>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</si>
  <si>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</si>
  <si>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</si>
  <si>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</si>
  <si>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</si>
  <si>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</si>
  <si>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</si>
  <si>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</si>
  <si>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</si>
  <si>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</si>
  <si>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</si>
  <si>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</si>
  <si>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</si>
  <si>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</si>
  <si>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</si>
  <si>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</si>
  <si>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</si>
  <si>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</si>
  <si>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</si>
  <si>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</si>
  <si>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</si>
  <si>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</si>
  <si>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</si>
  <si>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</si>
  <si>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</si>
  <si>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</si>
  <si>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</si>
  <si>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</si>
  <si>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</si>
  <si>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</si>
  <si>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</si>
  <si>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</si>
  <si>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</si>
  <si>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</si>
  <si>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</si>
  <si>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</si>
  <si>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</si>
  <si>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</si>
  <si>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</si>
  <si>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</si>
  <si>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</si>
  <si>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</si>
  <si>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</si>
  <si>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</si>
  <si>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</si>
  <si>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</si>
  <si>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</si>
  <si>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</si>
  <si>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</si>
  <si>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</si>
  <si>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</si>
  <si>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</si>
  <si>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</si>
  <si>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</si>
  <si>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</si>
  <si>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</si>
  <si>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</si>
  <si>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</si>
  <si>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</si>
  <si>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</si>
  <si>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</si>
  <si>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</si>
  <si>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</si>
  <si>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</si>
  <si>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</si>
  <si>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</si>
  <si>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</si>
  <si>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</si>
  <si>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</si>
  <si>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</si>
  <si>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</si>
  <si>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</si>
  <si>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</si>
  <si>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</si>
  <si>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</si>
  <si>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</si>
  <si>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</si>
  <si>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</si>
  <si>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</si>
  <si>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</si>
  <si>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</si>
  <si>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</si>
  <si>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</si>
  <si>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</si>
  <si>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</si>
  <si>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</si>
  <si>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</si>
  <si>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</si>
  <si>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</si>
  <si>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</si>
  <si>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</si>
  <si>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</si>
  <si>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</si>
  <si>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</si>
  <si>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</si>
  <si>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</si>
  <si>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</si>
  <si>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</si>
  <si>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</si>
  <si>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</si>
  <si>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</si>
  <si>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</si>
  <si>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</si>
  <si>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</si>
  <si>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</si>
  <si>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</si>
  <si>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</si>
  <si>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</si>
  <si>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</si>
  <si>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</si>
  <si>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</si>
  <si>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</si>
  <si>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</si>
  <si>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</si>
  <si>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</si>
  <si>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</si>
  <si>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</si>
  <si>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</si>
  <si>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</si>
  <si>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</si>
  <si>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</si>
  <si>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</si>
  <si>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</si>
  <si>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</si>
  <si>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</si>
  <si>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</si>
  <si>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</si>
  <si>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</si>
  <si>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</si>
  <si>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</si>
  <si>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</si>
  <si>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</si>
  <si>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</si>
  <si>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</si>
  <si>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</si>
  <si>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</si>
  <si>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</si>
  <si>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</si>
  <si>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</si>
  <si>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</si>
  <si>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</si>
  <si>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</si>
  <si>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</si>
  <si>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</si>
  <si>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</si>
  <si>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</si>
  <si>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</si>
  <si>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</si>
  <si>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</si>
  <si>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</si>
  <si>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</si>
  <si>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</si>
  <si>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</si>
  <si>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</si>
  <si>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</si>
  <si>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</si>
  <si>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</si>
  <si>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</si>
  <si>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</si>
  <si>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</si>
  <si>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</si>
  <si>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</si>
  <si>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</si>
  <si>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</si>
  <si>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</si>
  <si>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</si>
  <si>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</si>
  <si>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</si>
  <si>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</si>
  <si>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</si>
  <si>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</si>
  <si>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</si>
  <si>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</si>
  <si>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</si>
  <si>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</si>
  <si>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</si>
  <si>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</si>
  <si>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</si>
  <si>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</si>
  <si>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</si>
  <si>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</si>
  <si>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</si>
  <si>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</si>
  <si>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</si>
  <si>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</si>
  <si>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</si>
  <si>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</si>
  <si>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</si>
  <si>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</si>
  <si>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</si>
  <si>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</si>
  <si>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</si>
  <si>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</si>
  <si>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</si>
  <si>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</si>
  <si>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</si>
  <si>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</si>
  <si>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</si>
  <si>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</si>
  <si>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</si>
  <si>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</si>
  <si>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</si>
  <si>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</si>
  <si>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</si>
  <si>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</si>
  <si>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</si>
  <si>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</si>
  <si>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</si>
  <si>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</si>
  <si>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</si>
  <si>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</si>
  <si>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</si>
  <si>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</si>
  <si>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</si>
  <si>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</si>
  <si>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</si>
  <si>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</si>
  <si>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</si>
  <si>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</si>
  <si>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</si>
  <si>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</si>
  <si>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</si>
  <si>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</si>
  <si>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</si>
  <si>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</si>
  <si>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</si>
  <si>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</si>
  <si>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</si>
  <si>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</si>
  <si>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</si>
  <si>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</si>
  <si>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</si>
  <si>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</si>
  <si>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</si>
  <si>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</si>
  <si>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</si>
  <si>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</si>
  <si>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</si>
  <si>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</si>
  <si>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</si>
  <si>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</si>
  <si>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</si>
  <si>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</si>
  <si>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</si>
  <si>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</si>
  <si>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</si>
  <si>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</si>
  <si>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</si>
  <si>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</si>
  <si>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</si>
  <si>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</si>
  <si>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</si>
  <si>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</si>
  <si>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</si>
  <si>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</si>
  <si>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</si>
  <si>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</si>
  <si>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</si>
  <si>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</si>
  <si>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</si>
  <si>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</si>
  <si>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</si>
  <si>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</si>
  <si>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</si>
  <si>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</si>
  <si>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</si>
  <si>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</si>
  <si>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</si>
  <si>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</si>
  <si>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</si>
  <si>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</si>
  <si>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</si>
  <si>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</si>
  <si>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</si>
  <si>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</si>
  <si>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</si>
  <si>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</si>
  <si>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</si>
  <si>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</si>
  <si>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</si>
  <si>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</si>
  <si>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</si>
  <si>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</si>
  <si>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</si>
  <si>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</si>
  <si>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</si>
  <si>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</si>
  <si>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</si>
  <si>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</si>
  <si>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</si>
  <si>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</si>
  <si>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</si>
  <si>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</si>
  <si>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</si>
  <si>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</si>
  <si>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</si>
  <si>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</si>
  <si>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</si>
  <si>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</si>
  <si>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</si>
  <si>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</si>
  <si>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</si>
  <si>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</si>
  <si>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</si>
  <si>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</si>
  <si>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</si>
  <si>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</si>
  <si>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</si>
  <si>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</si>
  <si>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</si>
  <si>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</si>
  <si>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</si>
  <si>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</si>
  <si>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</si>
  <si>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</si>
  <si>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</si>
  <si>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</si>
  <si>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</si>
  <si>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</si>
  <si>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</si>
  <si>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</si>
  <si>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</si>
  <si>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</si>
  <si>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</si>
  <si>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</si>
  <si>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</si>
  <si>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</si>
  <si>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</si>
  <si>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</si>
  <si>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</si>
  <si>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</si>
  <si>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</si>
  <si>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</si>
  <si>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</si>
  <si>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</si>
  <si>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</si>
  <si>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</si>
  <si>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</si>
  <si>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</si>
  <si>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</si>
  <si>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</si>
  <si>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</si>
  <si>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</si>
  <si>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</si>
  <si>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</si>
  <si>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</si>
  <si>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</si>
  <si>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</si>
  <si>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</si>
  <si>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</si>
  <si>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</si>
  <si>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</si>
  <si>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</si>
  <si>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</si>
  <si>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</si>
  <si>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</si>
  <si>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</si>
  <si>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</si>
  <si>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</si>
  <si>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</si>
  <si>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</si>
  <si>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</si>
  <si>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</si>
  <si>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</si>
  <si>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</si>
  <si>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</si>
  <si>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</si>
  <si>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</si>
  <si>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</si>
  <si>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</si>
  <si>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</si>
  <si>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</si>
  <si>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</si>
  <si>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</si>
  <si>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</si>
  <si>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</si>
  <si>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</si>
  <si>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</si>
  <si>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</si>
  <si>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</si>
  <si>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</si>
  <si>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</si>
  <si>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</si>
  <si>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</si>
  <si>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</si>
  <si>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</si>
  <si>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</si>
  <si>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</si>
  <si>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</si>
  <si>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</si>
  <si>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</si>
  <si>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</si>
  <si>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</si>
  <si>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</si>
  <si>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</si>
  <si>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</si>
  <si>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</si>
  <si>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</si>
  <si>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</si>
  <si>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</si>
  <si>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</si>
  <si>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</si>
  <si>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</si>
  <si>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</si>
  <si>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</si>
  <si>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</si>
  <si>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</si>
  <si>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</si>
  <si>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</si>
  <si>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</si>
  <si>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</si>
  <si>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</si>
  <si>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</si>
  <si>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</si>
  <si>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</si>
  <si>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</si>
  <si>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</si>
  <si>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</si>
  <si>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</si>
  <si>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</si>
  <si>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</si>
  <si>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</si>
  <si>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</si>
  <si>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</si>
  <si>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</si>
  <si>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</si>
  <si>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</si>
  <si>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</si>
  <si>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</si>
  <si>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</si>
  <si>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</si>
  <si>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</si>
  <si>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</si>
  <si>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</si>
  <si>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</si>
  <si>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</si>
  <si>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</si>
  <si>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</si>
  <si>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</si>
  <si>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</si>
  <si>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</si>
  <si>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</si>
  <si>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</si>
  <si>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</si>
  <si>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</si>
  <si>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</si>
  <si>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</si>
  <si>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</si>
  <si>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</si>
  <si>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</si>
  <si>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</si>
  <si>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</si>
  <si>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</si>
  <si>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</si>
  <si>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</si>
  <si>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</si>
  <si>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</si>
  <si>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</si>
  <si>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</si>
  <si>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</si>
  <si>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</si>
  <si>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</si>
  <si>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</si>
  <si>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</si>
  <si>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</si>
  <si>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</si>
  <si>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</si>
  <si>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</si>
  <si>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</si>
  <si>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</si>
  <si>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</si>
  <si>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</si>
  <si>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</si>
  <si>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</si>
  <si>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</si>
  <si>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</si>
  <si>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</si>
  <si>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</si>
  <si>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</si>
  <si>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</si>
  <si>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</si>
  <si>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</si>
  <si>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</si>
  <si>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</si>
  <si>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</si>
  <si>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</si>
  <si>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</si>
  <si>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</si>
  <si>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</si>
  <si>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</si>
  <si>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</si>
  <si>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</si>
  <si>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</si>
  <si>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</si>
  <si>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</si>
  <si>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</si>
  <si>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</si>
  <si>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</si>
  <si>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</si>
  <si>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</si>
  <si>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</si>
  <si>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</si>
  <si>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</si>
  <si>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</si>
  <si>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</si>
  <si>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</si>
  <si>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</si>
  <si>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</si>
  <si>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</si>
  <si>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</si>
  <si>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</si>
  <si>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</si>
  <si>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</si>
  <si>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</si>
  <si>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</si>
  <si>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</si>
  <si>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</si>
  <si>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</si>
  <si>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</si>
  <si>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</si>
  <si>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</si>
  <si>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</si>
  <si>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</si>
  <si>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</si>
  <si>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</si>
  <si>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</si>
  <si>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</si>
  <si>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</si>
  <si>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</si>
  <si>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</si>
  <si>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</si>
  <si>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</si>
  <si>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</si>
  <si>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</si>
  <si>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</si>
  <si>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</si>
  <si>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</si>
  <si>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</si>
  <si>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</si>
  <si>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</si>
  <si>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</si>
  <si>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</si>
  <si>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</si>
  <si>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</si>
  <si>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</si>
  <si>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</si>
  <si>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</si>
  <si>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</si>
  <si>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</si>
  <si>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</si>
  <si>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</si>
  <si>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</si>
  <si>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</si>
  <si>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</si>
  <si>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</si>
  <si>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</si>
  <si>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</si>
  <si>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</si>
  <si>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</si>
  <si>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</si>
  <si>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</si>
  <si>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</si>
  <si>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</si>
  <si>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</si>
  <si>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</si>
  <si>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</si>
  <si>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</si>
  <si>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</si>
  <si>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</si>
  <si>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</si>
  <si>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</si>
  <si>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</si>
  <si>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</si>
  <si>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</si>
  <si>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</si>
  <si>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</si>
  <si>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</si>
  <si>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</si>
  <si>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</si>
  <si>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</si>
  <si>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</si>
  <si>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</si>
  <si>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</si>
  <si>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</si>
  <si>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</si>
  <si>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</si>
  <si>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</si>
  <si>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</si>
  <si>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</si>
  <si>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</si>
  <si>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</si>
  <si>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</si>
  <si>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</si>
  <si>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</si>
  <si>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</si>
  <si>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</si>
  <si>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</si>
  <si>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</si>
  <si>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</si>
  <si>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</si>
  <si>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</si>
  <si>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</si>
  <si>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</si>
  <si>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</si>
  <si>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</si>
  <si>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</si>
  <si>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</si>
  <si>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</si>
  <si>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</si>
  <si>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</si>
  <si>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</si>
  <si>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</si>
  <si>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</si>
  <si>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</si>
  <si>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</si>
  <si>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</si>
  <si>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</si>
  <si>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</si>
  <si>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</si>
  <si>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</si>
  <si>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</si>
  <si>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</si>
  <si>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</si>
  <si>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</si>
  <si>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</si>
  <si>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</si>
  <si>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</si>
  <si>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</si>
  <si>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</si>
  <si>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</si>
  <si>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</si>
  <si>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</si>
  <si>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</si>
  <si>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</si>
  <si>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</si>
  <si>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</si>
  <si>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</si>
  <si>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</si>
  <si>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</si>
  <si>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</si>
  <si>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</si>
  <si>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</si>
  <si>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</si>
  <si>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</si>
  <si>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</si>
  <si>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</si>
  <si>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</si>
  <si>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</si>
  <si>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</si>
  <si>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</si>
  <si>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</si>
  <si>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</si>
  <si>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</si>
  <si>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</si>
  <si>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</si>
  <si>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</si>
  <si>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</si>
  <si>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</si>
  <si>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</si>
  <si>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</si>
  <si>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</si>
  <si>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</si>
  <si>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</si>
  <si>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</si>
  <si>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</si>
  <si>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</si>
  <si>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</si>
  <si>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</si>
  <si>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</si>
  <si>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</si>
  <si>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</si>
  <si>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</si>
  <si>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</si>
  <si>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</si>
  <si>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</si>
  <si>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</si>
  <si>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</si>
  <si>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</si>
  <si>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</si>
  <si>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</si>
  <si>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</si>
  <si>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</si>
  <si>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</si>
  <si>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</si>
  <si>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</si>
  <si>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</si>
  <si>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</si>
  <si>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</si>
  <si>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</si>
  <si>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</si>
  <si>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</si>
  <si>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</si>
  <si>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</si>
  <si>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</si>
  <si>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</si>
  <si>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</si>
  <si>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</si>
  <si>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</si>
  <si>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</si>
  <si>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</si>
  <si>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</si>
  <si>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</si>
  <si>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</si>
  <si>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</si>
  <si>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</si>
  <si>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</si>
  <si>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</si>
  <si>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</si>
  <si>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</si>
  <si>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</si>
  <si>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</si>
  <si>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</si>
  <si>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</si>
  <si>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</si>
  <si>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</si>
  <si>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</si>
  <si>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</si>
  <si>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</si>
  <si>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</si>
  <si>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</si>
  <si>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</si>
  <si>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</si>
  <si>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</si>
  <si>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</si>
  <si>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</si>
  <si>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</si>
  <si>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</si>
  <si>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</si>
  <si>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</si>
  <si>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</si>
  <si>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</si>
  <si>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</si>
  <si>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</si>
  <si>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</si>
  <si>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</si>
  <si>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</si>
  <si>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</si>
  <si>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</si>
  <si>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</si>
  <si>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</si>
  <si>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</si>
  <si>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</si>
  <si>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</si>
  <si>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</si>
  <si>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</si>
  <si>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</si>
  <si>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</si>
  <si>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</si>
  <si>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</si>
  <si>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</si>
  <si>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</si>
  <si>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</si>
  <si>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</si>
  <si>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</si>
  <si>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</si>
  <si>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</si>
  <si>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</si>
  <si>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</si>
  <si>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</si>
  <si>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</si>
  <si>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</si>
  <si>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</si>
  <si>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</si>
  <si>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</si>
  <si>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</si>
  <si>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</si>
  <si>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</si>
  <si>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</si>
  <si>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</si>
  <si>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</si>
  <si>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</si>
  <si>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</si>
  <si>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</si>
  <si>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</si>
  <si>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</si>
  <si>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</si>
  <si>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</si>
  <si>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</si>
  <si>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</si>
  <si>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</si>
  <si>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</si>
  <si>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</si>
  <si>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</si>
  <si>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</si>
  <si>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</si>
  <si>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</si>
  <si>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</si>
  <si>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</si>
  <si>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</si>
  <si>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</si>
  <si>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</si>
  <si>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</si>
  <si>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</si>
  <si>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</si>
  <si>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</si>
  <si>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</si>
  <si>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</si>
  <si>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</si>
  <si>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</si>
  <si>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</si>
  <si>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</si>
  <si>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</si>
  <si>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</si>
  <si>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</si>
  <si>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</si>
  <si>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</si>
  <si>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</si>
  <si>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</si>
  <si>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</si>
  <si>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</si>
  <si>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</si>
  <si>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</si>
  <si>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</si>
  <si>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</si>
  <si>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</si>
  <si>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</si>
  <si>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</si>
  <si>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</si>
  <si>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</si>
  <si>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</si>
  <si>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</si>
  <si>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</si>
  <si>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</si>
  <si>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</si>
  <si>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</si>
  <si>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</si>
  <si>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</si>
  <si>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</si>
  <si>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</si>
  <si>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</si>
  <si>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</si>
  <si>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</si>
  <si>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</si>
  <si>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</si>
  <si>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</si>
  <si>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</si>
  <si>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</si>
  <si>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</si>
  <si>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</si>
  <si>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</si>
  <si>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</si>
  <si>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</si>
  <si>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</si>
  <si>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</si>
  <si>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</si>
  <si>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</si>
  <si>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</si>
  <si>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</si>
  <si>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</si>
  <si>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</si>
  <si>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</si>
  <si>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</si>
  <si>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</si>
  <si>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</si>
  <si>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</si>
  <si>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</si>
  <si>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</si>
  <si>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</si>
  <si>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</si>
  <si>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</si>
  <si>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</si>
  <si>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</si>
  <si>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</si>
  <si>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</si>
  <si>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</si>
  <si>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</si>
  <si>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</si>
  <si>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</si>
  <si>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</si>
  <si>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</si>
  <si>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</si>
  <si>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</si>
  <si>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</si>
  <si>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</si>
  <si>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</si>
  <si>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</si>
  <si>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</si>
  <si>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</si>
  <si>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</si>
  <si>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</si>
  <si>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</si>
  <si>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</si>
  <si>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</si>
  <si>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</si>
  <si>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</si>
  <si>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</si>
  <si>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</si>
  <si>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</si>
  <si>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</si>
  <si>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</si>
  <si>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</si>
  <si>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</si>
  <si>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</si>
  <si>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</si>
  <si>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</si>
  <si>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</si>
  <si>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</si>
  <si>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</si>
  <si>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</si>
  <si>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</si>
  <si>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</si>
  <si>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</si>
  <si>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</si>
  <si>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</si>
  <si>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</si>
  <si>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</si>
  <si>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</si>
  <si>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</si>
  <si>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</si>
  <si>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</si>
  <si>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</si>
  <si>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</si>
  <si>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</si>
  <si>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</si>
  <si>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</si>
  <si>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</si>
  <si>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</si>
  <si>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</si>
  <si>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</si>
  <si>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</si>
  <si>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</si>
  <si>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</si>
  <si>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</si>
  <si>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</si>
  <si>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</si>
  <si>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</si>
  <si>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</si>
  <si>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</si>
  <si>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</si>
  <si>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</si>
  <si>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</si>
  <si>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</si>
  <si>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</si>
  <si>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</si>
  <si>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</si>
  <si>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</si>
  <si>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</si>
  <si>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</si>
  <si>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</si>
  <si>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</si>
  <si>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</si>
  <si>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</si>
  <si>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</si>
  <si>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</si>
  <si>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</si>
  <si>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</si>
  <si>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</si>
  <si>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</si>
  <si>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</si>
  <si>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</si>
  <si>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</si>
  <si>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</si>
  <si>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</si>
  <si>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</si>
  <si>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</si>
  <si>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</si>
  <si>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</si>
  <si>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</si>
  <si>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</si>
  <si>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</si>
  <si>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</si>
  <si>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</si>
  <si>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</si>
  <si>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</si>
  <si>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</si>
  <si>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</si>
  <si>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</si>
  <si>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</si>
  <si>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</si>
  <si>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</si>
  <si>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</si>
  <si>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</si>
  <si>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</si>
  <si>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</si>
  <si>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</si>
  <si>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</si>
  <si>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</si>
  <si>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</si>
  <si>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</si>
  <si>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</si>
  <si>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</si>
  <si>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</si>
  <si>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</si>
  <si>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</si>
  <si>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</si>
  <si>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</si>
  <si>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</si>
  <si>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</si>
  <si>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</si>
  <si>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</si>
  <si>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</si>
  <si>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</si>
  <si>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</si>
  <si>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</si>
  <si>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</si>
  <si>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</si>
  <si>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</si>
  <si>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</si>
  <si>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</si>
  <si>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</si>
  <si>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</si>
  <si>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</si>
  <si>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</si>
  <si>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</si>
  <si>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</si>
  <si>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</si>
  <si>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</si>
  <si>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</si>
  <si>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</si>
  <si>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</si>
  <si>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</si>
  <si>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</si>
  <si>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</si>
  <si>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</si>
  <si>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</si>
  <si>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</si>
  <si>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</si>
  <si>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</si>
  <si>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</si>
  <si>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</si>
  <si>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</si>
  <si>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</si>
  <si>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</si>
  <si>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</si>
  <si>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</si>
  <si>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</si>
  <si>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</si>
  <si>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</si>
  <si>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</si>
  <si>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</si>
  <si>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</si>
  <si>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</si>
  <si>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</si>
  <si>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</si>
  <si>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</si>
  <si>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</si>
  <si>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</si>
  <si>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</si>
  <si>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</si>
  <si>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</si>
  <si>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</si>
  <si>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</si>
  <si>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</si>
  <si>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</si>
  <si>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</si>
  <si>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</si>
  <si>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</si>
  <si>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</si>
  <si>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</si>
  <si>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</si>
  <si>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</si>
  <si>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</si>
  <si>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</si>
  <si>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</si>
  <si>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</si>
  <si>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</si>
  <si>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</si>
  <si>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</si>
  <si>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</si>
  <si>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</si>
  <si>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</si>
  <si>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</si>
  <si>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</si>
  <si>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</si>
  <si>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</si>
  <si>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</si>
  <si>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</si>
  <si>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</si>
  <si>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</si>
  <si>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</si>
  <si>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</si>
  <si>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</si>
  <si>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</si>
  <si>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</si>
  <si>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</si>
  <si>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</si>
  <si>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</si>
  <si>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</si>
  <si>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</si>
  <si>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</si>
  <si>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</si>
  <si>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</si>
  <si>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</si>
  <si>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</si>
  <si>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</si>
  <si>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</si>
  <si>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</si>
  <si>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</si>
  <si>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</si>
  <si>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</si>
  <si>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</si>
  <si>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</si>
  <si>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</si>
  <si>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</si>
  <si>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</si>
  <si>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</si>
  <si>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</si>
  <si>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</si>
  <si>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</si>
  <si>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</si>
  <si>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</si>
  <si>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</si>
  <si>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</si>
  <si>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</si>
  <si>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</si>
  <si>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</si>
  <si>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</si>
  <si>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</si>
  <si>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</si>
  <si>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</si>
  <si>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</si>
  <si>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</si>
  <si>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</si>
  <si>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</si>
  <si>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</si>
  <si>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</si>
  <si>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</si>
  <si>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</si>
  <si>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</si>
  <si>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</si>
  <si>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</si>
  <si>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</si>
  <si>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</si>
  <si>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</si>
  <si>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</si>
  <si>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</si>
  <si>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</si>
  <si>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</si>
  <si>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</si>
  <si>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</si>
  <si>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</si>
  <si>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</si>
  <si>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</si>
  <si>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</si>
  <si>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</si>
  <si>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</si>
  <si>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</si>
  <si>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</si>
  <si>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</si>
  <si>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</si>
  <si>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</si>
  <si>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</si>
  <si>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</si>
  <si>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</si>
  <si>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</si>
  <si>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</si>
  <si>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</si>
  <si>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</si>
  <si>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</si>
  <si>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</si>
  <si>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</si>
  <si>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</si>
  <si>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</si>
  <si>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</si>
  <si>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</si>
  <si>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</si>
  <si>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</si>
  <si>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</si>
  <si>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</si>
  <si>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</si>
  <si>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</si>
  <si>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</si>
  <si>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</si>
  <si>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</si>
  <si>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</si>
  <si>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</si>
  <si>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</si>
  <si>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</si>
  <si>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</si>
  <si>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</si>
  <si>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</si>
  <si>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</si>
  <si>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</si>
  <si>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</si>
  <si>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</si>
  <si>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</si>
  <si>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</si>
  <si>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</si>
  <si>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</si>
  <si>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</si>
  <si>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</si>
  <si>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</si>
  <si>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</si>
  <si>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</si>
  <si>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</si>
  <si>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</si>
  <si>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</si>
  <si>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</si>
  <si>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</si>
  <si>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</si>
  <si>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</si>
  <si>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</si>
  <si>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</si>
  <si>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</si>
  <si>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</si>
  <si>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</si>
  <si>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</si>
  <si>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</si>
  <si>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</si>
  <si>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</si>
  <si>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</si>
  <si>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</si>
  <si>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</si>
  <si>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</si>
  <si>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</si>
  <si>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</si>
  <si>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</si>
  <si>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</si>
  <si>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</si>
  <si>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</si>
  <si>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</si>
  <si>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</si>
  <si>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</si>
  <si>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</si>
  <si>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</si>
  <si>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</si>
  <si>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</si>
  <si>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</si>
  <si>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</si>
  <si>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</si>
  <si>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</si>
  <si>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</si>
  <si>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</si>
  <si>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</si>
  <si>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</si>
  <si>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</si>
  <si>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</si>
  <si>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</si>
  <si>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</si>
  <si>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</si>
  <si>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</si>
  <si>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</si>
  <si>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</si>
  <si>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</si>
  <si>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</si>
  <si>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</si>
  <si>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</si>
  <si>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</si>
  <si>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</si>
  <si>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</si>
  <si>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</si>
  <si>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</si>
  <si>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</si>
  <si>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</si>
  <si>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</si>
  <si>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</si>
  <si>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</si>
  <si>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</si>
  <si>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</si>
  <si>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</si>
  <si>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</si>
  <si>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</si>
  <si>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</si>
  <si>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</si>
  <si>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</si>
  <si>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</si>
  <si>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</si>
  <si>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</si>
  <si>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</si>
  <si>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</si>
  <si>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</si>
  <si>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</si>
  <si>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</si>
  <si>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</si>
  <si>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</si>
  <si>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</si>
  <si>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</si>
  <si>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</si>
  <si>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</si>
  <si>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</si>
  <si>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</si>
  <si>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</si>
  <si>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</si>
  <si>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</si>
  <si>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</si>
  <si>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</si>
  <si>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</si>
  <si>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</si>
  <si>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</si>
  <si>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</si>
  <si>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</si>
  <si>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</si>
  <si>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</si>
  <si>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</si>
  <si>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</si>
  <si>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</si>
  <si>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</si>
  <si>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</si>
  <si>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</si>
  <si>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</si>
  <si>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</si>
  <si>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</si>
  <si>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</si>
  <si>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</si>
  <si>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</si>
  <si>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</si>
  <si>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</si>
  <si>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</si>
  <si>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</si>
  <si>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</si>
  <si>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</si>
  <si>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</si>
  <si>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</si>
  <si>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</si>
  <si>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</si>
  <si>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</si>
  <si>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</si>
  <si>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</si>
  <si>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</si>
  <si>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</si>
  <si>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</si>
  <si>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</si>
  <si>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</si>
  <si>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</si>
  <si>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</si>
  <si>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</si>
  <si>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</si>
  <si>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</si>
  <si>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</si>
  <si>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</si>
  <si>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</si>
  <si>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</si>
  <si>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</si>
  <si>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</si>
  <si>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</si>
  <si>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</si>
  <si>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</si>
  <si>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</si>
  <si>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</si>
  <si>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</si>
  <si>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</si>
  <si>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</si>
  <si>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</si>
  <si>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</si>
  <si>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</si>
  <si>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</si>
  <si>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</si>
  <si>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</si>
  <si>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</si>
  <si>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</si>
  <si>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</si>
  <si>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</si>
  <si>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</si>
  <si>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</si>
  <si>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</si>
  <si>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</si>
  <si>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</si>
  <si>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</si>
  <si>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</si>
  <si>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</si>
  <si>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</si>
  <si>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</si>
  <si>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</si>
  <si>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</si>
  <si>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</si>
  <si>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</si>
  <si>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</si>
  <si>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</si>
  <si>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</si>
  <si>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</si>
  <si>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</si>
  <si>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</si>
  <si>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</si>
  <si>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</si>
  <si>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</si>
  <si>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</si>
  <si>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</si>
  <si>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</si>
  <si>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</si>
  <si>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</si>
  <si>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</si>
  <si>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</si>
  <si>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</si>
  <si>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</si>
  <si>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</si>
  <si>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</si>
  <si>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</si>
  <si>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</si>
  <si>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</si>
  <si>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</si>
  <si>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</si>
  <si>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</si>
  <si>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</si>
  <si>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</si>
  <si>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</si>
  <si>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</si>
  <si>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</si>
  <si>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</si>
  <si>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</si>
  <si>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</si>
  <si>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</si>
  <si>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</si>
  <si>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</si>
  <si>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</si>
  <si>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</si>
  <si>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</si>
  <si>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</si>
  <si>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</si>
  <si>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</si>
  <si>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</si>
  <si>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</si>
  <si>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</si>
  <si>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</si>
  <si>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</si>
  <si>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</si>
  <si>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</si>
  <si>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</si>
  <si>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</si>
  <si>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</si>
  <si>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</si>
  <si>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</si>
  <si>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</si>
  <si>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</si>
  <si>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</si>
  <si>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</si>
  <si>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</si>
  <si>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</si>
  <si>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</si>
  <si>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</si>
  <si>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</si>
  <si>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</si>
  <si>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</si>
  <si>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</si>
  <si>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</si>
  <si>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</si>
  <si>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</si>
  <si>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</si>
  <si>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</si>
  <si>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</si>
  <si>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</si>
  <si>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</si>
  <si>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</si>
  <si>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</si>
  <si>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</si>
  <si>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</si>
  <si>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</si>
  <si>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</si>
  <si>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</si>
  <si>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</si>
  <si>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</si>
  <si>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</si>
  <si>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</si>
  <si>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</si>
  <si>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</si>
  <si>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</si>
  <si>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</si>
  <si>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</si>
  <si>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</si>
  <si>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</si>
  <si>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</si>
  <si>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</si>
  <si>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</si>
  <si>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</si>
  <si>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</si>
  <si>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</si>
  <si>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</si>
  <si>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</si>
  <si>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</si>
  <si>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</si>
  <si>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</si>
  <si>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</si>
  <si>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</si>
  <si>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</si>
  <si>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</si>
  <si>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</si>
  <si>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</si>
  <si>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</si>
  <si>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</si>
  <si>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</si>
  <si>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</si>
  <si>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</si>
  <si>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</si>
  <si>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</si>
  <si>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</si>
  <si>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</si>
  <si>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</si>
  <si>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</si>
  <si>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</si>
  <si>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</si>
  <si>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</si>
  <si>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</si>
  <si>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</si>
  <si>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</si>
  <si>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</si>
  <si>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</si>
  <si>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</si>
  <si>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</si>
  <si>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</si>
  <si>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</si>
  <si>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</si>
  <si>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</si>
  <si>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</si>
  <si>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</si>
  <si>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</si>
  <si>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</si>
  <si>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</si>
  <si>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</si>
  <si>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</si>
  <si>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</si>
  <si>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</si>
  <si>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</si>
  <si>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</si>
  <si>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</si>
  <si>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</si>
  <si>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</si>
  <si>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</si>
  <si>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</si>
  <si>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</si>
  <si>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</si>
  <si>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</si>
  <si>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</si>
  <si>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</si>
  <si>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</si>
  <si>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</si>
  <si>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</si>
  <si>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</si>
  <si>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</si>
  <si>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</si>
  <si>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</si>
  <si>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</si>
  <si>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</si>
  <si>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</si>
  <si>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</si>
  <si>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</si>
  <si>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</si>
  <si>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</si>
  <si>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</si>
  <si>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</si>
  <si>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</si>
  <si>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</si>
  <si>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</si>
  <si>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</si>
  <si>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</si>
  <si>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</si>
  <si>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</si>
  <si>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</si>
  <si>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</si>
  <si>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</si>
  <si>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</si>
  <si>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</si>
  <si>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</si>
  <si>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</si>
  <si>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</si>
  <si>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</si>
  <si>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</si>
  <si>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</si>
  <si>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</si>
  <si>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</si>
  <si>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</si>
  <si>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</si>
  <si>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</si>
  <si>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</si>
  <si>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</si>
  <si>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</si>
  <si>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</si>
  <si>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</si>
  <si>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</si>
  <si>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</si>
  <si>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</si>
  <si>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</si>
  <si>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</si>
  <si>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</si>
  <si>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</si>
  <si>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</si>
  <si>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</si>
  <si>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</si>
  <si>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</si>
  <si>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</si>
  <si>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</si>
  <si>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</si>
  <si>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</si>
  <si>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</si>
  <si>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</si>
  <si>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</si>
  <si>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</si>
  <si>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</si>
  <si>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</si>
  <si>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</si>
  <si>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</si>
  <si>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</si>
  <si>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</si>
  <si>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</si>
  <si>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</si>
  <si>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</si>
  <si>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</si>
  <si>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</si>
  <si>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</si>
  <si>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</si>
  <si>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</si>
  <si>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</si>
  <si>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</si>
  <si>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</si>
  <si>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</si>
  <si>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</si>
  <si>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</si>
  <si>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</si>
  <si>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</si>
  <si>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</si>
  <si>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</si>
  <si>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</si>
  <si>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</si>
  <si>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</si>
  <si>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</si>
  <si>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</si>
  <si>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</si>
  <si>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</si>
  <si>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</si>
  <si>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</si>
  <si>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</si>
  <si>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</si>
  <si>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</si>
  <si>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</si>
  <si>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</si>
  <si>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</si>
  <si>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</si>
  <si>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</si>
  <si>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</si>
  <si>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</si>
  <si>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</si>
  <si>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</si>
  <si>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</si>
  <si>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</si>
  <si>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</si>
  <si>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</si>
  <si>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</si>
  <si>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</si>
  <si>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</si>
  <si>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</si>
  <si>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</si>
  <si>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</si>
  <si>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</si>
  <si>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</si>
  <si>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</si>
  <si>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</si>
  <si>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</si>
  <si>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</si>
  <si>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</si>
  <si>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</si>
  <si>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</si>
  <si>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</si>
  <si>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</si>
  <si>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</si>
  <si>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</si>
  <si>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</si>
  <si>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</si>
  <si>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</si>
  <si>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</si>
  <si>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</si>
  <si>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</si>
  <si>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</si>
  <si>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</si>
  <si>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</si>
  <si>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</si>
  <si>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</si>
  <si>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</si>
  <si>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</si>
  <si>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</si>
  <si>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</si>
  <si>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</si>
  <si>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</si>
  <si>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</si>
  <si>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</si>
  <si>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</si>
  <si>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</si>
  <si>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</si>
  <si>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</si>
  <si>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</si>
  <si>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</si>
  <si>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</si>
  <si>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</si>
  <si>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</si>
  <si>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</si>
  <si>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</si>
  <si>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</si>
  <si>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</si>
  <si>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</si>
  <si>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</si>
  <si>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</si>
  <si>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</si>
  <si>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</si>
  <si>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</si>
  <si>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</si>
  <si>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</si>
  <si>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</si>
  <si>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</si>
  <si>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</si>
  <si>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</si>
  <si>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</si>
  <si>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</si>
  <si>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</si>
  <si>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</si>
  <si>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</si>
  <si>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</si>
  <si>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</si>
  <si>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</si>
  <si>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</si>
  <si>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</si>
  <si>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</si>
  <si>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</si>
  <si>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</si>
  <si>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</si>
  <si>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</si>
  <si>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</si>
  <si>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</si>
  <si>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</si>
  <si>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</si>
  <si>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</si>
  <si>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</si>
  <si>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</si>
  <si>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</si>
  <si>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</si>
  <si>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</si>
  <si>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</si>
  <si>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</si>
  <si>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</si>
  <si>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</si>
  <si>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</si>
  <si>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</si>
  <si>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</si>
  <si>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</si>
  <si>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</si>
  <si>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</si>
  <si>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</si>
  <si>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</si>
  <si>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</si>
  <si>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</si>
  <si>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</si>
  <si>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</si>
  <si>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</si>
  <si>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</si>
  <si>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</si>
  <si>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</si>
  <si>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</si>
  <si>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</si>
  <si>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</si>
  <si>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</si>
  <si>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</si>
  <si>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</si>
  <si>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</si>
  <si>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</si>
  <si>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</si>
  <si>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</si>
  <si>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</si>
  <si>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</si>
  <si>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</si>
  <si>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</si>
  <si>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</si>
  <si>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</si>
  <si>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</si>
  <si>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</si>
  <si>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</si>
  <si>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</si>
  <si>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</si>
  <si>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</si>
  <si>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</si>
  <si>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</si>
  <si>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</si>
  <si>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</si>
  <si>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</si>
  <si>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</si>
  <si>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</si>
  <si>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</si>
  <si>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</si>
  <si>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</si>
  <si>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</si>
  <si>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</si>
  <si>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</si>
  <si>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</si>
  <si>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</si>
  <si>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</si>
  <si>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</si>
  <si>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</si>
  <si>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</si>
  <si>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</si>
  <si>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</si>
  <si>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</si>
  <si>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</si>
  <si>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</si>
  <si>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</si>
  <si>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</si>
  <si>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</si>
  <si>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</si>
  <si>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</si>
  <si>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</si>
  <si>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</si>
  <si>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</si>
  <si>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</si>
  <si>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</si>
  <si>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</si>
  <si>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</si>
  <si>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</si>
  <si>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</si>
  <si>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</si>
  <si>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</si>
  <si>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</si>
  <si>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</si>
  <si>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</si>
  <si>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</si>
  <si>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</si>
  <si>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</si>
  <si>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</si>
  <si>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</si>
  <si>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</si>
  <si>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</si>
  <si>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</si>
  <si>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</si>
  <si>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</si>
  <si>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</si>
  <si>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</si>
  <si>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</si>
  <si>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</si>
  <si>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</si>
  <si>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</si>
  <si>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</si>
  <si>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</si>
  <si>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</si>
  <si>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</si>
  <si>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</si>
  <si>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</si>
  <si>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</si>
  <si>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</si>
  <si>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</si>
  <si>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</si>
  <si>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</si>
  <si>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</si>
  <si>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</si>
  <si>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</si>
  <si>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</si>
  <si>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</si>
  <si>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</si>
  <si>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</si>
  <si>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</si>
  <si>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</si>
  <si>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</si>
  <si>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</si>
  <si>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</si>
  <si>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</si>
  <si>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</si>
  <si>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</si>
  <si>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</si>
  <si>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</si>
  <si>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</si>
  <si>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</si>
  <si>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</si>
  <si>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</si>
  <si>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</si>
  <si>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</si>
  <si>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</si>
  <si>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</si>
  <si>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</si>
  <si>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</si>
  <si>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</si>
  <si>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</si>
  <si>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</si>
  <si>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</si>
  <si>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</si>
  <si>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</si>
  <si>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</si>
  <si>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</si>
  <si>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</si>
  <si>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</si>
  <si>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</si>
  <si>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</si>
  <si>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</si>
  <si>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</si>
  <si>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</si>
  <si>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</si>
  <si>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</si>
  <si>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</si>
  <si>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</si>
  <si>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</si>
  <si>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</si>
  <si>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</si>
  <si>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</si>
  <si>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</si>
  <si>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</si>
  <si>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</si>
  <si>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</si>
  <si>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</si>
  <si>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</si>
  <si>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</si>
  <si>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</si>
  <si>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</si>
  <si>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</si>
  <si>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</si>
  <si>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</si>
  <si>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</si>
  <si>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</si>
  <si>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</si>
  <si>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</si>
  <si>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</si>
  <si>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</si>
  <si>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</si>
  <si>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</si>
  <si>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</si>
  <si>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</si>
  <si>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</si>
  <si>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</si>
  <si>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</si>
  <si>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</si>
  <si>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</si>
  <si>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</si>
  <si>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</si>
  <si>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</si>
  <si>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</si>
  <si>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</si>
  <si>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</si>
  <si>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</si>
  <si>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</si>
  <si>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</si>
  <si>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</si>
  <si>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</si>
  <si>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</si>
  <si>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</si>
  <si>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</si>
  <si>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</si>
  <si>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</si>
  <si>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</si>
  <si>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</si>
  <si>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</si>
  <si>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</si>
  <si>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</si>
  <si>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</si>
  <si>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</si>
  <si>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</si>
  <si>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</si>
  <si>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</si>
  <si>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</si>
  <si>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</si>
  <si>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</si>
  <si>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</si>
  <si>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</si>
  <si>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</si>
  <si>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</si>
  <si>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</si>
  <si>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</si>
  <si>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</si>
  <si>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</si>
  <si>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</si>
  <si>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</si>
  <si>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</si>
  <si>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</si>
  <si>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</si>
  <si>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</si>
  <si>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</si>
  <si>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</si>
  <si>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</si>
  <si>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</si>
  <si>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</si>
  <si>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</si>
  <si>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</si>
  <si>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</si>
  <si>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</si>
  <si>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</si>
  <si>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</si>
  <si>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</si>
  <si>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</si>
  <si>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</si>
  <si>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</si>
  <si>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</si>
  <si>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</si>
  <si>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</si>
  <si>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</si>
  <si>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</si>
  <si>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</si>
  <si>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</si>
  <si>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</si>
  <si>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</si>
  <si>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</si>
  <si>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</si>
  <si>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</si>
  <si>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</si>
  <si>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</si>
  <si>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</si>
  <si>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</si>
  <si>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</si>
  <si>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</si>
  <si>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</si>
  <si>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</si>
  <si>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</si>
  <si>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</si>
  <si>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</si>
  <si>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</si>
  <si>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</si>
  <si>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</si>
  <si>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</si>
  <si>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</si>
  <si>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</si>
  <si>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</si>
  <si>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</si>
  <si>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</si>
  <si>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</si>
  <si>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</si>
  <si>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</si>
  <si>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</si>
  <si>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</si>
  <si>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</si>
  <si>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</si>
  <si>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</si>
  <si>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</si>
  <si>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</si>
  <si>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</si>
  <si>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</si>
  <si>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</si>
  <si>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</si>
  <si>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</si>
  <si>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</si>
  <si>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</si>
  <si>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</si>
  <si>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</si>
  <si>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</si>
  <si>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</si>
  <si>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</si>
  <si>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</si>
  <si>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</si>
  <si>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</si>
  <si>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</si>
  <si>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</si>
  <si>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</si>
  <si>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</si>
  <si>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</si>
  <si>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</si>
  <si>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</si>
  <si>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</si>
  <si>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</si>
  <si>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</si>
  <si>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</si>
  <si>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</si>
  <si>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</si>
  <si>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</si>
  <si>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</si>
  <si>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</si>
  <si>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</si>
  <si>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</si>
  <si>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</si>
  <si>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</si>
  <si>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</si>
  <si>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</si>
  <si>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</si>
  <si>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</si>
  <si>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</si>
  <si>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</si>
  <si>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</si>
  <si>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</si>
  <si>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</si>
  <si>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</si>
  <si>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</si>
  <si>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</si>
  <si>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</si>
  <si>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</si>
  <si>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</si>
  <si>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</si>
  <si>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</si>
  <si>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</si>
  <si>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</si>
  <si>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</si>
  <si>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</si>
  <si>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</si>
  <si>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</si>
  <si>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</si>
  <si>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</si>
  <si>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</si>
  <si>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</si>
  <si>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</si>
  <si>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</si>
  <si>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</si>
  <si>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</si>
  <si>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</si>
  <si>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</si>
  <si>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</si>
  <si>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</si>
  <si>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</si>
  <si>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</si>
  <si>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</si>
  <si>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</si>
  <si>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</si>
  <si>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</si>
  <si>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</si>
  <si>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</si>
  <si>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</si>
  <si>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</si>
  <si>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</si>
  <si>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</si>
  <si>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</si>
  <si>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</si>
  <si>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</si>
  <si>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</si>
  <si>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</si>
  <si>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</si>
  <si>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</si>
  <si>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</si>
  <si>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</si>
  <si>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</si>
  <si>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</si>
  <si>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</si>
  <si>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</si>
  <si>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</si>
  <si>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</si>
  <si>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</si>
  <si>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</si>
  <si>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</si>
  <si>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</si>
  <si>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</si>
  <si>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</si>
  <si>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</si>
  <si>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</si>
  <si>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</si>
  <si>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</si>
  <si>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</si>
  <si>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</si>
  <si>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</si>
  <si>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</si>
  <si>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</si>
  <si>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</si>
  <si>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</si>
  <si>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</si>
  <si>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</si>
  <si>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</si>
  <si>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</si>
  <si>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</si>
  <si>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</si>
  <si>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</si>
  <si>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</si>
  <si>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</si>
  <si>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</si>
  <si>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</si>
  <si>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</si>
  <si>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</si>
  <si>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</si>
  <si>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</si>
  <si>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</si>
  <si>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</si>
  <si>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</si>
  <si>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</si>
  <si>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</si>
  <si>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</si>
  <si>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</si>
  <si>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</si>
  <si>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</si>
  <si>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</si>
  <si>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</si>
  <si>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</si>
  <si>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</si>
  <si>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</si>
  <si>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</si>
  <si>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</si>
  <si>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</si>
  <si>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</si>
  <si>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</si>
  <si>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</si>
  <si>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</si>
  <si>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</si>
  <si>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</si>
  <si>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</si>
  <si>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</si>
  <si>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</si>
  <si>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</si>
  <si>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</si>
  <si>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</si>
  <si>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</si>
  <si>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</si>
  <si>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</si>
  <si>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</si>
  <si>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</si>
  <si>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</si>
  <si>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</si>
  <si>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</si>
  <si>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</si>
  <si>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</si>
  <si>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</si>
  <si>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</si>
  <si>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</si>
  <si>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</si>
  <si>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</si>
  <si>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</si>
  <si>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</si>
  <si>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</si>
  <si>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</si>
  <si>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</si>
  <si>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</si>
  <si>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</si>
  <si>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</si>
  <si>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</si>
  <si>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</si>
  <si>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</si>
  <si>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</si>
  <si>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</si>
  <si>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</si>
  <si>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</si>
  <si>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</si>
  <si>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</si>
  <si>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</si>
  <si>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</si>
  <si>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</si>
  <si>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</si>
  <si>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</si>
  <si>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</si>
  <si>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</si>
  <si>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</si>
  <si>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</si>
  <si>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</si>
  <si>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</si>
  <si>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</si>
  <si>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</si>
  <si>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</si>
  <si>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</si>
  <si>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</si>
  <si>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</si>
  <si>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</si>
  <si>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</si>
  <si>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</si>
  <si>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</si>
  <si>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</si>
  <si>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</si>
  <si>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</si>
  <si>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</si>
  <si>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</si>
  <si>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</si>
  <si>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</si>
  <si>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</si>
  <si>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</si>
  <si>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</si>
  <si>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</si>
  <si>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</si>
  <si>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</si>
  <si>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</si>
  <si>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</si>
  <si>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</si>
  <si>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</si>
  <si>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</si>
  <si>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</si>
  <si>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</si>
  <si>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</si>
  <si>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</si>
  <si>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</si>
  <si>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</si>
  <si>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</si>
  <si>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</si>
  <si>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</si>
  <si>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</si>
  <si>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</si>
  <si>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</si>
  <si>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</si>
  <si>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</si>
  <si>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</si>
  <si>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</si>
  <si>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</si>
  <si>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</si>
  <si>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</si>
  <si>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</si>
  <si>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</si>
  <si>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</si>
  <si>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</si>
  <si>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</si>
  <si>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</si>
  <si>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</si>
  <si>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</si>
  <si>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</si>
  <si>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</si>
  <si>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</si>
  <si>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</si>
  <si>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</si>
  <si>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</si>
  <si>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</si>
  <si>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</si>
  <si>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</si>
  <si>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</si>
  <si>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</si>
  <si>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</si>
  <si>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</si>
  <si>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</si>
  <si>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</si>
  <si>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</si>
  <si>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</si>
  <si>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</si>
  <si>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</si>
  <si>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</si>
  <si>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</si>
  <si>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</si>
  <si>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</si>
  <si>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</si>
  <si>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</si>
  <si>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</si>
  <si>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</si>
  <si>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</si>
  <si>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</si>
  <si>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</si>
  <si>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</si>
  <si>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</si>
  <si>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</si>
  <si>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</si>
  <si>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</si>
  <si>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</si>
  <si>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</si>
  <si>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</si>
  <si>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</si>
  <si>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</si>
  <si>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</si>
  <si>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</si>
  <si>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</si>
  <si>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</si>
  <si>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</si>
  <si>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</si>
  <si>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</si>
  <si>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</si>
  <si>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</si>
  <si>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</si>
  <si>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</si>
  <si>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</si>
  <si>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</si>
  <si>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</si>
  <si>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</si>
  <si>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</si>
  <si>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</si>
  <si>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</si>
  <si>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</si>
  <si>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</si>
  <si>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</si>
  <si>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</si>
  <si>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</si>
  <si>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</si>
  <si>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</si>
  <si>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</si>
  <si>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</si>
  <si>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</si>
  <si>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</si>
  <si>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</si>
  <si>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</si>
  <si>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</si>
  <si>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</si>
  <si>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</si>
  <si>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</si>
  <si>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</si>
  <si>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</si>
  <si>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</si>
  <si>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</si>
  <si>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</si>
  <si>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</si>
  <si>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</si>
  <si>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</si>
  <si>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</si>
  <si>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</si>
  <si>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</si>
  <si>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</si>
  <si>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</si>
  <si>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</si>
  <si>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</si>
  <si>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</si>
  <si>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</si>
  <si>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</si>
  <si>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</si>
  <si>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</si>
  <si>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</si>
  <si>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</si>
  <si>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</si>
  <si>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</si>
  <si>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</si>
  <si>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</si>
  <si>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</si>
  <si>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</si>
  <si>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</si>
  <si>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</si>
  <si>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</si>
  <si>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</si>
  <si>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</si>
  <si>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</si>
  <si>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</si>
  <si>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</si>
  <si>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</si>
  <si>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</si>
  <si>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</si>
  <si>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</si>
  <si>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</si>
  <si>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</si>
  <si>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</si>
  <si>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</si>
  <si>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</si>
  <si>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</si>
  <si>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</si>
  <si>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</si>
  <si>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</si>
  <si>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</si>
  <si>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</si>
  <si>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</si>
  <si>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</si>
  <si>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</si>
  <si>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</si>
  <si>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</si>
  <si>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</si>
  <si>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</si>
  <si>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</si>
  <si>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</si>
  <si>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</si>
  <si>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</si>
  <si>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</si>
  <si>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</si>
  <si>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</si>
  <si>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</si>
  <si>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</si>
  <si>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</si>
  <si>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</si>
  <si>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</si>
  <si>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</si>
  <si>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</si>
  <si>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</si>
  <si>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</si>
  <si>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</si>
  <si>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</si>
  <si>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</si>
  <si>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</si>
  <si>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</si>
  <si>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</si>
  <si>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</si>
  <si>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</si>
  <si>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</si>
  <si>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</si>
  <si>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</si>
  <si>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</si>
  <si>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</si>
  <si>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</si>
  <si>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</si>
  <si>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</si>
  <si>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</si>
  <si>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</si>
  <si>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</si>
  <si>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</si>
  <si>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</si>
  <si>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</si>
  <si>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</si>
  <si>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</si>
  <si>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</si>
  <si>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</si>
  <si>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</si>
  <si>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</si>
  <si>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</si>
  <si>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</si>
  <si>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</si>
  <si>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</si>
  <si>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</si>
  <si>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</si>
  <si>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</si>
  <si>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</si>
  <si>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</si>
  <si>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</si>
  <si>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</si>
  <si>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</si>
  <si>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</si>
  <si>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</si>
  <si>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</si>
  <si>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</si>
  <si>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</si>
  <si>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</si>
  <si>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</si>
  <si>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</si>
  <si>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</si>
  <si>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</si>
  <si>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</si>
  <si>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</si>
  <si>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</si>
  <si>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</si>
  <si>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</si>
  <si>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</si>
  <si>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</si>
  <si>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</si>
  <si>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</si>
  <si>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</si>
  <si>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</si>
  <si>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</si>
  <si>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</si>
  <si>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</si>
  <si>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</si>
  <si>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</si>
  <si>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</si>
  <si>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</si>
  <si>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</si>
  <si>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</si>
  <si>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</si>
  <si>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</si>
  <si>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</si>
  <si>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</si>
  <si>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</si>
  <si>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</si>
  <si>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</si>
  <si>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</si>
  <si>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</si>
  <si>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</si>
  <si>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</si>
  <si>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</si>
  <si>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</si>
  <si>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</si>
  <si>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</si>
  <si>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</si>
  <si>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</si>
  <si>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</si>
  <si>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</si>
  <si>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</si>
  <si>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</si>
  <si>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</si>
  <si>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</si>
  <si>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</si>
  <si>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</si>
  <si>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</si>
  <si>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</si>
  <si>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</si>
  <si>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</si>
  <si>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</si>
  <si>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</si>
  <si>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</si>
  <si>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</si>
  <si>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</si>
  <si>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</si>
  <si>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</si>
  <si>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</si>
  <si>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</si>
  <si>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</si>
  <si>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</si>
  <si>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</si>
  <si>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</si>
  <si>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</si>
  <si>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</si>
  <si>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</si>
  <si>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</si>
  <si>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</si>
  <si>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</si>
  <si>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</si>
  <si>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</si>
  <si>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</si>
  <si>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</si>
  <si>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</si>
  <si>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</si>
  <si>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</si>
  <si>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</si>
  <si>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</si>
  <si>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</si>
  <si>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</si>
  <si>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</si>
  <si>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</si>
  <si>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</si>
  <si>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</si>
  <si>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</si>
  <si>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</si>
  <si>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</si>
  <si>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</si>
  <si>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</si>
  <si>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</si>
  <si>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</si>
  <si>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</si>
  <si>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</si>
  <si>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</si>
  <si>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</si>
  <si>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</si>
  <si>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</si>
  <si>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</si>
  <si>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</si>
  <si>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</si>
  <si>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</si>
  <si>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</si>
  <si>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</si>
  <si>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</si>
  <si>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</si>
  <si>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</si>
  <si>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</si>
  <si>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</si>
  <si>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</si>
  <si>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</si>
  <si>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</si>
  <si>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</si>
  <si>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</si>
  <si>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</si>
  <si>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</si>
  <si>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</si>
  <si>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</si>
  <si>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</si>
  <si>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</si>
  <si>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</si>
  <si>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</si>
  <si>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</si>
  <si>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</si>
  <si>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</si>
  <si>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</si>
  <si>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</si>
  <si>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</si>
  <si>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</si>
  <si>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</si>
  <si>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</si>
  <si>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</si>
  <si>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</si>
  <si>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</si>
  <si>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</si>
  <si>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</si>
  <si>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</si>
  <si>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</si>
  <si>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</si>
  <si>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</si>
  <si>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</si>
  <si>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</si>
  <si>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</si>
  <si>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</si>
  <si>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</si>
  <si>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</si>
  <si>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</si>
  <si>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</si>
  <si>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</si>
  <si>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</si>
  <si>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</si>
  <si>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</si>
  <si>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</si>
  <si>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</si>
  <si>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</si>
  <si>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</si>
  <si>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</si>
  <si>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</si>
  <si>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</si>
  <si>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</si>
  <si>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</si>
  <si>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</si>
  <si>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</si>
  <si>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</si>
  <si>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</si>
  <si>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</si>
  <si>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</si>
  <si>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</si>
  <si>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</si>
  <si>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</si>
  <si>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</si>
  <si>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</si>
  <si>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</si>
  <si>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</si>
  <si>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</si>
  <si>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</si>
  <si>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</si>
  <si>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</si>
  <si>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</si>
  <si>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</si>
  <si>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</si>
  <si>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</si>
  <si>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</si>
  <si>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</si>
  <si>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</si>
  <si>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</si>
  <si>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</si>
  <si>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</si>
  <si>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</si>
  <si>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</si>
  <si>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</si>
  <si>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</si>
  <si>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</si>
  <si>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</si>
  <si>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</si>
  <si>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</si>
  <si>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</si>
  <si>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</si>
  <si>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</si>
  <si>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</si>
  <si>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</si>
  <si>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</si>
  <si>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</si>
  <si>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</si>
  <si>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</si>
  <si>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</si>
  <si>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</si>
  <si>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</si>
  <si>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</si>
  <si>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</si>
  <si>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</si>
  <si>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</si>
  <si>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</si>
  <si>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</si>
  <si>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</si>
  <si>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</si>
  <si>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</si>
  <si>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</si>
  <si>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</si>
  <si>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</si>
  <si>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</si>
  <si>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</si>
  <si>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</si>
  <si>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</si>
  <si>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</si>
  <si>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</si>
  <si>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</si>
  <si>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</si>
  <si>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</si>
  <si>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</si>
  <si>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</si>
  <si>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</si>
  <si>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</si>
  <si>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</si>
  <si>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</si>
  <si>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</si>
  <si>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</si>
  <si>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</si>
  <si>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</si>
  <si>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</si>
  <si>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</si>
  <si>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</si>
  <si>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</si>
  <si>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</si>
  <si>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</si>
  <si>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</si>
  <si>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</si>
  <si>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</si>
  <si>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</si>
  <si>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</si>
  <si>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</si>
  <si>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</si>
  <si>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</si>
  <si>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</si>
  <si>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</si>
  <si>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</si>
  <si>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</si>
  <si>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</si>
  <si>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</si>
  <si>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</si>
  <si>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</si>
  <si>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</si>
  <si>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</si>
  <si>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</si>
  <si>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</si>
  <si>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</si>
  <si>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</si>
  <si>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</si>
  <si>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</si>
  <si>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</si>
  <si>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</si>
  <si>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</si>
  <si>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</si>
  <si>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</si>
  <si>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</si>
  <si>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</si>
  <si>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</si>
  <si>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</si>
  <si>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</si>
  <si>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</si>
  <si>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</si>
  <si>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</si>
  <si>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</si>
  <si>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</si>
  <si>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</si>
  <si>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</si>
  <si>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</si>
  <si>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</si>
  <si>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</si>
  <si>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</si>
  <si>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</si>
  <si>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</si>
  <si>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</si>
  <si>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</si>
  <si>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</si>
  <si>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</si>
  <si>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</si>
  <si>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</si>
  <si>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</si>
  <si>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</si>
  <si>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</si>
  <si>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</si>
  <si>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</si>
  <si>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</si>
  <si>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</si>
  <si>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</si>
  <si>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</si>
  <si>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</si>
  <si>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</si>
  <si>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</si>
  <si>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</si>
  <si>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</si>
  <si>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</si>
  <si>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</si>
  <si>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</si>
  <si>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</si>
  <si>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</si>
  <si>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</si>
  <si>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</si>
  <si>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</si>
  <si>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</si>
  <si>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</si>
  <si>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</si>
  <si>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</si>
  <si>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</si>
  <si>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</si>
  <si>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</si>
  <si>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</si>
  <si>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</si>
  <si>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</si>
  <si>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</si>
  <si>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</si>
  <si>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</si>
  <si>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</si>
  <si>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</si>
  <si>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</si>
  <si>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</si>
  <si>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</si>
  <si>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</si>
  <si>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</si>
  <si>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</si>
  <si>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</si>
  <si>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</si>
  <si>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</si>
  <si>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</si>
  <si>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</si>
  <si>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</si>
  <si>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</si>
  <si>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</si>
  <si>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</si>
  <si>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</si>
  <si>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</si>
  <si>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</si>
  <si>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</si>
  <si>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</si>
  <si>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</si>
  <si>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</si>
  <si>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</si>
  <si>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</si>
  <si>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</si>
  <si>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</si>
  <si>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</si>
  <si>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</si>
  <si>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</si>
  <si>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</si>
  <si>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</si>
  <si>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</si>
  <si>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</si>
  <si>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</si>
  <si>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</si>
  <si>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</si>
  <si>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</si>
  <si>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</si>
  <si>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</si>
  <si>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</si>
  <si>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</si>
  <si>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</si>
  <si>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</si>
  <si>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</si>
  <si>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</si>
  <si>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</si>
  <si>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</si>
  <si>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</si>
  <si>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</si>
  <si>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</si>
  <si>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</si>
  <si>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</si>
  <si>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</si>
  <si>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</si>
  <si>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</si>
  <si>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</si>
  <si>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</si>
  <si>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</si>
  <si>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</si>
  <si>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</si>
  <si>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</si>
  <si>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</si>
  <si>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</si>
  <si>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</si>
  <si>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</si>
  <si>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</si>
  <si>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</si>
  <si>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</si>
  <si>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</si>
  <si>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</si>
  <si>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</si>
  <si>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</si>
  <si>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</si>
  <si>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</si>
  <si>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</si>
  <si>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</si>
  <si>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</si>
  <si>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</si>
  <si>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</si>
  <si>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</si>
  <si>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</si>
  <si>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</si>
  <si>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</si>
  <si>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</si>
  <si>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</si>
  <si>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</si>
  <si>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</si>
  <si>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</si>
  <si>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</si>
  <si>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</si>
  <si>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</si>
  <si>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</si>
  <si>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</si>
  <si>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</si>
  <si>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</si>
  <si>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</si>
  <si>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</si>
  <si>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</si>
  <si>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</si>
  <si>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</si>
  <si>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</si>
  <si>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</si>
  <si>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</si>
  <si>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</si>
  <si>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</si>
  <si>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</si>
  <si>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</si>
  <si>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</si>
  <si>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</si>
  <si>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</si>
  <si>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</si>
  <si>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</si>
  <si>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</si>
  <si>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</si>
  <si>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</si>
  <si>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</si>
  <si>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</si>
  <si>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</si>
  <si>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</si>
  <si>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</si>
  <si>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</si>
  <si>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</si>
  <si>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</si>
  <si>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</si>
  <si>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</si>
  <si>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</si>
  <si>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</si>
  <si>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</si>
  <si>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</si>
  <si>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</si>
  <si>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</si>
  <si>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</si>
  <si>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</si>
  <si>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</si>
  <si>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</si>
  <si>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</si>
  <si>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</si>
  <si>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</si>
  <si>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</si>
  <si>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</si>
  <si>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</si>
  <si>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</si>
  <si>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</si>
  <si>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</si>
  <si>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</si>
  <si>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</si>
  <si>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</si>
  <si>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</si>
  <si>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</si>
  <si>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</si>
  <si>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</si>
  <si>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</si>
  <si>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</si>
  <si>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</si>
  <si>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</si>
  <si>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</si>
  <si>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</si>
  <si>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</si>
  <si>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</si>
  <si>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</si>
  <si>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</si>
  <si>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</si>
  <si>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</si>
  <si>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</si>
  <si>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</si>
  <si>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</si>
  <si>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</si>
  <si>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</si>
  <si>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</si>
  <si>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</si>
  <si>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</si>
  <si>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</si>
  <si>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</si>
  <si>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</si>
  <si>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</si>
  <si>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</si>
  <si>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</si>
  <si>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</si>
  <si>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</si>
  <si>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</si>
  <si>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</si>
  <si>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</si>
  <si>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</si>
  <si>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</si>
  <si>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</si>
  <si>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</si>
  <si>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</si>
  <si>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</si>
  <si>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</si>
  <si>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</si>
  <si>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</si>
  <si>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</si>
  <si>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</si>
  <si>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</si>
  <si>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</si>
  <si>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</si>
  <si>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</si>
  <si>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</si>
  <si>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</si>
  <si>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</si>
  <si>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</si>
  <si>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</si>
  <si>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</si>
  <si>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</si>
  <si>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</si>
  <si>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</si>
  <si>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</si>
  <si>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</si>
  <si>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</si>
  <si>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</si>
  <si>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</si>
  <si>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</si>
  <si>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</si>
  <si>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</si>
  <si>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</si>
  <si>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</si>
  <si>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</si>
  <si>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</si>
  <si>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</si>
  <si>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</si>
  <si>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</si>
  <si>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</si>
  <si>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</si>
  <si>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</si>
  <si>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</si>
  <si>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</si>
  <si>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</si>
  <si>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</si>
  <si>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</si>
  <si>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</si>
  <si>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</si>
  <si>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</si>
  <si>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</si>
  <si>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</si>
  <si>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</si>
  <si>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</si>
  <si>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</si>
  <si>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</si>
  <si>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</si>
  <si>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</si>
  <si>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</si>
  <si>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</si>
  <si>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</si>
  <si>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</si>
  <si>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</si>
  <si>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</si>
  <si>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</si>
  <si>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</si>
  <si>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</si>
  <si>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</si>
  <si>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</si>
  <si>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</si>
  <si>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</si>
  <si>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</si>
  <si>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</si>
  <si>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</si>
  <si>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</si>
  <si>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</si>
  <si>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</si>
  <si>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</si>
  <si>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</si>
  <si>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</si>
  <si>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</si>
  <si>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</si>
  <si>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</si>
  <si>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</si>
  <si>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</si>
  <si>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</si>
  <si>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</si>
  <si>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</si>
  <si>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</si>
  <si>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</si>
  <si>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</si>
  <si>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</si>
  <si>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</si>
  <si>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</si>
  <si>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</si>
  <si>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</si>
  <si>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</si>
  <si>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</si>
  <si>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</si>
  <si>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</si>
  <si>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</si>
  <si>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</si>
  <si>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</si>
  <si>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</si>
  <si>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</si>
  <si>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</si>
  <si>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</si>
  <si>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</si>
  <si>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</si>
  <si>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</si>
  <si>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</si>
  <si>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</si>
  <si>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</si>
  <si>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</si>
  <si>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</si>
  <si>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</si>
  <si>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</si>
  <si>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</si>
  <si>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</si>
  <si>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</si>
  <si>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</si>
  <si>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</si>
  <si>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</si>
  <si>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</si>
  <si>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</si>
  <si>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</si>
  <si>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</si>
  <si>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</si>
  <si>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</si>
  <si>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</si>
  <si>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</si>
  <si>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</si>
  <si>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</si>
  <si>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</si>
  <si>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</si>
  <si>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</si>
  <si>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</si>
  <si>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</si>
  <si>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</si>
  <si>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</si>
  <si>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</si>
  <si>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</si>
  <si>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</si>
  <si>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</si>
  <si>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</si>
  <si>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</si>
  <si>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</si>
  <si>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</si>
  <si>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</si>
  <si>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</si>
  <si>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</si>
  <si>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</si>
  <si>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</si>
  <si>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</si>
  <si>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</si>
  <si>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</si>
  <si>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</si>
  <si>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</si>
  <si>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</si>
  <si>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</si>
  <si>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</si>
  <si>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</si>
  <si>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</si>
  <si>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</si>
  <si>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</si>
  <si>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</si>
  <si>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</si>
  <si>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</si>
  <si>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</si>
  <si>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</si>
  <si>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</si>
  <si>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</si>
  <si>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</si>
  <si>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</si>
  <si>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</si>
  <si>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</si>
  <si>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</si>
  <si>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</si>
  <si>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</si>
  <si>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</si>
  <si>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</si>
  <si>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</si>
  <si>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</si>
  <si>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</si>
  <si>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</si>
  <si>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</si>
  <si>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</si>
  <si>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</si>
  <si>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</si>
  <si>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</si>
  <si>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</si>
  <si>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</si>
  <si>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</si>
  <si>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</si>
  <si>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</si>
  <si>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</si>
  <si>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</si>
  <si>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</si>
  <si>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</si>
  <si>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</si>
  <si>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</si>
  <si>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</si>
  <si>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</si>
  <si>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</si>
  <si>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</si>
  <si>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</si>
  <si>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</si>
  <si>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</si>
  <si>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</si>
  <si>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</si>
  <si>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</si>
  <si>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</si>
  <si>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</si>
  <si>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</si>
  <si>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</si>
  <si>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</si>
  <si>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</si>
  <si>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</si>
  <si>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</si>
  <si>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</si>
  <si>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</si>
  <si>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</si>
  <si>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</si>
  <si>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</si>
  <si>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</si>
  <si>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</si>
  <si>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</si>
  <si>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</si>
  <si>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</si>
  <si>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</si>
  <si>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</si>
  <si>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</si>
  <si>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</si>
  <si>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</si>
  <si>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</si>
  <si>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</si>
  <si>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</si>
  <si>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</si>
  <si>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</si>
  <si>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</si>
  <si>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</si>
  <si>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</si>
  <si>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</si>
  <si>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</si>
  <si>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</si>
  <si>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</si>
  <si>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</si>
  <si>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</si>
  <si>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</si>
  <si>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</si>
  <si>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</si>
  <si>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</si>
  <si>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</si>
  <si>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</si>
  <si>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</si>
  <si>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</si>
  <si>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</si>
  <si>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</si>
  <si>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</si>
  <si>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</si>
  <si>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</si>
  <si>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</si>
  <si>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</si>
  <si>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</si>
  <si>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</si>
  <si>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</si>
  <si>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</si>
  <si>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</si>
  <si>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</si>
  <si>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</si>
  <si>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</si>
  <si>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</si>
  <si>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</si>
  <si>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</si>
  <si>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</si>
  <si>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</si>
  <si>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</si>
  <si>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</si>
  <si>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</si>
  <si>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</si>
  <si>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</si>
  <si>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</si>
  <si>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</si>
  <si>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</si>
  <si>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</si>
  <si>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</si>
  <si>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</si>
  <si>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</si>
  <si>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</si>
  <si>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</si>
  <si>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</si>
  <si>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</si>
  <si>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</si>
  <si>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</si>
  <si>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</si>
  <si>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</si>
  <si>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</si>
  <si>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</si>
  <si>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</si>
  <si>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</si>
  <si>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</si>
  <si>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</si>
  <si>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</si>
  <si>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</si>
  <si>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</si>
  <si>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</si>
  <si>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</si>
  <si>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</si>
  <si>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</si>
  <si>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</si>
  <si>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</si>
  <si>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</si>
  <si>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</si>
  <si>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</si>
  <si>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</si>
  <si>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</si>
  <si>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</si>
  <si>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</si>
  <si>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</si>
  <si>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</si>
  <si>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</si>
  <si>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</si>
  <si>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</si>
  <si>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</si>
  <si>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</si>
  <si>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</si>
  <si>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</si>
  <si>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</si>
  <si>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</si>
  <si>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</si>
  <si>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</si>
  <si>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</si>
  <si>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</si>
  <si>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</si>
  <si>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</si>
  <si>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</si>
  <si>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</si>
  <si>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</si>
  <si>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</si>
  <si>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</si>
  <si>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</si>
  <si>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</si>
  <si>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</si>
  <si>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</si>
  <si>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</si>
  <si>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</si>
  <si>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</si>
  <si>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</si>
  <si>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</si>
  <si>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</si>
  <si>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</si>
  <si>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</si>
  <si>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</si>
  <si>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</si>
  <si>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</si>
  <si>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</si>
  <si>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</si>
  <si>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</si>
  <si>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</si>
  <si>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</si>
  <si>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</si>
  <si>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</si>
  <si>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</si>
  <si>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</si>
  <si>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</si>
  <si>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</si>
  <si>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</si>
  <si>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</si>
  <si>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</si>
  <si>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</si>
  <si>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</si>
  <si>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</si>
  <si>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</si>
  <si>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</si>
  <si>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</si>
  <si>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</si>
  <si>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</si>
  <si>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</si>
  <si>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</si>
  <si>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</si>
  <si>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</si>
  <si>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</si>
  <si>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</si>
  <si>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</si>
  <si>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</si>
  <si>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</si>
  <si>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</si>
  <si>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</si>
  <si>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</si>
  <si>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</si>
  <si>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</si>
  <si>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</si>
  <si>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</si>
  <si>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</si>
  <si>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</si>
  <si>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</si>
  <si>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</si>
  <si>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</si>
  <si>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</si>
  <si>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</si>
  <si>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</si>
  <si>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</si>
  <si>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</si>
  <si>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</si>
  <si>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</si>
  <si>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</si>
  <si>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</si>
  <si>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</si>
  <si>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</si>
  <si>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</si>
  <si>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</si>
  <si>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</si>
  <si>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</si>
  <si>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</si>
  <si>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</si>
  <si>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</si>
  <si>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</si>
  <si>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</si>
  <si>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</si>
  <si>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</si>
  <si>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</si>
  <si>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</si>
  <si>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</si>
  <si>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</si>
  <si>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</si>
  <si>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</si>
  <si>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</si>
  <si>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</si>
  <si>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</si>
  <si>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</si>
  <si>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</si>
  <si>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</si>
  <si>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</si>
  <si>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</si>
  <si>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</si>
  <si>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</si>
  <si>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</si>
  <si>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</si>
  <si>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</si>
  <si>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</si>
  <si>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</si>
  <si>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</si>
  <si>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</si>
  <si>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</si>
  <si>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</si>
  <si>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</si>
  <si>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</si>
  <si>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</si>
  <si>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</si>
  <si>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</si>
  <si>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</si>
  <si>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</si>
  <si>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</si>
  <si>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</si>
  <si>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</si>
  <si>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</si>
  <si>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</si>
  <si>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</si>
  <si>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</si>
  <si>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</si>
  <si>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</si>
  <si>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</si>
  <si>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</si>
  <si>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</si>
  <si>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</si>
  <si>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</si>
  <si>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</si>
  <si>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</si>
  <si>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</si>
  <si>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</si>
  <si>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</si>
  <si>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</si>
  <si>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</si>
  <si>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</si>
  <si>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</si>
  <si>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</si>
  <si>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</si>
  <si>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</si>
  <si>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</si>
  <si>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</si>
  <si>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</si>
  <si>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</si>
  <si>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</si>
  <si>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</si>
  <si>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</si>
  <si>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</si>
  <si>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</si>
  <si>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</si>
  <si>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</si>
  <si>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</si>
  <si>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</si>
  <si>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</si>
  <si>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</si>
  <si>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</si>
  <si>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</si>
  <si>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</si>
  <si>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</si>
  <si>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</si>
  <si>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</si>
  <si>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</si>
  <si>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</si>
  <si>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</si>
  <si>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</si>
  <si>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</si>
  <si>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</si>
  <si>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</si>
  <si>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</si>
  <si>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</si>
  <si>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</si>
  <si>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</si>
  <si>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</si>
  <si>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</si>
  <si>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</si>
  <si>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</si>
  <si>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</si>
  <si>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</si>
  <si>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</si>
  <si>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</si>
  <si>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</si>
  <si>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</si>
  <si>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</si>
  <si>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</si>
  <si>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</si>
  <si>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</si>
  <si>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</si>
  <si>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</si>
  <si>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</si>
  <si>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</si>
  <si>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</si>
  <si>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</si>
  <si>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</si>
  <si>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</si>
  <si>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</si>
  <si>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</si>
  <si>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</si>
  <si>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</si>
  <si>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</si>
  <si>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</si>
  <si>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</si>
  <si>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</si>
  <si>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</si>
  <si>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</si>
  <si>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</si>
  <si>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</si>
  <si>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</si>
  <si>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</si>
  <si>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</si>
  <si>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</si>
  <si>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</si>
  <si>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</si>
  <si>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</si>
  <si>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</si>
  <si>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</si>
  <si>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</si>
  <si>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</si>
  <si>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</si>
  <si>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</si>
  <si>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</si>
  <si>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</si>
  <si>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</si>
  <si>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</si>
  <si>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</si>
  <si>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</si>
  <si>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</si>
  <si>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</si>
  <si>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</si>
  <si>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</si>
  <si>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</si>
  <si>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</si>
  <si>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</si>
  <si>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</si>
  <si>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</si>
  <si>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</si>
  <si>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</si>
  <si>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</si>
  <si>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</si>
  <si>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</si>
  <si>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</si>
  <si>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</si>
  <si>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</si>
  <si>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</si>
  <si>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</si>
  <si>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</si>
  <si>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</si>
  <si>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</si>
  <si>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</si>
  <si>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</si>
  <si>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</si>
  <si>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</si>
  <si>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</si>
  <si>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</si>
  <si>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</si>
  <si>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</si>
  <si>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</si>
  <si>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</si>
  <si>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</si>
  <si>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</si>
  <si>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</si>
  <si>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</si>
  <si>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</si>
  <si>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</si>
  <si>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</si>
  <si>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</si>
  <si>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</si>
  <si>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</si>
  <si>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</si>
  <si>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</si>
  <si>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</si>
  <si>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</si>
  <si>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</si>
  <si>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</si>
  <si>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</si>
  <si>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</si>
  <si>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</si>
  <si>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</si>
  <si>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</si>
  <si>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</si>
  <si>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</si>
  <si>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</si>
  <si>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</si>
  <si>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</si>
  <si>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</si>
  <si>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</si>
  <si>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</si>
  <si>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</si>
  <si>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</si>
  <si>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</si>
  <si>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</si>
  <si>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</si>
  <si>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</si>
  <si>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</si>
  <si>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</si>
  <si>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</si>
  <si>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</si>
  <si>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</si>
  <si>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</si>
  <si>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</si>
  <si>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</si>
  <si>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</si>
  <si>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</si>
  <si>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</si>
  <si>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</si>
  <si>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</si>
  <si>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</si>
  <si>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</si>
  <si>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</si>
  <si>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</si>
  <si>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</si>
  <si>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</si>
  <si>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</si>
  <si>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</si>
  <si>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</si>
  <si>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</si>
  <si>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</si>
  <si>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</si>
  <si>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</si>
  <si>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</si>
  <si>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</si>
  <si>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</si>
  <si>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</si>
  <si>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</si>
  <si>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</si>
  <si>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</si>
  <si>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</si>
  <si>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</si>
  <si>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</si>
  <si>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</si>
  <si>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</si>
  <si>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</si>
  <si>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</si>
  <si>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</si>
  <si>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</si>
  <si>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</si>
  <si>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</si>
  <si>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</si>
  <si>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</si>
  <si>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</si>
  <si>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</si>
  <si>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</si>
  <si>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</si>
  <si>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</si>
  <si>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</si>
  <si>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</si>
  <si>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</si>
  <si>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</si>
  <si>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</si>
  <si>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</si>
  <si>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</si>
  <si>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</si>
  <si>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</si>
  <si>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</si>
  <si>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</si>
  <si>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</si>
  <si>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</si>
  <si>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</si>
  <si>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</si>
  <si>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</si>
  <si>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</si>
  <si>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</si>
  <si>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</si>
  <si>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</si>
  <si>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</si>
  <si>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</si>
  <si>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</si>
  <si>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</si>
  <si>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</si>
  <si>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</si>
  <si>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</si>
  <si>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</si>
  <si>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</si>
  <si>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</si>
  <si>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</si>
  <si>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</si>
  <si>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</si>
  <si>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</si>
  <si>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</si>
  <si>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</si>
  <si>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</si>
  <si>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</si>
  <si>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</si>
  <si>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</si>
  <si>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</si>
  <si>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</si>
  <si>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</si>
  <si>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</si>
  <si>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</si>
  <si>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</si>
  <si>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</si>
  <si>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</si>
  <si>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</si>
  <si>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</si>
  <si>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</si>
  <si>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</si>
  <si>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</si>
  <si>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</si>
  <si>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</si>
  <si>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</si>
  <si>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</si>
  <si>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</si>
  <si>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</si>
  <si>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</si>
  <si>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</si>
  <si>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</si>
  <si>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</si>
  <si>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</si>
  <si>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</si>
  <si>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</si>
  <si>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</si>
  <si>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</si>
  <si>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</si>
  <si>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</si>
  <si>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</si>
  <si>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</si>
  <si>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</si>
  <si>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</si>
  <si>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</si>
  <si>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</si>
  <si>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</si>
  <si>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</si>
  <si>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</si>
  <si>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</si>
  <si>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</si>
  <si>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</si>
  <si>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</si>
  <si>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</si>
  <si>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</si>
  <si>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</si>
  <si>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</si>
  <si>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</si>
  <si>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</si>
  <si>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</si>
  <si>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</si>
  <si>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</si>
  <si>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</si>
  <si>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</si>
  <si>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</si>
  <si>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</si>
  <si>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</si>
  <si>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</si>
  <si>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</si>
  <si>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</si>
  <si>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</si>
  <si>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</si>
  <si>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</si>
  <si>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</si>
  <si>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</si>
  <si>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</si>
  <si>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</si>
  <si>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</si>
  <si>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</si>
  <si>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</si>
  <si>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</si>
  <si>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</si>
  <si>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</si>
  <si>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</si>
  <si>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</si>
  <si>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</si>
  <si>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</si>
  <si>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</si>
  <si>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</si>
  <si>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</si>
  <si>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</si>
  <si>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</si>
  <si>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</si>
  <si>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</si>
  <si>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</si>
  <si>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</si>
  <si>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</si>
  <si>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</si>
  <si>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</si>
  <si>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</si>
  <si>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</si>
  <si>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</si>
  <si>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</si>
  <si>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</si>
  <si>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</si>
  <si>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</si>
  <si>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</si>
  <si>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</si>
  <si>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</si>
  <si>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</si>
  <si>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</si>
  <si>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</si>
  <si>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</si>
  <si>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</si>
  <si>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</si>
  <si>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</si>
  <si>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</si>
  <si>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</si>
  <si>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</si>
  <si>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</si>
  <si>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</si>
  <si>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</si>
  <si>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</si>
  <si>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</si>
  <si>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</si>
  <si>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</si>
  <si>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</si>
  <si>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</si>
  <si>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</si>
  <si>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</si>
  <si>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</si>
  <si>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</si>
  <si>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</si>
  <si>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</si>
  <si>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</si>
  <si>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</si>
  <si>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</si>
  <si>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</si>
  <si>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</si>
  <si>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</si>
  <si>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</si>
  <si>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</si>
  <si>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</si>
  <si>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</si>
  <si>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</si>
  <si>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</si>
  <si>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</si>
  <si>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</si>
  <si>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</si>
  <si>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</si>
  <si>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</si>
  <si>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</si>
  <si>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</si>
  <si>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</si>
  <si>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</si>
  <si>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</si>
  <si>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</si>
  <si>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</si>
  <si>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</si>
  <si>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</si>
  <si>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</si>
  <si>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</si>
  <si>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</si>
  <si>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</si>
  <si>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</si>
  <si>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</si>
  <si>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</si>
  <si>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</si>
  <si>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</si>
  <si>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</si>
  <si>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</si>
  <si>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</si>
  <si>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</si>
  <si>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</si>
  <si>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</si>
  <si>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</si>
  <si>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</si>
  <si>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</si>
  <si>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</si>
  <si>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</si>
  <si>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</si>
  <si>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</si>
  <si>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</si>
  <si>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</si>
  <si>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</si>
  <si>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</si>
  <si>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</si>
  <si>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</si>
  <si>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</si>
  <si>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</si>
  <si>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</si>
  <si>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</si>
  <si>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</si>
  <si>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</si>
  <si>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</si>
  <si>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</si>
  <si>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</si>
  <si>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</si>
  <si>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</si>
  <si>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</si>
  <si>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</si>
  <si>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</si>
  <si>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</si>
  <si>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</si>
  <si>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</si>
  <si>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</si>
  <si>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</si>
  <si>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</si>
  <si>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</si>
  <si>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</si>
  <si>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</si>
  <si>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</si>
  <si>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</si>
  <si>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</si>
  <si>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</si>
  <si>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</si>
  <si>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</si>
  <si>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</si>
  <si>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</si>
  <si>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</si>
  <si>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</si>
  <si>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</si>
  <si>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</si>
  <si>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</si>
  <si>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</si>
  <si>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</si>
  <si>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</si>
  <si>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</si>
  <si>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</si>
  <si>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</si>
  <si>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</si>
  <si>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</si>
  <si>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</si>
  <si>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</si>
  <si>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</si>
  <si>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</si>
  <si>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</si>
  <si>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</si>
  <si>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</si>
  <si>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</si>
  <si>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</si>
  <si>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</si>
  <si>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</si>
  <si>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</si>
  <si>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</si>
  <si>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</si>
  <si>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</si>
  <si>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</si>
  <si>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</si>
  <si>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</si>
  <si>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</si>
  <si>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</si>
  <si>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</si>
  <si>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</si>
  <si>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</si>
  <si>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</si>
  <si>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</si>
  <si>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</si>
  <si>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</si>
  <si>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</si>
  <si>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</si>
  <si>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</si>
  <si>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</si>
  <si>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</si>
  <si>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</si>
  <si>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</si>
  <si>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</si>
  <si>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</si>
  <si>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</si>
  <si>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</si>
  <si>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</si>
  <si>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</si>
  <si>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</si>
  <si>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</si>
  <si>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</si>
  <si>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</si>
  <si>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</si>
  <si>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</si>
  <si>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</si>
  <si>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</si>
  <si>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</si>
  <si>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</si>
  <si>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</si>
  <si>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</si>
  <si>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</si>
  <si>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</si>
  <si>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</si>
  <si>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</si>
  <si>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</si>
  <si>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</si>
  <si>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</si>
  <si>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</si>
  <si>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</si>
  <si>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</si>
  <si>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</si>
  <si>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</si>
  <si>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</si>
  <si>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</si>
  <si>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</si>
  <si>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</si>
  <si>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</si>
  <si>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</si>
  <si>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</si>
  <si>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</si>
  <si>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</si>
  <si>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</si>
  <si>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</si>
  <si>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</si>
  <si>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</si>
  <si>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</si>
  <si>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</si>
  <si>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</si>
  <si>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</si>
  <si>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</si>
  <si>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</si>
  <si>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</si>
  <si>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</si>
  <si>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</si>
  <si>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</si>
  <si>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</si>
  <si>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</si>
  <si>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</si>
  <si>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</si>
  <si>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</si>
  <si>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</si>
  <si>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</si>
  <si>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</si>
  <si>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</si>
  <si>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</si>
  <si>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</si>
  <si>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</si>
  <si>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</si>
  <si>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</si>
  <si>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</si>
  <si>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</si>
  <si>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</si>
  <si>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</si>
  <si>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</si>
  <si>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</si>
  <si>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</si>
  <si>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</si>
  <si>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</si>
  <si>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</si>
  <si>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</si>
  <si>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</si>
  <si>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</si>
  <si>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</si>
  <si>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</si>
  <si>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</si>
  <si>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</si>
  <si>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</si>
  <si>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</si>
  <si>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</si>
  <si>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</si>
  <si>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</si>
  <si>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</si>
  <si>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</si>
  <si>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</si>
  <si>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</si>
  <si>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</si>
  <si>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</si>
  <si>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</si>
  <si>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</si>
  <si>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</si>
  <si>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</si>
  <si>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</si>
  <si>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</si>
  <si>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</si>
  <si>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</si>
  <si>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</si>
  <si>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</si>
  <si>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</si>
  <si>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</si>
  <si>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</si>
  <si>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</si>
  <si>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</si>
  <si>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</si>
  <si>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</si>
  <si>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</si>
  <si>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</si>
  <si>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</si>
  <si>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</si>
  <si>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</si>
  <si>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</si>
  <si>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</si>
  <si>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</si>
  <si>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</si>
  <si>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</si>
  <si>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</si>
  <si>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</si>
  <si>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</si>
  <si>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</si>
  <si>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</si>
  <si>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</si>
  <si>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</si>
  <si>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</si>
  <si>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</si>
  <si>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</si>
  <si>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</si>
  <si>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</si>
  <si>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</si>
  <si>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</si>
  <si>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</si>
  <si>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</si>
  <si>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</si>
  <si>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</si>
  <si>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</si>
  <si>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</si>
  <si>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</si>
  <si>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</si>
  <si>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</si>
  <si>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</si>
  <si>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</si>
  <si>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</si>
  <si>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</si>
  <si>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</si>
  <si>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</si>
  <si>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</si>
  <si>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</si>
  <si>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</si>
  <si>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</si>
  <si>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</si>
  <si>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</si>
  <si>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</si>
  <si>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</si>
  <si>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</si>
  <si>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</si>
  <si>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</si>
  <si>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</si>
  <si>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</si>
  <si>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</si>
  <si>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</si>
  <si>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</si>
  <si>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</si>
  <si>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</si>
  <si>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</si>
  <si>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</si>
  <si>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</si>
  <si>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</si>
  <si>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</si>
  <si>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</si>
  <si>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</si>
  <si>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</si>
  <si>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</si>
  <si>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</si>
  <si>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</si>
  <si>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</si>
  <si>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</si>
  <si>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</si>
  <si>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</si>
  <si>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</si>
  <si>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</si>
  <si>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</si>
  <si>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</si>
  <si>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</si>
  <si>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</si>
  <si>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</si>
  <si>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</si>
  <si>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</si>
  <si>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</si>
  <si>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</si>
  <si>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</si>
  <si>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</si>
  <si>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</si>
  <si>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</si>
  <si>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</si>
  <si>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</si>
  <si>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</si>
  <si>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</si>
  <si>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</si>
  <si>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</si>
  <si>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</si>
  <si>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</si>
  <si>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</si>
  <si>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</si>
  <si>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</si>
  <si>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</si>
  <si>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</si>
  <si>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</si>
  <si>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</si>
  <si>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</si>
  <si>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</si>
  <si>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</si>
  <si>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</si>
  <si>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</si>
  <si>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</si>
  <si>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</si>
  <si>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</si>
  <si>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</si>
  <si>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</si>
  <si>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</si>
  <si>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</si>
  <si>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</si>
  <si>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</si>
  <si>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</si>
  <si>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</si>
  <si>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</si>
  <si>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</si>
  <si>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</si>
  <si>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</si>
  <si>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</si>
  <si>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</si>
  <si>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</si>
  <si>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</si>
  <si>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</si>
  <si>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</si>
  <si>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</si>
  <si>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</si>
  <si>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</si>
  <si>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</si>
  <si>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</si>
  <si>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</si>
  <si>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</si>
  <si>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</si>
  <si>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</si>
  <si>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</si>
  <si>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</si>
  <si>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</si>
  <si>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</si>
  <si>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</si>
  <si>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</si>
  <si>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</si>
  <si>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</si>
  <si>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</si>
  <si>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</si>
  <si>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</si>
  <si>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</si>
  <si>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</si>
  <si>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</si>
  <si>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</si>
  <si>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</si>
  <si>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</si>
  <si>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</si>
  <si>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</si>
  <si>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</si>
  <si>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</si>
  <si>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</si>
  <si>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</si>
  <si>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</si>
  <si>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</si>
  <si>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</si>
  <si>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</si>
  <si>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</si>
  <si>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</si>
  <si>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</si>
  <si>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</si>
  <si>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</si>
  <si>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</si>
  <si>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</si>
  <si>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</si>
  <si>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</si>
  <si>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</si>
  <si>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</si>
  <si>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</si>
  <si>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</si>
  <si>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</si>
  <si>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</si>
  <si>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</si>
  <si>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</si>
  <si>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</si>
  <si>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</si>
  <si>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</si>
  <si>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</si>
  <si>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</si>
  <si>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</si>
  <si>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</si>
  <si>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</si>
  <si>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</si>
  <si>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</si>
  <si>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</si>
  <si>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</si>
  <si>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</si>
  <si>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</si>
  <si>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</si>
  <si>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</si>
  <si>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</si>
  <si>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</si>
  <si>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</si>
  <si>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</si>
  <si>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</si>
  <si>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</si>
  <si>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</si>
  <si>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</si>
  <si>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</si>
  <si>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</si>
  <si>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</si>
  <si>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</si>
  <si>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</si>
  <si>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</si>
  <si>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</si>
  <si>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</si>
  <si>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</si>
  <si>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</si>
  <si>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</si>
  <si>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</si>
  <si>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</si>
  <si>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</si>
  <si>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</si>
  <si>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</si>
  <si>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</si>
  <si>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</si>
  <si>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</si>
  <si>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</si>
  <si>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</si>
  <si>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</si>
  <si>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</si>
  <si>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</si>
  <si>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</si>
  <si>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</si>
  <si>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</si>
  <si>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</si>
  <si>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</si>
  <si>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</si>
  <si>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</si>
  <si>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</si>
  <si>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</si>
  <si>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</si>
  <si>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</si>
  <si>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</si>
  <si>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</si>
  <si>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</si>
  <si>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</si>
  <si>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</si>
  <si>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</si>
  <si>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</si>
  <si>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</si>
  <si>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</si>
  <si>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</si>
  <si>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</si>
  <si>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</si>
  <si>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</si>
  <si>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</si>
  <si>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</si>
  <si>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</si>
  <si>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</si>
  <si>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</si>
  <si>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</si>
  <si>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</si>
  <si>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</si>
  <si>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</si>
  <si>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</si>
  <si>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</si>
  <si>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</si>
  <si>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</si>
  <si>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</si>
  <si>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</si>
  <si>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</si>
  <si>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</si>
  <si>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</si>
  <si>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</si>
  <si>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</si>
  <si>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</si>
  <si>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</si>
  <si>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</si>
  <si>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</si>
  <si>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</si>
  <si>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</si>
  <si>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</si>
  <si>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</si>
  <si>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</si>
  <si>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</si>
  <si>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</si>
  <si>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</si>
  <si>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</si>
  <si>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</si>
  <si>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</si>
  <si>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</si>
  <si>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</si>
  <si>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</si>
  <si>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</si>
  <si>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</si>
  <si>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</si>
  <si>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</si>
  <si>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</si>
  <si>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</si>
  <si>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</si>
  <si>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</si>
  <si>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</si>
  <si>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</si>
  <si>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</si>
  <si>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</si>
  <si>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</si>
  <si>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</si>
  <si>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</si>
  <si>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</si>
  <si>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</si>
  <si>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</si>
  <si>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</si>
  <si>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</si>
  <si>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</si>
  <si>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</si>
  <si>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</si>
  <si>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</si>
  <si>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</si>
  <si>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</si>
  <si>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</si>
  <si>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</si>
  <si>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</si>
  <si>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</si>
  <si>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</si>
  <si>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</si>
  <si>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</si>
  <si>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</si>
  <si>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</si>
  <si>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</si>
  <si>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</si>
  <si>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</si>
  <si>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</si>
  <si>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</si>
  <si>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</si>
  <si>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</si>
  <si>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</si>
  <si>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</si>
  <si>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</si>
  <si>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</si>
  <si>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</si>
  <si>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</si>
  <si>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</si>
  <si>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</si>
  <si>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</si>
  <si>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</si>
  <si>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</si>
  <si>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</si>
  <si>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</si>
  <si>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</si>
  <si>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</si>
  <si>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</si>
  <si>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</si>
  <si>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</si>
  <si>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</si>
  <si>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</si>
  <si>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</si>
  <si>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</si>
  <si>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</si>
  <si>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</si>
  <si>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</si>
  <si>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</si>
  <si>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</si>
  <si>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</si>
  <si>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</si>
  <si>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</si>
  <si>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</si>
  <si>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</si>
  <si>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</si>
  <si>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</si>
  <si>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</si>
  <si>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</si>
  <si>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</si>
  <si>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</si>
  <si>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</si>
  <si>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</si>
  <si>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</si>
  <si>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</si>
  <si>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</si>
  <si>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</si>
  <si>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</si>
  <si>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</si>
  <si>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</si>
  <si>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</si>
  <si>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</si>
  <si>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</si>
  <si>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</si>
  <si>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</si>
  <si>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</si>
  <si>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</si>
  <si>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</si>
  <si>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</si>
  <si>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</si>
  <si>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</si>
  <si>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</si>
  <si>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</si>
  <si>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</si>
  <si>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</si>
  <si>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</si>
  <si>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</si>
  <si>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</si>
  <si>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</si>
  <si>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</si>
  <si>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</si>
  <si>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</si>
  <si>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</si>
  <si>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</si>
  <si>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</si>
  <si>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</si>
  <si>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</si>
  <si>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</si>
  <si>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</si>
  <si>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</si>
  <si>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</si>
  <si>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</si>
  <si>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</si>
  <si>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</si>
  <si>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</si>
  <si>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</si>
  <si>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</si>
  <si>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</si>
  <si>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</si>
  <si>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</si>
  <si>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</si>
  <si>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</si>
  <si>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</si>
  <si>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</si>
  <si>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</si>
  <si>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</si>
  <si>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</si>
  <si>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</si>
  <si>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</si>
  <si>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</si>
  <si>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</si>
  <si>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</si>
  <si>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</si>
  <si>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</si>
  <si>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</si>
  <si>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</si>
  <si>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</si>
  <si>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</si>
  <si>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</si>
  <si>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</si>
  <si>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</si>
  <si>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</si>
  <si>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</si>
  <si>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</si>
  <si>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</si>
  <si>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</si>
  <si>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</si>
  <si>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</si>
  <si>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</si>
  <si>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</si>
  <si>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</si>
  <si>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</si>
  <si>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</si>
  <si>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</si>
  <si>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</si>
  <si>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</si>
  <si>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</si>
  <si>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</si>
  <si>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</si>
  <si>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</si>
  <si>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</si>
  <si>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</si>
  <si>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</si>
  <si>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</si>
  <si>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</si>
  <si>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</si>
  <si>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</si>
  <si>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</si>
  <si>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</si>
  <si>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</si>
  <si>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</si>
  <si>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</si>
  <si>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</si>
  <si>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</si>
  <si>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</si>
  <si>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</si>
  <si>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</si>
  <si>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</si>
  <si>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</si>
  <si>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</si>
  <si>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</si>
  <si>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</si>
  <si>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</si>
  <si>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</si>
  <si>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</si>
  <si>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</si>
  <si>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</si>
  <si>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</si>
  <si>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</si>
  <si>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</si>
  <si>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</si>
  <si>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</si>
  <si>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</si>
  <si>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</si>
  <si>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</si>
  <si>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</si>
  <si>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</si>
  <si>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</si>
  <si>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</si>
  <si>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</si>
  <si>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</si>
  <si>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</si>
  <si>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</si>
  <si>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</si>
  <si>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</si>
  <si>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</si>
  <si>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</si>
  <si>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</si>
  <si>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</si>
  <si>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</si>
  <si>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</si>
  <si>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</si>
  <si>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</si>
  <si>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</si>
  <si>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</si>
  <si>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</si>
  <si>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</si>
  <si>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</si>
  <si>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</si>
  <si>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</si>
  <si>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</si>
  <si>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</si>
  <si>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</si>
  <si>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</si>
  <si>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</si>
  <si>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</si>
  <si>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</si>
  <si>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</si>
  <si>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</si>
  <si>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</si>
  <si>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</si>
  <si>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</si>
  <si>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</si>
  <si>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</si>
  <si>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</si>
  <si>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</si>
  <si>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</si>
  <si>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</si>
  <si>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</si>
  <si>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</si>
  <si>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</si>
  <si>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</si>
  <si>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</si>
  <si>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</si>
  <si>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</si>
  <si>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</si>
  <si>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</si>
  <si>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</si>
  <si>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</si>
  <si>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</si>
  <si>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</si>
  <si>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</si>
  <si>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</si>
  <si>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</si>
  <si>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</si>
  <si>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</si>
  <si>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</si>
  <si>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</si>
  <si>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</si>
  <si>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</si>
  <si>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</si>
  <si>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</si>
  <si>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</si>
  <si>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</si>
  <si>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</si>
  <si>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</si>
  <si>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</si>
  <si>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</si>
  <si>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</si>
  <si>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</si>
  <si>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</si>
  <si>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</si>
  <si>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</si>
  <si>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</si>
  <si>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</si>
  <si>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</si>
  <si>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</si>
  <si>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</si>
  <si>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</si>
  <si>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</si>
  <si>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</si>
  <si>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</si>
  <si>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</si>
  <si>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</si>
  <si>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</si>
  <si>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</si>
  <si>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</si>
  <si>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</si>
  <si>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</si>
  <si>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</si>
  <si>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</si>
  <si>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</si>
  <si>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</si>
  <si>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</si>
  <si>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</si>
  <si>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</si>
  <si>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</si>
  <si>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</si>
  <si>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</si>
  <si>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</si>
  <si>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</si>
  <si>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</si>
  <si>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</si>
  <si>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</si>
  <si>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</si>
  <si>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</si>
  <si>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</si>
  <si>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</si>
  <si>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</si>
  <si>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</si>
  <si>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</si>
  <si>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</si>
  <si>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</si>
  <si>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</si>
  <si>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</si>
  <si>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</si>
  <si>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</si>
  <si>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</si>
  <si>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</si>
  <si>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</si>
  <si>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</si>
  <si>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</si>
  <si>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</si>
  <si>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</si>
  <si>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</si>
  <si>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</si>
  <si>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</si>
  <si>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</si>
  <si>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</si>
  <si>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</si>
  <si>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</si>
  <si>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</si>
  <si>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</si>
  <si>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</si>
  <si>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</si>
  <si>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</si>
  <si>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</si>
  <si>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</si>
  <si>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</si>
  <si>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</si>
  <si>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</si>
  <si>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</si>
  <si>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</si>
  <si>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</si>
  <si>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</si>
  <si>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</si>
  <si>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</si>
  <si>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</si>
  <si>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</si>
  <si>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</si>
  <si>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</si>
  <si>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</si>
  <si>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</si>
  <si>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</si>
  <si>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</si>
  <si>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</si>
  <si>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</si>
  <si>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</si>
  <si>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</si>
  <si>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</si>
  <si>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</si>
  <si>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</si>
  <si>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</si>
  <si>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</si>
  <si>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</si>
  <si>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</si>
  <si>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</si>
  <si>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</si>
  <si>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</si>
  <si>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</si>
  <si>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</si>
  <si>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</si>
  <si>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</si>
  <si>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</si>
  <si>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</si>
  <si>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</si>
  <si>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</si>
  <si>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</si>
  <si>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</si>
  <si>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</si>
  <si>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</si>
  <si>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</si>
  <si>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</si>
  <si>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</si>
  <si>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</si>
  <si>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</si>
  <si>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</si>
  <si>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</si>
  <si>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</si>
  <si>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</si>
  <si>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</si>
  <si>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</si>
  <si>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</si>
  <si>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</si>
  <si>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</si>
  <si>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</si>
  <si>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</si>
  <si>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</si>
  <si>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</si>
  <si>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</si>
  <si>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</si>
  <si>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</si>
  <si>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</si>
  <si>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</si>
  <si>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</si>
  <si>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</si>
  <si>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</si>
  <si>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</si>
  <si>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</si>
  <si>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</si>
  <si>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</si>
  <si>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</si>
  <si>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</si>
  <si>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</si>
  <si>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</si>
  <si>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</si>
  <si>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</si>
  <si>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</si>
  <si>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</si>
  <si>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</si>
  <si>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</si>
  <si>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</si>
  <si>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</si>
  <si>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</si>
  <si>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</si>
  <si>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</si>
  <si>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</si>
  <si>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</si>
  <si>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</si>
  <si>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</si>
  <si>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</si>
  <si>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</si>
  <si>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</si>
  <si>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</si>
  <si>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</si>
  <si>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</si>
  <si>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</si>
  <si>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</si>
  <si>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</si>
  <si>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</si>
  <si>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</si>
  <si>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</si>
  <si>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</si>
  <si>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</si>
  <si>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</si>
  <si>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</si>
  <si>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</si>
  <si>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</si>
  <si>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</si>
  <si>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</si>
  <si>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</si>
  <si>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</si>
  <si>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</si>
  <si>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</si>
  <si>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</si>
  <si>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</si>
  <si>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</si>
  <si>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</si>
  <si>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</si>
  <si>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</si>
  <si>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</si>
  <si>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</si>
  <si>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</si>
  <si>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</si>
  <si>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</si>
  <si>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</si>
  <si>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</si>
  <si>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</si>
  <si>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</si>
  <si>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TORRES</t>
  </si>
  <si>
    <t>FELIX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</si>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</sst>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E14" sqref="E1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6747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45773</v>
      </c>
      <c r="B2" t="s">
        <v>6751</v>
      </c>
      <c r="C2" t="s">
        <v>6435</v>
      </c>
      <c r="D2">
        <v>250</v>
      </c>
      <c r="E2" t="s">
        <v>29</v>
      </c>
      <c r="F2" s="37">
        <v>315</v>
      </c>
      <c r="G2">
        <v>49.5</v>
      </c>
      <c r="H2" t="str">
        <f>VLOOKUP(D2,COORDENADAS!A:J,10,FALSE)</f>
        <v>-3.8649743</v>
      </c>
      <c r="I2" t="str">
        <f>VLOOKUP(D2,COORDENADAS!A:K,11,FALSE)</f>
        <v>-38.5787598</v>
      </c>
      <c r="J2" s="1" t="s">
        <v>6571</v>
      </c>
      <c r="K2" s="1" t="s">
        <v>6572</v>
      </c>
      <c r="L2" s="7">
        <f>VLOOKUP(C2,pesoCaminhao!C:G,5,0)</f>
        <v>1590</v>
      </c>
      <c r="M2" s="7" t="s">
        <v>6724</v>
      </c>
    </row>
    <row r="3" spans="1:13">
      <c r="A3" s="4">
        <v>45773</v>
      </c>
      <c r="B3" t="s">
        <v>6748</v>
      </c>
      <c r="C3" t="s">
        <v>6516</v>
      </c>
      <c r="D3">
        <v>374</v>
      </c>
      <c r="E3" t="s">
        <v>46</v>
      </c>
      <c r="F3" s="37">
        <v>775.55</v>
      </c>
      <c r="G3">
        <v>31.4</v>
      </c>
      <c r="H3" t="str">
        <f>VLOOKUP(D3,COORDENADAS!A:J,10,FALSE)</f>
        <v>-3.7680525</v>
      </c>
      <c r="I3" t="str">
        <f>VLOOKUP(D3,COORDENADAS!A:K,11,FALSE)</f>
        <v>-38.5155799</v>
      </c>
      <c r="J3" s="1" t="s">
        <v>6571</v>
      </c>
      <c r="K3" s="1" t="s">
        <v>6572</v>
      </c>
      <c r="L3" s="7">
        <f>VLOOKUP(C3,pesoCaminhao!C:G,5,0)</f>
        <v>900</v>
      </c>
      <c r="M3" s="7" t="s">
        <v>6724</v>
      </c>
    </row>
    <row r="4" spans="1:13">
      <c r="A4" s="4">
        <v>45773</v>
      </c>
      <c r="B4" t="s">
        <v>6750</v>
      </c>
      <c r="C4" t="s">
        <v>6431</v>
      </c>
      <c r="D4">
        <v>1683</v>
      </c>
      <c r="E4" t="s">
        <v>258</v>
      </c>
      <c r="F4" s="37">
        <v>176.2</v>
      </c>
      <c r="G4">
        <v>23.3</v>
      </c>
      <c r="H4" t="str">
        <f>VLOOKUP(D4,COORDENADAS!A:J,10,FALSE)</f>
        <v>-3.7677424</v>
      </c>
      <c r="I4" t="str">
        <f>VLOOKUP(D4,COORDENADAS!A:K,11,FALSE)</f>
        <v>-38.6496585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VLOOKUP(D4,horarios!B:H,7,0)</f>
        <v>MANHA</v>
      </c>
    </row>
    <row r="5" spans="1:13">
      <c r="A5" s="4">
        <v>45773</v>
      </c>
      <c r="B5" t="s">
        <v>6751</v>
      </c>
      <c r="C5" t="s">
        <v>6435</v>
      </c>
      <c r="D5">
        <v>1998</v>
      </c>
      <c r="E5" t="s">
        <v>292</v>
      </c>
      <c r="F5" s="37">
        <v>2457</v>
      </c>
      <c r="G5">
        <v>112.9</v>
      </c>
      <c r="H5" t="str">
        <f>VLOOKUP(D5,COORDENADAS!A:J,10,FALSE)</f>
        <v>-3.8775392</v>
      </c>
      <c r="I5" t="str">
        <f>VLOOKUP(D5,COORDENADAS!A:K,11,FALSE)</f>
        <v>-38.6087159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VLOOKUP(D5,horarios!B:H,7,0)</f>
        <v>MANHA</v>
      </c>
    </row>
    <row r="6" spans="1:13">
      <c r="A6" s="4">
        <v>45773</v>
      </c>
      <c r="B6" t="s">
        <v>6749</v>
      </c>
      <c r="C6" t="s">
        <v>6436</v>
      </c>
      <c r="D6">
        <v>2340</v>
      </c>
      <c r="E6" t="s">
        <v>326</v>
      </c>
      <c r="F6" s="37">
        <v>279.7</v>
      </c>
      <c r="G6">
        <v>32.9</v>
      </c>
      <c r="H6" t="str">
        <f>VLOOKUP(D6,COORDENADAS!A:J,10,FALSE)</f>
        <v>-3.7130283</v>
      </c>
      <c r="I6" t="str">
        <f>VLOOKUP(D6,COORDENADAS!A:K,11,FALSE)</f>
        <v>-38.5534343</v>
      </c>
      <c r="J6" s="1" t="s">
        <v>6571</v>
      </c>
      <c r="K6" s="1" t="s">
        <v>6572</v>
      </c>
      <c r="L6" s="7">
        <f>VLOOKUP(C6,pesoCaminhao!C:G,5,0)</f>
        <v>1590</v>
      </c>
      <c r="M6" s="7" t="s">
        <v>6724</v>
      </c>
    </row>
    <row r="7" spans="1:13">
      <c r="A7" s="4">
        <v>45773</v>
      </c>
      <c r="B7" t="s">
        <v>6750</v>
      </c>
      <c r="C7" t="s">
        <v>6431</v>
      </c>
      <c r="D7">
        <v>2491</v>
      </c>
      <c r="E7" t="s">
        <v>341</v>
      </c>
      <c r="F7" s="37">
        <v>236.3</v>
      </c>
      <c r="G7">
        <v>9.6999999999999993</v>
      </c>
      <c r="H7" t="str">
        <f>VLOOKUP(D7,COORDENADAS!A:J,10,FALSE)</f>
        <v>-3.767536</v>
      </c>
      <c r="I7" t="str">
        <f>VLOOKUP(D7,COORDENADAS!A:K,11,FALSE)</f>
        <v>-38.654106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VLOOKUP(D7,horarios!B:H,7,0)</f>
        <v>MANHA</v>
      </c>
    </row>
    <row r="8" spans="1:13">
      <c r="A8" s="4">
        <v>45773</v>
      </c>
      <c r="B8" t="s">
        <v>6751</v>
      </c>
      <c r="C8" t="s">
        <v>6435</v>
      </c>
      <c r="D8">
        <v>4002</v>
      </c>
      <c r="E8" t="s">
        <v>535</v>
      </c>
      <c r="F8" s="37">
        <v>2348</v>
      </c>
      <c r="G8">
        <v>221.7</v>
      </c>
      <c r="H8" t="str">
        <f>VLOOKUP(D8,COORDENADAS!A:J,10,FALSE)</f>
        <v>-3.8933999</v>
      </c>
      <c r="I8" t="str">
        <f>VLOOKUP(D8,COORDENADAS!A:K,11,FALSE)</f>
        <v>-38.6076423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VLOOKUP(D8,horarios!B:H,7,0)</f>
        <v>MANHA</v>
      </c>
    </row>
    <row r="9" spans="1:13">
      <c r="A9" s="4">
        <v>45773</v>
      </c>
      <c r="B9" t="s">
        <v>6751</v>
      </c>
      <c r="C9" t="s">
        <v>6435</v>
      </c>
      <c r="D9">
        <v>4119</v>
      </c>
      <c r="E9" t="s">
        <v>555</v>
      </c>
      <c r="F9" s="37">
        <v>548.79999999999995</v>
      </c>
      <c r="G9">
        <v>89.1</v>
      </c>
      <c r="H9" t="str">
        <f>VLOOKUP(D9,COORDENADAS!A:J,10,FALSE)</f>
        <v>-3.81089439</v>
      </c>
      <c r="I9" t="str">
        <f>VLOOKUP(D9,COORDENADAS!A:K,11,FALSE)</f>
        <v>-38.62849329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VLOOKUP(D9,horarios!B:H,7,0)</f>
        <v>MANHA</v>
      </c>
    </row>
    <row r="10" spans="1:13">
      <c r="A10" s="4">
        <v>45773</v>
      </c>
      <c r="B10" t="s">
        <v>6750</v>
      </c>
      <c r="C10" t="s">
        <v>6431</v>
      </c>
      <c r="D10">
        <v>4660</v>
      </c>
      <c r="E10" t="s">
        <v>637</v>
      </c>
      <c r="F10" s="37">
        <v>155.1</v>
      </c>
      <c r="G10">
        <v>5.5</v>
      </c>
      <c r="H10" t="str">
        <f>VLOOKUP(D10,COORDENADAS!A:J,10,FALSE)</f>
        <v>-3.7272566</v>
      </c>
      <c r="I10" t="str">
        <f>VLOOKUP(D10,COORDENADAS!A:K,11,FALSE)</f>
        <v>-38.6584095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VLOOKUP(D10,horarios!B:H,7,0)</f>
        <v>MANHA</v>
      </c>
    </row>
    <row r="11" spans="1:13">
      <c r="A11" s="4">
        <v>45773</v>
      </c>
      <c r="B11" t="s">
        <v>6749</v>
      </c>
      <c r="C11" t="s">
        <v>6436</v>
      </c>
      <c r="D11">
        <v>9321</v>
      </c>
      <c r="E11" t="s">
        <v>711</v>
      </c>
      <c r="F11" s="37">
        <v>198.6</v>
      </c>
      <c r="G11">
        <v>44.6</v>
      </c>
      <c r="H11" t="str">
        <f>VLOOKUP(D11,COORDENADAS!A:J,10,FALSE)</f>
        <v>-3.7618173</v>
      </c>
      <c r="I11" t="str">
        <f>VLOOKUP(D11,COORDENADAS!A:K,11,FALSE)</f>
        <v>-38.5915647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VLOOKUP(D11,horarios!B:H,7,0)</f>
        <v>MANHA</v>
      </c>
    </row>
    <row r="12" spans="1:13">
      <c r="A12" s="4">
        <v>45773</v>
      </c>
      <c r="B12" t="s">
        <v>6750</v>
      </c>
      <c r="C12" t="s">
        <v>6431</v>
      </c>
      <c r="D12">
        <v>9595</v>
      </c>
      <c r="E12" t="s">
        <v>794</v>
      </c>
      <c r="F12" s="37">
        <v>941.6</v>
      </c>
      <c r="G12">
        <v>83.6</v>
      </c>
      <c r="H12" t="str">
        <f>VLOOKUP(D12,COORDENADAS!A:J,10,FALSE)</f>
        <v>-3.736915</v>
      </c>
      <c r="I12" t="str">
        <f>VLOOKUP(D12,COORDENADAS!A:K,11,FALSE)</f>
        <v>-38.6502819</v>
      </c>
      <c r="J12" s="1" t="s">
        <v>6571</v>
      </c>
      <c r="K12" s="1" t="s">
        <v>6572</v>
      </c>
      <c r="L12" s="7">
        <f>VLOOKUP(C12,pesoCaminhao!C:G,5,0)</f>
        <v>1590</v>
      </c>
      <c r="M12" s="7" t="s">
        <v>6724</v>
      </c>
    </row>
    <row r="13" spans="1:13">
      <c r="A13" s="4">
        <v>45773</v>
      </c>
      <c r="B13" t="s">
        <v>6750</v>
      </c>
      <c r="C13" t="s">
        <v>6431</v>
      </c>
      <c r="D13">
        <v>10745</v>
      </c>
      <c r="E13" t="s">
        <v>819</v>
      </c>
      <c r="F13" s="37">
        <v>151</v>
      </c>
      <c r="G13">
        <v>4.4000000000000004</v>
      </c>
      <c r="H13" t="str">
        <f>VLOOKUP(D13,COORDENADAS!A:J,10,FALSE)</f>
        <v>-3.7600164</v>
      </c>
      <c r="I13" t="str">
        <f>VLOOKUP(D13,COORDENADAS!A:K,11,FALSE)</f>
        <v>-38.6160465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VLOOKUP(D13,horarios!B:H,7,0)</f>
        <v>MANHA</v>
      </c>
    </row>
    <row r="14" spans="1:13">
      <c r="A14" s="4">
        <v>45773</v>
      </c>
      <c r="B14" t="s">
        <v>6750</v>
      </c>
      <c r="C14" t="s">
        <v>6431</v>
      </c>
      <c r="D14">
        <v>11250</v>
      </c>
      <c r="E14" t="s">
        <v>909</v>
      </c>
      <c r="F14" s="37">
        <v>405.9</v>
      </c>
      <c r="G14">
        <v>24.2</v>
      </c>
      <c r="H14" t="str">
        <f>VLOOKUP(D14,COORDENADAS!A:J,10,FALSE)</f>
        <v>-3.68961523</v>
      </c>
      <c r="I14" t="str">
        <f>VLOOKUP(D14,COORDENADAS!A:K,11,FALSE)</f>
        <v>-38.66855858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VLOOKUP(D14,horarios!B:H,7,0)</f>
        <v>MANHA</v>
      </c>
    </row>
    <row r="15" spans="1:13">
      <c r="A15" s="4">
        <v>45773</v>
      </c>
      <c r="B15" t="s">
        <v>6751</v>
      </c>
      <c r="C15" t="s">
        <v>6435</v>
      </c>
      <c r="D15">
        <v>11344</v>
      </c>
      <c r="E15" t="s">
        <v>921</v>
      </c>
      <c r="F15" s="37">
        <v>1902</v>
      </c>
      <c r="G15">
        <v>201.6</v>
      </c>
      <c r="H15" t="str">
        <f>VLOOKUP(D15,COORDENADAS!A:J,10,FALSE)</f>
        <v>-3.88312803</v>
      </c>
      <c r="I15" t="str">
        <f>VLOOKUP(D15,COORDENADAS!A:K,11,FALSE)</f>
        <v>-38.61106739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VLOOKUP(D15,horarios!B:H,7,0)</f>
        <v>MANHA</v>
      </c>
    </row>
    <row r="16" spans="1:13">
      <c r="A16" s="4">
        <v>45773</v>
      </c>
      <c r="B16" t="s">
        <v>6748</v>
      </c>
      <c r="C16" t="s">
        <v>6516</v>
      </c>
      <c r="D16">
        <v>11963</v>
      </c>
      <c r="E16" t="s">
        <v>1059</v>
      </c>
      <c r="F16" s="37">
        <v>510</v>
      </c>
      <c r="G16">
        <v>4.8</v>
      </c>
      <c r="H16" t="str">
        <f>VLOOKUP(D16,COORDENADAS!A:J,10,FALSE)</f>
        <v>-3.73417493</v>
      </c>
      <c r="I16" t="str">
        <f>VLOOKUP(D16,COORDENADAS!A:K,11,FALSE)</f>
        <v>-38.4888451</v>
      </c>
      <c r="J16" s="1" t="s">
        <v>6571</v>
      </c>
      <c r="K16" s="1" t="s">
        <v>6572</v>
      </c>
      <c r="L16" s="7">
        <f>VLOOKUP(C16,pesoCaminhao!C:G,5,0)</f>
        <v>900</v>
      </c>
      <c r="M16" s="7" t="s">
        <v>6724</v>
      </c>
    </row>
    <row r="17" spans="1:11">
      <c r="A17" s="4"/>
      <c r="F17" s="37"/>
      <c r="G17"/>
      <c r="J17" s="1"/>
      <c r="K17" s="1"/>
    </row>
    <row r="18" spans="1:11">
      <c r="A18" s="4"/>
      <c r="F18" s="37"/>
      <c r="G18"/>
      <c r="J18" s="1"/>
      <c r="K18" s="1"/>
    </row>
    <row r="19" spans="1:11">
      <c r="A19" s="4"/>
      <c r="F19" s="37"/>
      <c r="G19"/>
      <c r="J19" s="1"/>
      <c r="K19" s="1"/>
    </row>
    <row r="20" spans="1:11">
      <c r="A20" s="4"/>
      <c r="F20" s="37"/>
      <c r="G20"/>
      <c r="J20" s="1"/>
      <c r="K20" s="1"/>
    </row>
    <row r="21" spans="1:11">
      <c r="A21" s="4"/>
      <c r="F21" s="37"/>
      <c r="G21"/>
      <c r="J21" s="1"/>
      <c r="K21" s="1"/>
    </row>
    <row r="22" spans="1:11">
      <c r="A22" s="4"/>
      <c r="F22" s="37"/>
      <c r="G22"/>
      <c r="J22" s="1"/>
      <c r="K22" s="1"/>
    </row>
    <row r="23" spans="1:11">
      <c r="A23" s="4"/>
      <c r="F23" s="37"/>
      <c r="G23"/>
      <c r="J23" s="1"/>
      <c r="K23" s="1"/>
    </row>
    <row r="24" spans="1:11">
      <c r="A24" s="4"/>
      <c r="F24" s="37"/>
      <c r="G24"/>
      <c r="J24" s="1"/>
      <c r="K24" s="1"/>
    </row>
    <row r="25" spans="1:11">
      <c r="A25" s="4"/>
      <c r="F25" s="37"/>
      <c r="G25"/>
      <c r="J25" s="1"/>
      <c r="K25" s="1"/>
    </row>
    <row r="26" spans="1:11">
      <c r="A26" s="4"/>
      <c r="F26" s="37"/>
      <c r="G26"/>
      <c r="J26" s="1"/>
      <c r="K26" s="1"/>
    </row>
    <row r="27" spans="1:11">
      <c r="A27" s="4"/>
      <c r="F27" s="37"/>
      <c r="G27"/>
      <c r="J27" s="1"/>
      <c r="K27" s="1"/>
    </row>
    <row r="28" spans="1:11">
      <c r="A28" s="4"/>
      <c r="F28" s="37"/>
      <c r="G28"/>
      <c r="J28" s="1"/>
      <c r="K28" s="1"/>
    </row>
    <row r="29" spans="1:11">
      <c r="A29" s="4"/>
      <c r="F29" s="37"/>
      <c r="G29"/>
      <c r="J29" s="1"/>
      <c r="K29" s="1"/>
    </row>
    <row r="30" spans="1:11">
      <c r="A30" s="4"/>
      <c r="F30" s="37"/>
      <c r="G30"/>
      <c r="J30" s="1"/>
      <c r="K30" s="1"/>
    </row>
    <row r="31" spans="1:11">
      <c r="A31" s="4"/>
      <c r="F31" s="37"/>
      <c r="G31"/>
      <c r="J31" s="1"/>
      <c r="K31" s="1"/>
    </row>
    <row r="32" spans="1:11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B37" s="4"/>
      <c r="F37" s="37"/>
      <c r="G37"/>
      <c r="J37" s="1"/>
      <c r="K37" s="1"/>
    </row>
    <row r="38" spans="1:11">
      <c r="A38" s="4"/>
      <c r="B38" s="4"/>
      <c r="F38" s="37"/>
      <c r="G38"/>
      <c r="J38" s="1"/>
      <c r="K38" s="1"/>
    </row>
    <row r="39" spans="1:11">
      <c r="A39" s="4"/>
      <c r="B39" s="4"/>
      <c r="F39" s="37"/>
      <c r="G39"/>
      <c r="J39" s="1"/>
      <c r="K39" s="1"/>
    </row>
    <row r="40" spans="1:11">
      <c r="A40" s="4"/>
      <c r="B40" s="4"/>
      <c r="F40" s="37"/>
      <c r="G40"/>
      <c r="J40" s="1"/>
      <c r="K40" s="1"/>
    </row>
    <row r="41" spans="1:11">
      <c r="A41" s="4"/>
      <c r="B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J46" s="3"/>
      <c r="K46" s="2"/>
    </row>
    <row r="47" spans="1:11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2025-04-25T14:05:26Z</dcterms:modified>
</cp:coreProperties>
</file>