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02AD1831-53DF-4B55-84C5-A4BBE9F56CF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4" i="6"/>
  <c r="M5" i="6"/>
  <c r="M2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<sst xmlns="http://schemas.openxmlformats.org/spreadsheetml/2006/main" count="13359" uniqueCount="6752">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</sst>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B1095" sqref="B109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7" spans="1:12">
      <c r="J1097" s="1"/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K17" sqref="K17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45780</v>
      </c>
      <c r="B2" t="s">
        <v>6744</v>
      </c>
      <c r="C2" t="s">
        <v>6435</v>
      </c>
      <c r="D2">
        <v>1875</v>
      </c>
      <c r="E2" t="s">
        <v>282</v>
      </c>
      <c r="F2" s="37">
        <v>2145.6</v>
      </c>
      <c r="G2">
        <v>128.9</v>
      </c>
      <c r="H2" t="str">
        <f>VLOOKUP(D2,COORDENADAS!A:J,10,FALSE)</f>
        <v>-3.8891567</v>
      </c>
      <c r="I2" t="str">
        <f>VLOOKUP(D2,COORDENADAS!A:K,11,FALSE)</f>
        <v>-38.6108356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VLOOKUP(D2,horarios!B:H,7,0)</f>
        <v>MANHA</v>
      </c>
    </row>
    <row r="3" spans="1:13">
      <c r="A3" s="4">
        <v>45780</v>
      </c>
      <c r="B3" t="s">
        <v>6744</v>
      </c>
      <c r="C3" t="s">
        <v>6435</v>
      </c>
      <c r="D3">
        <v>1982</v>
      </c>
      <c r="E3" t="s">
        <v>290</v>
      </c>
      <c r="F3" s="37">
        <v>165.3</v>
      </c>
      <c r="G3">
        <v>19.600000000000001</v>
      </c>
      <c r="H3" t="str">
        <f>VLOOKUP(D3,COORDENADAS!A:J,10,FALSE)</f>
        <v>-3.8946194</v>
      </c>
      <c r="I3" t="str">
        <f>VLOOKUP(D3,COORDENADAS!A:K,11,FALSE)</f>
        <v>-38.617515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VLOOKUP(D3,horarios!B:H,7,0)</f>
        <v>DIURNO</v>
      </c>
    </row>
    <row r="4" spans="1:13">
      <c r="A4" s="4">
        <v>45780</v>
      </c>
      <c r="B4" t="s">
        <v>6746</v>
      </c>
      <c r="C4" t="s">
        <v>6431</v>
      </c>
      <c r="D4">
        <v>2491</v>
      </c>
      <c r="E4" t="s">
        <v>341</v>
      </c>
      <c r="F4" s="37">
        <v>183</v>
      </c>
      <c r="G4">
        <v>5.5</v>
      </c>
      <c r="H4" t="str">
        <f>VLOOKUP(D4,COORDENADAS!A:J,10,FALSE)</f>
        <v>-3.767536</v>
      </c>
      <c r="I4" t="str">
        <f>VLOOKUP(D4,COORDENADAS!A:K,11,FALSE)</f>
        <v>-38.654106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VLOOKUP(D4,horarios!B:H,7,0)</f>
        <v>MANHA</v>
      </c>
    </row>
    <row r="5" spans="1:13">
      <c r="A5" s="4">
        <v>45780</v>
      </c>
      <c r="B5" t="s">
        <v>6746</v>
      </c>
      <c r="C5" t="s">
        <v>6431</v>
      </c>
      <c r="D5">
        <v>2535</v>
      </c>
      <c r="E5" t="s">
        <v>348</v>
      </c>
      <c r="F5" s="37">
        <v>247.6</v>
      </c>
      <c r="G5">
        <v>21.4</v>
      </c>
      <c r="H5" t="str">
        <f>VLOOKUP(D5,COORDENADAS!A:J,10,FALSE)</f>
        <v>-3.7328394</v>
      </c>
      <c r="I5" t="str">
        <f>VLOOKUP(D5,COORDENADAS!A:K,11,FALSE)</f>
        <v>-38.5998675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VLOOKUP(D5,horarios!B:H,7,0)</f>
        <v>MANHA</v>
      </c>
    </row>
    <row r="6" spans="1:13">
      <c r="A6" s="4">
        <v>45780</v>
      </c>
      <c r="B6" t="s">
        <v>6746</v>
      </c>
      <c r="C6" t="s">
        <v>6431</v>
      </c>
      <c r="D6">
        <v>3651</v>
      </c>
      <c r="E6" t="s">
        <v>483</v>
      </c>
      <c r="F6" s="37">
        <v>157.4</v>
      </c>
      <c r="G6">
        <v>20.9</v>
      </c>
      <c r="H6" t="str">
        <f>VLOOKUP(D6,COORDENADAS!A:J,10,FALSE)</f>
        <v>-3.7663142</v>
      </c>
      <c r="I6" t="str">
        <f>VLOOKUP(D6,COORDENADAS!A:K,11,FALSE)</f>
        <v>-38.6469808</v>
      </c>
      <c r="J6" s="1" t="s">
        <v>6571</v>
      </c>
      <c r="K6" s="1" t="s">
        <v>6572</v>
      </c>
      <c r="L6" s="7">
        <f>VLOOKUP(C6,pesoCaminhao!C:G,5,0)</f>
        <v>1590</v>
      </c>
      <c r="M6" s="7" t="s">
        <v>6724</v>
      </c>
    </row>
    <row r="7" spans="1:13">
      <c r="A7" s="4">
        <v>45780</v>
      </c>
      <c r="B7" t="s">
        <v>6746</v>
      </c>
      <c r="C7" t="s">
        <v>6431</v>
      </c>
      <c r="D7">
        <v>4067</v>
      </c>
      <c r="E7" t="s">
        <v>547</v>
      </c>
      <c r="F7" s="37">
        <v>802.6</v>
      </c>
      <c r="G7">
        <v>83</v>
      </c>
      <c r="H7" t="str">
        <f>VLOOKUP(D7,COORDENADAS!A:J,10,FALSE)</f>
        <v>-3.7188623</v>
      </c>
      <c r="I7" t="str">
        <f>VLOOKUP(D7,COORDENADAS!A:K,11,FALSE)</f>
        <v>-38.6057626</v>
      </c>
      <c r="J7" s="1" t="s">
        <v>6571</v>
      </c>
      <c r="K7" s="1" t="s">
        <v>6572</v>
      </c>
      <c r="L7" s="7">
        <f>VLOOKUP(C7,pesoCaminhao!C:G,5,0)</f>
        <v>1590</v>
      </c>
      <c r="M7" s="7" t="s">
        <v>6724</v>
      </c>
    </row>
    <row r="8" spans="1:13">
      <c r="A8" s="4">
        <v>45780</v>
      </c>
      <c r="B8" t="s">
        <v>6746</v>
      </c>
      <c r="C8" t="s">
        <v>6431</v>
      </c>
      <c r="D8">
        <v>11038</v>
      </c>
      <c r="E8" t="s">
        <v>6573</v>
      </c>
      <c r="F8" s="37">
        <v>52.7</v>
      </c>
      <c r="G8">
        <v>15.3</v>
      </c>
      <c r="H8" t="str">
        <f>VLOOKUP(D8,COORDENADAS!A:J,10,FALSE)</f>
        <v>-3.76291613</v>
      </c>
      <c r="I8" t="str">
        <f>VLOOKUP(D8,COORDENADAS!A:K,11,FALSE)</f>
        <v>-38.58180232</v>
      </c>
      <c r="J8" s="1" t="s">
        <v>6571</v>
      </c>
      <c r="K8" s="1" t="s">
        <v>6572</v>
      </c>
      <c r="L8" s="7">
        <f>VLOOKUP(C8,pesoCaminhao!C:G,5,0)</f>
        <v>1590</v>
      </c>
      <c r="M8" s="7" t="s">
        <v>6724</v>
      </c>
    </row>
    <row r="9" spans="1:13">
      <c r="A9" s="4">
        <v>45780</v>
      </c>
      <c r="B9" t="s">
        <v>6746</v>
      </c>
      <c r="C9" t="s">
        <v>6431</v>
      </c>
      <c r="D9">
        <v>11849</v>
      </c>
      <c r="E9" t="s">
        <v>1015</v>
      </c>
      <c r="F9" s="37">
        <v>257.7</v>
      </c>
      <c r="G9">
        <v>27.3</v>
      </c>
      <c r="H9" t="str">
        <f>VLOOKUP(D9,COORDENADAS!A:J,10,FALSE)</f>
        <v>-3.7133513</v>
      </c>
      <c r="I9" t="str">
        <f>VLOOKUP(D9,COORDENADAS!A:K,11,FALSE)</f>
        <v>-38.6029616</v>
      </c>
      <c r="J9" s="1" t="s">
        <v>6571</v>
      </c>
      <c r="K9" s="1" t="s">
        <v>6572</v>
      </c>
      <c r="L9" s="7">
        <f>VLOOKUP(C9,pesoCaminhao!C:G,5,0)</f>
        <v>1590</v>
      </c>
      <c r="M9" s="7" t="s">
        <v>6724</v>
      </c>
    </row>
    <row r="10" spans="1:13">
      <c r="A10" s="4">
        <v>45780</v>
      </c>
      <c r="B10" t="s">
        <v>6746</v>
      </c>
      <c r="C10" t="s">
        <v>6431</v>
      </c>
      <c r="D10">
        <v>11969</v>
      </c>
      <c r="E10" t="s">
        <v>1060</v>
      </c>
      <c r="F10" s="37">
        <v>342.7</v>
      </c>
      <c r="G10">
        <v>25</v>
      </c>
      <c r="H10" t="str">
        <f>VLOOKUP(D10,COORDENADAS!A:J,10,FALSE)</f>
        <v>-3.72771524</v>
      </c>
      <c r="I10" t="str">
        <f>VLOOKUP(D10,COORDENADAS!A:K,11,FALSE)</f>
        <v>-38.60293463</v>
      </c>
      <c r="J10" s="1" t="s">
        <v>6571</v>
      </c>
      <c r="K10" s="1" t="s">
        <v>6572</v>
      </c>
      <c r="L10" s="7">
        <f>VLOOKUP(C10,pesoCaminhao!C:G,5,0)</f>
        <v>1590</v>
      </c>
      <c r="M10" s="7" t="s">
        <v>6724</v>
      </c>
    </row>
    <row r="11" spans="1:13">
      <c r="A11" s="4">
        <v>45780</v>
      </c>
      <c r="B11" t="s">
        <v>6744</v>
      </c>
      <c r="C11" t="s">
        <v>6435</v>
      </c>
      <c r="D11">
        <v>12038</v>
      </c>
      <c r="E11" t="s">
        <v>6421</v>
      </c>
      <c r="F11" s="37">
        <v>403.8</v>
      </c>
      <c r="G11">
        <v>33</v>
      </c>
      <c r="H11" t="str">
        <f>VLOOKUP(D11,COORDENADAS!A:J,10,FALSE)</f>
        <v>-3.9152141</v>
      </c>
      <c r="I11" t="str">
        <f>VLOOKUP(D11,COORDENADAS!A:K,11,FALSE)</f>
        <v>-38.59900240191240</v>
      </c>
      <c r="J11" s="1" t="s">
        <v>6571</v>
      </c>
      <c r="K11" s="1" t="s">
        <v>6572</v>
      </c>
      <c r="L11" s="7">
        <f>VLOOKUP(C11,pesoCaminhao!C:G,5,0)</f>
        <v>1590</v>
      </c>
      <c r="M11" s="7" t="s">
        <v>6724</v>
      </c>
    </row>
    <row r="12" spans="1:13">
      <c r="A12" s="4"/>
      <c r="F12" s="37"/>
      <c r="G12"/>
      <c r="J12" s="1"/>
      <c r="K12" s="1"/>
    </row>
    <row r="13" spans="1:13">
      <c r="A13" s="4"/>
      <c r="F13" s="37"/>
      <c r="G13"/>
      <c r="J13" s="1"/>
      <c r="K13" s="1"/>
    </row>
    <row r="14" spans="1:13">
      <c r="A14" s="4"/>
      <c r="F14" s="37"/>
      <c r="G14"/>
      <c r="J14" s="1"/>
      <c r="K14" s="1"/>
    </row>
    <row r="15" spans="1:13">
      <c r="A15" s="4"/>
      <c r="F15" s="37"/>
      <c r="G15"/>
      <c r="J15" s="1"/>
      <c r="K15" s="1"/>
    </row>
    <row r="16" spans="1:13">
      <c r="A16" s="4"/>
      <c r="F16" s="37"/>
      <c r="G16"/>
      <c r="J16" s="1"/>
      <c r="K16" s="1"/>
    </row>
    <row r="17" spans="1:11">
      <c r="A17" s="4"/>
      <c r="F17" s="37"/>
      <c r="G17"/>
      <c r="J17" s="1"/>
      <c r="K17" s="1"/>
    </row>
    <row r="18" spans="1:11">
      <c r="A18" s="4"/>
      <c r="F18" s="37"/>
      <c r="G18"/>
      <c r="J18" s="1"/>
      <c r="K18" s="1"/>
    </row>
    <row r="19" spans="1:11">
      <c r="A19" s="4"/>
      <c r="F19" s="37"/>
      <c r="G19"/>
      <c r="J19" s="1"/>
      <c r="K19" s="1"/>
    </row>
    <row r="20" spans="1:11">
      <c r="A20" s="4"/>
      <c r="F20" s="37"/>
      <c r="G20"/>
      <c r="J20" s="1"/>
      <c r="K20" s="1"/>
    </row>
    <row r="21" spans="1:11">
      <c r="A21" s="4"/>
      <c r="F21" s="37"/>
      <c r="G21"/>
      <c r="J21" s="1"/>
      <c r="K21" s="1"/>
    </row>
    <row r="22" spans="1:11">
      <c r="A22" s="4"/>
      <c r="F22" s="37"/>
      <c r="G22"/>
      <c r="J22" s="1"/>
      <c r="K22" s="1"/>
    </row>
    <row r="23" spans="1:11">
      <c r="A23" s="4"/>
      <c r="F23" s="37"/>
      <c r="G23"/>
      <c r="J23" s="1"/>
      <c r="K23" s="1"/>
    </row>
    <row r="24" spans="1:11">
      <c r="A24" s="4"/>
      <c r="F24" s="37"/>
      <c r="G24"/>
      <c r="J24" s="1"/>
      <c r="K24" s="1"/>
    </row>
    <row r="25" spans="1:11">
      <c r="A25" s="4"/>
      <c r="F25" s="37"/>
      <c r="G25"/>
      <c r="J25" s="1"/>
      <c r="K25" s="1"/>
    </row>
    <row r="26" spans="1:11">
      <c r="A26" s="4"/>
      <c r="F26" s="37"/>
      <c r="G26"/>
      <c r="J26" s="1"/>
      <c r="K26" s="1"/>
    </row>
    <row r="27" spans="1:11">
      <c r="A27" s="4"/>
      <c r="F27" s="37"/>
      <c r="G27"/>
      <c r="J27" s="1"/>
      <c r="K27" s="1"/>
    </row>
    <row r="28" spans="1:11">
      <c r="A28" s="4"/>
      <c r="F28" s="37"/>
      <c r="G28"/>
      <c r="J28" s="1"/>
      <c r="K28" s="1"/>
    </row>
    <row r="29" spans="1:11">
      <c r="A29" s="4"/>
      <c r="F29" s="37"/>
      <c r="G29"/>
      <c r="J29" s="1"/>
      <c r="K29" s="1"/>
    </row>
    <row r="30" spans="1:11">
      <c r="A30" s="4"/>
      <c r="F30" s="37"/>
      <c r="G30"/>
      <c r="J30" s="1"/>
      <c r="K30" s="1"/>
    </row>
    <row r="31" spans="1:11">
      <c r="A31" s="4"/>
      <c r="F31" s="37"/>
      <c r="G31"/>
      <c r="J31" s="1"/>
      <c r="K31" s="1"/>
    </row>
    <row r="32" spans="1:11">
      <c r="A32" s="4"/>
      <c r="F32" s="37"/>
      <c r="G32"/>
      <c r="J32" s="1"/>
      <c r="K32" s="1"/>
    </row>
    <row r="33" spans="1:11">
      <c r="A33" s="4"/>
      <c r="F33" s="37"/>
      <c r="G33"/>
      <c r="J33" s="1"/>
      <c r="K33" s="1"/>
    </row>
    <row r="34" spans="1:11">
      <c r="A34" s="4"/>
      <c r="F34" s="37"/>
      <c r="G34"/>
      <c r="J34" s="1"/>
      <c r="K34" s="1"/>
    </row>
    <row r="35" spans="1:11">
      <c r="A35" s="4"/>
      <c r="F35" s="37"/>
      <c r="G35"/>
      <c r="J35" s="1"/>
      <c r="K35" s="1"/>
    </row>
    <row r="36" spans="1:11">
      <c r="A36" s="4"/>
      <c r="F36" s="37"/>
      <c r="G36"/>
      <c r="J36" s="1"/>
      <c r="K36" s="1"/>
    </row>
    <row r="37" spans="1:11">
      <c r="A37" s="4"/>
      <c r="F37" s="37"/>
      <c r="G37"/>
      <c r="J37" s="1"/>
      <c r="K37" s="1"/>
    </row>
    <row r="38" spans="1:11">
      <c r="A38" s="4"/>
      <c r="F38" s="37"/>
      <c r="G38"/>
      <c r="J38" s="1"/>
      <c r="K38" s="1"/>
    </row>
    <row r="39" spans="1:11">
      <c r="A39" s="4"/>
      <c r="F39" s="37"/>
      <c r="G39"/>
      <c r="J39" s="1"/>
      <c r="K39" s="1"/>
    </row>
    <row r="40" spans="1:11">
      <c r="A40" s="4"/>
      <c r="F40" s="37"/>
      <c r="G40"/>
      <c r="J40" s="1"/>
      <c r="K40" s="1"/>
    </row>
    <row r="41" spans="1:11">
      <c r="A41" s="4"/>
      <c r="F41" s="37"/>
      <c r="G41"/>
      <c r="J41" s="1"/>
      <c r="K41" s="1"/>
    </row>
    <row r="42" spans="1:11">
      <c r="A42" s="4"/>
      <c r="B42" s="4"/>
      <c r="F42" s="37"/>
      <c r="G42"/>
      <c r="J42" s="1"/>
      <c r="K42" s="1"/>
    </row>
    <row r="43" spans="1:11">
      <c r="A43" s="4"/>
      <c r="B43" s="4"/>
      <c r="F43" s="37"/>
      <c r="G43"/>
      <c r="J43" s="1"/>
      <c r="K43" s="1"/>
    </row>
    <row r="44" spans="1:11">
      <c r="A44" s="4"/>
      <c r="B44" s="4"/>
      <c r="F44" s="37"/>
      <c r="G44"/>
      <c r="J44" s="1"/>
      <c r="K44" s="1"/>
    </row>
    <row r="45" spans="1:11">
      <c r="A45" s="4"/>
      <c r="B45" s="4"/>
      <c r="F45" s="37"/>
      <c r="G45"/>
      <c r="J45" s="1"/>
      <c r="K45" s="1"/>
    </row>
    <row r="46" spans="1:11">
      <c r="A46" s="4"/>
      <c r="B46" s="4"/>
      <c r="J46" s="3"/>
      <c r="K46" s="2"/>
    </row>
    <row r="47" spans="1:11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69"/>
  <sheetViews>
    <sheetView workbookViewId="0">
      <selection activeCell="E10" sqref="E10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PC 0025</cp:lastModifiedBy>
  <cp:lastPrinted>2025-04-10T16:25:12Z</cp:lastPrinted>
  <dcterms:created xsi:type="dcterms:W3CDTF">2025-04-07T12:15:12Z</dcterms:created>
  <dcterms:modified xsi:type="dcterms:W3CDTF">2025-05-02T15:24:45Z</dcterms:modified>
</cp:coreProperties>
</file>