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C546A340-D571-4005-A22D-5D4E03BE1895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dbcaminhoesTESTE!$A$1:$M$12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6" l="1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3" i="6"/>
  <c r="M4" i="6"/>
  <c r="M5" i="6"/>
  <c r="M6" i="6"/>
  <c r="M7" i="6"/>
  <c r="M8" i="6"/>
  <c r="M9" i="6"/>
  <c r="M10" i="6"/>
  <c r="M11" i="6"/>
  <c r="M12" i="6"/>
  <c r="M2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I3" i="6"/>
  <c r="I4" i="6"/>
  <c r="I5" i="6"/>
  <c r="I6" i="6"/>
  <c r="I7" i="6"/>
  <c r="I8" i="6"/>
  <c r="I9" i="6"/>
  <c r="I10" i="6"/>
  <c r="I11" i="6"/>
  <c r="I12" i="6"/>
  <c r="I2" i="6"/>
  <c r="H3" i="6"/>
  <c r="H4" i="6"/>
  <c r="H5" i="6"/>
  <c r="H6" i="6"/>
  <c r="H7" i="6"/>
  <c r="H8" i="6"/>
  <c r="H9" i="6"/>
  <c r="H10" i="6"/>
  <c r="H11" i="6"/>
  <c r="H12" i="6"/>
  <c r="H2" i="6"/>
  <c r="L3" i="6" l="1"/>
  <c r="L4" i="6"/>
  <c r="L5" i="6"/>
  <c r="L6" i="6"/>
  <c r="L7" i="6"/>
  <c r="L8" i="6"/>
  <c r="L9" i="6"/>
  <c r="L10" i="6"/>
  <c r="L11" i="6"/>
  <c r="L12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<sst xmlns="http://schemas.openxmlformats.org/spreadsheetml/2006/main" count="9227" uniqueCount="3669">
  <si>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</si>
  <si>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</si>
  <si>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</si>
  <si>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</si>
  <si>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</si>
  <si>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</si>
  <si>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</si>
  <si>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</si>
  <si>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</si>
  <si>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</si>
  <si>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</si>
  <si>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</si>
  <si>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</si>
  <si>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</si>
  <si>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</si>
  <si>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</si>
  <si>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</si>
  <si>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</si>
  <si>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</si>
  <si>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</si>
  <si>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</si>
  <si>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</si>
  <si>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</si>
  <si>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</si>
  <si>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</si>
  <si>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</si>
  <si>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</si>
  <si>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</si>
  <si>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</si>
  <si>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</si>
  <si>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</si>
  <si>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</si>
  <si>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</si>
  <si>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</si>
  <si>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</si>
  <si>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</si>
  <si>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</si>
  <si>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</si>
  <si>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</si>
  <si>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</si>
  <si>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</si>
  <si>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</si>
  <si>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</si>
  <si>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</si>
  <si>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</si>
  <si>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</si>
  <si>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</si>
  <si>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</si>
  <si>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</si>
  <si>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</si>
  <si>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</si>
  <si>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</si>
  <si>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</si>
  <si>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</si>
  <si>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</si>
  <si>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</si>
  <si>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</si>
  <si>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</si>
  <si>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</si>
  <si>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</si>
  <si>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</si>
  <si>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</si>
  <si>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</si>
  <si>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</si>
  <si>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</si>
  <si>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</si>
  <si>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</si>
  <si>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</si>
  <si>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</si>
  <si>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</si>
  <si>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</si>
  <si>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</si>
  <si>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</si>
  <si>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</si>
  <si>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</si>
  <si>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</si>
  <si>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</si>
  <si>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</si>
  <si>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</si>
  <si>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</si>
  <si>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</si>
  <si>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</si>
  <si>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</si>
  <si>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</si>
  <si>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</si>
  <si>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</si>
  <si>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</si>
  <si>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</si>
  <si>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</si>
  <si>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</si>
  <si>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</si>
  <si>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</si>
  <si>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</si>
  <si>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</si>
  <si>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</si>
  <si>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</si>
  <si>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</si>
  <si>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</si>
  <si>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</si>
  <si>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</si>
  <si>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</si>
  <si>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</si>
  <si>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</si>
  <si>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</si>
  <si>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</si>
  <si>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</si>
  <si>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</si>
  <si>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</si>
  <si>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</si>
  <si>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</si>
  <si>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</si>
  <si>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</si>
  <si>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</si>
  <si>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</si>
  <si>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</si>
  <si>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</si>
  <si>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</si>
  <si>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</si>
  <si>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</si>
  <si>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</si>
  <si>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</si>
  <si>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</si>
  <si>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</si>
  <si>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</si>
  <si>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</si>
  <si>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</si>
  <si>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</si>
  <si>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</si>
  <si>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</si>
  <si>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</si>
  <si>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</si>
  <si>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</si>
  <si>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</si>
  <si>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</si>
  <si>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</si>
  <si>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</si>
  <si>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</si>
  <si>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</si>
  <si>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</si>
  <si>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</si>
  <si>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</si>
  <si>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</si>
  <si>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</si>
  <si>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</si>
  <si>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</si>
  <si>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</si>
  <si>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</si>
  <si>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</si>
  <si>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</si>
  <si>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</si>
  <si>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</si>
  <si>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</si>
  <si>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</si>
  <si>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</si>
  <si>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</si>
  <si>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</si>
  <si>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</si>
  <si>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</si>
  <si>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</si>
  <si>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</si>
  <si>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</si>
  <si>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</si>
  <si>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</si>
  <si>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</si>
  <si>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</si>
  <si>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</si>
  <si>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</si>
  <si>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</si>
  <si>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</si>
  <si>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</si>
  <si>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</si>
  <si>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</si>
  <si>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</si>
  <si>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</si>
  <si>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</si>
  <si>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</si>
  <si>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</si>
  <si>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</si>
  <si>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</si>
  <si>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</si>
  <si>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</si>
  <si>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</si>
  <si>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</si>
  <si>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</si>
  <si>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</si>
  <si>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</si>
  <si>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</si>
  <si>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</si>
  <si>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</si>
  <si>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</si>
  <si>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</si>
  <si>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</si>
  <si>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</si>
  <si>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</si>
  <si>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</si>
  <si>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</si>
  <si>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</si>
  <si>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</si>
  <si>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</si>
  <si>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</si>
  <si>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</si>
  <si>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</si>
  <si>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</si>
  <si>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</si>
  <si>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</si>
  <si>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</si>
  <si>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</si>
  <si>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</si>
  <si>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</si>
  <si>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</si>
  <si>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</si>
  <si>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</si>
  <si>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</si>
  <si>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</si>
  <si>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</si>
  <si>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</si>
  <si>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</si>
  <si>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</si>
  <si>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</si>
  <si>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</si>
  <si>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</si>
  <si>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</si>
  <si>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</si>
  <si>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</si>
  <si>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</si>
  <si>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</si>
  <si>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</si>
  <si>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</si>
  <si>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</si>
  <si>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</si>
  <si>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</si>
  <si>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</si>
  <si>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</si>
  <si>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</si>
  <si>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</si>
  <si>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</si>
  <si>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</si>
  <si>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</si>
  <si>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</si>
  <si>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</si>
  <si>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</si>
  <si>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</si>
  <si>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</si>
  <si>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</si>
  <si>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</si>
  <si>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</si>
  <si>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</si>
  <si>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</si>
  <si>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</si>
  <si>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</si>
  <si>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</si>
  <si>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</si>
  <si>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</si>
  <si>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</si>
  <si>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</si>
  <si>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</si>
  <si>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</si>
  <si>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</si>
  <si>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</si>
  <si>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</si>
  <si>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</si>
  <si>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</si>
  <si>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</si>
  <si>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</si>
  <si>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</si>
  <si>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</si>
  <si>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</si>
  <si>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</si>
  <si>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</si>
  <si>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</si>
  <si>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</si>
  <si>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</si>
  <si>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</si>
  <si>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</si>
  <si>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</si>
  <si>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</si>
  <si>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</si>
  <si>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</si>
  <si>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</si>
  <si>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</si>
  <si>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</si>
  <si>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</si>
  <si>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</si>
  <si>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</si>
  <si>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</si>
  <si>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</si>
  <si>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</si>
  <si>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</si>
  <si>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</si>
  <si>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</si>
  <si>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</si>
  <si>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</si>
  <si>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</si>
  <si>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</si>
  <si>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</si>
  <si>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</si>
  <si>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</si>
  <si>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</si>
  <si>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</si>
  <si>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</si>
  <si>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</si>
  <si>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</si>
  <si>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</si>
  <si>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</si>
  <si>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</si>
  <si>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</si>
  <si>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</si>
  <si>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</si>
  <si>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</si>
  <si>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</si>
  <si>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</si>
  <si>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</si>
  <si>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</si>
  <si>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</si>
  <si>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</si>
  <si>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</si>
  <si>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</si>
  <si>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</si>
  <si>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</si>
  <si>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</si>
  <si>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</si>
  <si>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</si>
  <si>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</si>
  <si>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</si>
  <si>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</si>
  <si>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</si>
  <si>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</si>
  <si>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</si>
  <si>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</si>
  <si>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</si>
  <si>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</si>
  <si>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</si>
  <si>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</si>
  <si>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</si>
  <si>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</si>
  <si>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</si>
  <si>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</si>
  <si>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</si>
  <si>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</si>
  <si>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</si>
  <si>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</si>
  <si>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</si>
  <si>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</si>
  <si>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</si>
  <si>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</si>
  <si>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</si>
  <si>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</si>
  <si>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</si>
  <si>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</si>
  <si>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</si>
  <si>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</si>
  <si>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</si>
  <si>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</si>
  <si>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</si>
  <si>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</si>
  <si>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</si>
  <si>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</si>
  <si>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</si>
  <si>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</si>
  <si>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</si>
  <si>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</si>
  <si>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</si>
  <si>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</si>
  <si>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</si>
  <si>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</si>
  <si>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</si>
  <si>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</si>
  <si>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</si>
  <si>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</si>
  <si>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</si>
  <si>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</si>
  <si>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</si>
  <si>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</si>
  <si>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</si>
  <si>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</si>
  <si>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</si>
  <si>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</si>
  <si>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</si>
  <si>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</si>
  <si>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</si>
  <si>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</si>
  <si>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</si>
  <si>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</si>
  <si>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</si>
  <si>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</si>
  <si>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</si>
  <si>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</si>
  <si>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</si>
  <si>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</si>
  <si>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</si>
  <si>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</si>
  <si>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</si>
  <si>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</si>
  <si>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</si>
  <si>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</si>
  <si>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</si>
  <si>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</si>
  <si>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</si>
  <si>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</si>
  <si>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</si>
  <si>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</si>
  <si>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</si>
  <si>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</si>
  <si>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</si>
  <si>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</si>
  <si>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</si>
  <si>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</si>
  <si>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</si>
  <si>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</si>
  <si>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</si>
  <si>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</si>
  <si>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</si>
  <si>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</si>
  <si>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</si>
  <si>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</si>
  <si>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</si>
  <si>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</si>
  <si>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</si>
  <si>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</si>
  <si>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</si>
  <si>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</si>
  <si>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</si>
  <si>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</si>
  <si>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</si>
  <si>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</si>
  <si>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</si>
  <si>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</si>
  <si>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</si>
  <si>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</si>
  <si>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</si>
  <si>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</si>
  <si>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</si>
  <si>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</si>
  <si>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</si>
  <si>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</si>
  <si>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</si>
  <si>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</si>
  <si>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</si>
  <si>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</si>
  <si>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</si>
  <si>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</si>
  <si>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</si>
  <si>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</si>
  <si>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</si>
  <si>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</si>
  <si>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</si>
  <si>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</si>
  <si>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</si>
  <si>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</si>
  <si>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</si>
  <si>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</si>
  <si>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</si>
  <si>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</si>
  <si>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</si>
  <si>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</si>
  <si>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</si>
  <si>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</si>
  <si>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</si>
  <si>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</si>
  <si>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</si>
  <si>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</si>
  <si>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</si>
  <si>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</si>
  <si>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</si>
  <si>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</si>
  <si>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</si>
  <si>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</si>
  <si>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</si>
  <si>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</si>
  <si>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</si>
  <si>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</si>
  <si>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</si>
  <si>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</si>
  <si>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</si>
  <si>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</si>
  <si>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</si>
  <si>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</si>
  <si>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</si>
  <si>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</si>
  <si>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</si>
  <si>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</si>
  <si>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</si>
  <si>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</si>
  <si>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</si>
  <si>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</si>
  <si>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</si>
  <si>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</si>
  <si>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</si>
  <si>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</si>
  <si>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</si>
  <si>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</si>
  <si>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</si>
  <si>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</si>
  <si>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</si>
  <si>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</si>
  <si>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</si>
  <si>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</si>
  <si>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</si>
  <si>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</si>
  <si>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</si>
  <si>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</si>
  <si>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</si>
  <si>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</si>
  <si>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</si>
  <si>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</si>
  <si>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</si>
  <si>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</si>
  <si>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</si>
  <si>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</si>
  <si>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</si>
  <si>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</si>
  <si>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</si>
  <si>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</si>
  <si>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</si>
  <si>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</si>
  <si>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</si>
  <si>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</si>
  <si>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</si>
  <si>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</si>
  <si>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</si>
  <si>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</si>
  <si>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</si>
  <si>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</si>
  <si>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</si>
  <si>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</si>
  <si>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</si>
  <si>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</si>
  <si>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</si>
  <si>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</si>
  <si>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</si>
  <si>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</si>
  <si>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</si>
  <si>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</si>
  <si>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</si>
  <si>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</si>
  <si>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</si>
  <si>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</si>
  <si>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</si>
  <si>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</si>
  <si>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</si>
  <si>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</si>
  <si>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</si>
  <si>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</si>
  <si>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</si>
  <si>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</si>
  <si>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</si>
  <si>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</si>
  <si>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</si>
  <si>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</si>
  <si>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</si>
  <si>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</si>
  <si>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</si>
  <si>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</si>
  <si>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</si>
  <si>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</si>
  <si>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</si>
  <si>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</si>
  <si>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</si>
  <si>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</si>
  <si>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</si>
  <si>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</si>
  <si>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</si>
  <si>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</si>
  <si>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</si>
  <si>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</si>
  <si>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</si>
  <si>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</si>
  <si>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</si>
  <si>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</si>
  <si>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</si>
  <si>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</si>
  <si>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</si>
  <si>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</si>
  <si>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</si>
  <si>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</si>
  <si>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</si>
  <si>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</si>
  <si>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</si>
  <si>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</si>
  <si>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</si>
  <si>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</si>
  <si>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</si>
  <si>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</si>
  <si>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</si>
  <si>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</si>
  <si>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</si>
  <si>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</si>
  <si>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</si>
  <si>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</si>
  <si>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</si>
  <si>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</si>
  <si>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</si>
  <si>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</si>
  <si>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</si>
  <si>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</si>
  <si>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</si>
  <si>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</si>
  <si>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</si>
  <si>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</si>
  <si>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</si>
  <si>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</si>
  <si>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</si>
  <si>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</si>
  <si>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</si>
  <si>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</si>
  <si>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</si>
  <si>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</si>
  <si>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</si>
  <si>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</si>
  <si>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</si>
  <si>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</si>
  <si>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</si>
  <si>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</si>
  <si>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</si>
  <si>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</si>
  <si>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</si>
  <si>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</si>
  <si>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</si>
  <si>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</si>
  <si>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</si>
  <si>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</si>
  <si>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</si>
  <si>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</si>
  <si>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</si>
  <si>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</si>
  <si>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</si>
  <si>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</si>
  <si>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</si>
  <si>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</si>
  <si>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</si>
  <si>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</si>
  <si>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</si>
  <si>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</si>
  <si>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</si>
  <si>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</si>
  <si>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</si>
  <si>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</si>
  <si>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</si>
  <si>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</si>
  <si>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</si>
  <si>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</si>
  <si>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</si>
  <si>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</si>
  <si>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</si>
  <si>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</si>
  <si>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</si>
  <si>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</si>
  <si>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</si>
  <si>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</si>
  <si>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</si>
  <si>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</si>
  <si>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</si>
  <si>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</si>
  <si>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</si>
  <si>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</si>
  <si>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</si>
  <si>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</si>
  <si>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</si>
  <si>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</si>
  <si>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</si>
  <si>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</si>
  <si>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</si>
  <si>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</si>
  <si>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</si>
  <si>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</si>
  <si>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</si>
  <si>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</si>
  <si>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</si>
  <si>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</si>
  <si>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</si>
  <si>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</si>
  <si>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</si>
  <si>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</si>
  <si>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</si>
  <si>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</si>
  <si>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</si>
  <si>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</si>
  <si>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</si>
  <si>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</si>
  <si>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</si>
  <si>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</si>
  <si>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</si>
  <si>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</si>
  <si>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</si>
  <si>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</si>
  <si>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</si>
  <si>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</si>
  <si>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</si>
  <si>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</si>
  <si>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</si>
  <si>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</si>
  <si>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</si>
  <si>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</si>
  <si>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</si>
  <si>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</si>
  <si>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</si>
  <si>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</si>
  <si>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</si>
  <si>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</si>
  <si>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</si>
  <si>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</si>
  <si>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</si>
  <si>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</si>
  <si>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</si>
  <si>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</si>
  <si>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</si>
  <si>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</si>
  <si>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</si>
  <si>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</si>
  <si>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</si>
  <si>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</si>
  <si>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</si>
  <si>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</si>
  <si>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</si>
  <si>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</si>
  <si>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</si>
  <si>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</si>
  <si>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</si>
  <si>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</si>
  <si>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</si>
  <si>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</si>
  <si>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</si>
  <si>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</si>
  <si>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</si>
  <si>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</si>
  <si>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</si>
  <si>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</si>
  <si>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</si>
  <si>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</si>
  <si>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</si>
  <si>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</si>
  <si>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</si>
  <si>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</si>
  <si>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</si>
  <si>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</si>
  <si>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</si>
  <si>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</si>
  <si>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</si>
  <si>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</si>
  <si>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</si>
  <si>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</si>
  <si>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</si>
  <si>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</si>
  <si>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</si>
  <si>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</si>
  <si>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</si>
  <si>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</si>
  <si>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</si>
  <si>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</si>
  <si>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</si>
  <si>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</si>
  <si>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</si>
  <si>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</si>
  <si>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</si>
  <si>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</si>
  <si>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</si>
  <si>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</si>
  <si>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</si>
  <si>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</si>
  <si>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</si>
  <si>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</si>
  <si>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</si>
  <si>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</si>
  <si>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</si>
  <si>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</si>
  <si>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</si>
  <si>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</si>
  <si>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</si>
  <si>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</si>
  <si>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</si>
  <si>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</si>
  <si>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</si>
  <si>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</si>
  <si>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</si>
  <si>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</si>
  <si>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</si>
  <si>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</si>
  <si>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</si>
  <si>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</si>
  <si>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</si>
  <si>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</si>
  <si>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</si>
  <si>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</si>
  <si>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</si>
  <si>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</si>
  <si>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</si>
  <si>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</si>
  <si>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</si>
  <si>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</si>
  <si>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</si>
  <si>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</si>
  <si>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</si>
  <si>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</si>
  <si>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</si>
  <si>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</si>
  <si>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</si>
  <si>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</si>
  <si>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</si>
  <si>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</si>
  <si>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</si>
  <si>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</si>
  <si>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</si>
  <si>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</si>
  <si>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</si>
  <si>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</si>
  <si>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</si>
  <si>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</si>
  <si>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</si>
  <si>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</si>
  <si>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</si>
  <si>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</si>
  <si>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</si>
  <si>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</si>
  <si>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</si>
  <si>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</si>
  <si>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</si>
  <si>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</si>
  <si>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</si>
  <si>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</si>
  <si>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</si>
  <si>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</si>
  <si>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</si>
  <si>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</si>
  <si>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</si>
  <si>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</si>
  <si>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</si>
  <si>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</si>
  <si>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</si>
  <si>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</si>
  <si>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</si>
  <si>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</si>
  <si>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</si>
  <si>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</si>
  <si>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</si>
  <si>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</si>
  <si>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</si>
  <si>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</si>
  <si>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</si>
  <si>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</si>
  <si>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</si>
  <si>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</si>
  <si>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</si>
  <si>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</si>
  <si>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</si>
  <si>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</si>
  <si>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</si>
  <si>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</si>
  <si>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</si>
  <si>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</si>
  <si>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</si>
  <si>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</si>
  <si>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</si>
  <si>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</si>
  <si>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</si>
  <si>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</si>
  <si>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</si>
  <si>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</si>
  <si>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</si>
  <si>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</si>
  <si>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</si>
  <si>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</si>
  <si>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</si>
  <si>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</si>
  <si>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</si>
  <si>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</si>
  <si>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</si>
  <si>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</si>
  <si>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</si>
  <si>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</si>
  <si>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</si>
  <si>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</si>
  <si>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</si>
  <si>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</si>
  <si>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</si>
  <si>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</si>
  <si>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</si>
  <si>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</si>
  <si>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</si>
  <si>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</si>
  <si>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</si>
  <si>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</si>
  <si>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</si>
  <si>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</si>
  <si>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</si>
  <si>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</si>
  <si>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</si>
  <si>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</si>
  <si>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</si>
  <si>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</si>
  <si>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</si>
  <si>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</si>
  <si>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</si>
  <si>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</si>
  <si>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</si>
  <si>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</si>
  <si>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</si>
  <si>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</si>
  <si>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</si>
  <si>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</si>
  <si>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</si>
  <si>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</si>
  <si>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</si>
  <si>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</si>
  <si>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</si>
  <si>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</si>
  <si>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</si>
  <si>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</si>
  <si>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</si>
  <si>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</si>
  <si>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</si>
  <si>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</si>
  <si>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</si>
  <si>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</si>
  <si>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</si>
  <si>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</si>
  <si>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</si>
  <si>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</si>
  <si>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</si>
  <si>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</si>
  <si>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</si>
  <si>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</si>
  <si>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</si>
  <si>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</si>
  <si>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</si>
  <si>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</si>
  <si>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</si>
  <si>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</si>
  <si>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</si>
  <si>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</si>
  <si>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</si>
  <si>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</si>
  <si>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</si>
  <si>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</si>
  <si>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</si>
  <si>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</si>
  <si>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</si>
  <si>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</si>
  <si>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</si>
  <si>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</si>
  <si>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</si>
  <si>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</si>
  <si>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</si>
  <si>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</si>
  <si>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</si>
  <si>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</si>
  <si>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</si>
  <si>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</si>
  <si>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</si>
  <si>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</si>
  <si>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</si>
  <si>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</si>
  <si>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</si>
  <si>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</si>
  <si>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</si>
  <si>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</si>
  <si>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</si>
  <si>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</si>
  <si>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</si>
  <si>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</si>
  <si>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</si>
  <si>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</si>
  <si>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</si>
  <si>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</si>
  <si>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</si>
  <si>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</si>
  <si>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</si>
  <si>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</si>
  <si>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</si>
  <si>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</si>
  <si>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</si>
  <si>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</si>
  <si>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</si>
  <si>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</si>
  <si>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</si>
  <si>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</si>
  <si>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</si>
  <si>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</si>
  <si>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</si>
  <si>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</si>
  <si>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</si>
  <si>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</si>
  <si>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</si>
  <si>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</si>
  <si>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</si>
  <si>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</si>
  <si>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</si>
  <si>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</si>
  <si>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</si>
  <si>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</si>
  <si>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</si>
  <si>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</si>
  <si>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</si>
  <si>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</si>
  <si>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</si>
  <si>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</si>
  <si>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</si>
  <si>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</si>
  <si>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</si>
  <si>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</si>
  <si>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</si>
  <si>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</si>
  <si>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</si>
  <si>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</si>
  <si>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</si>
  <si>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</si>
  <si>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</si>
  <si>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</si>
  <si>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</si>
  <si>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</si>
  <si>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</si>
  <si>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</si>
  <si>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</si>
  <si>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</si>
  <si>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</si>
  <si>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</si>
  <si>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</si>
  <si>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</si>
  <si>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</si>
  <si>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</si>
  <si>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</si>
  <si>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</si>
  <si>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</si>
  <si>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</si>
  <si>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</si>
  <si>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</si>
  <si>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</si>
  <si>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</si>
  <si>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</si>
  <si>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</si>
  <si>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</si>
  <si>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</si>
  <si>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</si>
  <si>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</si>
  <si>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</si>
  <si>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</si>
  <si>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</si>
  <si>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</si>
  <si>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</si>
  <si>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</si>
  <si>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</si>
  <si>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</si>
  <si>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</si>
  <si>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</si>
  <si>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</si>
  <si>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</si>
  <si>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</si>
  <si>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</si>
  <si>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</si>
  <si>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</si>
  <si>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</si>
  <si>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</si>
  <si>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</si>
  <si>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</si>
  <si>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</si>
  <si>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</si>
  <si>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</si>
  <si>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</si>
  <si>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</si>
  <si>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</si>
  <si>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</si>
  <si>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</si>
  <si>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</si>
  <si>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</si>
  <si>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</si>
  <si>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</si>
  <si>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</si>
  <si>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</si>
  <si>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</si>
  <si>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</si>
  <si>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</si>
  <si>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</si>
  <si>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</si>
  <si>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</si>
  <si>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</si>
  <si>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</si>
  <si>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</si>
  <si>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</si>
  <si>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</si>
  <si>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</si>
  <si>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</si>
  <si>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</si>
  <si>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</si>
  <si>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</si>
  <si>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</si>
  <si>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</si>
  <si>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</si>
  <si>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</si>
  <si>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</si>
  <si>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</si>
  <si>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</si>
  <si>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</si>
  <si>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</si>
  <si>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</si>
  <si>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</si>
  <si>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</si>
  <si>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</si>
  <si>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</si>
  <si>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</si>
  <si>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</si>
  <si>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</si>
  <si>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</si>
  <si>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</si>
  <si>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</si>
  <si>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</si>
  <si>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</si>
  <si>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</si>
  <si>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</si>
  <si>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</si>
  <si>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</si>
  <si>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</si>
  <si>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</si>
  <si>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</si>
  <si>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</si>
  <si>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</si>
  <si>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</si>
  <si>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</si>
  <si>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</si>
  <si>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</si>
  <si>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</si>
  <si>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</si>
  <si>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</si>
  <si>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</si>
  <si>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</si>
  <si>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</si>
  <si>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</si>
  <si>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</si>
  <si>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</si>
  <si>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</si>
  <si>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</si>
  <si>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</si>
  <si>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</si>
  <si>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</si>
  <si>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</si>
  <si>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</si>
  <si>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</si>
  <si>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</si>
  <si>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</si>
  <si>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</si>
  <si>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</si>
  <si>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</si>
  <si>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</si>
  <si>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</si>
  <si>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</si>
  <si>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</si>
  <si>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</si>
  <si>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</si>
  <si>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</si>
  <si>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</si>
  <si>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</si>
  <si>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</si>
  <si>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</si>
  <si>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</si>
  <si>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</si>
  <si>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</si>
  <si>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</si>
  <si>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</si>
  <si>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</si>
  <si>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</si>
  <si>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</si>
  <si>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</si>
  <si>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</si>
  <si>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</si>
  <si>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</si>
  <si>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</si>
  <si>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</si>
  <si>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</si>
  <si>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</si>
  <si>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</si>
  <si>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</si>
  <si>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</si>
  <si>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</si>
  <si>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</si>
  <si>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</si>
  <si>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</si>
  <si>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</si>
  <si>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</si>
  <si>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</si>
  <si>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</si>
  <si>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</si>
  <si>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</si>
  <si>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</si>
  <si>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</si>
  <si>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</si>
  <si>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</si>
  <si>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</si>
  <si>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</si>
  <si>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</si>
  <si>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</si>
  <si>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</si>
  <si>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</si>
  <si>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</si>
  <si>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</si>
  <si>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</si>
  <si>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</si>
  <si>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</si>
  <si>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</si>
  <si>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</si>
  <si>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</si>
  <si>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</si>
  <si>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</si>
  <si>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</si>
  <si>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</si>
  <si>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</si>
  <si>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</si>
  <si>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</si>
  <si>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</si>
  <si>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</si>
  <si>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</si>
  <si>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</si>
  <si>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</si>
  <si>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</si>
  <si>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</si>
  <si>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</si>
  <si>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</si>
  <si>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</si>
  <si>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</si>
  <si>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</si>
  <si>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</si>
  <si>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</si>
  <si>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</si>
  <si>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</si>
  <si>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</si>
  <si>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</si>
  <si>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</si>
  <si>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</si>
  <si>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</si>
  <si>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</si>
  <si>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</si>
  <si>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</si>
  <si>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</si>
  <si>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</si>
  <si>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</si>
  <si>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</si>
  <si>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</si>
  <si>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</si>
  <si>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</si>
  <si>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</si>
  <si>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</si>
  <si>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</si>
  <si>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</si>
  <si>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</si>
  <si>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</si>
  <si>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</si>
  <si>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</si>
  <si>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</si>
  <si>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</si>
  <si>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</si>
  <si>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</si>
  <si>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</si>
  <si>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</si>
  <si>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</si>
  <si>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</si>
  <si>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</si>
  <si>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</si>
  <si>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</si>
  <si>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</si>
  <si>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</si>
  <si>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</si>
  <si>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</si>
  <si>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</si>
  <si>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</si>
  <si>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</si>
  <si>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</si>
  <si>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</si>
  <si>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</si>
  <si>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</si>
  <si>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</si>
  <si>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</si>
  <si>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</si>
  <si>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</si>
  <si>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</si>
  <si>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</si>
  <si>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</si>
  <si>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</si>
  <si>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</si>
  <si>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</si>
  <si>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</si>
  <si>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</si>
  <si>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</si>
  <si>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</si>
  <si>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</si>
  <si>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</si>
  <si>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</si>
  <si>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</si>
  <si>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</si>
  <si>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</si>
  <si>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</si>
  <si>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</si>
  <si>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</si>
  <si>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</si>
  <si>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</si>
  <si>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</si>
  <si>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</si>
  <si>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</si>
  <si>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</si>
  <si>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</si>
  <si>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</si>
  <si>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</si>
  <si>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</si>
  <si>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</si>
  <si>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</si>
  <si>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</si>
  <si>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</si>
  <si>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</si>
  <si>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</si>
  <si>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</si>
  <si>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</si>
  <si>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</si>
  <si>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</si>
  <si>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</si>
  <si>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</si>
  <si>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</si>
  <si>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</si>
  <si>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</si>
  <si>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</si>
  <si>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</si>
  <si>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</si>
  <si>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</si>
  <si>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</si>
  <si>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</si>
  <si>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</si>
  <si>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</si>
  <si>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</si>
  <si>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</si>
  <si>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</si>
  <si>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</si>
  <si>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</si>
  <si>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</si>
  <si>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</si>
  <si>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</si>
  <si>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</si>
  <si>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</si>
  <si>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</si>
  <si>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</si>
  <si>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</si>
  <si>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</si>
  <si>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</si>
  <si>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</si>
  <si>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</si>
  <si>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</si>
  <si>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</si>
  <si>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</si>
  <si>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</si>
  <si>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</si>
  <si>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</si>
  <si>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</si>
  <si>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</si>
  <si>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</si>
  <si>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</si>
  <si>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</si>
  <si>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</si>
  <si>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</si>
  <si>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</si>
  <si>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</si>
  <si>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</si>
  <si>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</si>
  <si>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</si>
  <si>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</si>
  <si>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</si>
  <si>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</si>
  <si>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</si>
  <si>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</si>
  <si>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</si>
  <si>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</si>
  <si>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</si>
  <si>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</si>
  <si>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</si>
  <si>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</si>
  <si>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</si>
  <si>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</si>
  <si>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</si>
  <si>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</si>
  <si>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</si>
  <si>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</si>
  <si>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</si>
  <si>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</si>
  <si>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</si>
  <si>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</si>
  <si>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</si>
  <si>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</si>
  <si>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</si>
  <si>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</si>
  <si>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</si>
  <si>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</si>
  <si>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</si>
  <si>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</si>
  <si>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</si>
  <si>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</si>
  <si>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</si>
  <si>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</si>
  <si>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</si>
  <si>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</si>
  <si>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</si>
  <si>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</si>
  <si>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</si>
  <si>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</si>
  <si>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</si>
  <si>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</si>
  <si>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</si>
  <si>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</si>
  <si>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</si>
  <si>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</si>
  <si>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</si>
  <si>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</si>
  <si>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</si>
  <si>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</si>
  <si>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</si>
  <si>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</si>
  <si>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</si>
  <si>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</si>
  <si>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</si>
  <si>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</si>
  <si>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</si>
  <si>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</si>
  <si>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</si>
  <si>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</si>
  <si>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</si>
  <si>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</si>
  <si>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</si>
  <si>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</si>
  <si>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</si>
  <si>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</si>
  <si>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</si>
  <si>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</si>
  <si>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</si>
  <si>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</si>
  <si>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</si>
  <si>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</si>
  <si>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</si>
  <si>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</si>
  <si>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</si>
  <si>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</si>
  <si>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</si>
  <si>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</si>
  <si>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</si>
  <si>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</si>
  <si>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</si>
  <si>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</si>
  <si>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</si>
  <si>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</si>
  <si>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</si>
  <si>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</si>
  <si>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</si>
  <si>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</si>
  <si>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</si>
  <si>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</si>
  <si>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</si>
  <si>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</si>
  <si>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</si>
  <si>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</si>
  <si>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</si>
  <si>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</si>
  <si>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</si>
  <si>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</si>
  <si>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</si>
  <si>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</si>
  <si>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</si>
  <si>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</si>
  <si>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</si>
  <si>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</si>
  <si>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</si>
  <si>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</si>
  <si>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</si>
  <si>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</si>
  <si>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</si>
  <si>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</si>
  <si>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</si>
  <si>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</si>
  <si>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</si>
  <si>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</si>
  <si>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</si>
  <si>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</si>
  <si>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</si>
  <si>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</si>
  <si>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</si>
  <si>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</si>
  <si>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</si>
  <si>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</si>
  <si>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</si>
  <si>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</si>
  <si>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</si>
  <si>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</si>
  <si>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</si>
  <si>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</si>
  <si>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</si>
  <si>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</si>
  <si>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</si>
  <si>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</si>
  <si>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</si>
  <si>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</si>
  <si>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</si>
  <si>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</si>
  <si>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</si>
  <si>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</si>
  <si>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</si>
  <si>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</si>
  <si>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</si>
  <si>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</si>
  <si>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</si>
  <si>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</si>
  <si>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</si>
  <si>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</si>
  <si>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</si>
  <si>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</si>
  <si>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</si>
  <si>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</si>
  <si>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</si>
  <si>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</si>
  <si>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</si>
  <si>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</si>
  <si>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</si>
  <si>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</si>
  <si>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</si>
  <si>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</si>
  <si>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</si>
  <si>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</si>
  <si>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</si>
  <si>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</si>
  <si>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</si>
  <si>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</si>
  <si>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</si>
  <si>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</si>
  <si>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</si>
  <si>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</si>
  <si>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</si>
  <si>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</si>
  <si>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</si>
  <si>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</si>
  <si>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</si>
  <si>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</si>
  <si>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</si>
  <si>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</si>
  <si>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</si>
  <si>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</si>
  <si>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</si>
  <si>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</si>
  <si>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</si>
  <si>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</si>
  <si>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</si>
  <si>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</si>
  <si>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</si>
  <si>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</si>
  <si>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</si>
  <si>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</si>
  <si>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</si>
  <si>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</si>
  <si>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</si>
  <si>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</si>
  <si>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</si>
  <si>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</si>
  <si>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</si>
  <si>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</si>
  <si>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</si>
  <si>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</si>
  <si>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</si>
  <si>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</si>
  <si>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</si>
  <si>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</si>
  <si>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</si>
  <si>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</si>
  <si>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</si>
  <si>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</si>
  <si>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</si>
  <si>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</si>
  <si>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</si>
  <si>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</si>
  <si>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</si>
  <si>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</si>
  <si>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</si>
  <si>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</si>
  <si>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</si>
  <si>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</si>
  <si>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</si>
  <si>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</si>
  <si>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</si>
  <si>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</si>
  <si>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</si>
  <si>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</si>
  <si>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</si>
  <si>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</si>
  <si>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</si>
  <si>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</si>
  <si>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</si>
  <si>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</si>
  <si>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</si>
  <si>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</si>
  <si>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</si>
  <si>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</si>
  <si>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</si>
  <si>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</si>
  <si>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</si>
  <si>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</si>
  <si>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</si>
  <si>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</si>
  <si>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</si>
  <si>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</si>
  <si>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</si>
  <si>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</si>
  <si>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</si>
  <si>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</si>
  <si>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</si>
  <si>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</si>
  <si>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</si>
  <si>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</si>
  <si>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</si>
  <si>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</si>
  <si>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</si>
  <si>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</si>
  <si>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</si>
  <si>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</si>
  <si>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</si>
  <si>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</si>
  <si>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</si>
  <si>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</si>
  <si>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</si>
  <si>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</si>
  <si>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</si>
  <si>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</si>
  <si>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</si>
  <si>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</si>
  <si>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</si>
  <si>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</si>
  <si>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</si>
  <si>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</si>
  <si>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</si>
  <si>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</si>
  <si>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</si>
  <si>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</si>
  <si>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</si>
  <si>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</si>
  <si>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</si>
  <si>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</si>
  <si>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</si>
  <si>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</si>
  <si>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</si>
  <si>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</si>
  <si>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</si>
  <si>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</si>
  <si>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</si>
  <si>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</si>
  <si>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</si>
  <si>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</si>
  <si>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</si>
  <si>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</si>
  <si>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</si>
  <si>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</si>
  <si>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</si>
  <si>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</si>
  <si>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</si>
  <si>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</si>
  <si>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</si>
  <si>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</si>
  <si>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</si>
  <si>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</si>
  <si>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</si>
  <si>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</si>
  <si>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</si>
  <si>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</si>
  <si>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</si>
  <si>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</si>
  <si>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</si>
  <si>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</si>
  <si>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</si>
  <si>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</si>
  <si>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</si>
  <si>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</si>
  <si>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</si>
  <si>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</si>
  <si>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</si>
  <si>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</si>
  <si>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</si>
  <si>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</si>
  <si>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</si>
  <si>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</si>
  <si>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</si>
  <si>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</si>
  <si>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</si>
  <si>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</si>
  <si>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</si>
  <si>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</si>
  <si>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</si>
  <si>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</si>
  <si>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</si>
  <si>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</si>
  <si>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</si>
  <si>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</si>
  <si>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</si>
  <si>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</si>
  <si>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</si>
  <si>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</si>
  <si>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</si>
  <si>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</si>
  <si>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</si>
  <si>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</si>
  <si>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</si>
  <si>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</si>
  <si>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</si>
  <si>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</si>
  <si>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</si>
  <si>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</si>
  <si>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</si>
  <si>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</si>
  <si>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</si>
  <si>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</si>
  <si>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</si>
  <si>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</si>
  <si>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</si>
  <si>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</si>
  <si>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</si>
  <si>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</si>
  <si>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</si>
  <si>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</si>
  <si>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</si>
  <si>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</si>
  <si>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</si>
  <si>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</si>
  <si>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</si>
  <si>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</si>
  <si>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</si>
  <si>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</si>
  <si>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</si>
  <si>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</si>
  <si>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</si>
  <si>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</si>
  <si>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</si>
  <si>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</si>
  <si>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</si>
  <si>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</si>
  <si>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</si>
  <si>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</si>
  <si>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</si>
  <si>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</si>
  <si>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</si>
  <si>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</si>
  <si>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</si>
  <si>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</si>
  <si>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</si>
  <si>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</si>
  <si>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</si>
  <si>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</si>
  <si>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</si>
  <si>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</si>
  <si>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</si>
  <si>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</si>
  <si>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</si>
  <si>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</si>
  <si>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</si>
  <si>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</si>
  <si>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</si>
  <si>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</si>
  <si>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</si>
  <si>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</si>
  <si>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</si>
  <si>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</si>
  <si>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</si>
  <si>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</si>
  <si>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</si>
  <si>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</si>
  <si>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</si>
  <si>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</si>
  <si>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</si>
  <si>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</si>
  <si>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</si>
  <si>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</si>
  <si>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</si>
  <si>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</si>
  <si>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</si>
  <si>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</si>
  <si>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</si>
  <si>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</si>
  <si>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</si>
  <si>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</si>
  <si>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</si>
  <si>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</si>
  <si>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</si>
  <si>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</si>
  <si>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</si>
  <si>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</si>
  <si>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</si>
  <si>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</si>
  <si>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</si>
  <si>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</si>
  <si>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</si>
  <si>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</si>
  <si>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</si>
  <si>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</si>
  <si>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</si>
  <si>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</si>
  <si>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</si>
  <si>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</si>
  <si>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</si>
  <si>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</si>
  <si>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</si>
  <si>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</si>
  <si>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</si>
  <si>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</si>
  <si>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</si>
  <si>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</si>
  <si>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</si>
  <si>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</si>
  <si>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</si>
  <si>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</si>
  <si>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</si>
  <si>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</si>
  <si>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</si>
  <si>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</si>
  <si>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</si>
  <si>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</si>
  <si>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</si>
  <si>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</si>
  <si>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</si>
  <si>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</si>
  <si>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</si>
  <si>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</si>
  <si>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</si>
  <si>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</si>
  <si>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</si>
  <si>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</si>
  <si>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</si>
  <si>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</si>
  <si>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</si>
  <si>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</si>
  <si>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</si>
  <si>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</si>
  <si>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</si>
  <si>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</si>
  <si>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</si>
  <si>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</si>
  <si>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</si>
  <si>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</si>
  <si>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</si>
  <si>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</si>
  <si>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</si>
  <si>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</si>
  <si>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</si>
  <si>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</si>
  <si>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</si>
  <si>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</si>
  <si>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</si>
  <si>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</si>
  <si>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</si>
  <si>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</si>
  <si>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</si>
  <si>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</si>
  <si>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</si>
  <si>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</si>
  <si>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</si>
  <si>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</si>
  <si>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</si>
  <si>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</si>
  <si>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</si>
  <si>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</si>
  <si>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</si>
  <si>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</si>
  <si>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</si>
  <si>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</si>
  <si>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</si>
  <si>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</si>
  <si>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</si>
  <si>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</si>
  <si>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</si>
  <si>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</si>
  <si>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</si>
  <si>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</si>
  <si>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</si>
  <si>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</si>
  <si>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</si>
  <si>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</si>
  <si>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</si>
  <si>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</si>
  <si>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</si>
  <si>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</si>
  <si>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</si>
  <si>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</si>
  <si>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</si>
  <si>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</si>
  <si>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</si>
  <si>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</si>
  <si>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</si>
  <si>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</si>
  <si>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</si>
  <si>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</si>
  <si>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</si>
  <si>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</si>
  <si>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</si>
  <si>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</si>
  <si>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</si>
  <si>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</si>
  <si>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</si>
  <si>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</si>
  <si>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</si>
  <si>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</si>
  <si>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</si>
  <si>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</si>
  <si>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</si>
  <si>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</si>
  <si>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</si>
  <si>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</si>
  <si>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</si>
  <si>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</si>
  <si>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</si>
  <si>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</si>
  <si>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</si>
  <si>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</si>
  <si>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</si>
  <si>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</si>
  <si>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</si>
  <si>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</si>
  <si>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</si>
  <si>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</si>
  <si>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</si>
  <si>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</si>
  <si>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</si>
  <si>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</si>
  <si>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</si>
  <si>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</si>
  <si>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</si>
  <si>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</si>
  <si>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</si>
  <si>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</si>
  <si>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</si>
  <si>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</si>
  <si>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</si>
  <si>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</si>
  <si>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</si>
  <si>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</si>
  <si>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</si>
  <si>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</si>
  <si>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</si>
  <si>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</si>
  <si>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</si>
  <si>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</si>
  <si>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</si>
  <si>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</si>
  <si>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</si>
  <si>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</si>
  <si>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</si>
  <si>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</si>
  <si>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</si>
  <si>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</si>
  <si>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</si>
  <si>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</si>
  <si>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</si>
  <si>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</si>
  <si>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</si>
  <si>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</si>
  <si>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</si>
  <si>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</si>
  <si>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</si>
  <si>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</si>
  <si>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</si>
  <si>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</si>
  <si>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</si>
  <si>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</si>
  <si>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</si>
  <si>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</si>
  <si>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</si>
  <si>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</si>
  <si>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</si>
  <si>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</si>
  <si>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</si>
  <si>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</si>
  <si>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</si>
  <si>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</si>
  <si>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</si>
  <si>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</si>
  <si>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</si>
  <si>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</si>
  <si>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</si>
  <si>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</si>
  <si>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</si>
  <si>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</si>
  <si>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</si>
  <si>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</si>
  <si>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</si>
  <si>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</si>
  <si>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</si>
  <si>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</si>
  <si>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</si>
  <si>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</si>
  <si>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</si>
  <si>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</si>
  <si>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</si>
  <si>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</si>
  <si>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</si>
  <si>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</si>
  <si>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</si>
  <si>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</si>
  <si>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</si>
  <si>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</si>
  <si>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</si>
  <si>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</si>
  <si>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</si>
  <si>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</si>
  <si>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</si>
  <si>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</si>
  <si>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</si>
  <si>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</si>
  <si>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</si>
  <si>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</si>
  <si>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</si>
  <si>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</si>
  <si>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</si>
  <si>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</si>
  <si>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</si>
  <si>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</si>
  <si>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</si>
  <si>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</si>
  <si>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</si>
  <si>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</si>
  <si>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</si>
  <si>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</si>
  <si>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</si>
  <si>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</si>
  <si>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</si>
  <si>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</si>
  <si>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</si>
  <si>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</si>
  <si>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</si>
  <si>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</si>
  <si>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</si>
  <si>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</si>
  <si>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</si>
  <si>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</si>
  <si>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</si>
  <si>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</si>
  <si>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</si>
  <si>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</si>
  <si>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</si>
  <si>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</si>
  <si>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</si>
  <si>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</si>
  <si>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</si>
  <si>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</si>
  <si>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</si>
  <si>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</si>
  <si>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</si>
  <si>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</si>
  <si>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</si>
  <si>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</si>
  <si>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</si>
  <si>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</si>
  <si>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</si>
  <si>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</si>
  <si>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</si>
  <si>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</si>
  <si>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</si>
  <si>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</si>
  <si>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</si>
  <si>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</si>
  <si>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</si>
  <si>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</si>
  <si>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</si>
  <si>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</si>
  <si>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</si>
  <si>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</si>
  <si>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</si>
  <si>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</si>
  <si>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</si>
  <si>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</si>
  <si>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</si>
  <si>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</si>
  <si>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</si>
  <si>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</si>
  <si>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</si>
  <si>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</si>
  <si>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</si>
  <si>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</si>
  <si>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</si>
  <si>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</si>
  <si>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</si>
  <si>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</si>
  <si>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</si>
  <si>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</si>
  <si>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</si>
  <si>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</si>
  <si>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</si>
  <si>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</si>
  <si>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</si>
  <si>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</si>
  <si>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</si>
  <si>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</si>
  <si>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</si>
  <si>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</si>
  <si>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</si>
  <si>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</si>
  <si>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</si>
  <si>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</si>
  <si>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</si>
  <si>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</si>
  <si>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</si>
  <si>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</si>
  <si>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</si>
  <si>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</si>
  <si>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</si>
  <si>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</si>
  <si>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</si>
  <si>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</si>
  <si>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</si>
  <si>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</si>
  <si>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</si>
  <si>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</si>
  <si>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</si>
  <si>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</si>
  <si>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</si>
  <si>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</si>
  <si>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</si>
  <si>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</si>
  <si>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</si>
  <si>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</si>
  <si>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</si>
  <si>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</si>
  <si>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</si>
  <si>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</si>
  <si>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</si>
  <si>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</si>
  <si>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</si>
  <si>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</si>
  <si>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</si>
  <si>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</si>
  <si>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</si>
  <si>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</si>
  <si>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</si>
  <si>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</si>
  <si>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</si>
  <si>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</si>
  <si>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</si>
  <si>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</si>
  <si>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</si>
  <si>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</si>
  <si>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</si>
  <si>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</si>
  <si>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</si>
  <si>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</si>
  <si>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</si>
  <si>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</si>
  <si>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</si>
  <si>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</si>
  <si>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</si>
  <si>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</si>
  <si>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</si>
  <si>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</si>
  <si>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</si>
  <si>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</si>
  <si>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</si>
  <si>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</si>
  <si>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</si>
  <si>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</si>
  <si>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</si>
  <si>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</si>
  <si>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</si>
  <si>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</si>
  <si>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</si>
  <si>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</si>
  <si>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</si>
  <si>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</si>
  <si>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</si>
  <si>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</si>
  <si>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</si>
  <si>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</si>
  <si>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</si>
  <si>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</si>
  <si>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</si>
  <si>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</si>
  <si>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</si>
  <si>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</si>
  <si>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</si>
  <si>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</si>
  <si>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</si>
  <si>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</si>
  <si>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</si>
  <si>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</si>
  <si>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</si>
  <si>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</si>
  <si>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</si>
  <si>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</si>
  <si>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</si>
  <si>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</si>
  <si>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</si>
  <si>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</si>
  <si>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</si>
  <si>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</si>
  <si>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</si>
  <si>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</si>
  <si>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</si>
  <si>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</si>
  <si>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</si>
  <si>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</si>
  <si>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</si>
  <si>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</si>
  <si>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</si>
  <si>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</si>
  <si>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</si>
  <si>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</si>
  <si>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</si>
  <si>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</si>
  <si>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</si>
  <si>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</si>
  <si>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</si>
  <si>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</si>
  <si>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</si>
  <si>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</si>
  <si>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</si>
  <si>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</si>
  <si>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</si>
  <si>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</si>
  <si>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</si>
  <si>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</si>
  <si>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</si>
  <si>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</si>
  <si>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</si>
  <si>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</si>
  <si>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</si>
  <si>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</si>
  <si>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</si>
  <si>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</si>
  <si>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</si>
  <si>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</si>
  <si>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</si>
  <si>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</si>
  <si>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</si>
  <si>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</si>
  <si>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</si>
  <si>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</si>
  <si>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</si>
  <si>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</si>
  <si>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</si>
  <si>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</si>
  <si>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</si>
  <si>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</si>
  <si>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</si>
  <si>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</si>
  <si>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</si>
  <si>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</si>
  <si>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</si>
  <si>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</si>
  <si>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</si>
  <si>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</si>
  <si>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</si>
  <si>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</si>
  <si>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</si>
  <si>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</si>
  <si>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</si>
  <si>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</si>
  <si>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</si>
  <si>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</si>
  <si>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</si>
  <si>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</si>
  <si>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</si>
  <si>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</si>
  <si>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</si>
  <si>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</si>
  <si>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</si>
  <si>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</si>
  <si>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</si>
  <si>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</si>
  <si>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</si>
  <si>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</si>
  <si>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</si>
  <si>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</si>
  <si>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</si>
  <si>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</si>
  <si>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</si>
  <si>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</si>
  <si>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</si>
  <si>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</si>
  <si>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</si>
  <si>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</si>
  <si>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</si>
  <si>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</si>
  <si>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</si>
  <si>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</si>
  <si>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</si>
  <si>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</si>
  <si>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</si>
  <si>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</si>
  <si>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</si>
  <si>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</si>
  <si>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</si>
  <si>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</si>
  <si>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</si>
  <si>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</si>
  <si>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</si>
  <si>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</si>
  <si>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</si>
  <si>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</si>
  <si>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</si>
  <si>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</si>
  <si>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</si>
  <si>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</si>
  <si>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</si>
  <si>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</si>
  <si>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</si>
  <si>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</si>
  <si>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</si>
  <si>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</si>
  <si>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</si>
  <si>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</si>
  <si>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</si>
  <si>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</si>
  <si>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</si>
  <si>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</si>
  <si>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</si>
  <si>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</si>
  <si>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</si>
  <si>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</si>
  <si>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</si>
  <si>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</si>
  <si>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</si>
  <si>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</si>
  <si>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</si>
  <si>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</si>
  <si>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</si>
  <si>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</si>
  <si>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</si>
  <si>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</si>
  <si>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</si>
  <si>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</si>
  <si>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</si>
  <si>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</si>
  <si>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</si>
  <si>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</si>
  <si>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</si>
  <si>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</si>
  <si>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</si>
  <si>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</si>
  <si>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</si>
  <si>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</si>
  <si>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</si>
  <si>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</si>
  <si>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</si>
  <si>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</si>
  <si>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</si>
  <si>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</si>
  <si>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</si>
  <si>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</si>
  <si>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</si>
  <si>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</si>
  <si>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</si>
  <si>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</si>
  <si>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</si>
  <si>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</si>
  <si>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</si>
  <si>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</si>
  <si>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</si>
  <si>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</si>
  <si>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</si>
  <si>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</si>
  <si>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</si>
  <si>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</si>
  <si>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</si>
  <si>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</si>
  <si>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</si>
  <si>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</si>
  <si>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</si>
  <si>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</si>
  <si>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</si>
  <si>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</si>
  <si>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</si>
  <si>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</si>
  <si>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</si>
  <si>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</si>
  <si>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</si>
  <si>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</si>
  <si>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</si>
  <si>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</si>
  <si>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</si>
  <si>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</si>
  <si>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</si>
  <si>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</si>
  <si>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</si>
  <si>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</si>
  <si>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</si>
  <si>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</si>
  <si>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</si>
  <si>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</si>
  <si>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</si>
  <si>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</si>
  <si>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</si>
  <si>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</si>
  <si>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</si>
  <si>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</si>
  <si>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</si>
  <si>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</si>
  <si>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</si>
  <si>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</si>
  <si>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</si>
  <si>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</si>
  <si>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</si>
  <si>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</si>
  <si>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</si>
  <si>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</si>
  <si>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</si>
  <si>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</si>
  <si>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</si>
  <si>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</si>
  <si>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</si>
  <si>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</si>
  <si>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</si>
  <si>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</si>
  <si>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</si>
  <si>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</si>
  <si>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</si>
  <si>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</si>
  <si>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</si>
  <si>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</si>
  <si>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</si>
  <si>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</si>
  <si>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</si>
  <si>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</si>
  <si>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</si>
  <si>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</si>
  <si>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</si>
  <si>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</si>
  <si>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</si>
  <si>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</si>
  <si>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</si>
  <si>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</si>
  <si>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</si>
  <si>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</si>
  <si>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</si>
  <si>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</si>
  <si>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</si>
  <si>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</si>
  <si>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</si>
  <si>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</si>
  <si>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</si>
  <si>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</si>
  <si>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</si>
  <si>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</si>
  <si>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</si>
  <si>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</si>
  <si>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</si>
  <si>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</si>
  <si>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</si>
  <si>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</si>
  <si>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</si>
  <si>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</si>
  <si>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</si>
  <si>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</si>
  <si>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</si>
  <si>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</si>
  <si>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</si>
  <si>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</si>
  <si>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</si>
  <si>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</si>
  <si>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</si>
  <si>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</si>
  <si>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</si>
  <si>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</si>
  <si>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</si>
  <si>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</si>
  <si>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</si>
  <si>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</si>
  <si>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</si>
  <si>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</si>
  <si>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</si>
  <si>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</si>
  <si>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</si>
  <si>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</si>
  <si>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</si>
  <si>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</si>
  <si>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</si>
  <si>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</si>
  <si>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</si>
  <si>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</si>
  <si>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</si>
  <si>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</si>
  <si>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</si>
  <si>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</si>
  <si>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</si>
  <si>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</si>
  <si>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</si>
  <si>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</si>
  <si>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</si>
  <si>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</si>
  <si>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</si>
  <si>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</si>
  <si>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</si>
  <si>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</si>
  <si>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</si>
  <si>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</si>
  <si>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</si>
  <si>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</si>
  <si>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</si>
  <si>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</si>
  <si>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</si>
  <si>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</si>
  <si>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</si>
  <si>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</si>
  <si>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</si>
  <si>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</si>
  <si>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</si>
  <si>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</si>
  <si>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</si>
  <si>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</si>
  <si>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</si>
  <si>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</si>
  <si>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</si>
  <si>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</si>
  <si>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</si>
  <si>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</si>
  <si>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</si>
  <si>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</si>
  <si>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</si>
  <si>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</si>
  <si>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</si>
  <si>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</si>
  <si>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</si>
  <si>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</si>
  <si>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</si>
  <si>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</si>
  <si>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</si>
  <si>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</si>
  <si>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</si>
  <si>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</si>
  <si>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</si>
  <si>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</si>
  <si>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</si>
  <si>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</si>
  <si>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</si>
  <si>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</si>
  <si>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</si>
  <si>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</si>
  <si>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</si>
  <si>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</si>
  <si>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</si>
  <si>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</si>
  <si>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</si>
  <si>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</si>
  <si>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</si>
  <si>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</si>
  <si>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</si>
  <si>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</si>
  <si>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</si>
  <si>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</si>
  <si>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</si>
  <si>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</si>
  <si>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</si>
  <si>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</si>
  <si>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</si>
  <si>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</si>
  <si>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</si>
  <si>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</si>
  <si>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</si>
  <si>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</si>
  <si>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</si>
  <si>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</si>
  <si>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</si>
  <si>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</si>
  <si>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</si>
  <si>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</si>
  <si>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</si>
  <si>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</si>
  <si>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</si>
  <si>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</si>
  <si>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</si>
  <si>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</si>
  <si>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</si>
  <si>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</si>
  <si>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</si>
  <si>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</si>
  <si>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</si>
  <si>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</si>
  <si>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</si>
  <si>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</si>
  <si>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</si>
  <si>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</si>
  <si>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</si>
  <si>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</si>
  <si>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</si>
  <si>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</si>
  <si>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</si>
  <si>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</si>
  <si>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</si>
  <si>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</si>
  <si>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</si>
  <si>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</si>
  <si>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</si>
  <si>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</si>
  <si>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</si>
  <si>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</si>
  <si>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</si>
  <si>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</si>
  <si>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</si>
  <si>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</si>
  <si>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</si>
  <si>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</si>
  <si>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</si>
  <si>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</si>
  <si>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</si>
  <si>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</si>
  <si>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</si>
  <si>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</si>
  <si>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</si>
  <si>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</si>
  <si>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</si>
  <si>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</si>
  <si>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</si>
  <si>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</si>
  <si>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</si>
  <si>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</si>
  <si>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</si>
  <si>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</si>
  <si>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</si>
  <si>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</si>
  <si>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</si>
  <si>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</si>
  <si>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</si>
  <si>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</si>
  <si>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</si>
  <si>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</si>
  <si>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</si>
  <si>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</si>
  <si>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</si>
  <si>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</si>
  <si>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</si>
  <si>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</si>
  <si>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</si>
  <si>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</si>
  <si>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</si>
  <si>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</si>
  <si>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</si>
  <si>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</si>
  <si>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</si>
  <si>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</si>
  <si>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</si>
  <si>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</si>
  <si>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</si>
  <si>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</si>
  <si>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</si>
  <si>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</si>
  <si>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</si>
  <si>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</si>
  <si>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</si>
  <si>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</si>
  <si>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</si>
  <si>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</si>
  <si>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</si>
  <si>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</si>
  <si>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</si>
  <si>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</si>
  <si>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</si>
  <si>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</si>
  <si>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</si>
  <si>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</si>
  <si>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</si>
  <si>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</si>
  <si>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</si>
  <si>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</si>
  <si>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</si>
  <si>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</si>
  <si>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</si>
  <si>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</si>
  <si>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</si>
  <si>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</si>
  <si>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</si>
  <si>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</si>
  <si>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</si>
  <si>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</si>
  <si>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</si>
  <si>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</si>
  <si>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</si>
  <si>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</si>
  <si>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</si>
  <si>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</si>
  <si>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</si>
  <si>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</si>
  <si>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</si>
  <si>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</si>
  <si>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</si>
  <si>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</si>
  <si>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</si>
  <si>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</si>
  <si>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</si>
  <si>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</si>
  <si>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</si>
  <si>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</si>
  <si>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</si>
  <si>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</si>
  <si>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</si>
  <si>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</si>
  <si>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</si>
  <si>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</si>
  <si>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</si>
  <si>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</si>
  <si>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</si>
  <si>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</si>
  <si>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</si>
  <si>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</si>
  <si>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</si>
  <si>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</si>
  <si>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</si>
  <si>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</si>
  <si>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</si>
  <si>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</si>
  <si>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</si>
  <si>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</si>
  <si>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</si>
  <si>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</si>
  <si>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</si>
  <si>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</si>
  <si>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</si>
  <si>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</si>
  <si>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</si>
  <si>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</si>
  <si>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</si>
  <si>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</si>
  <si>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</si>
  <si>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</si>
  <si>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</si>
  <si>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</si>
  <si>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</si>
  <si>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</si>
  <si>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</si>
  <si>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</si>
  <si>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</si>
  <si>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</si>
  <si>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</si>
  <si>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</si>
  <si>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</si>
  <si>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</si>
  <si>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</si>
  <si>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</si>
  <si>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</si>
  <si>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</si>
  <si>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</si>
  <si>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</si>
  <si>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</si>
  <si>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</si>
  <si>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</si>
  <si>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</si>
  <si>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</si>
  <si>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</si>
  <si>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</si>
  <si>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</si>
  <si>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</si>
  <si>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</si>
  <si>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</si>
  <si>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</si>
  <si>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</si>
  <si>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</si>
  <si>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</si>
  <si>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</si>
  <si>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</si>
  <si>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</si>
  <si>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</si>
  <si>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</si>
  <si>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</si>
  <si>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</si>
  <si>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</si>
  <si>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</si>
  <si>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</si>
  <si>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</si>
  <si>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</si>
  <si>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</si>
  <si>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</si>
  <si>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</si>
  <si>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</si>
  <si>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</si>
  <si>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</si>
  <si>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</si>
  <si>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</si>
  <si>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</si>
  <si>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</si>
  <si>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</si>
  <si>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</si>
  <si>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</si>
  <si>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</si>
  <si>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</si>
  <si>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</si>
  <si>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</si>
  <si>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</si>
  <si>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</si>
  <si>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</si>
  <si>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</si>
  <si>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</si>
  <si>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</si>
  <si>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</si>
  <si>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</si>
  <si>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</si>
  <si>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</si>
  <si>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</si>
  <si>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</si>
  <si>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</si>
  <si>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</si>
  <si>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</si>
  <si>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</si>
  <si>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</si>
  <si>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</si>
  <si>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</si>
  <si>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</si>
  <si>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</si>
  <si>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</si>
  <si>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</si>
  <si>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</si>
  <si>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</si>
  <si>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</si>
  <si>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</si>
  <si>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</si>
  <si>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</si>
  <si>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</si>
  <si>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</si>
  <si>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</si>
  <si>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</si>
  <si>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</si>
  <si>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</si>
  <si>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</si>
  <si>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</si>
  <si>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</si>
  <si>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</si>
  <si>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</si>
  <si>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</si>
  <si>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</si>
  <si>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</si>
  <si>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</si>
  <si>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</si>
  <si>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</si>
  <si>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</si>
  <si>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</si>
  <si>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</si>
  <si>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</si>
  <si>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</si>
  <si>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</si>
  <si>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</si>
  <si>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</si>
  <si>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</si>
  <si>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</si>
  <si>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</si>
  <si>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</si>
  <si>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</si>
  <si>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</si>
  <si>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</si>
  <si>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</si>
  <si>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</si>
  <si>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</si>
  <si>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</si>
  <si>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</si>
  <si>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</si>
  <si>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</si>
  <si>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</si>
  <si>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</si>
  <si>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</si>
  <si>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</si>
  <si>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</si>
  <si>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</si>
  <si>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</si>
  <si>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</si>
  <si>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</si>
  <si>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</si>
  <si>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</si>
  <si>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</si>
  <si>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</si>
  <si>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</si>
  <si>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</si>
  <si>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</si>
  <si>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</si>
  <si>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</si>
  <si>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</si>
  <si>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</si>
  <si>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</si>
  <si>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</si>
  <si>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</si>
  <si>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</si>
  <si>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</si>
  <si>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</si>
  <si>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</si>
  <si>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</si>
  <si>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</si>
  <si>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</si>
  <si>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</si>
  <si>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</si>
  <si>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</si>
  <si>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</si>
  <si>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</si>
  <si>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</si>
  <si>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</si>
  <si>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</si>
  <si>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</si>
  <si>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</si>
  <si>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</si>
  <si>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</si>
  <si>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</si>
  <si>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</si>
  <si>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</si>
  <si>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</si>
  <si>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</si>
  <si>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</si>
  <si>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</si>
  <si>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</si>
  <si>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</si>
  <si>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</si>
  <si>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</si>
  <si>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</si>
  <si>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</si>
  <si>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</si>
  <si>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</si>
  <si>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</si>
  <si>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</si>
  <si>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</si>
  <si>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</si>
  <si>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</si>
  <si>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</si>
  <si>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</si>
  <si>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</si>
  <si>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</si>
  <si>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</si>
  <si>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</si>
  <si>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</si>
  <si>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</si>
  <si>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</si>
  <si>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</si>
  <si>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</si>
  <si>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</si>
  <si>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</si>
  <si>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</si>
  <si>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</si>
  <si>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</si>
  <si>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</si>
  <si>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</si>
  <si>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</si>
  <si>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</si>
  <si>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</si>
  <si>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</si>
  <si>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</si>
  <si>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</si>
  <si>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</si>
  <si>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</si>
  <si>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</si>
  <si>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</si>
  <si>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</si>
  <si>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</si>
  <si>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</si>
  <si>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</si>
  <si>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</si>
  <si>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</si>
  <si>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</si>
  <si>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</si>
  <si>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</si>
  <si>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</si>
  <si>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</si>
  <si>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</si>
  <si>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</si>
  <si>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</si>
  <si>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</si>
  <si>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</si>
  <si>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</si>
  <si>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</si>
  <si>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</si>
  <si>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</si>
  <si>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</si>
  <si>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</si>
  <si>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</si>
  <si>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</si>
  <si>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</si>
  <si>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</si>
  <si>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</si>
  <si>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</si>
  <si>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</si>
  <si>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</si>
  <si>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</si>
  <si>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</si>
  <si>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</si>
  <si>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</si>
  <si>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</si>
  <si>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</si>
  <si>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</si>
  <si>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</si>
  <si>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</si>
  <si>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</si>
  <si>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</si>
  <si>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</si>
  <si>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</si>
  <si>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</si>
  <si>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</si>
  <si>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</si>
  <si>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</si>
  <si>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</si>
  <si>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</si>
  <si>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</si>
  <si>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</si>
  <si>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</si>
  <si>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</si>
  <si>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</si>
  <si>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</si>
  <si>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</si>
  <si>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</si>
  <si>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</si>
  <si>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</si>
  <si>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</si>
  <si>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</si>
  <si>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</si>
  <si>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</si>
  <si>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</si>
  <si>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</si>
  <si>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</si>
  <si>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</si>
  <si>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</si>
  <si>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</si>
  <si>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</si>
  <si>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</si>
  <si>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</si>
  <si>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</si>
  <si>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</si>
  <si>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</si>
  <si>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</si>
  <si>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</si>
  <si>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</si>
  <si>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</si>
  <si>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</si>
  <si>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</si>
  <si>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</si>
  <si>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</si>
  <si>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</si>
  <si>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</si>
  <si>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</si>
  <si>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</si>
  <si>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</si>
  <si>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</si>
  <si>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</si>
  <si>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</si>
  <si>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</si>
  <si>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</si>
  <si>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</si>
  <si>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</si>
  <si>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</si>
  <si>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</si>
  <si>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</si>
  <si>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</si>
  <si>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</si>
  <si>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</si>
  <si>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</si>
  <si>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</si>
  <si>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</si>
  <si>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</si>
  <si>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</si>
  <si>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</si>
  <si>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</si>
  <si>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</si>
  <si>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</si>
  <si>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</si>
  <si>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</si>
  <si>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</si>
  <si>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</si>
  <si>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</si>
  <si>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</si>
  <si>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</si>
  <si>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</si>
  <si>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</si>
  <si>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</si>
  <si>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</si>
  <si>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</si>
  <si>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</si>
  <si>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</si>
  <si>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</si>
  <si>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</si>
  <si>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</si>
  <si>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</si>
  <si>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</si>
  <si>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</si>
  <si>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</si>
  <si>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</si>
  <si>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</si>
  <si>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</si>
  <si>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</si>
  <si>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</si>
  <si>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</si>
  <si>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</si>
  <si>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</si>
  <si>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</si>
  <si>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</si>
  <si>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</si>
  <si>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</si>
  <si>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</si>
  <si>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</si>
  <si>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</si>
  <si>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</si>
  <si>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</si>
  <si>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</si>
  <si>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</si>
  <si>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</si>
  <si>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</si>
  <si>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</si>
  <si>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</si>
  <si>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</si>
  <si>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</si>
  <si>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</si>
  <si>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</si>
  <si>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</si>
  <si>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</si>
  <si>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</si>
  <si>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</si>
  <si>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</si>
  <si>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</si>
  <si>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</si>
  <si>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</si>
  <si>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</si>
  <si>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</si>
  <si>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</si>
  <si>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</si>
  <si>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</si>
  <si>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</si>
  <si>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</si>
  <si>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</si>
  <si>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</si>
  <si>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</si>
  <si>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</si>
  <si>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</si>
  <si>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</si>
  <si>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</si>
  <si>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</si>
  <si>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</si>
  <si>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</si>
  <si>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</si>
  <si>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</si>
  <si>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</si>
  <si>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</si>
  <si>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</si>
  <si>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</si>
  <si>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</si>
  <si>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</si>
  <si>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</si>
  <si>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</si>
  <si>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</si>
  <si>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</si>
  <si>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</si>
  <si>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</si>
  <si>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</si>
  <si>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</si>
  <si>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</si>
  <si>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</si>
  <si>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</si>
  <si>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</si>
  <si>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</si>
  <si>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</si>
  <si>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</si>
  <si>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</si>
  <si>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</si>
  <si>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</si>
  <si>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</si>
  <si>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</si>
  <si>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</si>
  <si>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</si>
  <si>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</si>
  <si>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</si>
  <si>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</si>
  <si>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</si>
  <si>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</si>
  <si>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</si>
  <si>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</si>
  <si>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</si>
  <si>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</si>
  <si>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</si>
  <si>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</si>
  <si>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</si>
  <si>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</si>
  <si>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</si>
  <si>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</si>
  <si>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</si>
  <si>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</si>
  <si>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</si>
  <si>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</si>
  <si>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</si>
  <si>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</si>
  <si>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</si>
  <si>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</si>
  <si>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</si>
  <si>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</si>
  <si>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</si>
  <si>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</si>
  <si>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</si>
  <si>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</si>
  <si>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</si>
  <si>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</si>
  <si>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</si>
  <si>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</si>
  <si>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</si>
  <si>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</si>
  <si>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</si>
  <si>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</si>
  <si>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</si>
  <si>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</si>
  <si>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</si>
  <si>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</si>
  <si>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</si>
  <si>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</si>
  <si>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</si>
  <si>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</si>
  <si>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</si>
  <si>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</si>
  <si>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</si>
  <si>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</si>
  <si>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</si>
  <si>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</si>
  <si>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</si>
  <si>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</si>
  <si>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</si>
  <si>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</si>
  <si>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</si>
  <si>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</si>
  <si>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</si>
  <si>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</si>
  <si>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</si>
  <si>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</si>
  <si>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</si>
  <si>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</si>
  <si>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</si>
  <si>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</si>
  <si>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</si>
  <si>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</si>
  <si>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</si>
  <si>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</si>
  <si>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</si>
  <si>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</si>
  <si>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</si>
  <si>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</si>
  <si>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</si>
  <si>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</si>
  <si>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</si>
  <si>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</si>
  <si>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</si>
  <si>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</si>
  <si>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</si>
  <si>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</si>
  <si>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</si>
  <si>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</si>
  <si>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</si>
  <si>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</si>
  <si>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</si>
  <si>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</si>
  <si>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</si>
  <si>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</si>
  <si>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</si>
  <si>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</si>
  <si>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</si>
  <si>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</si>
  <si>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</si>
  <si>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</si>
  <si>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</si>
  <si>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</si>
  <si>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</si>
  <si>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</si>
  <si>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</si>
  <si>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</si>
  <si>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</si>
  <si>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</si>
  <si>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</si>
  <si>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</si>
  <si>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</si>
  <si>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</si>
  <si>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</si>
  <si>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</si>
  <si>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</si>
  <si>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</si>
  <si>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</si>
  <si>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</si>
  <si>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</si>
  <si>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</si>
  <si>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</si>
  <si>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</si>
  <si>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</si>
  <si>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</si>
  <si>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</si>
  <si>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</si>
  <si>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</si>
  <si>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</si>
  <si>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</si>
  <si>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</si>
  <si>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</si>
  <si>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</si>
  <si>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</si>
  <si>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</si>
  <si>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</si>
  <si>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</si>
  <si>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</si>
  <si>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</si>
  <si>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</si>
  <si>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</si>
  <si>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</si>
  <si>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</si>
  <si>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</si>
  <si>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</si>
  <si>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</si>
  <si>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</si>
  <si>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</si>
  <si>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</si>
  <si>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</si>
  <si>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</si>
  <si>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</si>
  <si>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</si>
  <si>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</si>
  <si>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</si>
  <si>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</si>
  <si>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</si>
  <si>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</si>
  <si>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</si>
  <si>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</si>
  <si>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</si>
  <si>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</si>
  <si>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</si>
  <si>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</si>
  <si>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</si>
  <si>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</si>
  <si>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</si>
  <si>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</si>
  <si>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</si>
  <si>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</si>
  <si>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</si>
  <si>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</si>
  <si>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</si>
  <si>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</si>
  <si>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</si>
  <si>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</si>
  <si>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</si>
  <si>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</si>
  <si>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</si>
  <si>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</si>
  <si>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</si>
  <si>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</si>
  <si>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</si>
  <si>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</si>
  <si>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</si>
  <si>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</si>
  <si>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</si>
  <si>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</si>
  <si>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</si>
  <si>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</si>
  <si>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</si>
  <si>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</si>
  <si>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</si>
  <si>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</si>
  <si>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</si>
  <si>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</si>
  <si>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</si>
  <si>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</si>
  <si>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</si>
  <si>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</si>
  <si>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</si>
  <si>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</si>
  <si>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</si>
  <si>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</si>
  <si>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</si>
  <si>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</si>
  <si>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</si>
  <si>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</si>
  <si>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</si>
  <si>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</si>
  <si>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</si>
  <si>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</si>
  <si>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</si>
  <si>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</si>
  <si>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</si>
  <si>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</si>
  <si>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</si>
  <si>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</si>
  <si>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</si>
  <si>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</si>
  <si>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</si>
  <si>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</si>
  <si>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</si>
  <si>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</si>
  <si>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</si>
  <si>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</si>
  <si>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</si>
  <si>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</si>
  <si>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</si>
  <si>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</si>
  <si>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</si>
  <si>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</si>
  <si>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</si>
  <si>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</si>
  <si>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</si>
  <si>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</si>
  <si>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</si>
  <si>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</si>
  <si>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</si>
  <si>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</si>
  <si>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</si>
  <si>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</si>
  <si>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</si>
  <si>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</si>
  <si>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</si>
  <si>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</si>
  <si>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</si>
  <si>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</si>
  <si>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</si>
  <si>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</si>
  <si>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</si>
  <si>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</si>
  <si>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</si>
  <si>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</si>
  <si>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</si>
  <si>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</si>
  <si>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</si>
  <si>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</si>
  <si>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</si>
  <si>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</si>
  <si>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</si>
  <si>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</si>
  <si>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</si>
  <si>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</si>
  <si>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</si>
  <si>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</si>
  <si>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</si>
  <si>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</si>
  <si>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</si>
  <si>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</si>
  <si>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</si>
  <si>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</si>
  <si>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</si>
  <si>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</si>
  <si>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</si>
  <si>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</si>
  <si>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</si>
  <si>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</si>
  <si>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</si>
  <si>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</si>
  <si>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</si>
  <si>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</si>
  <si>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</si>
  <si>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</si>
  <si>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</si>
  <si>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</si>
  <si>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</si>
  <si>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</si>
  <si>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</si>
  <si>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</si>
  <si>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</si>
  <si>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</si>
  <si>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</si>
  <si>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</si>
  <si>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</si>
  <si>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</si>
  <si>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</si>
  <si>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</si>
  <si>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</si>
  <si>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</si>
  <si>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</si>
  <si>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</si>
  <si>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</si>
  <si>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</si>
  <si>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</si>
  <si>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</si>
  <si>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</si>
  <si>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</si>
  <si>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</si>
  <si>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</si>
  <si>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</si>
  <si>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</si>
  <si>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</si>
  <si>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</si>
  <si>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</si>
  <si>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</si>
  <si>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</si>
  <si>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</si>
  <si>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</si>
  <si>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</si>
  <si>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</si>
  <si>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</si>
  <si>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</si>
  <si>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</si>
  <si>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</si>
  <si>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</si>
  <si>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</si>
  <si>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</si>
  <si>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</si>
  <si>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</si>
  <si>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</si>
  <si>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</si>
  <si>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</si>
  <si>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</si>
  <si>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</si>
  <si>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</si>
  <si>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</si>
  <si>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</si>
  <si>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</si>
  <si>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</si>
  <si>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</si>
  <si>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</si>
  <si>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</si>
  <si>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</si>
  <si>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</si>
  <si>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</si>
  <si>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</si>
  <si>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</si>
  <si>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</si>
  <si>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</si>
  <si>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</si>
  <si>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</si>
  <si>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</si>
  <si>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</si>
  <si>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</si>
  <si>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</si>
  <si>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</si>
  <si>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</si>
  <si>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</si>
  <si>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</si>
  <si>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</si>
  <si>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</si>
  <si>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</si>
  <si>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</si>
  <si>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</si>
  <si>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</si>
  <si>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</si>
  <si>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</si>
  <si>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</si>
  <si>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</si>
  <si>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</si>
  <si>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</si>
  <si>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</si>
  <si>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</si>
  <si>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</si>
  <si>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</si>
  <si>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</si>
  <si>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</si>
  <si>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</si>
  <si>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</si>
  <si>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</si>
  <si>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</si>
  <si>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</si>
  <si>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</si>
  <si>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</si>
  <si>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</si>
  <si>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</si>
  <si>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</si>
  <si>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</si>
  <si>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</si>
  <si>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</si>
  <si>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</si>
  <si>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</si>
  <si>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</si>
  <si>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</si>
  <si>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</si>
  <si>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</si>
  <si>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</si>
  <si>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</si>
  <si>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</si>
  <si>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</si>
  <si>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</si>
  <si>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</si>
  <si>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</si>
  <si>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</si>
  <si>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</si>
  <si>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</si>
  <si>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</si>
  <si>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</si>
  <si>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</si>
  <si>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</si>
  <si>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</si>
  <si>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</si>
  <si>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</si>
  <si>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</si>
  <si>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</si>
  <si>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</si>
  <si>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</si>
  <si>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</si>
  <si>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</si>
  <si>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</si>
  <si>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</si>
  <si>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</si>
  <si>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</si>
  <si>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</si>
  <si>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</si>
  <si>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</si>
  <si>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</si>
  <si>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</si>
  <si>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</si>
  <si>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</si>
  <si>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</si>
  <si>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</si>
  <si>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</si>
  <si>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</si>
  <si>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</si>
  <si>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</si>
  <si>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</si>
  <si>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</si>
  <si>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</si>
  <si>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</si>
  <si>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</si>
  <si>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</si>
  <si>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</si>
  <si>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</si>
  <si>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</si>
  <si>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</si>
  <si>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</si>
  <si>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</si>
  <si>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</si>
  <si>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</si>
  <si>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</si>
  <si>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</si>
  <si>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</si>
  <si>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</si>
  <si>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</si>
  <si>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</si>
  <si>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</si>
  <si>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</si>
  <si>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</si>
  <si>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</si>
  <si>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</si>
  <si>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</si>
  <si>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</si>
  <si>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</si>
  <si>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</si>
  <si>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</si>
  <si>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</si>
  <si>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</si>
  <si>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</si>
  <si>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</si>
  <si>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</si>
  <si>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</si>
  <si>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</si>
  <si>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</si>
  <si>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</si>
  <si>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</si>
  <si>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</si>
  <si>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</si>
  <si>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</si>
  <si>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</si>
  <si>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</si>
  <si>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</si>
  <si>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</si>
  <si>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</si>
  <si>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</si>
  <si>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</si>
  <si>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</si>
  <si>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</si>
  <si>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</si>
  <si>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</si>
  <si>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</si>
  <si>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</si>
  <si>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</si>
  <si>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</si>
  <si>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</si>
  <si>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</si>
  <si>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</si>
  <si>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</si>
  <si>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</si>
  <si>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</si>
  <si>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</si>
  <si>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</si>
  <si>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</si>
  <si>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</si>
  <si>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</si>
  <si>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</si>
  <si>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</si>
  <si>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</si>
  <si>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</si>
  <si>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</si>
  <si>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</si>
  <si>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</si>
  <si>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</si>
  <si>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</si>
  <si>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</si>
  <si>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</si>
  <si>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</si>
  <si>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WEMINSON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</si>
  <si>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</si>
  <si>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</si>
  <si>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</si>
  <si>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</si>
  <si>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</si>
  <si>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</si>
  <si>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</si>
  <si>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LUAN</t>
  </si>
  <si>
    <t>ROBERTO</t>
  </si>
  <si>
    <t>EDSON</t>
  </si>
  <si>
    <t>MERCADINHO E FRIGORIFICO J. AGUIAR</t>
  </si>
  <si>
    <t>-3.84862470</t>
  </si>
  <si>
    <t>-38.61428600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</si>
</sst>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3657</v>
      </c>
      <c r="C2251" s="1" t="s">
        <v>3659</v>
      </c>
      <c r="D2251" s="1" t="s">
        <v>3660</v>
      </c>
    </row>
    <row r="2252" spans="1:4">
      <c r="A2252">
        <v>12173</v>
      </c>
      <c r="B2252" t="s">
        <v>3658</v>
      </c>
      <c r="C2252" s="1" t="s">
        <v>3661</v>
      </c>
      <c r="D2252" s="1" t="s">
        <v>3662</v>
      </c>
    </row>
    <row r="2253" spans="1:4">
      <c r="A2253">
        <v>12170</v>
      </c>
      <c r="B2253" t="s">
        <v>3666</v>
      </c>
      <c r="C2253" s="1" t="s">
        <v>3667</v>
      </c>
      <c r="D2253" s="1" t="s">
        <v>3668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7"/>
  <sheetViews>
    <sheetView tabSelected="1" workbookViewId="0">
      <selection activeCell="L27" sqref="L27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45804</v>
      </c>
      <c r="B2" t="s">
        <v>3663</v>
      </c>
      <c r="C2" t="s">
        <v>3198</v>
      </c>
      <c r="D2">
        <v>378</v>
      </c>
      <c r="E2" t="s">
        <v>44</v>
      </c>
      <c r="F2" s="32">
        <v>433.8</v>
      </c>
      <c r="G2">
        <v>66.900000000000006</v>
      </c>
      <c r="H2" t="str">
        <f>VLOOKUP(D2,coordenadas!A:C,3,0)</f>
        <v>-3.8227322</v>
      </c>
      <c r="I2" t="str">
        <f>VLOOKUP(D2,coordenadas!A:D,4,0)</f>
        <v>-38.5091962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DIURNO</v>
      </c>
    </row>
    <row r="3" spans="1:13">
      <c r="A3" s="2">
        <v>45804</v>
      </c>
      <c r="B3" t="s">
        <v>3655</v>
      </c>
      <c r="C3" t="s">
        <v>3278</v>
      </c>
      <c r="D3">
        <v>455</v>
      </c>
      <c r="E3" t="s">
        <v>49</v>
      </c>
      <c r="F3" s="32">
        <v>1666</v>
      </c>
      <c r="G3">
        <v>98</v>
      </c>
      <c r="H3" t="str">
        <f>VLOOKUP(D3,coordenadas!A:C,3,0)</f>
        <v>-3.762106</v>
      </c>
      <c r="I3" t="str">
        <f>VLOOKUP(D3,coordenadas!A:D,4,0)</f>
        <v>-38.5819394</v>
      </c>
      <c r="J3" s="1" t="s">
        <v>3333</v>
      </c>
      <c r="K3" s="1" t="s">
        <v>3334</v>
      </c>
      <c r="L3" s="3">
        <f>VLOOKUP(C3,pesoCaminhao!C:G,5,0)</f>
        <v>900</v>
      </c>
      <c r="M3" t="str">
        <f>VLOOKUP(D3,horarios!B:G,6,0)</f>
        <v>DIURNO</v>
      </c>
    </row>
    <row r="4" spans="1:13">
      <c r="A4" s="2">
        <v>45804</v>
      </c>
      <c r="B4" t="s">
        <v>3663</v>
      </c>
      <c r="C4" t="s">
        <v>3198</v>
      </c>
      <c r="D4">
        <v>884</v>
      </c>
      <c r="E4" t="s">
        <v>129</v>
      </c>
      <c r="F4" s="32">
        <v>1059.5999999999999</v>
      </c>
      <c r="G4">
        <v>39.299999999999997</v>
      </c>
      <c r="H4" t="str">
        <f>VLOOKUP(D4,coordenadas!A:C,3,0)</f>
        <v>-3.7899059</v>
      </c>
      <c r="I4" t="str">
        <f>VLOOKUP(D4,coordenadas!A:D,4,0)</f>
        <v>-38.495258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45804</v>
      </c>
      <c r="B5" t="s">
        <v>3664</v>
      </c>
      <c r="C5" t="s">
        <v>3197</v>
      </c>
      <c r="D5">
        <v>1541</v>
      </c>
      <c r="E5" t="s">
        <v>3514</v>
      </c>
      <c r="F5" s="32">
        <v>398</v>
      </c>
      <c r="G5">
        <v>12.4</v>
      </c>
      <c r="H5" t="str">
        <f>VLOOKUP(D5,coordenadas!A:C,3,0)</f>
        <v>-3.87502580</v>
      </c>
      <c r="I5" t="str">
        <f>VLOOKUP(D5,coordenadas!A:D,4,0)</f>
        <v>-38.67051130</v>
      </c>
      <c r="J5" s="1" t="s">
        <v>3333</v>
      </c>
      <c r="K5" s="1" t="s">
        <v>3334</v>
      </c>
      <c r="L5" s="3">
        <f>VLOOKUP(C5,pesoCaminhao!C:G,5,0)</f>
        <v>1590</v>
      </c>
      <c r="M5" t="str">
        <f>VLOOKUP(D5,horarios!B:G,6,0)</f>
        <v>DIURNO</v>
      </c>
    </row>
    <row r="6" spans="1:13">
      <c r="A6" s="2">
        <v>45804</v>
      </c>
      <c r="B6" t="s">
        <v>3664</v>
      </c>
      <c r="C6" t="s">
        <v>3197</v>
      </c>
      <c r="D6">
        <v>1708</v>
      </c>
      <c r="E6" t="s">
        <v>258</v>
      </c>
      <c r="F6" s="32">
        <v>1433.2</v>
      </c>
      <c r="G6">
        <v>45.2</v>
      </c>
      <c r="H6" t="str">
        <f>VLOOKUP(D6,coordenadas!A:C,3,0)</f>
        <v>-3.8359504</v>
      </c>
      <c r="I6" t="str">
        <f>VLOOKUP(D6,coordenadas!A:D,4,0)</f>
        <v>-38.5950891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DIURNO</v>
      </c>
    </row>
    <row r="7" spans="1:13">
      <c r="A7" s="2">
        <v>45804</v>
      </c>
      <c r="B7" t="s">
        <v>3664</v>
      </c>
      <c r="C7" t="s">
        <v>3197</v>
      </c>
      <c r="D7">
        <v>1998</v>
      </c>
      <c r="E7" t="s">
        <v>288</v>
      </c>
      <c r="F7" s="32">
        <v>997.2</v>
      </c>
      <c r="G7">
        <v>46.8</v>
      </c>
      <c r="H7" t="str">
        <f>VLOOKUP(D7,coordenadas!A:C,3,0)</f>
        <v>-3.8775392</v>
      </c>
      <c r="I7" t="str">
        <f>VLOOKUP(D7,coordenadas!A:D,4,0)</f>
        <v>-38.6087159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MANHA</v>
      </c>
    </row>
    <row r="8" spans="1:13">
      <c r="A8" s="2">
        <v>45804</v>
      </c>
      <c r="B8" t="s">
        <v>3664</v>
      </c>
      <c r="C8" t="s">
        <v>3197</v>
      </c>
      <c r="D8">
        <v>2126</v>
      </c>
      <c r="E8" t="s">
        <v>305</v>
      </c>
      <c r="F8" s="32">
        <v>1453.8</v>
      </c>
      <c r="G8">
        <v>186.1</v>
      </c>
      <c r="H8" t="str">
        <f>VLOOKUP(D8,coordenadas!A:C,3,0)</f>
        <v>-3.80892581</v>
      </c>
      <c r="I8" t="str">
        <f>VLOOKUP(D8,coordenadas!A:D,4,0)</f>
        <v>-38.62755341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MANHA</v>
      </c>
    </row>
    <row r="9" spans="1:13">
      <c r="A9" s="2">
        <v>45804</v>
      </c>
      <c r="B9" t="s">
        <v>3665</v>
      </c>
      <c r="C9" t="s">
        <v>3193</v>
      </c>
      <c r="D9">
        <v>2267</v>
      </c>
      <c r="E9" t="s">
        <v>315</v>
      </c>
      <c r="F9" s="32">
        <v>232.8</v>
      </c>
      <c r="G9">
        <v>46.8</v>
      </c>
      <c r="H9" t="str">
        <f>VLOOKUP(D9,coordenadas!A:C,3,0)</f>
        <v>-3.7453952</v>
      </c>
      <c r="I9" t="str">
        <f>VLOOKUP(D9,coordenadas!A:D,4,0)</f>
        <v>-38.6070915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DIURNO</v>
      </c>
    </row>
    <row r="10" spans="1:13">
      <c r="A10" s="2">
        <v>45804</v>
      </c>
      <c r="B10" t="s">
        <v>3665</v>
      </c>
      <c r="C10" t="s">
        <v>3193</v>
      </c>
      <c r="D10">
        <v>2365</v>
      </c>
      <c r="E10" t="s">
        <v>328</v>
      </c>
      <c r="F10" s="32">
        <v>912</v>
      </c>
      <c r="G10">
        <v>48</v>
      </c>
      <c r="H10" t="str">
        <f>VLOOKUP(D10,coordenadas!A:C,3,0)</f>
        <v>-3.741646</v>
      </c>
      <c r="I10" t="str">
        <f>VLOOKUP(D10,coordenadas!A:D,4,0)</f>
        <v>-38.659527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DIURNO ALERTA</v>
      </c>
    </row>
    <row r="11" spans="1:13">
      <c r="A11" s="2">
        <v>45804</v>
      </c>
      <c r="B11" t="s">
        <v>3655</v>
      </c>
      <c r="C11" t="s">
        <v>3278</v>
      </c>
      <c r="D11">
        <v>2535</v>
      </c>
      <c r="E11" t="s">
        <v>344</v>
      </c>
      <c r="F11" s="32">
        <v>188</v>
      </c>
      <c r="G11">
        <v>21.1</v>
      </c>
      <c r="H11" t="str">
        <f>VLOOKUP(D11,coordenadas!A:C,3,0)</f>
        <v>-3.7328394</v>
      </c>
      <c r="I11" t="str">
        <f>VLOOKUP(D11,coordenadas!A:D,4,0)</f>
        <v>-38.5998675</v>
      </c>
      <c r="J11" s="1" t="s">
        <v>3333</v>
      </c>
      <c r="K11" s="1" t="s">
        <v>3334</v>
      </c>
      <c r="L11" s="3">
        <f>VLOOKUP(C11,pesoCaminhao!C:G,5,0)</f>
        <v>900</v>
      </c>
      <c r="M11" t="str">
        <f>VLOOKUP(D11,horarios!B:G,6,0)</f>
        <v>DIURNO</v>
      </c>
    </row>
    <row r="12" spans="1:13">
      <c r="A12" s="2">
        <v>45804</v>
      </c>
      <c r="B12" t="s">
        <v>3655</v>
      </c>
      <c r="C12" t="s">
        <v>3278</v>
      </c>
      <c r="D12">
        <v>2990</v>
      </c>
      <c r="E12" t="s">
        <v>390</v>
      </c>
      <c r="F12" s="32">
        <v>449.4</v>
      </c>
      <c r="G12">
        <v>18.5</v>
      </c>
      <c r="H12" t="str">
        <f>VLOOKUP(D12,coordenadas!A:C,3,0)</f>
        <v>-3.7086442</v>
      </c>
      <c r="I12" t="str">
        <f>VLOOKUP(D12,coordenadas!A:D,4,0)</f>
        <v>-38.563186</v>
      </c>
      <c r="J12" s="1" t="s">
        <v>3333</v>
      </c>
      <c r="K12" s="1" t="s">
        <v>3334</v>
      </c>
      <c r="L12" s="3">
        <f>VLOOKUP(C12,pesoCaminhao!C:G,5,0)</f>
        <v>900</v>
      </c>
      <c r="M12" t="str">
        <f>VLOOKUP(D12,horarios!B:G,6,0)</f>
        <v>MANHA</v>
      </c>
    </row>
    <row r="13" spans="1:13">
      <c r="A13" s="2">
        <v>45804</v>
      </c>
      <c r="B13" t="s">
        <v>3664</v>
      </c>
      <c r="C13" t="s">
        <v>3197</v>
      </c>
      <c r="D13">
        <v>4002</v>
      </c>
      <c r="E13" t="s">
        <v>531</v>
      </c>
      <c r="F13" s="32">
        <v>1491.6</v>
      </c>
      <c r="G13">
        <v>132.30000000000001</v>
      </c>
      <c r="H13" t="str">
        <f>VLOOKUP(D13,coordenadas!A:C,3,0)</f>
        <v>-3.8933999</v>
      </c>
      <c r="I13" t="str">
        <f>VLOOKUP(D13,coordenadas!A:D,4,0)</f>
        <v>-38.6076423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DIURNO ALERTA</v>
      </c>
    </row>
    <row r="14" spans="1:13">
      <c r="A14" s="2">
        <v>45804</v>
      </c>
      <c r="B14" t="s">
        <v>3664</v>
      </c>
      <c r="C14" t="s">
        <v>3197</v>
      </c>
      <c r="D14">
        <v>4137</v>
      </c>
      <c r="E14" t="s">
        <v>556</v>
      </c>
      <c r="F14" s="32">
        <v>474.3</v>
      </c>
      <c r="G14">
        <v>21.3</v>
      </c>
      <c r="H14" t="str">
        <f>VLOOKUP(D14,coordenadas!A:C,3,0)</f>
        <v>-3.881963</v>
      </c>
      <c r="I14" t="str">
        <f>VLOOKUP(D14,coordenadas!A:D,4,0)</f>
        <v>-38.6188955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 ALERTA</v>
      </c>
    </row>
    <row r="15" spans="1:13">
      <c r="A15" s="2">
        <v>45804</v>
      </c>
      <c r="B15" t="s">
        <v>3665</v>
      </c>
      <c r="C15" t="s">
        <v>3193</v>
      </c>
      <c r="D15">
        <v>5112</v>
      </c>
      <c r="E15" t="s">
        <v>303</v>
      </c>
      <c r="F15" s="32">
        <v>187.8</v>
      </c>
      <c r="G15">
        <v>17.7</v>
      </c>
      <c r="H15" t="str">
        <f>VLOOKUP(D15,coordenadas!A:C,3,0)</f>
        <v>-3.6940768</v>
      </c>
      <c r="I15" t="str">
        <f>VLOOKUP(D15,coordenadas!A:D,4,0)</f>
        <v>-38.6603972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</v>
      </c>
    </row>
    <row r="16" spans="1:13">
      <c r="A16" s="2">
        <v>45804</v>
      </c>
      <c r="B16" t="s">
        <v>3665</v>
      </c>
      <c r="C16" t="s">
        <v>3193</v>
      </c>
      <c r="D16">
        <v>9595</v>
      </c>
      <c r="E16" t="s">
        <v>790</v>
      </c>
      <c r="F16" s="32">
        <v>1845.8</v>
      </c>
      <c r="G16">
        <v>89.3</v>
      </c>
      <c r="H16" t="str">
        <f>VLOOKUP(D16,coordenadas!A:C,3,0)</f>
        <v>-3.736915</v>
      </c>
      <c r="I16" t="str">
        <f>VLOOKUP(D16,coordenadas!A:D,4,0)</f>
        <v>-38.6502819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 ALERTA</v>
      </c>
    </row>
    <row r="17" spans="1:13">
      <c r="A17" s="2">
        <v>45804</v>
      </c>
      <c r="B17" t="s">
        <v>3665</v>
      </c>
      <c r="C17" t="s">
        <v>3193</v>
      </c>
      <c r="D17">
        <v>9598</v>
      </c>
      <c r="E17" t="s">
        <v>793</v>
      </c>
      <c r="F17" s="32">
        <v>187.25</v>
      </c>
      <c r="G17">
        <v>14.4</v>
      </c>
      <c r="H17" t="str">
        <f>VLOOKUP(D17,coordenadas!A:C,3,0)</f>
        <v>-3.7448789</v>
      </c>
      <c r="I17" t="str">
        <f>VLOOKUP(D17,coordenadas!A:D,4,0)</f>
        <v>-38.6495637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</v>
      </c>
    </row>
    <row r="18" spans="1:13">
      <c r="A18" s="2">
        <v>45804</v>
      </c>
      <c r="B18" t="s">
        <v>3664</v>
      </c>
      <c r="C18" t="s">
        <v>3197</v>
      </c>
      <c r="D18">
        <v>11219</v>
      </c>
      <c r="E18" t="s">
        <v>896</v>
      </c>
      <c r="F18" s="32">
        <v>3550.56</v>
      </c>
      <c r="G18">
        <v>225.9</v>
      </c>
      <c r="H18" t="str">
        <f>VLOOKUP(D18,coordenadas!A:C,3,0)</f>
        <v>-3.97234558</v>
      </c>
      <c r="I18" t="str">
        <f>VLOOKUP(D18,coordenadas!A:D,4,0)</f>
        <v>-38.52976029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DIURNO ALERTA</v>
      </c>
    </row>
    <row r="19" spans="1:13">
      <c r="A19" s="2">
        <v>45804</v>
      </c>
      <c r="B19" t="s">
        <v>3664</v>
      </c>
      <c r="C19" t="s">
        <v>3197</v>
      </c>
      <c r="D19">
        <v>11220</v>
      </c>
      <c r="E19" t="s">
        <v>897</v>
      </c>
      <c r="F19" s="32">
        <v>4009.76</v>
      </c>
      <c r="G19">
        <v>227.7</v>
      </c>
      <c r="H19" t="str">
        <f>VLOOKUP(D19,coordenadas!A:C,3,0)</f>
        <v>-3.85564449</v>
      </c>
      <c r="I19" t="str">
        <f>VLOOKUP(D19,coordenadas!A:D,4,0)</f>
        <v>-38.5796747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 ALERTA</v>
      </c>
    </row>
    <row r="20" spans="1:13">
      <c r="A20" s="2">
        <v>45804</v>
      </c>
      <c r="B20" t="s">
        <v>3665</v>
      </c>
      <c r="C20" t="s">
        <v>3193</v>
      </c>
      <c r="D20">
        <v>11268</v>
      </c>
      <c r="E20" t="s">
        <v>908</v>
      </c>
      <c r="F20" s="32">
        <v>1936.8</v>
      </c>
      <c r="G20">
        <v>156.80000000000001</v>
      </c>
      <c r="H20" t="str">
        <f>VLOOKUP(D20,coordenadas!A:C,3,0)</f>
        <v>-3.73335329</v>
      </c>
      <c r="I20" t="str">
        <f>VLOOKUP(D20,coordenadas!A:D,4,0)</f>
        <v>-38.6569974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MANHA</v>
      </c>
    </row>
    <row r="21" spans="1:13">
      <c r="A21" s="2">
        <v>45804</v>
      </c>
      <c r="B21" t="s">
        <v>3664</v>
      </c>
      <c r="C21" t="s">
        <v>3197</v>
      </c>
      <c r="D21">
        <v>11344</v>
      </c>
      <c r="E21" t="s">
        <v>917</v>
      </c>
      <c r="F21" s="32">
        <v>2285.4</v>
      </c>
      <c r="G21">
        <v>225.6</v>
      </c>
      <c r="H21" t="str">
        <f>VLOOKUP(D21,coordenadas!A:C,3,0)</f>
        <v>-3.88312803</v>
      </c>
      <c r="I21" t="str">
        <f>VLOOKUP(D21,coordenadas!A:D,4,0)</f>
        <v>-38.61106739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DIURNO ALERTA</v>
      </c>
    </row>
    <row r="22" spans="1:13">
      <c r="A22" s="2">
        <v>45804</v>
      </c>
      <c r="B22" t="s">
        <v>3655</v>
      </c>
      <c r="C22" t="s">
        <v>3278</v>
      </c>
      <c r="D22">
        <v>11455</v>
      </c>
      <c r="E22" t="s">
        <v>937</v>
      </c>
      <c r="F22" s="32">
        <v>900</v>
      </c>
      <c r="G22">
        <v>48</v>
      </c>
      <c r="H22" t="str">
        <f>VLOOKUP(D22,coordenadas!A:C,3,0)</f>
        <v>-3.7451759</v>
      </c>
      <c r="I22" t="str">
        <f>VLOOKUP(D22,coordenadas!A:D,4,0)</f>
        <v>-38.5402234</v>
      </c>
      <c r="J22" s="1" t="s">
        <v>3333</v>
      </c>
      <c r="K22" s="1" t="s">
        <v>3334</v>
      </c>
      <c r="L22" s="3">
        <f>VLOOKUP(C22,pesoCaminhao!C:G,5,0)</f>
        <v>900</v>
      </c>
      <c r="M22" t="str">
        <f>VLOOKUP(D22,horarios!B:G,6,0)</f>
        <v>DIURNO ALERTA</v>
      </c>
    </row>
    <row r="23" spans="1:13">
      <c r="A23" s="2">
        <v>45804</v>
      </c>
      <c r="B23" t="s">
        <v>3664</v>
      </c>
      <c r="C23" t="s">
        <v>3197</v>
      </c>
      <c r="D23">
        <v>11513</v>
      </c>
      <c r="E23" t="s">
        <v>941</v>
      </c>
      <c r="F23" s="32">
        <v>576.20000000000005</v>
      </c>
      <c r="G23">
        <v>47</v>
      </c>
      <c r="H23" t="str">
        <f>VLOOKUP(D23,coordenadas!A:C,3,0)</f>
        <v>-3.80683521</v>
      </c>
      <c r="I23" t="str">
        <f>VLOOKUP(D23,coordenadas!A:D,4,0)</f>
        <v>-38.62994815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MANHA</v>
      </c>
    </row>
    <row r="24" spans="1:13">
      <c r="A24" s="2">
        <v>45804</v>
      </c>
      <c r="B24" t="s">
        <v>3663</v>
      </c>
      <c r="C24" t="s">
        <v>3198</v>
      </c>
      <c r="D24">
        <v>11669</v>
      </c>
      <c r="E24" t="s">
        <v>973</v>
      </c>
      <c r="F24" s="32">
        <v>1579.6</v>
      </c>
      <c r="G24">
        <v>148.69999999999999</v>
      </c>
      <c r="H24" t="str">
        <f>VLOOKUP(D24,coordenadas!A:C,3,0)</f>
        <v>-3.83076563</v>
      </c>
      <c r="I24" t="str">
        <f>VLOOKUP(D24,coordenadas!A:D,4,0)</f>
        <v>-38.46236181</v>
      </c>
      <c r="J24" s="1" t="s">
        <v>3333</v>
      </c>
      <c r="K24" s="1" t="s">
        <v>3334</v>
      </c>
      <c r="L24" s="3">
        <f>VLOOKUP(C24,pesoCaminhao!C:G,5,0)</f>
        <v>1590</v>
      </c>
      <c r="M24" t="str">
        <f>VLOOKUP(D24,horarios!B:G,6,0)</f>
        <v>DIURNO</v>
      </c>
    </row>
    <row r="25" spans="1:13">
      <c r="A25" s="2">
        <v>45804</v>
      </c>
      <c r="B25" t="s">
        <v>3663</v>
      </c>
      <c r="C25" t="s">
        <v>3198</v>
      </c>
      <c r="D25">
        <v>11743</v>
      </c>
      <c r="E25" t="s">
        <v>984</v>
      </c>
      <c r="F25" s="32">
        <v>1515.2</v>
      </c>
      <c r="G25">
        <v>59.2</v>
      </c>
      <c r="H25" t="str">
        <f>VLOOKUP(D25,coordenadas!A:C,3,0)</f>
        <v>-3.79508034</v>
      </c>
      <c r="I25" t="str">
        <f>VLOOKUP(D25,coordenadas!A:D,4,0)</f>
        <v>-38.47443215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DIURNO</v>
      </c>
    </row>
    <row r="26" spans="1:13">
      <c r="A26" s="2">
        <v>45804</v>
      </c>
      <c r="B26" t="s">
        <v>3663</v>
      </c>
      <c r="C26" t="s">
        <v>3198</v>
      </c>
      <c r="D26">
        <v>12052</v>
      </c>
      <c r="E26" t="s">
        <v>3576</v>
      </c>
      <c r="F26" s="32">
        <v>915</v>
      </c>
      <c r="G26">
        <v>30</v>
      </c>
      <c r="H26" t="str">
        <f>VLOOKUP(D26,coordenadas!A:C,3,0)</f>
        <v>-3.831850</v>
      </c>
      <c r="I26" t="str">
        <f>VLOOKUP(D26,coordenadas!A:D,4,0)</f>
        <v>-38.461958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DIURNO</v>
      </c>
    </row>
    <row r="27" spans="1:13">
      <c r="A27" s="2">
        <v>45804</v>
      </c>
      <c r="B27" t="s">
        <v>3664</v>
      </c>
      <c r="C27" t="s">
        <v>3197</v>
      </c>
      <c r="D27">
        <v>12170</v>
      </c>
      <c r="E27" t="s">
        <v>3666</v>
      </c>
      <c r="F27" s="32">
        <v>652.29999999999995</v>
      </c>
      <c r="G27">
        <v>49.4</v>
      </c>
      <c r="H27" t="str">
        <f>VLOOKUP(D27,coordenadas!A:C,3,0)</f>
        <v>-3.84862470</v>
      </c>
      <c r="I27" t="str">
        <f>VLOOKUP(D27,coordenadas!A:D,4,0)</f>
        <v>-38.61428600</v>
      </c>
      <c r="J27" s="1" t="s">
        <v>3333</v>
      </c>
      <c r="K27" s="1" t="s">
        <v>3334</v>
      </c>
      <c r="L27" s="3">
        <f>VLOOKUP(C27,pesoCaminhao!C:G,5,0)</f>
        <v>1590</v>
      </c>
      <c r="M27" t="str">
        <f>VLOOKUP(D27,horarios!B:G,6,0)</f>
        <v>DIURNO</v>
      </c>
    </row>
  </sheetData>
  <autoFilter ref="A1:M12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8"/>
  <sheetViews>
    <sheetView topLeftCell="A379" workbookViewId="0">
      <selection activeCell="G394" sqref="G394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3656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3656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3656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3656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3656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3656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3656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3656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3656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3656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3656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3656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3656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3656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3656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3656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3656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3656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3656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3656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3656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3656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3656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3656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3656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3656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3656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3656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3656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3656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3656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3656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3656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3656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3656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3656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3656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3656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3656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3656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3656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3656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3656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3656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3656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3656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3656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3656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3656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3656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3656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3656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3656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3656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3656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3656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3656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3656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3656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3656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3656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3656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3656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3656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3656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3656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3656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3656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3656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3656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3656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3656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3656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3656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3656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3656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3656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3656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3656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3656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3656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3656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3656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3656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3656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3656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3656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3656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3656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3656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3656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3656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3656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3656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3656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3656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3656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3656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3656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3656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3656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3656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3656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3656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3656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3656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3656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3656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3656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3656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3656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3656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3656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3656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3656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3656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3656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3656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3656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3656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3656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3656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3656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3656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3656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3656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3656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3656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3656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3656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3656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3656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3656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3656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3656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3656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3656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3656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3656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3656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3656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3657</v>
      </c>
      <c r="G385" s="3" t="s">
        <v>3489</v>
      </c>
    </row>
    <row r="386" spans="2:7">
      <c r="B386">
        <v>12173</v>
      </c>
      <c r="C386" t="s">
        <v>3658</v>
      </c>
      <c r="G386" s="3" t="s">
        <v>3489</v>
      </c>
    </row>
    <row r="387" spans="2:7">
      <c r="B387">
        <v>12170</v>
      </c>
      <c r="C387" t="s">
        <v>3666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2025-05-26T17:52:19Z</dcterms:modified>
</cp:coreProperties>
</file>