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733356C8-A07A-49E9-B55D-81448F23643F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dbcaminhoes!$A$1:$M$17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6" i="6"/>
  <c r="M7" i="6"/>
  <c r="M9" i="6"/>
  <c r="M2" i="6"/>
  <c r="L3" i="6" l="1"/>
  <c r="L4" i="6"/>
  <c r="L5" i="6"/>
  <c r="L6" i="6"/>
  <c r="L7" i="6"/>
  <c r="L8" i="6"/>
  <c r="L9" i="6"/>
  <c r="L10" i="6"/>
  <c r="L2" i="6"/>
  <c r="H3" i="6" l="1"/>
  <c r="H4" i="6"/>
  <c r="H5" i="6"/>
  <c r="H6" i="6"/>
  <c r="H7" i="6"/>
  <c r="H8" i="6"/>
  <c r="H9" i="6"/>
  <c r="H10" i="6"/>
  <c r="I3" i="6"/>
  <c r="I4" i="6"/>
  <c r="I5" i="6"/>
  <c r="I6" i="6"/>
  <c r="I7" i="6"/>
  <c r="I8" i="6"/>
  <c r="I9" i="6"/>
  <c r="I10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<sst xmlns="http://schemas.openxmlformats.org/spreadsheetml/2006/main" count="13372" uniqueCount="6764">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</sst>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9"/>
  <sheetViews>
    <sheetView topLeftCell="E51" workbookViewId="0">
      <selection activeCell="E1105" sqref="E110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2">
      <c r="A1096">
        <v>4754</v>
      </c>
      <c r="B1096" t="s">
        <v>6753</v>
      </c>
      <c r="J1096" s="1" t="s">
        <v>6755</v>
      </c>
      <c r="K1096" s="1" t="s">
        <v>6756</v>
      </c>
      <c r="L1096" s="1"/>
    </row>
    <row r="1097" spans="1:12">
      <c r="A1097">
        <v>12119</v>
      </c>
      <c r="B1097" t="s">
        <v>6754</v>
      </c>
      <c r="J1097" s="1" t="s">
        <v>6757</v>
      </c>
      <c r="K1097" s="1" t="s">
        <v>6758</v>
      </c>
    </row>
    <row r="1098" spans="1:12">
      <c r="A1098">
        <v>12123</v>
      </c>
      <c r="B1098" t="s">
        <v>6760</v>
      </c>
      <c r="J1098" s="1" t="s">
        <v>6762</v>
      </c>
      <c r="K1098" s="1" t="s">
        <v>6763</v>
      </c>
    </row>
    <row r="1099" spans="1:12">
      <c r="A1099">
        <v>12144</v>
      </c>
      <c r="B1099" t="s">
        <v>6761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8"/>
  <sheetViews>
    <sheetView tabSelected="1" workbookViewId="0">
      <selection activeCell="M11" sqref="M11"/>
    </sheetView>
  </sheetViews>
  <sheetFormatPr defaultRowHeight="15"/>
  <cols>
    <col min="1" max="1" width="15.85546875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45787</v>
      </c>
      <c r="B2" t="s">
        <v>6746</v>
      </c>
      <c r="C2" t="s">
        <v>6431</v>
      </c>
      <c r="D2">
        <v>931</v>
      </c>
      <c r="E2" t="s">
        <v>142</v>
      </c>
      <c r="F2" s="37">
        <v>579.20000000000005</v>
      </c>
      <c r="G2">
        <v>34.799999999999997</v>
      </c>
      <c r="H2" t="str">
        <f>VLOOKUP(D2,COORDENADAS!A:J,10,FALSE)</f>
        <v>-3.766361</v>
      </c>
      <c r="I2" t="str">
        <f>VLOOKUP(D2,COORDENADAS!A:K,11,FALSE)</f>
        <v>-38.6211393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VLOOKUP(D2,horarios!B:H,7,0)</f>
        <v>MANHA</v>
      </c>
    </row>
    <row r="3" spans="1:13">
      <c r="A3" s="4">
        <v>45787</v>
      </c>
      <c r="B3" t="s">
        <v>6746</v>
      </c>
      <c r="C3" t="s">
        <v>6431</v>
      </c>
      <c r="D3">
        <v>1040</v>
      </c>
      <c r="E3" t="s">
        <v>166</v>
      </c>
      <c r="F3" s="37">
        <v>130.55000000000001</v>
      </c>
      <c r="G3">
        <v>8.6999999999999993</v>
      </c>
      <c r="H3" t="str">
        <f>VLOOKUP(D3,COORDENADAS!A:J,10,FALSE)</f>
        <v>-3.6886175</v>
      </c>
      <c r="I3" t="str">
        <f>VLOOKUP(D3,COORDENADAS!A:K,11,FALSE)</f>
        <v>-38.6576348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VLOOKUP(D3,horarios!B:H,7,0)</f>
        <v>MANHA</v>
      </c>
    </row>
    <row r="4" spans="1:13">
      <c r="A4" s="4">
        <v>45787</v>
      </c>
      <c r="B4" t="s">
        <v>6746</v>
      </c>
      <c r="C4" t="s">
        <v>6431</v>
      </c>
      <c r="D4">
        <v>1450</v>
      </c>
      <c r="E4" t="s">
        <v>226</v>
      </c>
      <c r="F4" s="37">
        <v>488.08</v>
      </c>
      <c r="G4">
        <v>48.2</v>
      </c>
      <c r="H4" t="str">
        <f>VLOOKUP(D4,COORDENADAS!A:J,10,FALSE)</f>
        <v>-3.67349324</v>
      </c>
      <c r="I4" t="str">
        <f>VLOOKUP(D4,COORDENADAS!A:K,11,FALSE)</f>
        <v>-38.66970537</v>
      </c>
      <c r="J4" s="1" t="s">
        <v>6571</v>
      </c>
      <c r="K4" s="1" t="s">
        <v>6572</v>
      </c>
      <c r="L4" s="7">
        <f>VLOOKUP(C4,pesoCaminhao!C:G,5,0)</f>
        <v>1590</v>
      </c>
      <c r="M4" s="7" t="s">
        <v>6724</v>
      </c>
    </row>
    <row r="5" spans="1:13">
      <c r="A5" s="4">
        <v>45787</v>
      </c>
      <c r="B5" t="s">
        <v>6752</v>
      </c>
      <c r="C5" t="s">
        <v>6516</v>
      </c>
      <c r="D5">
        <v>2340</v>
      </c>
      <c r="E5" t="s">
        <v>326</v>
      </c>
      <c r="F5" s="37">
        <v>450.9</v>
      </c>
      <c r="G5">
        <v>57.6</v>
      </c>
      <c r="H5" t="str">
        <f>VLOOKUP(D5,COORDENADAS!A:J,10,FALSE)</f>
        <v>-3.7130283</v>
      </c>
      <c r="I5" t="str">
        <f>VLOOKUP(D5,COORDENADAS!A:K,11,FALSE)</f>
        <v>-38.5534343</v>
      </c>
      <c r="J5" s="1" t="s">
        <v>6571</v>
      </c>
      <c r="K5" s="1" t="s">
        <v>6572</v>
      </c>
      <c r="L5" s="7">
        <f>VLOOKUP(C5,pesoCaminhao!C:G,5,0)</f>
        <v>900</v>
      </c>
      <c r="M5" s="7" t="s">
        <v>6724</v>
      </c>
    </row>
    <row r="6" spans="1:13">
      <c r="A6" s="4">
        <v>45787</v>
      </c>
      <c r="B6" t="s">
        <v>6746</v>
      </c>
      <c r="C6" t="s">
        <v>6431</v>
      </c>
      <c r="D6">
        <v>3568</v>
      </c>
      <c r="E6" t="s">
        <v>470</v>
      </c>
      <c r="F6" s="37">
        <v>177.9</v>
      </c>
      <c r="G6">
        <v>16.899999999999999</v>
      </c>
      <c r="H6" t="str">
        <f>VLOOKUP(D6,COORDENADAS!A:J,10,FALSE)</f>
        <v>-3.6915836</v>
      </c>
      <c r="I6" t="str">
        <f>VLOOKUP(D6,COORDENADAS!A:K,11,FALSE)</f>
        <v>-38.6353067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VLOOKUP(D6,horarios!B:H,7,0)</f>
        <v>MANHA</v>
      </c>
    </row>
    <row r="7" spans="1:13">
      <c r="A7" s="4">
        <v>45787</v>
      </c>
      <c r="B7" t="s">
        <v>6746</v>
      </c>
      <c r="C7" t="s">
        <v>6431</v>
      </c>
      <c r="D7">
        <v>5112</v>
      </c>
      <c r="E7" t="s">
        <v>307</v>
      </c>
      <c r="F7" s="37">
        <v>169</v>
      </c>
      <c r="G7">
        <v>20.8</v>
      </c>
      <c r="H7" t="str">
        <f>VLOOKUP(D7,COORDENADAS!A:J,10,FALSE)</f>
        <v>-3.6940768</v>
      </c>
      <c r="I7" t="str">
        <f>VLOOKUP(D7,COORDENADAS!A:K,11,FALSE)</f>
        <v>-38.6603972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VLOOKUP(D7,horarios!B:H,7,0)</f>
        <v>MANHA</v>
      </c>
    </row>
    <row r="8" spans="1:13">
      <c r="A8" s="4">
        <v>45787</v>
      </c>
      <c r="B8" t="s">
        <v>6752</v>
      </c>
      <c r="C8" t="s">
        <v>6516</v>
      </c>
      <c r="D8">
        <v>11038</v>
      </c>
      <c r="E8" t="s">
        <v>6573</v>
      </c>
      <c r="F8" s="37">
        <v>52.7</v>
      </c>
      <c r="G8">
        <v>15.3</v>
      </c>
      <c r="H8" t="str">
        <f>VLOOKUP(D8,COORDENADAS!A:J,10,FALSE)</f>
        <v>-3.76291613</v>
      </c>
      <c r="I8" t="str">
        <f>VLOOKUP(D8,COORDENADAS!A:K,11,FALSE)</f>
        <v>-38.58180232</v>
      </c>
      <c r="J8" s="1" t="s">
        <v>6571</v>
      </c>
      <c r="K8" s="1" t="s">
        <v>6572</v>
      </c>
      <c r="L8" s="7">
        <f>VLOOKUP(C8,pesoCaminhao!C:G,5,0)</f>
        <v>900</v>
      </c>
      <c r="M8" s="7" t="s">
        <v>6724</v>
      </c>
    </row>
    <row r="9" spans="1:13">
      <c r="A9" s="4">
        <v>45787</v>
      </c>
      <c r="B9" t="s">
        <v>6746</v>
      </c>
      <c r="C9" t="s">
        <v>6431</v>
      </c>
      <c r="D9">
        <v>11334</v>
      </c>
      <c r="E9" t="s">
        <v>920</v>
      </c>
      <c r="F9" s="37">
        <v>371</v>
      </c>
      <c r="G9">
        <v>53.6</v>
      </c>
      <c r="H9" t="str">
        <f>VLOOKUP(D9,COORDENADAS!A:J,10,FALSE)</f>
        <v>-3.69321003</v>
      </c>
      <c r="I9" t="str">
        <f>VLOOKUP(D9,COORDENADAS!A:K,11,FALSE)</f>
        <v>-38.61875114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VLOOKUP(D9,horarios!B:H,7,0)</f>
        <v>MANHA</v>
      </c>
    </row>
    <row r="10" spans="1:13" ht="15.75" customHeight="1">
      <c r="A10" s="4">
        <v>45787</v>
      </c>
      <c r="B10" t="s">
        <v>6746</v>
      </c>
      <c r="C10" t="s">
        <v>6431</v>
      </c>
      <c r="D10">
        <v>12123</v>
      </c>
      <c r="E10" t="s">
        <v>6760</v>
      </c>
      <c r="F10" s="37">
        <v>464</v>
      </c>
      <c r="G10">
        <v>34.700000000000003</v>
      </c>
      <c r="H10" t="str">
        <f>VLOOKUP(D10,COORDENADAS!A:J,10,FALSE)</f>
        <v>-3.79397969</v>
      </c>
      <c r="I10" t="str">
        <f>VLOOKUP(D10,COORDENADAS!A:K,11,FALSE)</f>
        <v>-38.62495922</v>
      </c>
      <c r="J10" s="1" t="s">
        <v>6571</v>
      </c>
      <c r="K10" s="1" t="s">
        <v>6572</v>
      </c>
      <c r="L10" s="7">
        <f>VLOOKUP(C10,pesoCaminhao!C:G,5,0)</f>
        <v>1590</v>
      </c>
      <c r="M10" s="7" t="s">
        <v>6724</v>
      </c>
    </row>
    <row r="11" spans="1:13">
      <c r="A11" s="4"/>
      <c r="F11" s="37"/>
      <c r="G11"/>
      <c r="J11" s="1"/>
      <c r="K11" s="1"/>
    </row>
    <row r="12" spans="1:13">
      <c r="A12" s="4"/>
      <c r="F12" s="37"/>
      <c r="G12"/>
      <c r="J12" s="1"/>
      <c r="K12" s="1"/>
    </row>
    <row r="13" spans="1:13">
      <c r="A13" s="4"/>
      <c r="F13" s="37"/>
      <c r="G13"/>
      <c r="J13" s="1"/>
      <c r="K13" s="1"/>
    </row>
    <row r="14" spans="1:13">
      <c r="A14" s="4"/>
      <c r="F14" s="37"/>
      <c r="G14"/>
      <c r="J14" s="1"/>
      <c r="K14" s="1"/>
    </row>
    <row r="15" spans="1:13">
      <c r="A15" s="4"/>
      <c r="F15" s="37"/>
      <c r="G15"/>
      <c r="J15" s="1"/>
      <c r="K15" s="1"/>
    </row>
    <row r="16" spans="1:13">
      <c r="A16" s="4"/>
      <c r="F16" s="37"/>
      <c r="G16"/>
      <c r="J16" s="1"/>
      <c r="K16" s="1"/>
    </row>
    <row r="17" spans="1:11">
      <c r="A17" s="4"/>
      <c r="F17" s="37"/>
      <c r="G17"/>
      <c r="J17" s="1"/>
      <c r="K17" s="1"/>
    </row>
    <row r="18" spans="1:11">
      <c r="A18" s="4"/>
      <c r="F18" s="37"/>
      <c r="G18"/>
      <c r="J18" s="1"/>
      <c r="K18" s="1"/>
    </row>
    <row r="19" spans="1:11">
      <c r="A19" s="4"/>
      <c r="F19" s="37"/>
      <c r="G19"/>
      <c r="J19" s="1"/>
      <c r="K19" s="1"/>
    </row>
    <row r="20" spans="1:11">
      <c r="A20" s="4"/>
      <c r="F20" s="37"/>
      <c r="G20"/>
      <c r="J20" s="1"/>
      <c r="K20" s="1"/>
    </row>
    <row r="21" spans="1:11">
      <c r="A21" s="4"/>
      <c r="F21" s="37"/>
      <c r="G21"/>
      <c r="J21" s="1"/>
      <c r="K21" s="1"/>
    </row>
    <row r="22" spans="1:11">
      <c r="A22" s="4"/>
      <c r="F22" s="37"/>
      <c r="G22"/>
      <c r="J22" s="1"/>
      <c r="K22" s="1"/>
    </row>
    <row r="23" spans="1:11">
      <c r="A23" s="4"/>
      <c r="B23" s="4"/>
      <c r="F23" s="37"/>
      <c r="G23"/>
      <c r="J23" s="1"/>
      <c r="K23" s="1"/>
    </row>
    <row r="24" spans="1:11">
      <c r="A24" s="4"/>
      <c r="B24" s="4"/>
      <c r="F24" s="37"/>
      <c r="G24"/>
      <c r="J24" s="1"/>
      <c r="K24" s="1"/>
    </row>
    <row r="25" spans="1:11">
      <c r="A25" s="4"/>
      <c r="B25" s="4"/>
      <c r="F25" s="37"/>
      <c r="G25"/>
      <c r="J25" s="1"/>
      <c r="K25" s="1"/>
    </row>
    <row r="26" spans="1:11">
      <c r="A26" s="4"/>
      <c r="B26" s="4"/>
      <c r="F26" s="37"/>
      <c r="G26"/>
      <c r="J26" s="1"/>
      <c r="K26" s="1"/>
    </row>
    <row r="27" spans="1:11">
      <c r="A27" s="4"/>
      <c r="B27" s="4"/>
      <c r="F27" s="37"/>
      <c r="J27" s="1"/>
      <c r="K27" s="1"/>
    </row>
    <row r="28" spans="1:11">
      <c r="A28" s="4"/>
      <c r="B28" s="4"/>
      <c r="F28" s="37"/>
      <c r="J28" s="3"/>
      <c r="K28" s="2"/>
    </row>
  </sheetData>
  <autoFilter ref="A1:M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74"/>
  <sheetViews>
    <sheetView topLeftCell="A350" workbookViewId="0">
      <selection activeCell="G375" sqref="G375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  <row r="372" spans="2:7">
      <c r="B372">
        <v>12123</v>
      </c>
      <c r="C372" t="s">
        <v>6760</v>
      </c>
      <c r="G372" s="7" t="s">
        <v>6727</v>
      </c>
    </row>
    <row r="373" spans="2:7">
      <c r="B373">
        <v>12144</v>
      </c>
      <c r="C373" t="s">
        <v>6761</v>
      </c>
      <c r="G373" s="7" t="s">
        <v>6727</v>
      </c>
    </row>
    <row r="374" spans="2:7">
      <c r="B374">
        <v>10753</v>
      </c>
      <c r="C374" t="s">
        <v>27</v>
      </c>
      <c r="G374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2025-05-09T15:09:16Z</dcterms:modified>
</cp:coreProperties>
</file>