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01\Nextcloud\ADRIPS\bookdown\Exercices\"/>
    </mc:Choice>
  </mc:AlternateContent>
  <xr:revisionPtr revIDLastSave="0" documentId="13_ncr:1_{4899DA11-46D7-45F7-950B-6D9A29DD31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onnees_wo" sheetId="2" r:id="rId1"/>
    <sheet name="donne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2" l="1"/>
  <c r="S2" i="2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2" i="2"/>
  <c r="E2" i="2" s="1"/>
  <c r="AG3" i="2" l="1"/>
  <c r="AG5" i="2"/>
  <c r="AG13" i="2"/>
  <c r="AG17" i="2"/>
  <c r="AG18" i="2"/>
  <c r="AG23" i="2"/>
  <c r="AG28" i="2"/>
  <c r="AG32" i="2"/>
  <c r="AG33" i="2"/>
  <c r="AG42" i="2"/>
  <c r="AG43" i="2"/>
  <c r="AG44" i="2"/>
  <c r="AG46" i="2"/>
  <c r="AG56" i="2"/>
  <c r="AG57" i="2"/>
  <c r="AG58" i="2"/>
  <c r="AG60" i="2"/>
  <c r="AG73" i="2"/>
  <c r="AG86" i="2"/>
  <c r="AG87" i="2"/>
  <c r="AG89" i="2"/>
  <c r="AG92" i="2"/>
  <c r="AG93" i="2"/>
  <c r="AG106" i="2"/>
  <c r="AG107" i="2"/>
  <c r="AG110" i="2"/>
  <c r="AG120" i="2"/>
  <c r="AG121" i="2"/>
  <c r="AG126" i="2"/>
  <c r="AG127" i="2"/>
  <c r="AG129" i="2"/>
  <c r="AG130" i="2"/>
  <c r="AG131" i="2"/>
  <c r="AF5" i="2" l="1"/>
  <c r="AI5" i="2" l="1"/>
  <c r="AH5" i="2"/>
  <c r="H13" i="2"/>
  <c r="H120" i="2"/>
  <c r="H28" i="2"/>
  <c r="H40" i="2"/>
  <c r="H73" i="2"/>
  <c r="H83" i="2"/>
  <c r="H74" i="2"/>
  <c r="H106" i="2"/>
  <c r="H5" i="2"/>
  <c r="H41" i="2"/>
  <c r="H56" i="2"/>
  <c r="H42" i="2"/>
  <c r="H84" i="2"/>
  <c r="H121" i="2"/>
  <c r="H122" i="2"/>
  <c r="H123" i="2"/>
  <c r="H85" i="2"/>
  <c r="H124" i="2"/>
  <c r="H57" i="2"/>
  <c r="H107" i="2"/>
  <c r="H58" i="2"/>
  <c r="H29" i="2"/>
  <c r="H17" i="2"/>
  <c r="H125" i="2"/>
  <c r="H126" i="2"/>
  <c r="H127" i="2"/>
  <c r="H75" i="2"/>
  <c r="H86" i="2"/>
  <c r="H87" i="2"/>
  <c r="H88" i="2"/>
  <c r="H22" i="2"/>
  <c r="H89" i="2"/>
  <c r="H14" i="2"/>
  <c r="H128" i="2"/>
  <c r="H30" i="2"/>
  <c r="H43" i="2"/>
  <c r="H90" i="2"/>
  <c r="H3" i="2"/>
  <c r="H44" i="2"/>
  <c r="H108" i="2"/>
  <c r="H18" i="2"/>
  <c r="H59" i="2"/>
  <c r="H45" i="2"/>
  <c r="H23" i="2"/>
  <c r="H46" i="2"/>
  <c r="H91" i="2"/>
  <c r="H92" i="2"/>
  <c r="H19" i="2"/>
  <c r="H31" i="2"/>
  <c r="H15" i="2"/>
  <c r="H76" i="2"/>
  <c r="H129" i="2"/>
  <c r="H130" i="2"/>
  <c r="H77" i="2"/>
  <c r="H47" i="2"/>
  <c r="H24" i="2"/>
  <c r="H60" i="2"/>
  <c r="H93" i="2"/>
  <c r="H131" i="2"/>
  <c r="H132" i="2"/>
  <c r="H109" i="2"/>
  <c r="H110" i="2"/>
  <c r="H32" i="2"/>
  <c r="H4" i="2"/>
  <c r="H2" i="2"/>
  <c r="H78" i="2"/>
  <c r="H33" i="2"/>
  <c r="H133" i="2"/>
  <c r="H6" i="2"/>
  <c r="H79" i="2"/>
  <c r="H134" i="2"/>
  <c r="H94" i="2"/>
  <c r="H80" i="2"/>
  <c r="H62" i="2"/>
  <c r="H95" i="2"/>
  <c r="H96" i="2"/>
  <c r="H34" i="2"/>
  <c r="H9" i="2"/>
  <c r="H20" i="2"/>
  <c r="H135" i="2"/>
  <c r="H97" i="2"/>
  <c r="H25" i="2"/>
  <c r="H48" i="2"/>
  <c r="H49" i="2"/>
  <c r="H136" i="2"/>
  <c r="H137" i="2"/>
  <c r="H138" i="2"/>
  <c r="H63" i="2"/>
  <c r="H50" i="2"/>
  <c r="H35" i="2"/>
  <c r="H111" i="2"/>
  <c r="H10" i="2"/>
  <c r="H36" i="2"/>
  <c r="H64" i="2"/>
  <c r="H139" i="2"/>
  <c r="H26" i="2"/>
  <c r="H98" i="2"/>
  <c r="H81" i="2"/>
  <c r="H99" i="2"/>
  <c r="H140" i="2"/>
  <c r="H21" i="2"/>
  <c r="H7" i="2"/>
  <c r="H11" i="2"/>
  <c r="H112" i="2"/>
  <c r="H37" i="2"/>
  <c r="H141" i="2"/>
  <c r="H142" i="2"/>
  <c r="H100" i="2"/>
  <c r="H51" i="2"/>
  <c r="H101" i="2"/>
  <c r="H38" i="2"/>
  <c r="H143" i="2"/>
  <c r="H144" i="2"/>
  <c r="H65" i="2"/>
  <c r="H113" i="2"/>
  <c r="H114" i="2"/>
  <c r="H66" i="2"/>
  <c r="H102" i="2"/>
  <c r="H67" i="2"/>
  <c r="H103" i="2"/>
  <c r="H52" i="2"/>
  <c r="H104" i="2"/>
  <c r="H27" i="2"/>
  <c r="H68" i="2"/>
  <c r="H115" i="2"/>
  <c r="H116" i="2"/>
  <c r="H39" i="2"/>
  <c r="H145" i="2"/>
  <c r="H69" i="2"/>
  <c r="H117" i="2"/>
  <c r="H118" i="2"/>
  <c r="H53" i="2"/>
  <c r="H82" i="2"/>
  <c r="H105" i="2"/>
  <c r="H16" i="2"/>
  <c r="H8" i="2"/>
  <c r="H54" i="2"/>
  <c r="H146" i="2"/>
  <c r="H70" i="2"/>
  <c r="H71" i="2"/>
  <c r="H55" i="2"/>
  <c r="H119" i="2"/>
  <c r="H12" i="2"/>
  <c r="H72" i="2"/>
  <c r="H61" i="2"/>
  <c r="E85" i="1" l="1"/>
  <c r="E86" i="1"/>
  <c r="E87" i="1"/>
  <c r="E88" i="1"/>
  <c r="E93" i="1"/>
  <c r="E94" i="1"/>
  <c r="E95" i="1"/>
  <c r="E96" i="1"/>
  <c r="E101" i="1"/>
  <c r="E102" i="1"/>
  <c r="E103" i="1"/>
  <c r="E104" i="1"/>
  <c r="E109" i="1"/>
  <c r="E110" i="1"/>
  <c r="E111" i="1"/>
  <c r="E112" i="1"/>
  <c r="E117" i="1"/>
  <c r="E118" i="1"/>
  <c r="E119" i="1"/>
  <c r="E120" i="1"/>
  <c r="E125" i="1"/>
  <c r="E126" i="1"/>
  <c r="E127" i="1"/>
  <c r="E128" i="1"/>
  <c r="E133" i="1"/>
  <c r="E134" i="1"/>
  <c r="E135" i="1"/>
  <c r="E136" i="1"/>
  <c r="E141" i="1"/>
  <c r="E142" i="1"/>
  <c r="E143" i="1"/>
  <c r="E144" i="1"/>
  <c r="E149" i="1"/>
  <c r="E150" i="1"/>
  <c r="E151" i="1"/>
  <c r="E152" i="1"/>
  <c r="E157" i="1"/>
  <c r="E158" i="1"/>
  <c r="E159" i="1"/>
  <c r="E160" i="1"/>
  <c r="D81" i="1"/>
  <c r="E81" i="1" s="1"/>
  <c r="D82" i="1"/>
  <c r="E82" i="1" s="1"/>
  <c r="D83" i="1"/>
  <c r="E83" i="1" s="1"/>
  <c r="D84" i="1"/>
  <c r="E84" i="1" s="1"/>
  <c r="D85" i="1"/>
  <c r="D86" i="1"/>
  <c r="D87" i="1"/>
  <c r="D88" i="1"/>
  <c r="D89" i="1"/>
  <c r="E89" i="1" s="1"/>
  <c r="D90" i="1"/>
  <c r="E90" i="1" s="1"/>
  <c r="D91" i="1"/>
  <c r="E91" i="1" s="1"/>
  <c r="D92" i="1"/>
  <c r="E92" i="1" s="1"/>
  <c r="D93" i="1"/>
  <c r="D94" i="1"/>
  <c r="D95" i="1"/>
  <c r="D96" i="1"/>
  <c r="D97" i="1"/>
  <c r="E97" i="1" s="1"/>
  <c r="D98" i="1"/>
  <c r="E98" i="1" s="1"/>
  <c r="D99" i="1"/>
  <c r="E99" i="1" s="1"/>
  <c r="D100" i="1"/>
  <c r="E100" i="1" s="1"/>
  <c r="D101" i="1"/>
  <c r="D102" i="1"/>
  <c r="D103" i="1"/>
  <c r="D104" i="1"/>
  <c r="D105" i="1"/>
  <c r="E105" i="1" s="1"/>
  <c r="D106" i="1"/>
  <c r="E106" i="1" s="1"/>
  <c r="D107" i="1"/>
  <c r="E107" i="1" s="1"/>
  <c r="D108" i="1"/>
  <c r="E108" i="1" s="1"/>
  <c r="D109" i="1"/>
  <c r="D110" i="1"/>
  <c r="D111" i="1"/>
  <c r="D112" i="1"/>
  <c r="D113" i="1"/>
  <c r="E113" i="1" s="1"/>
  <c r="D114" i="1"/>
  <c r="E114" i="1" s="1"/>
  <c r="D115" i="1"/>
  <c r="E115" i="1" s="1"/>
  <c r="D116" i="1"/>
  <c r="E116" i="1" s="1"/>
  <c r="D117" i="1"/>
  <c r="D118" i="1"/>
  <c r="D119" i="1"/>
  <c r="D120" i="1"/>
  <c r="D121" i="1"/>
  <c r="E121" i="1" s="1"/>
  <c r="D122" i="1"/>
  <c r="E122" i="1" s="1"/>
  <c r="D123" i="1"/>
  <c r="E123" i="1" s="1"/>
  <c r="D124" i="1"/>
  <c r="E124" i="1" s="1"/>
  <c r="D125" i="1"/>
  <c r="D126" i="1"/>
  <c r="D127" i="1"/>
  <c r="D128" i="1"/>
  <c r="D129" i="1"/>
  <c r="E129" i="1" s="1"/>
  <c r="D130" i="1"/>
  <c r="E130" i="1" s="1"/>
  <c r="D131" i="1"/>
  <c r="E131" i="1" s="1"/>
  <c r="D132" i="1"/>
  <c r="E132" i="1" s="1"/>
  <c r="D133" i="1"/>
  <c r="D134" i="1"/>
  <c r="D135" i="1"/>
  <c r="D136" i="1"/>
  <c r="D137" i="1"/>
  <c r="E137" i="1" s="1"/>
  <c r="D138" i="1"/>
  <c r="E138" i="1" s="1"/>
  <c r="D139" i="1"/>
  <c r="E139" i="1" s="1"/>
  <c r="D140" i="1"/>
  <c r="E140" i="1" s="1"/>
  <c r="D141" i="1"/>
  <c r="D142" i="1"/>
  <c r="D143" i="1"/>
  <c r="D144" i="1"/>
  <c r="D145" i="1"/>
  <c r="E145" i="1" s="1"/>
  <c r="D146" i="1"/>
  <c r="E146" i="1" s="1"/>
  <c r="D147" i="1"/>
  <c r="E147" i="1" s="1"/>
  <c r="D148" i="1"/>
  <c r="E148" i="1" s="1"/>
  <c r="D149" i="1"/>
  <c r="D150" i="1"/>
  <c r="D151" i="1"/>
  <c r="D152" i="1"/>
  <c r="D153" i="1"/>
  <c r="E153" i="1" s="1"/>
  <c r="D154" i="1"/>
  <c r="E154" i="1" s="1"/>
  <c r="D155" i="1"/>
  <c r="E155" i="1" s="1"/>
  <c r="D156" i="1"/>
  <c r="E156" i="1" s="1"/>
  <c r="D157" i="1"/>
  <c r="D158" i="1"/>
  <c r="D159" i="1"/>
  <c r="D160" i="1"/>
  <c r="D161" i="1"/>
  <c r="E161" i="1" s="1"/>
  <c r="D162" i="1"/>
  <c r="E162" i="1" s="1"/>
  <c r="D163" i="1"/>
  <c r="E163" i="1" s="1"/>
  <c r="D164" i="1"/>
  <c r="E164" i="1" s="1"/>
  <c r="R17" i="1"/>
  <c r="R18" i="1"/>
  <c r="R33" i="1"/>
  <c r="R34" i="1"/>
  <c r="R2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81" i="1"/>
  <c r="AB164" i="1"/>
  <c r="Z164" i="1"/>
  <c r="X164" i="1"/>
  <c r="U164" i="1"/>
  <c r="AB163" i="1"/>
  <c r="Z163" i="1"/>
  <c r="X163" i="1"/>
  <c r="U163" i="1"/>
  <c r="AB162" i="1"/>
  <c r="Z162" i="1"/>
  <c r="X162" i="1"/>
  <c r="U162" i="1"/>
  <c r="AB161" i="1"/>
  <c r="Z161" i="1"/>
  <c r="X161" i="1"/>
  <c r="U161" i="1"/>
  <c r="AB160" i="1"/>
  <c r="Z160" i="1"/>
  <c r="X160" i="1"/>
  <c r="U160" i="1"/>
  <c r="AB159" i="1"/>
  <c r="Z159" i="1"/>
  <c r="X159" i="1"/>
  <c r="U159" i="1"/>
  <c r="AB158" i="1"/>
  <c r="Z158" i="1"/>
  <c r="X158" i="1"/>
  <c r="U158" i="1"/>
  <c r="AB157" i="1"/>
  <c r="Z157" i="1"/>
  <c r="X157" i="1"/>
  <c r="U157" i="1"/>
  <c r="AB156" i="1"/>
  <c r="Z156" i="1"/>
  <c r="X156" i="1"/>
  <c r="U156" i="1"/>
  <c r="AB155" i="1"/>
  <c r="Z155" i="1"/>
  <c r="X155" i="1"/>
  <c r="U155" i="1"/>
  <c r="AB154" i="1"/>
  <c r="Z154" i="1"/>
  <c r="X154" i="1"/>
  <c r="U154" i="1"/>
  <c r="AB153" i="1"/>
  <c r="Z153" i="1"/>
  <c r="X153" i="1"/>
  <c r="U153" i="1"/>
  <c r="AB152" i="1"/>
  <c r="Z152" i="1"/>
  <c r="X152" i="1"/>
  <c r="U152" i="1"/>
  <c r="AB151" i="1"/>
  <c r="Z151" i="1"/>
  <c r="X151" i="1"/>
  <c r="U151" i="1"/>
  <c r="AB150" i="1"/>
  <c r="Z150" i="1"/>
  <c r="X150" i="1"/>
  <c r="U150" i="1"/>
  <c r="AB149" i="1"/>
  <c r="Z149" i="1"/>
  <c r="X149" i="1"/>
  <c r="U149" i="1"/>
  <c r="AB148" i="1"/>
  <c r="Z148" i="1"/>
  <c r="X148" i="1"/>
  <c r="U148" i="1"/>
  <c r="AB147" i="1"/>
  <c r="Z147" i="1"/>
  <c r="X147" i="1"/>
  <c r="U147" i="1"/>
  <c r="AB146" i="1"/>
  <c r="Z146" i="1"/>
  <c r="X146" i="1"/>
  <c r="U146" i="1"/>
  <c r="AB145" i="1"/>
  <c r="Z145" i="1"/>
  <c r="X145" i="1"/>
  <c r="U145" i="1"/>
  <c r="AB144" i="1"/>
  <c r="Z144" i="1"/>
  <c r="X144" i="1"/>
  <c r="U144" i="1"/>
  <c r="AB143" i="1"/>
  <c r="Z143" i="1"/>
  <c r="X143" i="1"/>
  <c r="U143" i="1"/>
  <c r="AB142" i="1"/>
  <c r="Z142" i="1"/>
  <c r="X142" i="1"/>
  <c r="U142" i="1"/>
  <c r="AB141" i="1"/>
  <c r="Z141" i="1"/>
  <c r="X141" i="1"/>
  <c r="U141" i="1"/>
  <c r="AB140" i="1"/>
  <c r="Z140" i="1"/>
  <c r="X140" i="1"/>
  <c r="U140" i="1"/>
  <c r="AB139" i="1"/>
  <c r="Z139" i="1"/>
  <c r="X139" i="1"/>
  <c r="U139" i="1"/>
  <c r="AB138" i="1"/>
  <c r="Z138" i="1"/>
  <c r="X138" i="1"/>
  <c r="U138" i="1"/>
  <c r="AB137" i="1"/>
  <c r="Z137" i="1"/>
  <c r="X137" i="1"/>
  <c r="U137" i="1"/>
  <c r="AB136" i="1"/>
  <c r="Z136" i="1"/>
  <c r="X136" i="1"/>
  <c r="U136" i="1"/>
  <c r="AB135" i="1"/>
  <c r="Z135" i="1"/>
  <c r="X135" i="1"/>
  <c r="U135" i="1"/>
  <c r="AB134" i="1"/>
  <c r="Z134" i="1"/>
  <c r="X134" i="1"/>
  <c r="U134" i="1"/>
  <c r="AB133" i="1"/>
  <c r="Z133" i="1"/>
  <c r="X133" i="1"/>
  <c r="U133" i="1"/>
  <c r="AB132" i="1"/>
  <c r="Z132" i="1"/>
  <c r="X132" i="1"/>
  <c r="U132" i="1"/>
  <c r="AB131" i="1"/>
  <c r="Z131" i="1"/>
  <c r="X131" i="1"/>
  <c r="U131" i="1"/>
  <c r="AB130" i="1"/>
  <c r="Z130" i="1"/>
  <c r="X130" i="1"/>
  <c r="U130" i="1"/>
  <c r="AB129" i="1"/>
  <c r="Z129" i="1"/>
  <c r="X129" i="1"/>
  <c r="U129" i="1"/>
  <c r="AB128" i="1"/>
  <c r="Z128" i="1"/>
  <c r="X128" i="1"/>
  <c r="U128" i="1"/>
  <c r="AB127" i="1"/>
  <c r="Z127" i="1"/>
  <c r="X127" i="1"/>
  <c r="U127" i="1"/>
  <c r="AB126" i="1"/>
  <c r="Z126" i="1"/>
  <c r="X126" i="1"/>
  <c r="U126" i="1"/>
  <c r="AH125" i="1"/>
  <c r="AM125" i="1" s="1"/>
  <c r="AB125" i="1"/>
  <c r="Z125" i="1"/>
  <c r="X125" i="1"/>
  <c r="U125" i="1"/>
  <c r="AH124" i="1"/>
  <c r="AM124" i="1" s="1"/>
  <c r="AB124" i="1"/>
  <c r="Z124" i="1"/>
  <c r="X124" i="1"/>
  <c r="U124" i="1"/>
  <c r="AH123" i="1"/>
  <c r="AM123" i="1" s="1"/>
  <c r="AB123" i="1"/>
  <c r="Z123" i="1"/>
  <c r="X123" i="1"/>
  <c r="U123" i="1"/>
  <c r="AM122" i="1"/>
  <c r="AH122" i="1"/>
  <c r="AB122" i="1"/>
  <c r="Z122" i="1"/>
  <c r="X122" i="1"/>
  <c r="U122" i="1"/>
  <c r="AH121" i="1"/>
  <c r="AM121" i="1" s="1"/>
  <c r="AB121" i="1"/>
  <c r="Z121" i="1"/>
  <c r="X121" i="1"/>
  <c r="U121" i="1"/>
  <c r="AH120" i="1"/>
  <c r="AM120" i="1" s="1"/>
  <c r="AB120" i="1"/>
  <c r="Z120" i="1"/>
  <c r="X120" i="1"/>
  <c r="U120" i="1"/>
  <c r="AH119" i="1"/>
  <c r="AM119" i="1" s="1"/>
  <c r="AB119" i="1"/>
  <c r="Z119" i="1"/>
  <c r="X119" i="1"/>
  <c r="U119" i="1"/>
  <c r="AH118" i="1"/>
  <c r="AM118" i="1" s="1"/>
  <c r="AB118" i="1"/>
  <c r="Z118" i="1"/>
  <c r="X118" i="1"/>
  <c r="U118" i="1"/>
  <c r="AH117" i="1"/>
  <c r="AM117" i="1" s="1"/>
  <c r="AB117" i="1"/>
  <c r="Z117" i="1"/>
  <c r="X117" i="1"/>
  <c r="U117" i="1"/>
  <c r="AH116" i="1"/>
  <c r="AM116" i="1" s="1"/>
  <c r="AB116" i="1"/>
  <c r="Z116" i="1"/>
  <c r="X116" i="1"/>
  <c r="U116" i="1"/>
  <c r="AH115" i="1"/>
  <c r="AM115" i="1" s="1"/>
  <c r="AB115" i="1"/>
  <c r="Z115" i="1"/>
  <c r="X115" i="1"/>
  <c r="U115" i="1"/>
  <c r="AH114" i="1"/>
  <c r="AM114" i="1" s="1"/>
  <c r="AB114" i="1"/>
  <c r="Z114" i="1"/>
  <c r="X114" i="1"/>
  <c r="U114" i="1"/>
  <c r="AH113" i="1"/>
  <c r="AM113" i="1" s="1"/>
  <c r="AB113" i="1"/>
  <c r="Z113" i="1"/>
  <c r="X113" i="1"/>
  <c r="U113" i="1"/>
  <c r="AH112" i="1"/>
  <c r="AM112" i="1" s="1"/>
  <c r="AB112" i="1"/>
  <c r="Z112" i="1"/>
  <c r="X112" i="1"/>
  <c r="U112" i="1"/>
  <c r="AH111" i="1"/>
  <c r="AM111" i="1" s="1"/>
  <c r="AB111" i="1"/>
  <c r="Z111" i="1"/>
  <c r="X111" i="1"/>
  <c r="U111" i="1"/>
  <c r="AH110" i="1"/>
  <c r="AM110" i="1" s="1"/>
  <c r="AB110" i="1"/>
  <c r="Z110" i="1"/>
  <c r="X110" i="1"/>
  <c r="U110" i="1"/>
  <c r="AH109" i="1"/>
  <c r="AM109" i="1" s="1"/>
  <c r="AB109" i="1"/>
  <c r="Z109" i="1"/>
  <c r="X109" i="1"/>
  <c r="U109" i="1"/>
  <c r="AH108" i="1"/>
  <c r="AM108" i="1" s="1"/>
  <c r="AB108" i="1"/>
  <c r="Z108" i="1"/>
  <c r="X108" i="1"/>
  <c r="U108" i="1"/>
  <c r="AH107" i="1"/>
  <c r="AM107" i="1" s="1"/>
  <c r="AB107" i="1"/>
  <c r="Z107" i="1"/>
  <c r="X107" i="1"/>
  <c r="U107" i="1"/>
  <c r="AH106" i="1"/>
  <c r="AM106" i="1" s="1"/>
  <c r="AB106" i="1"/>
  <c r="Z106" i="1"/>
  <c r="X106" i="1"/>
  <c r="U106" i="1"/>
  <c r="AH105" i="1"/>
  <c r="AM105" i="1" s="1"/>
  <c r="AB105" i="1"/>
  <c r="Z105" i="1"/>
  <c r="X105" i="1"/>
  <c r="U105" i="1"/>
  <c r="AH104" i="1"/>
  <c r="AM104" i="1" s="1"/>
  <c r="AB104" i="1"/>
  <c r="Z104" i="1"/>
  <c r="X104" i="1"/>
  <c r="U104" i="1"/>
  <c r="AH103" i="1"/>
  <c r="AM103" i="1" s="1"/>
  <c r="AB103" i="1"/>
  <c r="Z103" i="1"/>
  <c r="X103" i="1"/>
  <c r="U103" i="1"/>
  <c r="AH102" i="1"/>
  <c r="AM102" i="1" s="1"/>
  <c r="AB102" i="1"/>
  <c r="Z102" i="1"/>
  <c r="X102" i="1"/>
  <c r="U102" i="1"/>
  <c r="AH101" i="1"/>
  <c r="AM101" i="1" s="1"/>
  <c r="AB101" i="1"/>
  <c r="Z101" i="1"/>
  <c r="X101" i="1"/>
  <c r="U101" i="1"/>
  <c r="AH100" i="1"/>
  <c r="AM100" i="1" s="1"/>
  <c r="AB100" i="1"/>
  <c r="Z100" i="1"/>
  <c r="X100" i="1"/>
  <c r="U100" i="1"/>
  <c r="AH99" i="1"/>
  <c r="AM99" i="1" s="1"/>
  <c r="AB99" i="1"/>
  <c r="Z99" i="1"/>
  <c r="X99" i="1"/>
  <c r="U99" i="1"/>
  <c r="AH98" i="1"/>
  <c r="AM98" i="1" s="1"/>
  <c r="AB98" i="1"/>
  <c r="Z98" i="1"/>
  <c r="X98" i="1"/>
  <c r="U98" i="1"/>
  <c r="AH97" i="1"/>
  <c r="AM97" i="1" s="1"/>
  <c r="AB97" i="1"/>
  <c r="Z97" i="1"/>
  <c r="X97" i="1"/>
  <c r="U97" i="1"/>
  <c r="AH96" i="1"/>
  <c r="AM96" i="1" s="1"/>
  <c r="AB96" i="1"/>
  <c r="Z96" i="1"/>
  <c r="X96" i="1"/>
  <c r="U96" i="1"/>
  <c r="AH95" i="1"/>
  <c r="AM95" i="1" s="1"/>
  <c r="AB95" i="1"/>
  <c r="Z95" i="1"/>
  <c r="X95" i="1"/>
  <c r="U95" i="1"/>
  <c r="AH94" i="1"/>
  <c r="AM94" i="1" s="1"/>
  <c r="AB94" i="1"/>
  <c r="Z94" i="1"/>
  <c r="X94" i="1"/>
  <c r="U94" i="1"/>
  <c r="AH93" i="1"/>
  <c r="AM93" i="1" s="1"/>
  <c r="AB93" i="1"/>
  <c r="Z93" i="1"/>
  <c r="X93" i="1"/>
  <c r="U93" i="1"/>
  <c r="AH92" i="1"/>
  <c r="AM92" i="1" s="1"/>
  <c r="AB92" i="1"/>
  <c r="Z92" i="1"/>
  <c r="X92" i="1"/>
  <c r="U92" i="1"/>
  <c r="AH91" i="1"/>
  <c r="AM91" i="1" s="1"/>
  <c r="AB91" i="1"/>
  <c r="Z91" i="1"/>
  <c r="X91" i="1"/>
  <c r="U91" i="1"/>
  <c r="AH90" i="1"/>
  <c r="AM90" i="1" s="1"/>
  <c r="AB90" i="1"/>
  <c r="Z90" i="1"/>
  <c r="X90" i="1"/>
  <c r="U90" i="1"/>
  <c r="AH89" i="1"/>
  <c r="AM89" i="1" s="1"/>
  <c r="AB89" i="1"/>
  <c r="Z89" i="1"/>
  <c r="X89" i="1"/>
  <c r="U89" i="1"/>
  <c r="AH88" i="1"/>
  <c r="AM88" i="1" s="1"/>
  <c r="AB88" i="1"/>
  <c r="Z88" i="1"/>
  <c r="X88" i="1"/>
  <c r="U88" i="1"/>
  <c r="AH87" i="1"/>
  <c r="AM87" i="1" s="1"/>
  <c r="AB87" i="1"/>
  <c r="Z87" i="1"/>
  <c r="X87" i="1"/>
  <c r="U87" i="1"/>
  <c r="AH86" i="1"/>
  <c r="AM86" i="1" s="1"/>
  <c r="AB86" i="1"/>
  <c r="Z86" i="1"/>
  <c r="X86" i="1"/>
  <c r="U86" i="1"/>
  <c r="AH85" i="1"/>
  <c r="AM85" i="1" s="1"/>
  <c r="AB85" i="1"/>
  <c r="Z85" i="1"/>
  <c r="X85" i="1"/>
  <c r="U85" i="1"/>
  <c r="AH84" i="1"/>
  <c r="AM84" i="1" s="1"/>
  <c r="AB84" i="1"/>
  <c r="Z84" i="1"/>
  <c r="X84" i="1"/>
  <c r="U84" i="1"/>
  <c r="AH83" i="1"/>
  <c r="AM83" i="1" s="1"/>
  <c r="AB83" i="1"/>
  <c r="Z83" i="1"/>
  <c r="X83" i="1"/>
  <c r="U83" i="1"/>
  <c r="AH82" i="1"/>
  <c r="AM82" i="1" s="1"/>
  <c r="AB82" i="1"/>
  <c r="Z82" i="1"/>
  <c r="X82" i="1"/>
  <c r="U82" i="1"/>
  <c r="AH81" i="1"/>
  <c r="AM81" i="1" s="1"/>
  <c r="AB81" i="1"/>
  <c r="Z81" i="1"/>
  <c r="X81" i="1"/>
  <c r="U81" i="1"/>
  <c r="AL80" i="1"/>
  <c r="Q80" i="1"/>
  <c r="P80" i="1"/>
  <c r="R80" i="1" s="1"/>
  <c r="AB80" i="1" s="1"/>
  <c r="N80" i="1"/>
  <c r="D80" i="1"/>
  <c r="E80" i="1" s="1"/>
  <c r="AL79" i="1"/>
  <c r="Q79" i="1"/>
  <c r="P79" i="1"/>
  <c r="R79" i="1" s="1"/>
  <c r="AB79" i="1" s="1"/>
  <c r="N79" i="1"/>
  <c r="D79" i="1"/>
  <c r="E79" i="1" s="1"/>
  <c r="AL78" i="1"/>
  <c r="Q78" i="1"/>
  <c r="P78" i="1"/>
  <c r="R78" i="1" s="1"/>
  <c r="AB78" i="1" s="1"/>
  <c r="N78" i="1"/>
  <c r="D78" i="1"/>
  <c r="E78" i="1" s="1"/>
  <c r="AL77" i="1"/>
  <c r="Q77" i="1"/>
  <c r="P77" i="1"/>
  <c r="R77" i="1" s="1"/>
  <c r="AB77" i="1" s="1"/>
  <c r="N77" i="1"/>
  <c r="D77" i="1"/>
  <c r="E77" i="1" s="1"/>
  <c r="AL76" i="1"/>
  <c r="Q76" i="1"/>
  <c r="P76" i="1"/>
  <c r="R76" i="1" s="1"/>
  <c r="AB76" i="1" s="1"/>
  <c r="N76" i="1"/>
  <c r="D76" i="1"/>
  <c r="E76" i="1" s="1"/>
  <c r="AL75" i="1"/>
  <c r="Q75" i="1"/>
  <c r="P75" i="1"/>
  <c r="R75" i="1" s="1"/>
  <c r="AB75" i="1" s="1"/>
  <c r="N75" i="1"/>
  <c r="D75" i="1"/>
  <c r="E75" i="1" s="1"/>
  <c r="AL74" i="1"/>
  <c r="Q74" i="1"/>
  <c r="P74" i="1"/>
  <c r="R74" i="1" s="1"/>
  <c r="AB74" i="1" s="1"/>
  <c r="N74" i="1"/>
  <c r="D74" i="1"/>
  <c r="E74" i="1" s="1"/>
  <c r="AL73" i="1"/>
  <c r="Q73" i="1"/>
  <c r="P73" i="1"/>
  <c r="R73" i="1" s="1"/>
  <c r="AB73" i="1" s="1"/>
  <c r="N73" i="1"/>
  <c r="D73" i="1"/>
  <c r="E73" i="1" s="1"/>
  <c r="AL72" i="1"/>
  <c r="Q72" i="1"/>
  <c r="P72" i="1"/>
  <c r="R72" i="1" s="1"/>
  <c r="AB72" i="1" s="1"/>
  <c r="N72" i="1"/>
  <c r="D72" i="1"/>
  <c r="E72" i="1" s="1"/>
  <c r="AL71" i="1"/>
  <c r="Q71" i="1"/>
  <c r="P71" i="1"/>
  <c r="R71" i="1" s="1"/>
  <c r="AB71" i="1" s="1"/>
  <c r="N71" i="1"/>
  <c r="D71" i="1"/>
  <c r="E71" i="1" s="1"/>
  <c r="AL70" i="1"/>
  <c r="Q70" i="1"/>
  <c r="P70" i="1"/>
  <c r="R70" i="1" s="1"/>
  <c r="AB70" i="1" s="1"/>
  <c r="N70" i="1"/>
  <c r="D70" i="1"/>
  <c r="E70" i="1" s="1"/>
  <c r="AL69" i="1"/>
  <c r="Q69" i="1"/>
  <c r="P69" i="1"/>
  <c r="R69" i="1" s="1"/>
  <c r="AB69" i="1" s="1"/>
  <c r="N69" i="1"/>
  <c r="D69" i="1"/>
  <c r="E69" i="1" s="1"/>
  <c r="AL68" i="1"/>
  <c r="Q68" i="1"/>
  <c r="P68" i="1"/>
  <c r="R68" i="1" s="1"/>
  <c r="AB68" i="1" s="1"/>
  <c r="N68" i="1"/>
  <c r="D68" i="1"/>
  <c r="E68" i="1" s="1"/>
  <c r="AL67" i="1"/>
  <c r="Q67" i="1"/>
  <c r="P67" i="1"/>
  <c r="R67" i="1" s="1"/>
  <c r="AB67" i="1" s="1"/>
  <c r="N67" i="1"/>
  <c r="D67" i="1"/>
  <c r="E67" i="1" s="1"/>
  <c r="AL66" i="1"/>
  <c r="Q66" i="1"/>
  <c r="P66" i="1"/>
  <c r="R66" i="1" s="1"/>
  <c r="AB66" i="1" s="1"/>
  <c r="N66" i="1"/>
  <c r="D66" i="1"/>
  <c r="E66" i="1" s="1"/>
  <c r="AL65" i="1"/>
  <c r="Q65" i="1"/>
  <c r="P65" i="1"/>
  <c r="R65" i="1" s="1"/>
  <c r="AB65" i="1" s="1"/>
  <c r="N65" i="1"/>
  <c r="D65" i="1"/>
  <c r="E65" i="1" s="1"/>
  <c r="AL64" i="1"/>
  <c r="Q64" i="1"/>
  <c r="P64" i="1"/>
  <c r="R64" i="1" s="1"/>
  <c r="AB64" i="1" s="1"/>
  <c r="N64" i="1"/>
  <c r="D64" i="1"/>
  <c r="E64" i="1" s="1"/>
  <c r="AL63" i="1"/>
  <c r="Q63" i="1"/>
  <c r="P63" i="1"/>
  <c r="R63" i="1" s="1"/>
  <c r="AB63" i="1" s="1"/>
  <c r="N63" i="1"/>
  <c r="D63" i="1"/>
  <c r="E63" i="1" s="1"/>
  <c r="AL62" i="1"/>
  <c r="Q62" i="1"/>
  <c r="P62" i="1"/>
  <c r="R62" i="1" s="1"/>
  <c r="AB62" i="1" s="1"/>
  <c r="N62" i="1"/>
  <c r="D62" i="1"/>
  <c r="E62" i="1" s="1"/>
  <c r="AL61" i="1"/>
  <c r="Q61" i="1"/>
  <c r="P61" i="1"/>
  <c r="R61" i="1" s="1"/>
  <c r="AB61" i="1" s="1"/>
  <c r="N61" i="1"/>
  <c r="D61" i="1"/>
  <c r="E61" i="1" s="1"/>
  <c r="AL60" i="1"/>
  <c r="Q60" i="1"/>
  <c r="P60" i="1"/>
  <c r="R60" i="1" s="1"/>
  <c r="AB60" i="1" s="1"/>
  <c r="N60" i="1"/>
  <c r="D60" i="1"/>
  <c r="E60" i="1" s="1"/>
  <c r="AL59" i="1"/>
  <c r="Q59" i="1"/>
  <c r="P59" i="1"/>
  <c r="R59" i="1" s="1"/>
  <c r="AB59" i="1" s="1"/>
  <c r="N59" i="1"/>
  <c r="D59" i="1"/>
  <c r="E59" i="1" s="1"/>
  <c r="AL58" i="1"/>
  <c r="Q58" i="1"/>
  <c r="P58" i="1"/>
  <c r="R58" i="1" s="1"/>
  <c r="AB58" i="1" s="1"/>
  <c r="N58" i="1"/>
  <c r="D58" i="1"/>
  <c r="E58" i="1" s="1"/>
  <c r="AL57" i="1"/>
  <c r="Q57" i="1"/>
  <c r="P57" i="1"/>
  <c r="R57" i="1" s="1"/>
  <c r="AB57" i="1" s="1"/>
  <c r="N57" i="1"/>
  <c r="D57" i="1"/>
  <c r="E57" i="1" s="1"/>
  <c r="AL56" i="1"/>
  <c r="Q56" i="1"/>
  <c r="P56" i="1"/>
  <c r="R56" i="1" s="1"/>
  <c r="AB56" i="1" s="1"/>
  <c r="N56" i="1"/>
  <c r="D56" i="1"/>
  <c r="E56" i="1" s="1"/>
  <c r="AL55" i="1"/>
  <c r="Q55" i="1"/>
  <c r="P55" i="1"/>
  <c r="R55" i="1" s="1"/>
  <c r="AB55" i="1" s="1"/>
  <c r="N55" i="1"/>
  <c r="D55" i="1"/>
  <c r="E55" i="1" s="1"/>
  <c r="AL54" i="1"/>
  <c r="Q54" i="1"/>
  <c r="P54" i="1"/>
  <c r="R54" i="1" s="1"/>
  <c r="AB54" i="1" s="1"/>
  <c r="N54" i="1"/>
  <c r="D54" i="1"/>
  <c r="E54" i="1" s="1"/>
  <c r="AL53" i="1"/>
  <c r="Q53" i="1"/>
  <c r="P53" i="1"/>
  <c r="R53" i="1" s="1"/>
  <c r="AB53" i="1" s="1"/>
  <c r="N53" i="1"/>
  <c r="D53" i="1"/>
  <c r="E53" i="1" s="1"/>
  <c r="AL52" i="1"/>
  <c r="Q52" i="1"/>
  <c r="P52" i="1"/>
  <c r="R52" i="1" s="1"/>
  <c r="AB52" i="1" s="1"/>
  <c r="N52" i="1"/>
  <c r="D52" i="1"/>
  <c r="E52" i="1" s="1"/>
  <c r="AL51" i="1"/>
  <c r="Q51" i="1"/>
  <c r="P51" i="1"/>
  <c r="R51" i="1" s="1"/>
  <c r="AB51" i="1" s="1"/>
  <c r="N51" i="1"/>
  <c r="D51" i="1"/>
  <c r="E51" i="1" s="1"/>
  <c r="AL50" i="1"/>
  <c r="Q50" i="1"/>
  <c r="P50" i="1"/>
  <c r="R50" i="1" s="1"/>
  <c r="AB50" i="1" s="1"/>
  <c r="N50" i="1"/>
  <c r="D50" i="1"/>
  <c r="E50" i="1" s="1"/>
  <c r="AL49" i="1"/>
  <c r="Q49" i="1"/>
  <c r="P49" i="1"/>
  <c r="R49" i="1" s="1"/>
  <c r="AB49" i="1" s="1"/>
  <c r="N49" i="1"/>
  <c r="D49" i="1"/>
  <c r="E49" i="1" s="1"/>
  <c r="AL48" i="1"/>
  <c r="Q48" i="1"/>
  <c r="P48" i="1"/>
  <c r="R48" i="1" s="1"/>
  <c r="AB48" i="1" s="1"/>
  <c r="N48" i="1"/>
  <c r="D48" i="1"/>
  <c r="E48" i="1" s="1"/>
  <c r="AL47" i="1"/>
  <c r="Q47" i="1"/>
  <c r="P47" i="1"/>
  <c r="R47" i="1" s="1"/>
  <c r="AB47" i="1" s="1"/>
  <c r="N47" i="1"/>
  <c r="D47" i="1"/>
  <c r="E47" i="1" s="1"/>
  <c r="AL46" i="1"/>
  <c r="Q46" i="1"/>
  <c r="P46" i="1"/>
  <c r="R46" i="1" s="1"/>
  <c r="AB46" i="1" s="1"/>
  <c r="N46" i="1"/>
  <c r="D46" i="1"/>
  <c r="E46" i="1" s="1"/>
  <c r="AL45" i="1"/>
  <c r="Q45" i="1"/>
  <c r="P45" i="1"/>
  <c r="R45" i="1" s="1"/>
  <c r="AB45" i="1" s="1"/>
  <c r="N45" i="1"/>
  <c r="D45" i="1"/>
  <c r="E45" i="1" s="1"/>
  <c r="AL44" i="1"/>
  <c r="Q44" i="1"/>
  <c r="P44" i="1"/>
  <c r="R44" i="1" s="1"/>
  <c r="AB44" i="1" s="1"/>
  <c r="N44" i="1"/>
  <c r="D44" i="1"/>
  <c r="E44" i="1" s="1"/>
  <c r="AL43" i="1"/>
  <c r="Q43" i="1"/>
  <c r="P43" i="1"/>
  <c r="R43" i="1" s="1"/>
  <c r="AB43" i="1" s="1"/>
  <c r="N43" i="1"/>
  <c r="D43" i="1"/>
  <c r="E43" i="1" s="1"/>
  <c r="AL42" i="1"/>
  <c r="Q42" i="1"/>
  <c r="P42" i="1"/>
  <c r="R42" i="1" s="1"/>
  <c r="AB42" i="1" s="1"/>
  <c r="N42" i="1"/>
  <c r="D42" i="1"/>
  <c r="E42" i="1" s="1"/>
  <c r="AL41" i="1"/>
  <c r="Q41" i="1"/>
  <c r="P41" i="1"/>
  <c r="R41" i="1" s="1"/>
  <c r="AB41" i="1" s="1"/>
  <c r="N41" i="1"/>
  <c r="D41" i="1"/>
  <c r="E41" i="1" s="1"/>
  <c r="AH40" i="1"/>
  <c r="AM40" i="1" s="1"/>
  <c r="AB40" i="1"/>
  <c r="Z40" i="1"/>
  <c r="X40" i="1"/>
  <c r="U40" i="1"/>
  <c r="Q40" i="1"/>
  <c r="P40" i="1"/>
  <c r="R40" i="1" s="1"/>
  <c r="N40" i="1"/>
  <c r="AH39" i="1"/>
  <c r="AM39" i="1" s="1"/>
  <c r="AB39" i="1"/>
  <c r="Z39" i="1"/>
  <c r="X39" i="1"/>
  <c r="U39" i="1"/>
  <c r="Q39" i="1"/>
  <c r="P39" i="1"/>
  <c r="R39" i="1" s="1"/>
  <c r="N39" i="1"/>
  <c r="AH38" i="1"/>
  <c r="AM38" i="1" s="1"/>
  <c r="AB38" i="1"/>
  <c r="Z38" i="1"/>
  <c r="X38" i="1"/>
  <c r="U38" i="1"/>
  <c r="Q38" i="1"/>
  <c r="P38" i="1"/>
  <c r="R38" i="1" s="1"/>
  <c r="N38" i="1"/>
  <c r="AH37" i="1"/>
  <c r="AM37" i="1" s="1"/>
  <c r="AB37" i="1"/>
  <c r="Z37" i="1"/>
  <c r="X37" i="1"/>
  <c r="U37" i="1"/>
  <c r="Q37" i="1"/>
  <c r="P37" i="1"/>
  <c r="R37" i="1" s="1"/>
  <c r="N37" i="1"/>
  <c r="AH36" i="1"/>
  <c r="AM36" i="1" s="1"/>
  <c r="AB36" i="1"/>
  <c r="Z36" i="1"/>
  <c r="X36" i="1"/>
  <c r="U36" i="1"/>
  <c r="Q36" i="1"/>
  <c r="P36" i="1"/>
  <c r="R36" i="1" s="1"/>
  <c r="N36" i="1"/>
  <c r="AH35" i="1"/>
  <c r="AM35" i="1" s="1"/>
  <c r="AB35" i="1"/>
  <c r="Z35" i="1"/>
  <c r="X35" i="1"/>
  <c r="U35" i="1"/>
  <c r="Q35" i="1"/>
  <c r="P35" i="1"/>
  <c r="R35" i="1" s="1"/>
  <c r="N35" i="1"/>
  <c r="AH34" i="1"/>
  <c r="AM34" i="1" s="1"/>
  <c r="AB34" i="1"/>
  <c r="Z34" i="1"/>
  <c r="X34" i="1"/>
  <c r="U34" i="1"/>
  <c r="Q34" i="1"/>
  <c r="P34" i="1"/>
  <c r="N34" i="1"/>
  <c r="AH33" i="1"/>
  <c r="AM33" i="1" s="1"/>
  <c r="AB33" i="1"/>
  <c r="Z33" i="1"/>
  <c r="X33" i="1"/>
  <c r="U33" i="1"/>
  <c r="Q33" i="1"/>
  <c r="P33" i="1"/>
  <c r="N33" i="1"/>
  <c r="AH32" i="1"/>
  <c r="AM32" i="1" s="1"/>
  <c r="AB32" i="1"/>
  <c r="Z32" i="1"/>
  <c r="X32" i="1"/>
  <c r="U32" i="1"/>
  <c r="Q32" i="1"/>
  <c r="P32" i="1"/>
  <c r="R32" i="1" s="1"/>
  <c r="N32" i="1"/>
  <c r="AH31" i="1"/>
  <c r="AM31" i="1" s="1"/>
  <c r="AB31" i="1"/>
  <c r="Z31" i="1"/>
  <c r="X31" i="1"/>
  <c r="U31" i="1"/>
  <c r="Q31" i="1"/>
  <c r="P31" i="1"/>
  <c r="R31" i="1" s="1"/>
  <c r="N31" i="1"/>
  <c r="AH30" i="1"/>
  <c r="AM30" i="1" s="1"/>
  <c r="AB30" i="1"/>
  <c r="Z30" i="1"/>
  <c r="X30" i="1"/>
  <c r="U30" i="1"/>
  <c r="Q30" i="1"/>
  <c r="P30" i="1"/>
  <c r="R30" i="1" s="1"/>
  <c r="N30" i="1"/>
  <c r="AH29" i="1"/>
  <c r="AM29" i="1" s="1"/>
  <c r="AB29" i="1"/>
  <c r="Z29" i="1"/>
  <c r="X29" i="1"/>
  <c r="U29" i="1"/>
  <c r="Q29" i="1"/>
  <c r="P29" i="1"/>
  <c r="R29" i="1" s="1"/>
  <c r="N29" i="1"/>
  <c r="AH28" i="1"/>
  <c r="AM28" i="1" s="1"/>
  <c r="AB28" i="1"/>
  <c r="Z28" i="1"/>
  <c r="X28" i="1"/>
  <c r="U28" i="1"/>
  <c r="Q28" i="1"/>
  <c r="P28" i="1"/>
  <c r="R28" i="1" s="1"/>
  <c r="N28" i="1"/>
  <c r="AH27" i="1"/>
  <c r="AM27" i="1" s="1"/>
  <c r="AB27" i="1"/>
  <c r="Z27" i="1"/>
  <c r="X27" i="1"/>
  <c r="U27" i="1"/>
  <c r="Q27" i="1"/>
  <c r="P27" i="1"/>
  <c r="R27" i="1" s="1"/>
  <c r="N27" i="1"/>
  <c r="AH26" i="1"/>
  <c r="AM26" i="1" s="1"/>
  <c r="AB26" i="1"/>
  <c r="Z26" i="1"/>
  <c r="X26" i="1"/>
  <c r="U26" i="1"/>
  <c r="Q26" i="1"/>
  <c r="P26" i="1"/>
  <c r="R26" i="1" s="1"/>
  <c r="N26" i="1"/>
  <c r="AH25" i="1"/>
  <c r="AM25" i="1" s="1"/>
  <c r="AB25" i="1"/>
  <c r="Z25" i="1"/>
  <c r="X25" i="1"/>
  <c r="U25" i="1"/>
  <c r="Q25" i="1"/>
  <c r="P25" i="1"/>
  <c r="R25" i="1" s="1"/>
  <c r="N25" i="1"/>
  <c r="AH24" i="1"/>
  <c r="AM24" i="1" s="1"/>
  <c r="AB24" i="1"/>
  <c r="Z24" i="1"/>
  <c r="X24" i="1"/>
  <c r="U24" i="1"/>
  <c r="Q24" i="1"/>
  <c r="P24" i="1"/>
  <c r="R24" i="1" s="1"/>
  <c r="N24" i="1"/>
  <c r="AH23" i="1"/>
  <c r="AM23" i="1" s="1"/>
  <c r="AB23" i="1"/>
  <c r="Z23" i="1"/>
  <c r="X23" i="1"/>
  <c r="U23" i="1"/>
  <c r="Q23" i="1"/>
  <c r="P23" i="1"/>
  <c r="R23" i="1" s="1"/>
  <c r="N23" i="1"/>
  <c r="AH22" i="1"/>
  <c r="AM22" i="1" s="1"/>
  <c r="AB22" i="1"/>
  <c r="Z22" i="1"/>
  <c r="X22" i="1"/>
  <c r="U22" i="1"/>
  <c r="Q22" i="1"/>
  <c r="P22" i="1"/>
  <c r="R22" i="1" s="1"/>
  <c r="N22" i="1"/>
  <c r="AH21" i="1"/>
  <c r="AM21" i="1" s="1"/>
  <c r="AB21" i="1"/>
  <c r="Z21" i="1"/>
  <c r="X21" i="1"/>
  <c r="U21" i="1"/>
  <c r="Q21" i="1"/>
  <c r="P21" i="1"/>
  <c r="R21" i="1" s="1"/>
  <c r="N21" i="1"/>
  <c r="AH20" i="1"/>
  <c r="AM20" i="1" s="1"/>
  <c r="AB20" i="1"/>
  <c r="Z20" i="1"/>
  <c r="X20" i="1"/>
  <c r="U20" i="1"/>
  <c r="Q20" i="1"/>
  <c r="P20" i="1"/>
  <c r="R20" i="1" s="1"/>
  <c r="N20" i="1"/>
  <c r="AH19" i="1"/>
  <c r="AM19" i="1" s="1"/>
  <c r="AB19" i="1"/>
  <c r="Z19" i="1"/>
  <c r="X19" i="1"/>
  <c r="U19" i="1"/>
  <c r="Q19" i="1"/>
  <c r="P19" i="1"/>
  <c r="R19" i="1" s="1"/>
  <c r="N19" i="1"/>
  <c r="AH18" i="1"/>
  <c r="AM18" i="1" s="1"/>
  <c r="AB18" i="1"/>
  <c r="Z18" i="1"/>
  <c r="X18" i="1"/>
  <c r="U18" i="1"/>
  <c r="Q18" i="1"/>
  <c r="P18" i="1"/>
  <c r="N18" i="1"/>
  <c r="AH17" i="1"/>
  <c r="AM17" i="1" s="1"/>
  <c r="AB17" i="1"/>
  <c r="Z17" i="1"/>
  <c r="X17" i="1"/>
  <c r="U17" i="1"/>
  <c r="Q17" i="1"/>
  <c r="P17" i="1"/>
  <c r="N17" i="1"/>
  <c r="AH16" i="1"/>
  <c r="AM16" i="1" s="1"/>
  <c r="AB16" i="1"/>
  <c r="Z16" i="1"/>
  <c r="X16" i="1"/>
  <c r="U16" i="1"/>
  <c r="Q16" i="1"/>
  <c r="P16" i="1"/>
  <c r="R16" i="1" s="1"/>
  <c r="N16" i="1"/>
  <c r="AH15" i="1"/>
  <c r="AM15" i="1" s="1"/>
  <c r="AB15" i="1"/>
  <c r="Z15" i="1"/>
  <c r="X15" i="1"/>
  <c r="U15" i="1"/>
  <c r="Q15" i="1"/>
  <c r="P15" i="1"/>
  <c r="R15" i="1" s="1"/>
  <c r="N15" i="1"/>
  <c r="AH14" i="1"/>
  <c r="AM14" i="1" s="1"/>
  <c r="AB14" i="1"/>
  <c r="Z14" i="1"/>
  <c r="X14" i="1"/>
  <c r="U14" i="1"/>
  <c r="Q14" i="1"/>
  <c r="P14" i="1"/>
  <c r="R14" i="1" s="1"/>
  <c r="N14" i="1"/>
  <c r="AH13" i="1"/>
  <c r="AM13" i="1" s="1"/>
  <c r="AB13" i="1"/>
  <c r="Z13" i="1"/>
  <c r="X13" i="1"/>
  <c r="U13" i="1"/>
  <c r="Q13" i="1"/>
  <c r="P13" i="1"/>
  <c r="R13" i="1" s="1"/>
  <c r="N13" i="1"/>
  <c r="AH12" i="1"/>
  <c r="AM12" i="1" s="1"/>
  <c r="AB12" i="1"/>
  <c r="Z12" i="1"/>
  <c r="X12" i="1"/>
  <c r="U12" i="1"/>
  <c r="Q12" i="1"/>
  <c r="P12" i="1"/>
  <c r="R12" i="1" s="1"/>
  <c r="N12" i="1"/>
  <c r="AH11" i="1"/>
  <c r="AM11" i="1" s="1"/>
  <c r="AB11" i="1"/>
  <c r="Z11" i="1"/>
  <c r="X11" i="1"/>
  <c r="U11" i="1"/>
  <c r="Q11" i="1"/>
  <c r="P11" i="1"/>
  <c r="R11" i="1" s="1"/>
  <c r="N11" i="1"/>
  <c r="AH10" i="1"/>
  <c r="AM10" i="1" s="1"/>
  <c r="AB10" i="1"/>
  <c r="Z10" i="1"/>
  <c r="X10" i="1"/>
  <c r="U10" i="1"/>
  <c r="Q10" i="1"/>
  <c r="P10" i="1"/>
  <c r="R10" i="1" s="1"/>
  <c r="N10" i="1"/>
  <c r="AH9" i="1"/>
  <c r="AM9" i="1" s="1"/>
  <c r="AB9" i="1"/>
  <c r="Z9" i="1"/>
  <c r="X9" i="1"/>
  <c r="U9" i="1"/>
  <c r="Q9" i="1"/>
  <c r="P9" i="1"/>
  <c r="R9" i="1" s="1"/>
  <c r="N9" i="1"/>
  <c r="AH8" i="1"/>
  <c r="AM8" i="1" s="1"/>
  <c r="AB8" i="1"/>
  <c r="Z8" i="1"/>
  <c r="X8" i="1"/>
  <c r="U8" i="1"/>
  <c r="Q8" i="1"/>
  <c r="P8" i="1"/>
  <c r="R8" i="1" s="1"/>
  <c r="N8" i="1"/>
  <c r="AH7" i="1"/>
  <c r="AM7" i="1" s="1"/>
  <c r="AB7" i="1"/>
  <c r="Z7" i="1"/>
  <c r="X7" i="1"/>
  <c r="U7" i="1"/>
  <c r="Q7" i="1"/>
  <c r="P7" i="1"/>
  <c r="R7" i="1" s="1"/>
  <c r="N7" i="1"/>
  <c r="AH6" i="1"/>
  <c r="AM6" i="1" s="1"/>
  <c r="AB6" i="1"/>
  <c r="Z6" i="1"/>
  <c r="X6" i="1"/>
  <c r="U6" i="1"/>
  <c r="Q6" i="1"/>
  <c r="P6" i="1"/>
  <c r="R6" i="1" s="1"/>
  <c r="N6" i="1"/>
  <c r="AH5" i="1"/>
  <c r="AM5" i="1" s="1"/>
  <c r="AB5" i="1"/>
  <c r="Z5" i="1"/>
  <c r="X5" i="1"/>
  <c r="U5" i="1"/>
  <c r="Q5" i="1"/>
  <c r="P5" i="1"/>
  <c r="R5" i="1" s="1"/>
  <c r="N5" i="1"/>
  <c r="AH4" i="1"/>
  <c r="AM4" i="1" s="1"/>
  <c r="AB4" i="1"/>
  <c r="Z4" i="1"/>
  <c r="X4" i="1"/>
  <c r="U4" i="1"/>
  <c r="Q4" i="1"/>
  <c r="P4" i="1"/>
  <c r="R4" i="1" s="1"/>
  <c r="N4" i="1"/>
  <c r="AH3" i="1"/>
  <c r="AM3" i="1" s="1"/>
  <c r="AB3" i="1"/>
  <c r="Z3" i="1"/>
  <c r="X3" i="1"/>
  <c r="U3" i="1"/>
  <c r="Q3" i="1"/>
  <c r="P3" i="1"/>
  <c r="R3" i="1" s="1"/>
  <c r="N3" i="1"/>
  <c r="AH2" i="1"/>
  <c r="AM2" i="1" s="1"/>
  <c r="AB2" i="1"/>
  <c r="Z2" i="1"/>
  <c r="X2" i="1"/>
  <c r="U2" i="1"/>
  <c r="Q2" i="1"/>
  <c r="P2" i="1"/>
  <c r="N2" i="1"/>
  <c r="AC121" i="1" l="1"/>
  <c r="AC9" i="1"/>
  <c r="AC25" i="1"/>
  <c r="AC98" i="1"/>
  <c r="AC123" i="1"/>
  <c r="AC147" i="1"/>
  <c r="AC151" i="1"/>
  <c r="AC155" i="1"/>
  <c r="AC163" i="1"/>
  <c r="AC87" i="1"/>
  <c r="AC145" i="1"/>
  <c r="AC23" i="1"/>
  <c r="AC111" i="1"/>
  <c r="AC109" i="1"/>
  <c r="AC119" i="1"/>
  <c r="AC91" i="1"/>
  <c r="AC101" i="1"/>
  <c r="AC104" i="1"/>
  <c r="AC107" i="1"/>
  <c r="AC6" i="1"/>
  <c r="AC84" i="1"/>
  <c r="AC157" i="1"/>
  <c r="AC161" i="1"/>
  <c r="AC39" i="1"/>
  <c r="AC81" i="1"/>
  <c r="AC14" i="1"/>
  <c r="AC103" i="1"/>
  <c r="AC106" i="1"/>
  <c r="AC118" i="1"/>
  <c r="AC146" i="1"/>
  <c r="AC150" i="1"/>
  <c r="AC162" i="1"/>
  <c r="AC126" i="1"/>
  <c r="AC134" i="1"/>
  <c r="AC131" i="1"/>
  <c r="AC135" i="1"/>
  <c r="AC7" i="1"/>
  <c r="AC34" i="1"/>
  <c r="AC89" i="1"/>
  <c r="AC144" i="1"/>
  <c r="AC13" i="1"/>
  <c r="AC136" i="1"/>
  <c r="AC164" i="1"/>
  <c r="AC83" i="1"/>
  <c r="AC125" i="1"/>
  <c r="AC152" i="1"/>
  <c r="AC15" i="1"/>
  <c r="AC120" i="1"/>
  <c r="AC129" i="1"/>
  <c r="AC141" i="1"/>
  <c r="AC28" i="1"/>
  <c r="AC105" i="1"/>
  <c r="AC110" i="1"/>
  <c r="AC12" i="1"/>
  <c r="AC32" i="1"/>
  <c r="AC86" i="1"/>
  <c r="AC100" i="1"/>
  <c r="AC117" i="1"/>
  <c r="AC122" i="1"/>
  <c r="AC139" i="1"/>
  <c r="AC142" i="1"/>
  <c r="AC16" i="1"/>
  <c r="AC97" i="1"/>
  <c r="AC108" i="1"/>
  <c r="AC114" i="1"/>
  <c r="AC128" i="1"/>
  <c r="AC143" i="1"/>
  <c r="AC124" i="1"/>
  <c r="AC154" i="1"/>
  <c r="AC18" i="1"/>
  <c r="AC20" i="1"/>
  <c r="AC27" i="1"/>
  <c r="AC36" i="1"/>
  <c r="AC132" i="1"/>
  <c r="AC158" i="1"/>
  <c r="AC2" i="1"/>
  <c r="AC4" i="1"/>
  <c r="AC11" i="1"/>
  <c r="AC22" i="1"/>
  <c r="AC29" i="1"/>
  <c r="AC38" i="1"/>
  <c r="AC94" i="1"/>
  <c r="AC140" i="1"/>
  <c r="AC159" i="1"/>
  <c r="AC92" i="1"/>
  <c r="AC115" i="1"/>
  <c r="AC133" i="1"/>
  <c r="AC127" i="1"/>
  <c r="AC24" i="1"/>
  <c r="AC31" i="1"/>
  <c r="AC33" i="1"/>
  <c r="AC40" i="1"/>
  <c r="AC95" i="1"/>
  <c r="AC112" i="1"/>
  <c r="AC148" i="1"/>
  <c r="AC156" i="1"/>
  <c r="AC8" i="1"/>
  <c r="AC17" i="1"/>
  <c r="AC90" i="1"/>
  <c r="AC137" i="1"/>
  <c r="AC160" i="1"/>
  <c r="AC35" i="1"/>
  <c r="AC19" i="1"/>
  <c r="AC26" i="1"/>
  <c r="AC85" i="1"/>
  <c r="AC130" i="1"/>
  <c r="AC149" i="1"/>
  <c r="AC10" i="1"/>
  <c r="AC21" i="1"/>
  <c r="AC37" i="1"/>
  <c r="AC82" i="1"/>
  <c r="AC88" i="1"/>
  <c r="AC93" i="1"/>
  <c r="AC99" i="1"/>
  <c r="AC102" i="1"/>
  <c r="AC116" i="1"/>
  <c r="AC153" i="1"/>
  <c r="AC3" i="1"/>
  <c r="AC5" i="1"/>
  <c r="AC30" i="1"/>
  <c r="AC96" i="1"/>
  <c r="AC113" i="1"/>
  <c r="AC138" i="1"/>
  <c r="L5" i="2" l="1"/>
  <c r="L120" i="2"/>
  <c r="K33" i="2"/>
  <c r="K120" i="2"/>
  <c r="K28" i="2"/>
  <c r="K40" i="2"/>
  <c r="K73" i="2"/>
  <c r="K83" i="2"/>
  <c r="K74" i="2"/>
  <c r="K106" i="2"/>
  <c r="K13" i="2"/>
  <c r="K41" i="2"/>
  <c r="K56" i="2"/>
  <c r="K42" i="2"/>
  <c r="K84" i="2"/>
  <c r="K121" i="2"/>
  <c r="K122" i="2"/>
  <c r="K123" i="2"/>
  <c r="K85" i="2"/>
  <c r="K124" i="2"/>
  <c r="K57" i="2"/>
  <c r="K107" i="2"/>
  <c r="K58" i="2"/>
  <c r="K29" i="2"/>
  <c r="K17" i="2"/>
  <c r="K125" i="2"/>
  <c r="K126" i="2"/>
  <c r="K127" i="2"/>
  <c r="K75" i="2"/>
  <c r="K86" i="2"/>
  <c r="K87" i="2"/>
  <c r="K88" i="2"/>
  <c r="K22" i="2"/>
  <c r="K89" i="2"/>
  <c r="K14" i="2"/>
  <c r="K128" i="2"/>
  <c r="K30" i="2"/>
  <c r="K43" i="2"/>
  <c r="K90" i="2"/>
  <c r="K3" i="2"/>
  <c r="K44" i="2"/>
  <c r="K108" i="2"/>
  <c r="K18" i="2"/>
  <c r="K59" i="2"/>
  <c r="K45" i="2"/>
  <c r="K23" i="2"/>
  <c r="K46" i="2"/>
  <c r="K91" i="2"/>
  <c r="K92" i="2"/>
  <c r="K19" i="2"/>
  <c r="K31" i="2"/>
  <c r="K15" i="2"/>
  <c r="K76" i="2"/>
  <c r="K129" i="2"/>
  <c r="K130" i="2"/>
  <c r="K77" i="2"/>
  <c r="K47" i="2"/>
  <c r="K24" i="2"/>
  <c r="K60" i="2"/>
  <c r="K93" i="2"/>
  <c r="K131" i="2"/>
  <c r="K132" i="2"/>
  <c r="K109" i="2"/>
  <c r="K110" i="2"/>
  <c r="K32" i="2"/>
  <c r="K4" i="2"/>
  <c r="K2" i="2"/>
  <c r="K78" i="2"/>
  <c r="K5" i="2"/>
  <c r="L30" i="2"/>
  <c r="L34" i="2"/>
  <c r="L9" i="2"/>
  <c r="L20" i="2"/>
  <c r="L135" i="2"/>
  <c r="L97" i="2"/>
  <c r="L28" i="2"/>
  <c r="L25" i="2"/>
  <c r="L48" i="2"/>
  <c r="L40" i="2"/>
  <c r="L73" i="2"/>
  <c r="L49" i="2"/>
  <c r="L83" i="2"/>
  <c r="L136" i="2"/>
  <c r="L137" i="2"/>
  <c r="L138" i="2"/>
  <c r="L63" i="2"/>
  <c r="L50" i="2"/>
  <c r="L35" i="2"/>
  <c r="L111" i="2"/>
  <c r="L74" i="2"/>
  <c r="L106" i="2"/>
  <c r="L10" i="2"/>
  <c r="L13" i="2"/>
  <c r="L36" i="2"/>
  <c r="L64" i="2"/>
  <c r="L139" i="2"/>
  <c r="L26" i="2"/>
  <c r="L98" i="2"/>
  <c r="L81" i="2"/>
  <c r="L99" i="2"/>
  <c r="L140" i="2"/>
  <c r="L21" i="2"/>
  <c r="L7" i="2"/>
  <c r="L41" i="2"/>
  <c r="L56" i="2"/>
  <c r="L11" i="2"/>
  <c r="L42" i="2"/>
  <c r="L112" i="2"/>
  <c r="L37" i="2"/>
  <c r="L84" i="2"/>
  <c r="L121" i="2"/>
  <c r="L141" i="2"/>
  <c r="L142" i="2"/>
  <c r="L100" i="2"/>
  <c r="L51" i="2"/>
  <c r="L101" i="2"/>
  <c r="L38" i="2"/>
  <c r="L122" i="2"/>
  <c r="L123" i="2"/>
  <c r="L85" i="2"/>
  <c r="L124" i="2"/>
  <c r="L143" i="2"/>
  <c r="L57" i="2"/>
  <c r="L107" i="2"/>
  <c r="L58" i="2"/>
  <c r="L144" i="2"/>
  <c r="L29" i="2"/>
  <c r="L17" i="2"/>
  <c r="L125" i="2"/>
  <c r="L126" i="2"/>
  <c r="L127" i="2"/>
  <c r="L75" i="2"/>
  <c r="L86" i="2"/>
  <c r="L87" i="2"/>
  <c r="L65" i="2"/>
  <c r="L88" i="2"/>
  <c r="L22" i="2"/>
  <c r="L89" i="2"/>
  <c r="L113" i="2"/>
  <c r="L14" i="2"/>
  <c r="L128" i="2"/>
  <c r="L114" i="2"/>
  <c r="L43" i="2"/>
  <c r="L66" i="2"/>
  <c r="L90" i="2"/>
  <c r="L102" i="2"/>
  <c r="L67" i="2"/>
  <c r="L103" i="2"/>
  <c r="L52" i="2"/>
  <c r="L104" i="2"/>
  <c r="L27" i="2"/>
  <c r="L68" i="2"/>
  <c r="L3" i="2"/>
  <c r="L44" i="2"/>
  <c r="L115" i="2"/>
  <c r="L116" i="2"/>
  <c r="L108" i="2"/>
  <c r="L18" i="2"/>
  <c r="L39" i="2"/>
  <c r="L145" i="2"/>
  <c r="L59" i="2"/>
  <c r="L69" i="2"/>
  <c r="L117" i="2"/>
  <c r="L45" i="2"/>
  <c r="L118" i="2"/>
  <c r="L23" i="2"/>
  <c r="L53" i="2"/>
  <c r="L46" i="2"/>
  <c r="L91" i="2"/>
  <c r="L92" i="2"/>
  <c r="L19" i="2"/>
  <c r="L31" i="2"/>
  <c r="L82" i="2"/>
  <c r="L105" i="2"/>
  <c r="L16" i="2"/>
  <c r="L8" i="2"/>
  <c r="L15" i="2"/>
  <c r="L54" i="2"/>
  <c r="L76" i="2"/>
  <c r="L129" i="2"/>
  <c r="L130" i="2"/>
  <c r="L77" i="2"/>
  <c r="L47" i="2"/>
  <c r="L146" i="2"/>
  <c r="L24" i="2"/>
  <c r="L70" i="2"/>
  <c r="L60" i="2"/>
  <c r="L93" i="2"/>
  <c r="L71" i="2"/>
  <c r="L55" i="2"/>
  <c r="L131" i="2"/>
  <c r="L119" i="2"/>
  <c r="L132" i="2"/>
  <c r="L109" i="2"/>
  <c r="L110" i="2"/>
  <c r="L32" i="2"/>
  <c r="L4" i="2"/>
  <c r="L2" i="2"/>
  <c r="L78" i="2"/>
  <c r="L33" i="2"/>
  <c r="L12" i="2"/>
  <c r="L72" i="2"/>
  <c r="AN113" i="2" l="1"/>
  <c r="AS113" i="2" s="1"/>
  <c r="AE113" i="2"/>
  <c r="AC113" i="2"/>
  <c r="AA113" i="2"/>
  <c r="X113" i="2"/>
  <c r="AG113" i="2" s="1"/>
  <c r="S113" i="2"/>
  <c r="R113" i="2"/>
  <c r="T113" i="2" s="1"/>
  <c r="U113" i="2" s="1"/>
  <c r="Q113" i="2"/>
  <c r="AE66" i="2"/>
  <c r="AC66" i="2"/>
  <c r="AA66" i="2"/>
  <c r="X66" i="2"/>
  <c r="AG66" i="2" s="1"/>
  <c r="S66" i="2"/>
  <c r="R66" i="2"/>
  <c r="T66" i="2" s="1"/>
  <c r="U66" i="2" s="1"/>
  <c r="Q66" i="2"/>
  <c r="AN115" i="2"/>
  <c r="AS115" i="2" s="1"/>
  <c r="AE115" i="2"/>
  <c r="AC115" i="2"/>
  <c r="AA115" i="2"/>
  <c r="X115" i="2"/>
  <c r="AG115" i="2" s="1"/>
  <c r="S115" i="2"/>
  <c r="R115" i="2"/>
  <c r="T115" i="2" s="1"/>
  <c r="U115" i="2" s="1"/>
  <c r="Q115" i="2"/>
  <c r="AE27" i="2"/>
  <c r="AC27" i="2"/>
  <c r="AA27" i="2"/>
  <c r="X27" i="2"/>
  <c r="AG27" i="2" s="1"/>
  <c r="S27" i="2"/>
  <c r="R27" i="2"/>
  <c r="T27" i="2" s="1"/>
  <c r="U27" i="2" s="1"/>
  <c r="Q27" i="2"/>
  <c r="AE52" i="2"/>
  <c r="AC52" i="2"/>
  <c r="AA52" i="2"/>
  <c r="X52" i="2"/>
  <c r="S52" i="2"/>
  <c r="R52" i="2"/>
  <c r="T52" i="2" s="1"/>
  <c r="U52" i="2" s="1"/>
  <c r="Q52" i="2"/>
  <c r="AE104" i="2"/>
  <c r="AC104" i="2"/>
  <c r="AA104" i="2"/>
  <c r="X104" i="2"/>
  <c r="S104" i="2"/>
  <c r="R104" i="2"/>
  <c r="T104" i="2" s="1"/>
  <c r="U104" i="2" s="1"/>
  <c r="Q104" i="2"/>
  <c r="AN68" i="2"/>
  <c r="AS68" i="2" s="1"/>
  <c r="AE68" i="2"/>
  <c r="AC68" i="2"/>
  <c r="AA68" i="2"/>
  <c r="X68" i="2"/>
  <c r="S68" i="2"/>
  <c r="R68" i="2"/>
  <c r="T68" i="2" s="1"/>
  <c r="U68" i="2" s="1"/>
  <c r="Q68" i="2"/>
  <c r="AE117" i="2"/>
  <c r="AC117" i="2"/>
  <c r="AA117" i="2"/>
  <c r="X117" i="2"/>
  <c r="AG117" i="2" s="1"/>
  <c r="S117" i="2"/>
  <c r="R117" i="2"/>
  <c r="T117" i="2" s="1"/>
  <c r="U117" i="2" s="1"/>
  <c r="Q117" i="2"/>
  <c r="AN67" i="2"/>
  <c r="AS67" i="2" s="1"/>
  <c r="AE67" i="2"/>
  <c r="AC67" i="2"/>
  <c r="AA67" i="2"/>
  <c r="X67" i="2"/>
  <c r="AG67" i="2" s="1"/>
  <c r="S67" i="2"/>
  <c r="R67" i="2"/>
  <c r="T67" i="2" s="1"/>
  <c r="U67" i="2" s="1"/>
  <c r="Q67" i="2"/>
  <c r="AN118" i="2"/>
  <c r="AS118" i="2" s="1"/>
  <c r="AE118" i="2"/>
  <c r="AC118" i="2"/>
  <c r="AA118" i="2"/>
  <c r="X118" i="2"/>
  <c r="AG118" i="2" s="1"/>
  <c r="S118" i="2"/>
  <c r="R118" i="2"/>
  <c r="T118" i="2" s="1"/>
  <c r="U118" i="2" s="1"/>
  <c r="Q118" i="2"/>
  <c r="AN69" i="2"/>
  <c r="AS69" i="2" s="1"/>
  <c r="AE69" i="2"/>
  <c r="AC69" i="2"/>
  <c r="AA69" i="2"/>
  <c r="X69" i="2"/>
  <c r="AG69" i="2" s="1"/>
  <c r="S69" i="2"/>
  <c r="R69" i="2"/>
  <c r="T69" i="2" s="1"/>
  <c r="U69" i="2" s="1"/>
  <c r="Q69" i="2"/>
  <c r="AN65" i="2"/>
  <c r="AS65" i="2" s="1"/>
  <c r="AE65" i="2"/>
  <c r="AC65" i="2"/>
  <c r="AA65" i="2"/>
  <c r="X65" i="2"/>
  <c r="AG65" i="2" s="1"/>
  <c r="S65" i="2"/>
  <c r="R65" i="2"/>
  <c r="T65" i="2" s="1"/>
  <c r="U65" i="2" s="1"/>
  <c r="Q65" i="2"/>
  <c r="AE116" i="2"/>
  <c r="AC116" i="2"/>
  <c r="AA116" i="2"/>
  <c r="X116" i="2"/>
  <c r="AG116" i="2" s="1"/>
  <c r="S116" i="2"/>
  <c r="R116" i="2"/>
  <c r="T116" i="2" s="1"/>
  <c r="U116" i="2" s="1"/>
  <c r="Q116" i="2"/>
  <c r="AE102" i="2"/>
  <c r="AC102" i="2"/>
  <c r="AA102" i="2"/>
  <c r="X102" i="2"/>
  <c r="AG102" i="2" s="1"/>
  <c r="S102" i="2"/>
  <c r="R102" i="2"/>
  <c r="T102" i="2" s="1"/>
  <c r="U102" i="2" s="1"/>
  <c r="Q102" i="2"/>
  <c r="AE145" i="2"/>
  <c r="AC145" i="2"/>
  <c r="AA145" i="2"/>
  <c r="X145" i="2"/>
  <c r="AG145" i="2" s="1"/>
  <c r="S145" i="2"/>
  <c r="R145" i="2"/>
  <c r="T145" i="2" s="1"/>
  <c r="U145" i="2" s="1"/>
  <c r="Q145" i="2"/>
  <c r="AN114" i="2"/>
  <c r="AS114" i="2" s="1"/>
  <c r="AE114" i="2"/>
  <c r="AC114" i="2"/>
  <c r="AA114" i="2"/>
  <c r="X114" i="2"/>
  <c r="AG114" i="2" s="1"/>
  <c r="S114" i="2"/>
  <c r="R114" i="2"/>
  <c r="T114" i="2" s="1"/>
  <c r="U114" i="2" s="1"/>
  <c r="Q114" i="2"/>
  <c r="AE103" i="2"/>
  <c r="AC103" i="2"/>
  <c r="AA103" i="2"/>
  <c r="X103" i="2"/>
  <c r="AG103" i="2" s="1"/>
  <c r="S103" i="2"/>
  <c r="R103" i="2"/>
  <c r="T103" i="2" s="1"/>
  <c r="U103" i="2" s="1"/>
  <c r="Q103" i="2"/>
  <c r="AN144" i="2"/>
  <c r="AS144" i="2" s="1"/>
  <c r="AE144" i="2"/>
  <c r="AC144" i="2"/>
  <c r="AA144" i="2"/>
  <c r="X144" i="2"/>
  <c r="AG144" i="2" s="1"/>
  <c r="S144" i="2"/>
  <c r="R144" i="2"/>
  <c r="T144" i="2" s="1"/>
  <c r="U144" i="2" s="1"/>
  <c r="Q144" i="2"/>
  <c r="AN39" i="2"/>
  <c r="AS39" i="2" s="1"/>
  <c r="AE39" i="2"/>
  <c r="AC39" i="2"/>
  <c r="AA39" i="2"/>
  <c r="X39" i="2"/>
  <c r="AG39" i="2" s="1"/>
  <c r="S39" i="2"/>
  <c r="R39" i="2"/>
  <c r="T39" i="2" s="1"/>
  <c r="U39" i="2" s="1"/>
  <c r="Q39" i="2"/>
  <c r="AE143" i="2"/>
  <c r="AC143" i="2"/>
  <c r="AA143" i="2"/>
  <c r="X143" i="2"/>
  <c r="AG143" i="2" s="1"/>
  <c r="S143" i="2"/>
  <c r="R143" i="2"/>
  <c r="T143" i="2" s="1"/>
  <c r="U143" i="2" s="1"/>
  <c r="Q143" i="2"/>
  <c r="AE111" i="2"/>
  <c r="AC111" i="2"/>
  <c r="AA111" i="2"/>
  <c r="X111" i="2"/>
  <c r="S111" i="2"/>
  <c r="R111" i="2"/>
  <c r="T111" i="2" s="1"/>
  <c r="U111" i="2" s="1"/>
  <c r="Q111" i="2"/>
  <c r="AE7" i="2"/>
  <c r="AC7" i="2"/>
  <c r="AA7" i="2"/>
  <c r="X7" i="2"/>
  <c r="S7" i="2"/>
  <c r="R7" i="2"/>
  <c r="T7" i="2" s="1"/>
  <c r="U7" i="2" s="1"/>
  <c r="Q7" i="2"/>
  <c r="AN51" i="2"/>
  <c r="AS51" i="2" s="1"/>
  <c r="AE51" i="2"/>
  <c r="AC51" i="2"/>
  <c r="AA51" i="2"/>
  <c r="X51" i="2"/>
  <c r="S51" i="2"/>
  <c r="R51" i="2"/>
  <c r="T51" i="2" s="1"/>
  <c r="U51" i="2" s="1"/>
  <c r="Q51" i="2"/>
  <c r="AN64" i="2"/>
  <c r="AS64" i="2" s="1"/>
  <c r="AE64" i="2"/>
  <c r="AC64" i="2"/>
  <c r="AA64" i="2"/>
  <c r="X64" i="2"/>
  <c r="S64" i="2"/>
  <c r="R64" i="2"/>
  <c r="T64" i="2" s="1"/>
  <c r="U64" i="2" s="1"/>
  <c r="Q64" i="2"/>
  <c r="AE49" i="2"/>
  <c r="AC49" i="2"/>
  <c r="AA49" i="2"/>
  <c r="X49" i="2"/>
  <c r="AG49" i="2" s="1"/>
  <c r="S49" i="2"/>
  <c r="R49" i="2"/>
  <c r="T49" i="2" s="1"/>
  <c r="U49" i="2" s="1"/>
  <c r="Q49" i="2"/>
  <c r="AE35" i="2"/>
  <c r="AC35" i="2"/>
  <c r="AA35" i="2"/>
  <c r="X35" i="2"/>
  <c r="AG35" i="2" s="1"/>
  <c r="S35" i="2"/>
  <c r="R35" i="2"/>
  <c r="T35" i="2" s="1"/>
  <c r="U35" i="2" s="1"/>
  <c r="Q35" i="2"/>
  <c r="AE50" i="2"/>
  <c r="AC50" i="2"/>
  <c r="AA50" i="2"/>
  <c r="X50" i="2"/>
  <c r="AG50" i="2" s="1"/>
  <c r="S50" i="2"/>
  <c r="R50" i="2"/>
  <c r="T50" i="2" s="1"/>
  <c r="U50" i="2" s="1"/>
  <c r="Q50" i="2"/>
  <c r="AE140" i="2"/>
  <c r="AC140" i="2"/>
  <c r="AA140" i="2"/>
  <c r="X140" i="2"/>
  <c r="AG140" i="2" s="1"/>
  <c r="S140" i="2"/>
  <c r="R140" i="2"/>
  <c r="T140" i="2" s="1"/>
  <c r="U140" i="2" s="1"/>
  <c r="Q140" i="2"/>
  <c r="AE138" i="2"/>
  <c r="AC138" i="2"/>
  <c r="AA138" i="2"/>
  <c r="X138" i="2"/>
  <c r="AG138" i="2" s="1"/>
  <c r="S138" i="2"/>
  <c r="R138" i="2"/>
  <c r="T138" i="2" s="1"/>
  <c r="U138" i="2" s="1"/>
  <c r="Q138" i="2"/>
  <c r="AE37" i="2"/>
  <c r="AC37" i="2"/>
  <c r="AA37" i="2"/>
  <c r="X37" i="2"/>
  <c r="AG37" i="2" s="1"/>
  <c r="S37" i="2"/>
  <c r="R37" i="2"/>
  <c r="T37" i="2" s="1"/>
  <c r="U37" i="2" s="1"/>
  <c r="Q37" i="2"/>
  <c r="AE11" i="2"/>
  <c r="AC11" i="2"/>
  <c r="AA11" i="2"/>
  <c r="X11" i="2"/>
  <c r="S11" i="2"/>
  <c r="R11" i="2"/>
  <c r="T11" i="2" s="1"/>
  <c r="U11" i="2" s="1"/>
  <c r="Q11" i="2"/>
  <c r="AE135" i="2"/>
  <c r="AC135" i="2"/>
  <c r="AA135" i="2"/>
  <c r="X135" i="2"/>
  <c r="S135" i="2"/>
  <c r="R135" i="2"/>
  <c r="T135" i="2" s="1"/>
  <c r="U135" i="2" s="1"/>
  <c r="Q135" i="2"/>
  <c r="AE20" i="2"/>
  <c r="AC20" i="2"/>
  <c r="AA20" i="2"/>
  <c r="X20" i="2"/>
  <c r="AG20" i="2" s="1"/>
  <c r="S20" i="2"/>
  <c r="R20" i="2"/>
  <c r="T20" i="2" s="1"/>
  <c r="U20" i="2" s="1"/>
  <c r="Q20" i="2"/>
  <c r="AN61" i="2"/>
  <c r="AS61" i="2" s="1"/>
  <c r="AE61" i="2"/>
  <c r="AC61" i="2"/>
  <c r="AA61" i="2"/>
  <c r="X61" i="2"/>
  <c r="AG61" i="2" s="1"/>
  <c r="S61" i="2"/>
  <c r="R61" i="2"/>
  <c r="T61" i="2" s="1"/>
  <c r="U61" i="2" s="1"/>
  <c r="Q61" i="2"/>
  <c r="L61" i="2"/>
  <c r="AE99" i="2"/>
  <c r="AC99" i="2"/>
  <c r="AA99" i="2"/>
  <c r="X99" i="2"/>
  <c r="AG99" i="2" s="1"/>
  <c r="S99" i="2"/>
  <c r="R99" i="2"/>
  <c r="T99" i="2" s="1"/>
  <c r="U99" i="2" s="1"/>
  <c r="Q99" i="2"/>
  <c r="AE97" i="2"/>
  <c r="AC97" i="2"/>
  <c r="AA97" i="2"/>
  <c r="X97" i="2"/>
  <c r="AG97" i="2" s="1"/>
  <c r="S97" i="2"/>
  <c r="R97" i="2"/>
  <c r="T97" i="2" s="1"/>
  <c r="U97" i="2" s="1"/>
  <c r="Q97" i="2"/>
  <c r="AN48" i="2"/>
  <c r="AS48" i="2" s="1"/>
  <c r="AE48" i="2"/>
  <c r="AC48" i="2"/>
  <c r="AA48" i="2"/>
  <c r="X48" i="2"/>
  <c r="AG48" i="2" s="1"/>
  <c r="S48" i="2"/>
  <c r="R48" i="2"/>
  <c r="T48" i="2" s="1"/>
  <c r="U48" i="2" s="1"/>
  <c r="Q48" i="2"/>
  <c r="AN21" i="2"/>
  <c r="AS21" i="2" s="1"/>
  <c r="AE21" i="2"/>
  <c r="AC21" i="2"/>
  <c r="AA21" i="2"/>
  <c r="X21" i="2"/>
  <c r="AG21" i="2" s="1"/>
  <c r="S21" i="2"/>
  <c r="R21" i="2"/>
  <c r="T21" i="2" s="1"/>
  <c r="U21" i="2" s="1"/>
  <c r="Q21" i="2"/>
  <c r="AN63" i="2"/>
  <c r="AS63" i="2" s="1"/>
  <c r="AE63" i="2"/>
  <c r="AC63" i="2"/>
  <c r="AA63" i="2"/>
  <c r="X63" i="2"/>
  <c r="AG63" i="2" s="1"/>
  <c r="S63" i="2"/>
  <c r="R63" i="2"/>
  <c r="T63" i="2" s="1"/>
  <c r="U63" i="2" s="1"/>
  <c r="Q63" i="2"/>
  <c r="AN81" i="2"/>
  <c r="AS81" i="2" s="1"/>
  <c r="AE81" i="2"/>
  <c r="AC81" i="2"/>
  <c r="AA81" i="2"/>
  <c r="X81" i="2"/>
  <c r="AG81" i="2" s="1"/>
  <c r="S81" i="2"/>
  <c r="R81" i="2"/>
  <c r="T81" i="2" s="1"/>
  <c r="U81" i="2" s="1"/>
  <c r="Q81" i="2"/>
  <c r="AE95" i="2"/>
  <c r="AC95" i="2"/>
  <c r="AA95" i="2"/>
  <c r="X95" i="2"/>
  <c r="AG95" i="2" s="1"/>
  <c r="S95" i="2"/>
  <c r="R95" i="2"/>
  <c r="T95" i="2" s="1"/>
  <c r="U95" i="2" s="1"/>
  <c r="Q95" i="2"/>
  <c r="L95" i="2"/>
  <c r="AE137" i="2"/>
  <c r="AC137" i="2"/>
  <c r="AA137" i="2"/>
  <c r="X137" i="2"/>
  <c r="AG137" i="2" s="1"/>
  <c r="S137" i="2"/>
  <c r="R137" i="2"/>
  <c r="T137" i="2" s="1"/>
  <c r="U137" i="2" s="1"/>
  <c r="Q137" i="2"/>
  <c r="AN10" i="2"/>
  <c r="AS10" i="2" s="1"/>
  <c r="AE10" i="2"/>
  <c r="AC10" i="2"/>
  <c r="AA10" i="2"/>
  <c r="X10" i="2"/>
  <c r="S10" i="2"/>
  <c r="R10" i="2"/>
  <c r="T10" i="2" s="1"/>
  <c r="U10" i="2" s="1"/>
  <c r="Q10" i="2"/>
  <c r="AE62" i="2"/>
  <c r="AC62" i="2"/>
  <c r="AA62" i="2"/>
  <c r="X62" i="2"/>
  <c r="AG62" i="2" s="1"/>
  <c r="S62" i="2"/>
  <c r="R62" i="2"/>
  <c r="T62" i="2" s="1"/>
  <c r="U62" i="2" s="1"/>
  <c r="Q62" i="2"/>
  <c r="L62" i="2"/>
  <c r="AN134" i="2"/>
  <c r="AS134" i="2" s="1"/>
  <c r="AE134" i="2"/>
  <c r="AC134" i="2"/>
  <c r="AA134" i="2"/>
  <c r="X134" i="2"/>
  <c r="AG134" i="2" s="1"/>
  <c r="S134" i="2"/>
  <c r="R134" i="2"/>
  <c r="T134" i="2" s="1"/>
  <c r="U134" i="2" s="1"/>
  <c r="Q134" i="2"/>
  <c r="L134" i="2"/>
  <c r="AN136" i="2"/>
  <c r="AS136" i="2" s="1"/>
  <c r="AE136" i="2"/>
  <c r="AC136" i="2"/>
  <c r="AA136" i="2"/>
  <c r="X136" i="2"/>
  <c r="AG136" i="2" s="1"/>
  <c r="S136" i="2"/>
  <c r="R136" i="2"/>
  <c r="T136" i="2" s="1"/>
  <c r="U136" i="2" s="1"/>
  <c r="Q136" i="2"/>
  <c r="AE100" i="2"/>
  <c r="AC100" i="2"/>
  <c r="AA100" i="2"/>
  <c r="X100" i="2"/>
  <c r="AG100" i="2" s="1"/>
  <c r="S100" i="2"/>
  <c r="R100" i="2"/>
  <c r="T100" i="2" s="1"/>
  <c r="U100" i="2" s="1"/>
  <c r="Q100" i="2"/>
  <c r="AN38" i="2"/>
  <c r="AS38" i="2" s="1"/>
  <c r="AE38" i="2"/>
  <c r="AC38" i="2"/>
  <c r="AA38" i="2"/>
  <c r="X38" i="2"/>
  <c r="AG38" i="2" s="1"/>
  <c r="S38" i="2"/>
  <c r="R38" i="2"/>
  <c r="T38" i="2" s="1"/>
  <c r="U38" i="2" s="1"/>
  <c r="Q38" i="2"/>
  <c r="AN98" i="2"/>
  <c r="AS98" i="2" s="1"/>
  <c r="AE98" i="2"/>
  <c r="AC98" i="2"/>
  <c r="AA98" i="2"/>
  <c r="X98" i="2"/>
  <c r="AG98" i="2" s="1"/>
  <c r="S98" i="2"/>
  <c r="R98" i="2"/>
  <c r="T98" i="2" s="1"/>
  <c r="U98" i="2" s="1"/>
  <c r="Q98" i="2"/>
  <c r="AE96" i="2"/>
  <c r="AC96" i="2"/>
  <c r="AA96" i="2"/>
  <c r="X96" i="2"/>
  <c r="AG96" i="2" s="1"/>
  <c r="S96" i="2"/>
  <c r="R96" i="2"/>
  <c r="T96" i="2" s="1"/>
  <c r="U96" i="2" s="1"/>
  <c r="Q96" i="2"/>
  <c r="L96" i="2"/>
  <c r="AE79" i="2"/>
  <c r="AC79" i="2"/>
  <c r="AA79" i="2"/>
  <c r="X79" i="2"/>
  <c r="AG79" i="2" s="1"/>
  <c r="S79" i="2"/>
  <c r="R79" i="2"/>
  <c r="T79" i="2" s="1"/>
  <c r="U79" i="2" s="1"/>
  <c r="Q79" i="2"/>
  <c r="L79" i="2"/>
  <c r="AE80" i="2"/>
  <c r="AC80" i="2"/>
  <c r="AA80" i="2"/>
  <c r="X80" i="2"/>
  <c r="AG80" i="2" s="1"/>
  <c r="S80" i="2"/>
  <c r="R80" i="2"/>
  <c r="T80" i="2" s="1"/>
  <c r="U80" i="2" s="1"/>
  <c r="Q80" i="2"/>
  <c r="L80" i="2"/>
  <c r="AN142" i="2"/>
  <c r="AS142" i="2" s="1"/>
  <c r="AE142" i="2"/>
  <c r="AC142" i="2"/>
  <c r="AA142" i="2"/>
  <c r="X142" i="2"/>
  <c r="AG142" i="2" s="1"/>
  <c r="S142" i="2"/>
  <c r="R142" i="2"/>
  <c r="T142" i="2" s="1"/>
  <c r="U142" i="2" s="1"/>
  <c r="Q142" i="2"/>
  <c r="AN6" i="2"/>
  <c r="AS6" i="2" s="1"/>
  <c r="AE6" i="2"/>
  <c r="AC6" i="2"/>
  <c r="AA6" i="2"/>
  <c r="X6" i="2"/>
  <c r="AG6" i="2" s="1"/>
  <c r="S6" i="2"/>
  <c r="R6" i="2"/>
  <c r="T6" i="2" s="1"/>
  <c r="U6" i="2" s="1"/>
  <c r="Q6" i="2"/>
  <c r="L6" i="2"/>
  <c r="AN94" i="2"/>
  <c r="AS94" i="2" s="1"/>
  <c r="AE94" i="2"/>
  <c r="AC94" i="2"/>
  <c r="AA94" i="2"/>
  <c r="X94" i="2"/>
  <c r="AG94" i="2" s="1"/>
  <c r="S94" i="2"/>
  <c r="R94" i="2"/>
  <c r="T94" i="2" s="1"/>
  <c r="U94" i="2" s="1"/>
  <c r="Q94" i="2"/>
  <c r="L94" i="2"/>
  <c r="AN101" i="2"/>
  <c r="AS101" i="2" s="1"/>
  <c r="AE101" i="2"/>
  <c r="AC101" i="2"/>
  <c r="AA101" i="2"/>
  <c r="X101" i="2"/>
  <c r="AG101" i="2" s="1"/>
  <c r="S101" i="2"/>
  <c r="R101" i="2"/>
  <c r="T101" i="2" s="1"/>
  <c r="U101" i="2" s="1"/>
  <c r="Q101" i="2"/>
  <c r="AN9" i="2"/>
  <c r="AS9" i="2" s="1"/>
  <c r="AE9" i="2"/>
  <c r="AC9" i="2"/>
  <c r="AA9" i="2"/>
  <c r="X9" i="2"/>
  <c r="AG9" i="2" s="1"/>
  <c r="S9" i="2"/>
  <c r="R9" i="2"/>
  <c r="T9" i="2" s="1"/>
  <c r="U9" i="2" s="1"/>
  <c r="Q9" i="2"/>
  <c r="AN133" i="2"/>
  <c r="AS133" i="2" s="1"/>
  <c r="AE133" i="2"/>
  <c r="AC133" i="2"/>
  <c r="AA133" i="2"/>
  <c r="X133" i="2"/>
  <c r="AG133" i="2" s="1"/>
  <c r="S133" i="2"/>
  <c r="R133" i="2"/>
  <c r="T133" i="2" s="1"/>
  <c r="U133" i="2" s="1"/>
  <c r="Q133" i="2"/>
  <c r="L133" i="2"/>
  <c r="AE141" i="2"/>
  <c r="AC141" i="2"/>
  <c r="AA141" i="2"/>
  <c r="X141" i="2"/>
  <c r="AG141" i="2" s="1"/>
  <c r="S141" i="2"/>
  <c r="R141" i="2"/>
  <c r="T141" i="2" s="1"/>
  <c r="U141" i="2" s="1"/>
  <c r="Q141" i="2"/>
  <c r="AE112" i="2"/>
  <c r="AC112" i="2"/>
  <c r="AA112" i="2"/>
  <c r="X112" i="2"/>
  <c r="AG112" i="2" s="1"/>
  <c r="S112" i="2"/>
  <c r="R112" i="2"/>
  <c r="T112" i="2" s="1"/>
  <c r="U112" i="2" s="1"/>
  <c r="Q112" i="2"/>
  <c r="AE36" i="2"/>
  <c r="AC36" i="2"/>
  <c r="AA36" i="2"/>
  <c r="X36" i="2"/>
  <c r="AG36" i="2" s="1"/>
  <c r="S36" i="2"/>
  <c r="R36" i="2"/>
  <c r="T36" i="2" s="1"/>
  <c r="U36" i="2" s="1"/>
  <c r="Q36" i="2"/>
  <c r="AN25" i="2"/>
  <c r="AS25" i="2" s="1"/>
  <c r="AE25" i="2"/>
  <c r="AC25" i="2"/>
  <c r="AA25" i="2"/>
  <c r="X25" i="2"/>
  <c r="AG25" i="2" s="1"/>
  <c r="S25" i="2"/>
  <c r="R25" i="2"/>
  <c r="T25" i="2" s="1"/>
  <c r="U25" i="2" s="1"/>
  <c r="Q25" i="2"/>
  <c r="AN26" i="2"/>
  <c r="AS26" i="2" s="1"/>
  <c r="AE26" i="2"/>
  <c r="AC26" i="2"/>
  <c r="AA26" i="2"/>
  <c r="X26" i="2"/>
  <c r="AG26" i="2" s="1"/>
  <c r="S26" i="2"/>
  <c r="R26" i="2"/>
  <c r="T26" i="2" s="1"/>
  <c r="U26" i="2" s="1"/>
  <c r="Q26" i="2"/>
  <c r="AN34" i="2"/>
  <c r="AS34" i="2" s="1"/>
  <c r="AE34" i="2"/>
  <c r="AC34" i="2"/>
  <c r="AA34" i="2"/>
  <c r="X34" i="2"/>
  <c r="AG34" i="2" s="1"/>
  <c r="S34" i="2"/>
  <c r="R34" i="2"/>
  <c r="T34" i="2" s="1"/>
  <c r="U34" i="2" s="1"/>
  <c r="Q34" i="2"/>
  <c r="AE139" i="2"/>
  <c r="AC139" i="2"/>
  <c r="AA139" i="2"/>
  <c r="X139" i="2"/>
  <c r="AG139" i="2" s="1"/>
  <c r="S139" i="2"/>
  <c r="R139" i="2"/>
  <c r="T139" i="2" s="1"/>
  <c r="U139" i="2" s="1"/>
  <c r="Q139" i="2"/>
  <c r="AN72" i="2"/>
  <c r="AS72" i="2" s="1"/>
  <c r="AE72" i="2"/>
  <c r="AC72" i="2"/>
  <c r="AA72" i="2"/>
  <c r="X72" i="2"/>
  <c r="AG72" i="2" s="1"/>
  <c r="S72" i="2"/>
  <c r="R72" i="2"/>
  <c r="T72" i="2" s="1"/>
  <c r="U72" i="2" s="1"/>
  <c r="Q72" i="2"/>
  <c r="AE53" i="2"/>
  <c r="AC53" i="2"/>
  <c r="AA53" i="2"/>
  <c r="X53" i="2"/>
  <c r="AG53" i="2" s="1"/>
  <c r="S53" i="2"/>
  <c r="R53" i="2"/>
  <c r="T53" i="2" s="1"/>
  <c r="U53" i="2" s="1"/>
  <c r="Q53" i="2"/>
  <c r="AE8" i="2"/>
  <c r="AC8" i="2"/>
  <c r="AA8" i="2"/>
  <c r="X8" i="2"/>
  <c r="AG8" i="2" s="1"/>
  <c r="S8" i="2"/>
  <c r="R8" i="2"/>
  <c r="T8" i="2" s="1"/>
  <c r="U8" i="2" s="1"/>
  <c r="Q8" i="2"/>
  <c r="AN55" i="2"/>
  <c r="AS55" i="2" s="1"/>
  <c r="AE55" i="2"/>
  <c r="AC55" i="2"/>
  <c r="AA55" i="2"/>
  <c r="X55" i="2"/>
  <c r="AG55" i="2" s="1"/>
  <c r="S55" i="2"/>
  <c r="R55" i="2"/>
  <c r="T55" i="2" s="1"/>
  <c r="U55" i="2" s="1"/>
  <c r="Q55" i="2"/>
  <c r="AN105" i="2"/>
  <c r="AS105" i="2" s="1"/>
  <c r="AE105" i="2"/>
  <c r="AC105" i="2"/>
  <c r="AA105" i="2"/>
  <c r="X105" i="2"/>
  <c r="AG105" i="2" s="1"/>
  <c r="S105" i="2"/>
  <c r="R105" i="2"/>
  <c r="T105" i="2" s="1"/>
  <c r="U105" i="2" s="1"/>
  <c r="Q105" i="2"/>
  <c r="AN12" i="2"/>
  <c r="AS12" i="2" s="1"/>
  <c r="AE12" i="2"/>
  <c r="AC12" i="2"/>
  <c r="AA12" i="2"/>
  <c r="X12" i="2"/>
  <c r="AG12" i="2" s="1"/>
  <c r="S12" i="2"/>
  <c r="R12" i="2"/>
  <c r="T12" i="2" s="1"/>
  <c r="U12" i="2" s="1"/>
  <c r="Q12" i="2"/>
  <c r="AN82" i="2"/>
  <c r="AS82" i="2" s="1"/>
  <c r="AE82" i="2"/>
  <c r="AC82" i="2"/>
  <c r="AA82" i="2"/>
  <c r="X82" i="2"/>
  <c r="AG82" i="2" s="1"/>
  <c r="S82" i="2"/>
  <c r="R82" i="2"/>
  <c r="T82" i="2" s="1"/>
  <c r="U82" i="2" s="1"/>
  <c r="Q82" i="2"/>
  <c r="AN54" i="2"/>
  <c r="AS54" i="2" s="1"/>
  <c r="AE54" i="2"/>
  <c r="AC54" i="2"/>
  <c r="AA54" i="2"/>
  <c r="X54" i="2"/>
  <c r="AG54" i="2" s="1"/>
  <c r="S54" i="2"/>
  <c r="R54" i="2"/>
  <c r="T54" i="2" s="1"/>
  <c r="U54" i="2" s="1"/>
  <c r="Q54" i="2"/>
  <c r="AE16" i="2"/>
  <c r="AC16" i="2"/>
  <c r="AA16" i="2"/>
  <c r="X16" i="2"/>
  <c r="S16" i="2"/>
  <c r="R16" i="2"/>
  <c r="T16" i="2" s="1"/>
  <c r="U16" i="2" s="1"/>
  <c r="Q16" i="2"/>
  <c r="AN70" i="2"/>
  <c r="AS70" i="2" s="1"/>
  <c r="AE70" i="2"/>
  <c r="AC70" i="2"/>
  <c r="AA70" i="2"/>
  <c r="X70" i="2"/>
  <c r="S70" i="2"/>
  <c r="R70" i="2"/>
  <c r="T70" i="2" s="1"/>
  <c r="U70" i="2" s="1"/>
  <c r="Q70" i="2"/>
  <c r="AN146" i="2"/>
  <c r="AS146" i="2" s="1"/>
  <c r="AE146" i="2"/>
  <c r="AC146" i="2"/>
  <c r="AA146" i="2"/>
  <c r="X146" i="2"/>
  <c r="S146" i="2"/>
  <c r="R146" i="2"/>
  <c r="T146" i="2" s="1"/>
  <c r="U146" i="2" s="1"/>
  <c r="Q146" i="2"/>
  <c r="AN71" i="2"/>
  <c r="AS71" i="2" s="1"/>
  <c r="AE71" i="2"/>
  <c r="AC71" i="2"/>
  <c r="AA71" i="2"/>
  <c r="X71" i="2"/>
  <c r="S71" i="2"/>
  <c r="R71" i="2"/>
  <c r="T71" i="2" s="1"/>
  <c r="U71" i="2" s="1"/>
  <c r="Q71" i="2"/>
  <c r="AN119" i="2"/>
  <c r="AS119" i="2" s="1"/>
  <c r="AE119" i="2"/>
  <c r="AC119" i="2"/>
  <c r="AA119" i="2"/>
  <c r="X119" i="2"/>
  <c r="S119" i="2"/>
  <c r="R119" i="2"/>
  <c r="T119" i="2" s="1"/>
  <c r="U119" i="2" s="1"/>
  <c r="Q119" i="2"/>
  <c r="AG10" i="2" l="1"/>
  <c r="AF10" i="2"/>
  <c r="AG71" i="2"/>
  <c r="AG16" i="2"/>
  <c r="AG11" i="2"/>
  <c r="AF11" i="2"/>
  <c r="AG111" i="2"/>
  <c r="AG52" i="2"/>
  <c r="AG119" i="2"/>
  <c r="AG146" i="2"/>
  <c r="AG70" i="2"/>
  <c r="AG135" i="2"/>
  <c r="AG64" i="2"/>
  <c r="AG51" i="2"/>
  <c r="AG7" i="2"/>
  <c r="AG68" i="2"/>
  <c r="AG104" i="2"/>
  <c r="AF99" i="2"/>
  <c r="AF134" i="2"/>
  <c r="AF9" i="2"/>
  <c r="AF138" i="2"/>
  <c r="AF136" i="2"/>
  <c r="AF21" i="2"/>
  <c r="AF16" i="2"/>
  <c r="AF137" i="2"/>
  <c r="AF72" i="2"/>
  <c r="AF71" i="2"/>
  <c r="AF135" i="2"/>
  <c r="AF145" i="2"/>
  <c r="AF68" i="2"/>
  <c r="AF37" i="2"/>
  <c r="AF38" i="2"/>
  <c r="AF20" i="2"/>
  <c r="AF81" i="2"/>
  <c r="AF111" i="2"/>
  <c r="AF64" i="2"/>
  <c r="AF139" i="2"/>
  <c r="AF142" i="2"/>
  <c r="AF63" i="2"/>
  <c r="AF101" i="2"/>
  <c r="AF98" i="2"/>
  <c r="AF49" i="2"/>
  <c r="AF80" i="2"/>
  <c r="AF70" i="2"/>
  <c r="AF133" i="2"/>
  <c r="AF6" i="2"/>
  <c r="AF97" i="2"/>
  <c r="AF7" i="2"/>
  <c r="AF114" i="2"/>
  <c r="AF66" i="2"/>
  <c r="AF140" i="2"/>
  <c r="AF52" i="2"/>
  <c r="AF119" i="2"/>
  <c r="AF79" i="2"/>
  <c r="AF100" i="2"/>
  <c r="AF53" i="2"/>
  <c r="AF35" i="2"/>
  <c r="AF143" i="2"/>
  <c r="AF67" i="2"/>
  <c r="AF146" i="2"/>
  <c r="AF94" i="2"/>
  <c r="AF62" i="2"/>
  <c r="AF48" i="2"/>
  <c r="AF51" i="2"/>
  <c r="AF113" i="2"/>
  <c r="AF104" i="2"/>
  <c r="AF95" i="2"/>
  <c r="AF50" i="2"/>
  <c r="AF144" i="2"/>
  <c r="AF116" i="2"/>
  <c r="AF82" i="2"/>
  <c r="AF112" i="2"/>
  <c r="AF39" i="2"/>
  <c r="AF54" i="2"/>
  <c r="AF36" i="2"/>
  <c r="AF102" i="2"/>
  <c r="AF25" i="2"/>
  <c r="AF96" i="2"/>
  <c r="AF115" i="2"/>
  <c r="AF8" i="2"/>
  <c r="AF26" i="2"/>
  <c r="AF117" i="2"/>
  <c r="AF55" i="2"/>
  <c r="AF34" i="2"/>
  <c r="AF118" i="2"/>
  <c r="AF27" i="2"/>
  <c r="AF61" i="2"/>
  <c r="AF69" i="2"/>
  <c r="AF105" i="2"/>
  <c r="AF65" i="2"/>
  <c r="AF141" i="2"/>
  <c r="AF103" i="2"/>
  <c r="AF12" i="2"/>
  <c r="AS107" i="2"/>
  <c r="AF107" i="2"/>
  <c r="S107" i="2"/>
  <c r="R107" i="2"/>
  <c r="T107" i="2" s="1"/>
  <c r="U107" i="2" s="1"/>
  <c r="Q107" i="2"/>
  <c r="AS129" i="2"/>
  <c r="AF129" i="2"/>
  <c r="S129" i="2"/>
  <c r="R129" i="2"/>
  <c r="T129" i="2" s="1"/>
  <c r="U129" i="2" s="1"/>
  <c r="Q129" i="2"/>
  <c r="AS18" i="2"/>
  <c r="AF18" i="2"/>
  <c r="S18" i="2"/>
  <c r="R18" i="2"/>
  <c r="T18" i="2" s="1"/>
  <c r="U18" i="2" s="1"/>
  <c r="Q18" i="2"/>
  <c r="AS3" i="2"/>
  <c r="AF3" i="2"/>
  <c r="S3" i="2"/>
  <c r="R3" i="2"/>
  <c r="T3" i="2" s="1"/>
  <c r="U3" i="2" s="1"/>
  <c r="Q3" i="2"/>
  <c r="AS56" i="2"/>
  <c r="AF56" i="2"/>
  <c r="S56" i="2"/>
  <c r="R56" i="2"/>
  <c r="T56" i="2" s="1"/>
  <c r="U56" i="2" s="1"/>
  <c r="Q56" i="2"/>
  <c r="AS87" i="2"/>
  <c r="AF87" i="2"/>
  <c r="S87" i="2"/>
  <c r="R87" i="2"/>
  <c r="T87" i="2" s="1"/>
  <c r="U87" i="2" s="1"/>
  <c r="Q87" i="2"/>
  <c r="AS86" i="2"/>
  <c r="AF86" i="2"/>
  <c r="S86" i="2"/>
  <c r="R86" i="2"/>
  <c r="T86" i="2" s="1"/>
  <c r="U86" i="2" s="1"/>
  <c r="Q86" i="2"/>
  <c r="AS46" i="2"/>
  <c r="AF46" i="2"/>
  <c r="S46" i="2"/>
  <c r="R46" i="2"/>
  <c r="T46" i="2" s="1"/>
  <c r="U46" i="2" s="1"/>
  <c r="Q46" i="2"/>
  <c r="AS131" i="2"/>
  <c r="AF131" i="2"/>
  <c r="S131" i="2"/>
  <c r="R131" i="2"/>
  <c r="T131" i="2" s="1"/>
  <c r="U131" i="2" s="1"/>
  <c r="Q131" i="2"/>
  <c r="AS28" i="2"/>
  <c r="AF28" i="2"/>
  <c r="S28" i="2"/>
  <c r="R28" i="2"/>
  <c r="T28" i="2" s="1"/>
  <c r="U28" i="2" s="1"/>
  <c r="Q28" i="2"/>
  <c r="AS23" i="2"/>
  <c r="AF23" i="2"/>
  <c r="S23" i="2"/>
  <c r="R23" i="2"/>
  <c r="T23" i="2" s="1"/>
  <c r="U23" i="2" s="1"/>
  <c r="Q23" i="2"/>
  <c r="AS57" i="2"/>
  <c r="AF57" i="2"/>
  <c r="S57" i="2"/>
  <c r="R57" i="2"/>
  <c r="T57" i="2" s="1"/>
  <c r="U57" i="2" s="1"/>
  <c r="Q57" i="2"/>
  <c r="AS58" i="2"/>
  <c r="AF58" i="2"/>
  <c r="S58" i="2"/>
  <c r="R58" i="2"/>
  <c r="T58" i="2" s="1"/>
  <c r="U58" i="2" s="1"/>
  <c r="Q58" i="2"/>
  <c r="AS126" i="2"/>
  <c r="AF126" i="2"/>
  <c r="S126" i="2"/>
  <c r="R126" i="2"/>
  <c r="T126" i="2" s="1"/>
  <c r="U126" i="2" s="1"/>
  <c r="Q126" i="2"/>
  <c r="AS121" i="2"/>
  <c r="AF121" i="2"/>
  <c r="S121" i="2"/>
  <c r="R121" i="2"/>
  <c r="T121" i="2" s="1"/>
  <c r="U121" i="2" s="1"/>
  <c r="Q121" i="2"/>
  <c r="AS60" i="2"/>
  <c r="AF60" i="2"/>
  <c r="S60" i="2"/>
  <c r="R60" i="2"/>
  <c r="T60" i="2" s="1"/>
  <c r="U60" i="2" s="1"/>
  <c r="Q60" i="2"/>
  <c r="AS89" i="2"/>
  <c r="AF89" i="2"/>
  <c r="S89" i="2"/>
  <c r="R89" i="2"/>
  <c r="T89" i="2" s="1"/>
  <c r="U89" i="2" s="1"/>
  <c r="Q89" i="2"/>
  <c r="AS44" i="2"/>
  <c r="AF44" i="2"/>
  <c r="S44" i="2"/>
  <c r="R44" i="2"/>
  <c r="T44" i="2" s="1"/>
  <c r="U44" i="2" s="1"/>
  <c r="Q44" i="2"/>
  <c r="AS92" i="2"/>
  <c r="AF92" i="2"/>
  <c r="S92" i="2"/>
  <c r="R92" i="2"/>
  <c r="T92" i="2" s="1"/>
  <c r="U92" i="2" s="1"/>
  <c r="Q92" i="2"/>
  <c r="AS106" i="2"/>
  <c r="AF106" i="2"/>
  <c r="S106" i="2"/>
  <c r="R106" i="2"/>
  <c r="T106" i="2" s="1"/>
  <c r="U106" i="2" s="1"/>
  <c r="Q106" i="2"/>
  <c r="AS73" i="2"/>
  <c r="AF73" i="2"/>
  <c r="S73" i="2"/>
  <c r="R73" i="2"/>
  <c r="T73" i="2" s="1"/>
  <c r="U73" i="2" s="1"/>
  <c r="Q73" i="2"/>
  <c r="AS42" i="2"/>
  <c r="AF42" i="2"/>
  <c r="S42" i="2"/>
  <c r="R42" i="2"/>
  <c r="T42" i="2" s="1"/>
  <c r="U42" i="2" s="1"/>
  <c r="Q42" i="2"/>
  <c r="AS32" i="2"/>
  <c r="AF32" i="2"/>
  <c r="S32" i="2"/>
  <c r="R32" i="2"/>
  <c r="T32" i="2" s="1"/>
  <c r="U32" i="2" s="1"/>
  <c r="Q32" i="2"/>
  <c r="AS17" i="2"/>
  <c r="AF17" i="2"/>
  <c r="S17" i="2"/>
  <c r="R17" i="2"/>
  <c r="T17" i="2" s="1"/>
  <c r="U17" i="2" s="1"/>
  <c r="Q17" i="2"/>
  <c r="AS5" i="2"/>
  <c r="S5" i="2"/>
  <c r="R5" i="2"/>
  <c r="T5" i="2" s="1"/>
  <c r="U5" i="2" s="1"/>
  <c r="Q5" i="2"/>
  <c r="AS93" i="2"/>
  <c r="AF93" i="2"/>
  <c r="S93" i="2"/>
  <c r="R93" i="2"/>
  <c r="T93" i="2" s="1"/>
  <c r="U93" i="2" s="1"/>
  <c r="Q93" i="2"/>
  <c r="AS120" i="2"/>
  <c r="AF120" i="2"/>
  <c r="S120" i="2"/>
  <c r="R120" i="2"/>
  <c r="T120" i="2" s="1"/>
  <c r="U120" i="2" s="1"/>
  <c r="Q120" i="2"/>
  <c r="AS127" i="2"/>
  <c r="AF127" i="2"/>
  <c r="S127" i="2"/>
  <c r="R127" i="2"/>
  <c r="T127" i="2" s="1"/>
  <c r="U127" i="2" s="1"/>
  <c r="Q127" i="2"/>
  <c r="AS43" i="2"/>
  <c r="AF43" i="2"/>
  <c r="S43" i="2"/>
  <c r="R43" i="2"/>
  <c r="T43" i="2" s="1"/>
  <c r="U43" i="2" s="1"/>
  <c r="Q43" i="2"/>
  <c r="AS130" i="2"/>
  <c r="AF130" i="2"/>
  <c r="S130" i="2"/>
  <c r="R130" i="2"/>
  <c r="T130" i="2" s="1"/>
  <c r="U130" i="2" s="1"/>
  <c r="Q130" i="2"/>
  <c r="AS110" i="2"/>
  <c r="AF110" i="2"/>
  <c r="S110" i="2"/>
  <c r="R110" i="2"/>
  <c r="T110" i="2" s="1"/>
  <c r="U110" i="2" s="1"/>
  <c r="Q110" i="2"/>
  <c r="AS13" i="2"/>
  <c r="AF13" i="2"/>
  <c r="S13" i="2"/>
  <c r="R13" i="2"/>
  <c r="T13" i="2" s="1"/>
  <c r="U13" i="2" s="1"/>
  <c r="Q13" i="2"/>
  <c r="AS33" i="2"/>
  <c r="AF33" i="2"/>
  <c r="S33" i="2"/>
  <c r="R33" i="2"/>
  <c r="T33" i="2" s="1"/>
  <c r="U33" i="2" s="1"/>
  <c r="Q33" i="2"/>
  <c r="AN125" i="2"/>
  <c r="AS125" i="2" s="1"/>
  <c r="AE125" i="2"/>
  <c r="AC125" i="2"/>
  <c r="AA125" i="2"/>
  <c r="X125" i="2"/>
  <c r="AG125" i="2" s="1"/>
  <c r="S125" i="2"/>
  <c r="R125" i="2"/>
  <c r="T125" i="2" s="1"/>
  <c r="U125" i="2" s="1"/>
  <c r="Q125" i="2"/>
  <c r="AN132" i="2"/>
  <c r="AS132" i="2" s="1"/>
  <c r="AE132" i="2"/>
  <c r="AC132" i="2"/>
  <c r="AA132" i="2"/>
  <c r="X132" i="2"/>
  <c r="AG132" i="2" s="1"/>
  <c r="S132" i="2"/>
  <c r="R132" i="2"/>
  <c r="T132" i="2" s="1"/>
  <c r="U132" i="2" s="1"/>
  <c r="Q132" i="2"/>
  <c r="AN74" i="2"/>
  <c r="AS74" i="2" s="1"/>
  <c r="AE74" i="2"/>
  <c r="AC74" i="2"/>
  <c r="AA74" i="2"/>
  <c r="X74" i="2"/>
  <c r="AG74" i="2" s="1"/>
  <c r="S74" i="2"/>
  <c r="R74" i="2"/>
  <c r="T74" i="2" s="1"/>
  <c r="U74" i="2" s="1"/>
  <c r="Q74" i="2"/>
  <c r="AN59" i="2"/>
  <c r="AS59" i="2" s="1"/>
  <c r="AE59" i="2"/>
  <c r="AC59" i="2"/>
  <c r="AA59" i="2"/>
  <c r="X59" i="2"/>
  <c r="AG59" i="2" s="1"/>
  <c r="S59" i="2"/>
  <c r="R59" i="2"/>
  <c r="T59" i="2" s="1"/>
  <c r="U59" i="2" s="1"/>
  <c r="Q59" i="2"/>
  <c r="AN83" i="2"/>
  <c r="AS83" i="2" s="1"/>
  <c r="AE83" i="2"/>
  <c r="AC83" i="2"/>
  <c r="AA83" i="2"/>
  <c r="X83" i="2"/>
  <c r="AG83" i="2" s="1"/>
  <c r="S83" i="2"/>
  <c r="R83" i="2"/>
  <c r="T83" i="2" s="1"/>
  <c r="U83" i="2" s="1"/>
  <c r="Q83" i="2"/>
  <c r="AN19" i="2"/>
  <c r="AS19" i="2" s="1"/>
  <c r="AE19" i="2"/>
  <c r="AC19" i="2"/>
  <c r="AA19" i="2"/>
  <c r="X19" i="2"/>
  <c r="AG19" i="2" s="1"/>
  <c r="S19" i="2"/>
  <c r="R19" i="2"/>
  <c r="T19" i="2" s="1"/>
  <c r="U19" i="2" s="1"/>
  <c r="Q19" i="2"/>
  <c r="AN76" i="2"/>
  <c r="AS76" i="2" s="1"/>
  <c r="AE76" i="2"/>
  <c r="AC76" i="2"/>
  <c r="AA76" i="2"/>
  <c r="X76" i="2"/>
  <c r="AG76" i="2" s="1"/>
  <c r="S76" i="2"/>
  <c r="R76" i="2"/>
  <c r="T76" i="2" s="1"/>
  <c r="U76" i="2" s="1"/>
  <c r="Q76" i="2"/>
  <c r="AN123" i="2"/>
  <c r="AS123" i="2" s="1"/>
  <c r="AE123" i="2"/>
  <c r="AC123" i="2"/>
  <c r="AA123" i="2"/>
  <c r="X123" i="2"/>
  <c r="AG123" i="2" s="1"/>
  <c r="S123" i="2"/>
  <c r="R123" i="2"/>
  <c r="T123" i="2" s="1"/>
  <c r="U123" i="2" s="1"/>
  <c r="Q123" i="2"/>
  <c r="AN30" i="2"/>
  <c r="AS30" i="2" s="1"/>
  <c r="AE30" i="2"/>
  <c r="AC30" i="2"/>
  <c r="AA30" i="2"/>
  <c r="X30" i="2"/>
  <c r="AG30" i="2" s="1"/>
  <c r="S30" i="2"/>
  <c r="R30" i="2"/>
  <c r="T30" i="2" s="1"/>
  <c r="U30" i="2" s="1"/>
  <c r="Q30" i="2"/>
  <c r="AN4" i="2"/>
  <c r="AS4" i="2" s="1"/>
  <c r="AE4" i="2"/>
  <c r="AC4" i="2"/>
  <c r="AA4" i="2"/>
  <c r="X4" i="2"/>
  <c r="AG4" i="2" s="1"/>
  <c r="S4" i="2"/>
  <c r="R4" i="2"/>
  <c r="T4" i="2" s="1"/>
  <c r="U4" i="2" s="1"/>
  <c r="Q4" i="2"/>
  <c r="AN122" i="2"/>
  <c r="AS122" i="2" s="1"/>
  <c r="AE122" i="2"/>
  <c r="AC122" i="2"/>
  <c r="AA122" i="2"/>
  <c r="X122" i="2"/>
  <c r="AG122" i="2" s="1"/>
  <c r="S122" i="2"/>
  <c r="R122" i="2"/>
  <c r="T122" i="2" s="1"/>
  <c r="U122" i="2" s="1"/>
  <c r="Q122" i="2"/>
  <c r="AN108" i="2"/>
  <c r="AS108" i="2" s="1"/>
  <c r="AE108" i="2"/>
  <c r="AC108" i="2"/>
  <c r="AA108" i="2"/>
  <c r="X108" i="2"/>
  <c r="AG108" i="2" s="1"/>
  <c r="S108" i="2"/>
  <c r="R108" i="2"/>
  <c r="T108" i="2" s="1"/>
  <c r="U108" i="2" s="1"/>
  <c r="Q108" i="2"/>
  <c r="AN40" i="2"/>
  <c r="AS40" i="2" s="1"/>
  <c r="AE40" i="2"/>
  <c r="AC40" i="2"/>
  <c r="AA40" i="2"/>
  <c r="X40" i="2"/>
  <c r="AG40" i="2" s="1"/>
  <c r="S40" i="2"/>
  <c r="R40" i="2"/>
  <c r="T40" i="2" s="1"/>
  <c r="U40" i="2" s="1"/>
  <c r="Q40" i="2"/>
  <c r="AN85" i="2"/>
  <c r="AS85" i="2" s="1"/>
  <c r="AE85" i="2"/>
  <c r="AC85" i="2"/>
  <c r="AA85" i="2"/>
  <c r="X85" i="2"/>
  <c r="AG85" i="2" s="1"/>
  <c r="S85" i="2"/>
  <c r="R85" i="2"/>
  <c r="T85" i="2" s="1"/>
  <c r="U85" i="2" s="1"/>
  <c r="Q85" i="2"/>
  <c r="AN22" i="2"/>
  <c r="AS22" i="2" s="1"/>
  <c r="AE22" i="2"/>
  <c r="AC22" i="2"/>
  <c r="AA22" i="2"/>
  <c r="X22" i="2"/>
  <c r="AG22" i="2" s="1"/>
  <c r="S22" i="2"/>
  <c r="R22" i="2"/>
  <c r="T22" i="2" s="1"/>
  <c r="U22" i="2" s="1"/>
  <c r="Q22" i="2"/>
  <c r="AN31" i="2"/>
  <c r="AS31" i="2" s="1"/>
  <c r="AE31" i="2"/>
  <c r="AC31" i="2"/>
  <c r="AA31" i="2"/>
  <c r="X31" i="2"/>
  <c r="AG31" i="2" s="1"/>
  <c r="S31" i="2"/>
  <c r="R31" i="2"/>
  <c r="T31" i="2" s="1"/>
  <c r="U31" i="2" s="1"/>
  <c r="Q31" i="2"/>
  <c r="AN77" i="2"/>
  <c r="AS77" i="2" s="1"/>
  <c r="AE77" i="2"/>
  <c r="AC77" i="2"/>
  <c r="AA77" i="2"/>
  <c r="X77" i="2"/>
  <c r="AG77" i="2" s="1"/>
  <c r="S77" i="2"/>
  <c r="R77" i="2"/>
  <c r="T77" i="2" s="1"/>
  <c r="U77" i="2" s="1"/>
  <c r="Q77" i="2"/>
  <c r="AN124" i="2"/>
  <c r="AS124" i="2" s="1"/>
  <c r="AE124" i="2"/>
  <c r="AC124" i="2"/>
  <c r="AA124" i="2"/>
  <c r="X124" i="2"/>
  <c r="AG124" i="2" s="1"/>
  <c r="S124" i="2"/>
  <c r="R124" i="2"/>
  <c r="T124" i="2" s="1"/>
  <c r="U124" i="2" s="1"/>
  <c r="Q124" i="2"/>
  <c r="AN128" i="2"/>
  <c r="AS128" i="2" s="1"/>
  <c r="AE128" i="2"/>
  <c r="AC128" i="2"/>
  <c r="AA128" i="2"/>
  <c r="X128" i="2"/>
  <c r="AG128" i="2" s="1"/>
  <c r="S128" i="2"/>
  <c r="R128" i="2"/>
  <c r="T128" i="2" s="1"/>
  <c r="U128" i="2" s="1"/>
  <c r="Q128" i="2"/>
  <c r="AN91" i="2"/>
  <c r="AS91" i="2" s="1"/>
  <c r="AE91" i="2"/>
  <c r="AC91" i="2"/>
  <c r="AA91" i="2"/>
  <c r="X91" i="2"/>
  <c r="AG91" i="2" s="1"/>
  <c r="S91" i="2"/>
  <c r="R91" i="2"/>
  <c r="T91" i="2" s="1"/>
  <c r="U91" i="2" s="1"/>
  <c r="Q91" i="2"/>
  <c r="AN24" i="2"/>
  <c r="AS24" i="2" s="1"/>
  <c r="AE24" i="2"/>
  <c r="AC24" i="2"/>
  <c r="AA24" i="2"/>
  <c r="X24" i="2"/>
  <c r="AG24" i="2" s="1"/>
  <c r="S24" i="2"/>
  <c r="R24" i="2"/>
  <c r="T24" i="2" s="1"/>
  <c r="U24" i="2" s="1"/>
  <c r="Q24" i="2"/>
  <c r="AN47" i="2"/>
  <c r="AS47" i="2" s="1"/>
  <c r="AE47" i="2"/>
  <c r="AC47" i="2"/>
  <c r="AA47" i="2"/>
  <c r="X47" i="2"/>
  <c r="AG47" i="2" s="1"/>
  <c r="S47" i="2"/>
  <c r="R47" i="2"/>
  <c r="T47" i="2" s="1"/>
  <c r="U47" i="2" s="1"/>
  <c r="Q47" i="2"/>
  <c r="AN14" i="2"/>
  <c r="AS14" i="2" s="1"/>
  <c r="AE14" i="2"/>
  <c r="AC14" i="2"/>
  <c r="AA14" i="2"/>
  <c r="X14" i="2"/>
  <c r="AG14" i="2" s="1"/>
  <c r="S14" i="2"/>
  <c r="R14" i="2"/>
  <c r="T14" i="2" s="1"/>
  <c r="U14" i="2" s="1"/>
  <c r="Q14" i="2"/>
  <c r="AN78" i="2"/>
  <c r="AS78" i="2" s="1"/>
  <c r="AE78" i="2"/>
  <c r="AC78" i="2"/>
  <c r="AA78" i="2"/>
  <c r="X78" i="2"/>
  <c r="AG78" i="2" s="1"/>
  <c r="S78" i="2"/>
  <c r="R78" i="2"/>
  <c r="T78" i="2" s="1"/>
  <c r="U78" i="2" s="1"/>
  <c r="Q78" i="2"/>
  <c r="AN41" i="2"/>
  <c r="AS41" i="2" s="1"/>
  <c r="AE41" i="2"/>
  <c r="AC41" i="2"/>
  <c r="AA41" i="2"/>
  <c r="X41" i="2"/>
  <c r="AG41" i="2" s="1"/>
  <c r="S41" i="2"/>
  <c r="R41" i="2"/>
  <c r="T41" i="2" s="1"/>
  <c r="U41" i="2" s="1"/>
  <c r="Q41" i="2"/>
  <c r="AN29" i="2"/>
  <c r="AS29" i="2" s="1"/>
  <c r="AE29" i="2"/>
  <c r="AC29" i="2"/>
  <c r="AA29" i="2"/>
  <c r="X29" i="2"/>
  <c r="AG29" i="2" s="1"/>
  <c r="S29" i="2"/>
  <c r="R29" i="2"/>
  <c r="T29" i="2" s="1"/>
  <c r="U29" i="2" s="1"/>
  <c r="Q29" i="2"/>
  <c r="AN84" i="2"/>
  <c r="AS84" i="2" s="1"/>
  <c r="AE84" i="2"/>
  <c r="AC84" i="2"/>
  <c r="AA84" i="2"/>
  <c r="X84" i="2"/>
  <c r="AG84" i="2" s="1"/>
  <c r="S84" i="2"/>
  <c r="R84" i="2"/>
  <c r="T84" i="2" s="1"/>
  <c r="U84" i="2" s="1"/>
  <c r="Q84" i="2"/>
  <c r="AN75" i="2"/>
  <c r="AS75" i="2" s="1"/>
  <c r="AE75" i="2"/>
  <c r="AC75" i="2"/>
  <c r="AA75" i="2"/>
  <c r="X75" i="2"/>
  <c r="AG75" i="2" s="1"/>
  <c r="S75" i="2"/>
  <c r="R75" i="2"/>
  <c r="T75" i="2" s="1"/>
  <c r="U75" i="2" s="1"/>
  <c r="Q75" i="2"/>
  <c r="AN2" i="2"/>
  <c r="AS2" i="2" s="1"/>
  <c r="AE2" i="2"/>
  <c r="AC2" i="2"/>
  <c r="AA2" i="2"/>
  <c r="X2" i="2"/>
  <c r="AG2" i="2" s="1"/>
  <c r="R2" i="2"/>
  <c r="U2" i="2" s="1"/>
  <c r="Q2" i="2"/>
  <c r="AN109" i="2"/>
  <c r="AS109" i="2" s="1"/>
  <c r="AE109" i="2"/>
  <c r="AC109" i="2"/>
  <c r="AA109" i="2"/>
  <c r="X109" i="2"/>
  <c r="AG109" i="2" s="1"/>
  <c r="S109" i="2"/>
  <c r="R109" i="2"/>
  <c r="T109" i="2" s="1"/>
  <c r="U109" i="2" s="1"/>
  <c r="Q109" i="2"/>
  <c r="AN88" i="2"/>
  <c r="AS88" i="2" s="1"/>
  <c r="AE88" i="2"/>
  <c r="AC88" i="2"/>
  <c r="AA88" i="2"/>
  <c r="X88" i="2"/>
  <c r="AG88" i="2" s="1"/>
  <c r="S88" i="2"/>
  <c r="R88" i="2"/>
  <c r="T88" i="2" s="1"/>
  <c r="U88" i="2" s="1"/>
  <c r="Q88" i="2"/>
  <c r="AN45" i="2"/>
  <c r="AS45" i="2" s="1"/>
  <c r="AE45" i="2"/>
  <c r="AC45" i="2"/>
  <c r="AA45" i="2"/>
  <c r="X45" i="2"/>
  <c r="AG45" i="2" s="1"/>
  <c r="S45" i="2"/>
  <c r="R45" i="2"/>
  <c r="T45" i="2" s="1"/>
  <c r="U45" i="2" s="1"/>
  <c r="Q45" i="2"/>
  <c r="AN90" i="2"/>
  <c r="AS90" i="2" s="1"/>
  <c r="AE90" i="2"/>
  <c r="AC90" i="2"/>
  <c r="AA90" i="2"/>
  <c r="X90" i="2"/>
  <c r="AG90" i="2" s="1"/>
  <c r="S90" i="2"/>
  <c r="R90" i="2"/>
  <c r="T90" i="2" s="1"/>
  <c r="U90" i="2" s="1"/>
  <c r="Q90" i="2"/>
  <c r="AN15" i="2"/>
  <c r="AS15" i="2" s="1"/>
  <c r="AE15" i="2"/>
  <c r="AC15" i="2"/>
  <c r="AA15" i="2"/>
  <c r="X15" i="2"/>
  <c r="AG15" i="2" s="1"/>
  <c r="S15" i="2"/>
  <c r="R15" i="2"/>
  <c r="T15" i="2" s="1"/>
  <c r="U15" i="2" s="1"/>
  <c r="Q15" i="2"/>
  <c r="AI13" i="2" l="1"/>
  <c r="AH13" i="2"/>
  <c r="AI92" i="2"/>
  <c r="AH92" i="2"/>
  <c r="AI18" i="2"/>
  <c r="AH18" i="2"/>
  <c r="AI105" i="2"/>
  <c r="AH105" i="2"/>
  <c r="AI26" i="2"/>
  <c r="AH26" i="2"/>
  <c r="AI113" i="2"/>
  <c r="AH113" i="2"/>
  <c r="AI114" i="2"/>
  <c r="AH114" i="2"/>
  <c r="AI20" i="2"/>
  <c r="AH20" i="2"/>
  <c r="AI137" i="2"/>
  <c r="AH137" i="2"/>
  <c r="AI120" i="2"/>
  <c r="AH120" i="2"/>
  <c r="AI42" i="2"/>
  <c r="AH42" i="2"/>
  <c r="AI87" i="2"/>
  <c r="AH87" i="2"/>
  <c r="AI69" i="2"/>
  <c r="AH69" i="2"/>
  <c r="AI112" i="2"/>
  <c r="AH112" i="2"/>
  <c r="AI53" i="2"/>
  <c r="AH53" i="2"/>
  <c r="AI101" i="2"/>
  <c r="AH101" i="2"/>
  <c r="AI38" i="2"/>
  <c r="AH38" i="2"/>
  <c r="AI89" i="2"/>
  <c r="AH89" i="2"/>
  <c r="AI107" i="2"/>
  <c r="AH107" i="2"/>
  <c r="AI115" i="2"/>
  <c r="AH115" i="2"/>
  <c r="AI48" i="2"/>
  <c r="AH48" i="2"/>
  <c r="AI63" i="2"/>
  <c r="AH63" i="2"/>
  <c r="AI21" i="2"/>
  <c r="AH21" i="2"/>
  <c r="AI33" i="2"/>
  <c r="AH33" i="2"/>
  <c r="AI3" i="2"/>
  <c r="AH3" i="2"/>
  <c r="AI116" i="2"/>
  <c r="AH116" i="2"/>
  <c r="AI79" i="2"/>
  <c r="AH79" i="2"/>
  <c r="AI142" i="2"/>
  <c r="AH142" i="2"/>
  <c r="AI136" i="2"/>
  <c r="AH136" i="2"/>
  <c r="AI11" i="2"/>
  <c r="AH11" i="2"/>
  <c r="AI127" i="2"/>
  <c r="AH127" i="2"/>
  <c r="AI32" i="2"/>
  <c r="AH32" i="2"/>
  <c r="AI118" i="2"/>
  <c r="AH118" i="2"/>
  <c r="AI144" i="2"/>
  <c r="AH144" i="2"/>
  <c r="AI94" i="2"/>
  <c r="AH94" i="2"/>
  <c r="AI119" i="2"/>
  <c r="AH119" i="2"/>
  <c r="AI133" i="2"/>
  <c r="AH133" i="2"/>
  <c r="AI139" i="2"/>
  <c r="AH139" i="2"/>
  <c r="AI145" i="2"/>
  <c r="AH145" i="2"/>
  <c r="AI138" i="2"/>
  <c r="AH138" i="2"/>
  <c r="AI110" i="2"/>
  <c r="AH110" i="2"/>
  <c r="AI44" i="2"/>
  <c r="AH44" i="2"/>
  <c r="AI28" i="2"/>
  <c r="AH28" i="2"/>
  <c r="AI129" i="2"/>
  <c r="AH129" i="2"/>
  <c r="AI103" i="2"/>
  <c r="AH103" i="2"/>
  <c r="AI34" i="2"/>
  <c r="AH34" i="2"/>
  <c r="AI102" i="2"/>
  <c r="AH102" i="2"/>
  <c r="AI50" i="2"/>
  <c r="AH50" i="2"/>
  <c r="AI146" i="2"/>
  <c r="AH146" i="2"/>
  <c r="AI52" i="2"/>
  <c r="AH52" i="2"/>
  <c r="AI70" i="2"/>
  <c r="AH70" i="2"/>
  <c r="AI64" i="2"/>
  <c r="AH64" i="2"/>
  <c r="AI135" i="2"/>
  <c r="AH135" i="2"/>
  <c r="AI9" i="2"/>
  <c r="AH9" i="2"/>
  <c r="AI93" i="2"/>
  <c r="AH93" i="2"/>
  <c r="AI73" i="2"/>
  <c r="AH73" i="2"/>
  <c r="AI58" i="2"/>
  <c r="AH58" i="2"/>
  <c r="AI56" i="2"/>
  <c r="AH56" i="2"/>
  <c r="AI141" i="2"/>
  <c r="AH141" i="2"/>
  <c r="AI55" i="2"/>
  <c r="AH55" i="2"/>
  <c r="AI36" i="2"/>
  <c r="AH36" i="2"/>
  <c r="AI95" i="2"/>
  <c r="AH95" i="2"/>
  <c r="AI67" i="2"/>
  <c r="AH67" i="2"/>
  <c r="AI140" i="2"/>
  <c r="AH140" i="2"/>
  <c r="AI80" i="2"/>
  <c r="AH80" i="2"/>
  <c r="AI111" i="2"/>
  <c r="AH111" i="2"/>
  <c r="AI71" i="2"/>
  <c r="AH71" i="2"/>
  <c r="AI134" i="2"/>
  <c r="AH134" i="2"/>
  <c r="AI23" i="2"/>
  <c r="AH23" i="2"/>
  <c r="AI39" i="2"/>
  <c r="AH39" i="2"/>
  <c r="AI35" i="2"/>
  <c r="AH35" i="2"/>
  <c r="AI98" i="2"/>
  <c r="AH98" i="2"/>
  <c r="AI126" i="2"/>
  <c r="AH126" i="2"/>
  <c r="AI8" i="2"/>
  <c r="AH8" i="2"/>
  <c r="AI51" i="2"/>
  <c r="AH51" i="2"/>
  <c r="AI7" i="2"/>
  <c r="AH7" i="2"/>
  <c r="AI16" i="2"/>
  <c r="AH16" i="2"/>
  <c r="AI130" i="2"/>
  <c r="AH130" i="2"/>
  <c r="AI131" i="2"/>
  <c r="AH131" i="2"/>
  <c r="AI61" i="2"/>
  <c r="AH61" i="2"/>
  <c r="AI82" i="2"/>
  <c r="AH82" i="2"/>
  <c r="AI100" i="2"/>
  <c r="AH100" i="2"/>
  <c r="AI97" i="2"/>
  <c r="AH97" i="2"/>
  <c r="AI37" i="2"/>
  <c r="AH37" i="2"/>
  <c r="AI106" i="2"/>
  <c r="AH106" i="2"/>
  <c r="AI57" i="2"/>
  <c r="AH57" i="2"/>
  <c r="AI27" i="2"/>
  <c r="AH27" i="2"/>
  <c r="AI96" i="2"/>
  <c r="AH96" i="2"/>
  <c r="AI62" i="2"/>
  <c r="AH62" i="2"/>
  <c r="AI6" i="2"/>
  <c r="AH6" i="2"/>
  <c r="AI68" i="2"/>
  <c r="AH68" i="2"/>
  <c r="AI121" i="2"/>
  <c r="AH121" i="2"/>
  <c r="AI86" i="2"/>
  <c r="AH86" i="2"/>
  <c r="AI12" i="2"/>
  <c r="AH12" i="2"/>
  <c r="AI25" i="2"/>
  <c r="AH25" i="2"/>
  <c r="AI43" i="2"/>
  <c r="AH43" i="2"/>
  <c r="AI17" i="2"/>
  <c r="AH17" i="2"/>
  <c r="AI60" i="2"/>
  <c r="AH60" i="2"/>
  <c r="AI46" i="2"/>
  <c r="AH46" i="2"/>
  <c r="AI65" i="2"/>
  <c r="AH65" i="2"/>
  <c r="AI117" i="2"/>
  <c r="AH117" i="2"/>
  <c r="AI54" i="2"/>
  <c r="AH54" i="2"/>
  <c r="AI104" i="2"/>
  <c r="AH104" i="2"/>
  <c r="AI143" i="2"/>
  <c r="AH143" i="2"/>
  <c r="AI66" i="2"/>
  <c r="AH66" i="2"/>
  <c r="AI49" i="2"/>
  <c r="AH49" i="2"/>
  <c r="AI81" i="2"/>
  <c r="AH81" i="2"/>
  <c r="AI72" i="2"/>
  <c r="AH72" i="2"/>
  <c r="AI99" i="2"/>
  <c r="AH99" i="2"/>
  <c r="AI10" i="2"/>
  <c r="AH10" i="2"/>
  <c r="AF91" i="2"/>
  <c r="AF41" i="2"/>
  <c r="AF24" i="2"/>
  <c r="AF128" i="2"/>
  <c r="AF122" i="2"/>
  <c r="AF124" i="2"/>
  <c r="AF75" i="2"/>
  <c r="AF90" i="2"/>
  <c r="AF76" i="2"/>
  <c r="AF83" i="2"/>
  <c r="AF74" i="2"/>
  <c r="AF29" i="2"/>
  <c r="AF4" i="2"/>
  <c r="AF123" i="2"/>
  <c r="AF45" i="2"/>
  <c r="AF85" i="2"/>
  <c r="AF59" i="2"/>
  <c r="AF132" i="2"/>
  <c r="AF84" i="2"/>
  <c r="AF14" i="2"/>
  <c r="AF30" i="2"/>
  <c r="AF109" i="2"/>
  <c r="AF77" i="2"/>
  <c r="AF125" i="2"/>
  <c r="AF78" i="2"/>
  <c r="AF22" i="2"/>
  <c r="AF40" i="2"/>
  <c r="AF108" i="2"/>
  <c r="AF15" i="2"/>
  <c r="AF19" i="2"/>
  <c r="AF47" i="2"/>
  <c r="AF2" i="2"/>
  <c r="AF88" i="2"/>
  <c r="AF31" i="2"/>
  <c r="AI14" i="2" l="1"/>
  <c r="AH14" i="2"/>
  <c r="AI74" i="2"/>
  <c r="AH74" i="2"/>
  <c r="AI22" i="2"/>
  <c r="AH22" i="2"/>
  <c r="AI41" i="2"/>
  <c r="AH41" i="2"/>
  <c r="AI88" i="2"/>
  <c r="AH88" i="2"/>
  <c r="AI91" i="2"/>
  <c r="AH91" i="2"/>
  <c r="AI29" i="2"/>
  <c r="AH29" i="2"/>
  <c r="AI84" i="2"/>
  <c r="AH84" i="2"/>
  <c r="AI31" i="2"/>
  <c r="AH31" i="2"/>
  <c r="AI83" i="2"/>
  <c r="AH83" i="2"/>
  <c r="AI78" i="2"/>
  <c r="AH78" i="2"/>
  <c r="AI76" i="2"/>
  <c r="AH76" i="2"/>
  <c r="AI2" i="2"/>
  <c r="AH2" i="2"/>
  <c r="AI90" i="2"/>
  <c r="AH90" i="2"/>
  <c r="AI108" i="2"/>
  <c r="AH108" i="2"/>
  <c r="AI128" i="2"/>
  <c r="AH128" i="2"/>
  <c r="AI40" i="2"/>
  <c r="AH40" i="2"/>
  <c r="AI24" i="2"/>
  <c r="AH24" i="2"/>
  <c r="AI132" i="2"/>
  <c r="AH132" i="2"/>
  <c r="AI59" i="2"/>
  <c r="AH59" i="2"/>
  <c r="AI125" i="2"/>
  <c r="AH125" i="2"/>
  <c r="AI85" i="2"/>
  <c r="AH85" i="2"/>
  <c r="AI47" i="2"/>
  <c r="AH47" i="2"/>
  <c r="AI77" i="2"/>
  <c r="AH77" i="2"/>
  <c r="AI45" i="2"/>
  <c r="AH45" i="2"/>
  <c r="AI75" i="2"/>
  <c r="AH75" i="2"/>
  <c r="AI19" i="2"/>
  <c r="AH19" i="2"/>
  <c r="AI109" i="2"/>
  <c r="AH109" i="2"/>
  <c r="AI123" i="2"/>
  <c r="AH123" i="2"/>
  <c r="AI124" i="2"/>
  <c r="AH124" i="2"/>
  <c r="AI15" i="2"/>
  <c r="AH15" i="2"/>
  <c r="AI30" i="2"/>
  <c r="AH30" i="2"/>
  <c r="AI4" i="2"/>
  <c r="AH4" i="2"/>
  <c r="AI122" i="2"/>
  <c r="AH122" i="2"/>
</calcChain>
</file>

<file path=xl/sharedStrings.xml><?xml version="1.0" encoding="utf-8"?>
<sst xmlns="http://schemas.openxmlformats.org/spreadsheetml/2006/main" count="2129" uniqueCount="185">
  <si>
    <t>Participants</t>
  </si>
  <si>
    <t>Sexe</t>
  </si>
  <si>
    <t>Sexe_N</t>
  </si>
  <si>
    <t>Sexe_Cent</t>
  </si>
  <si>
    <t>Âge</t>
  </si>
  <si>
    <t>CSP</t>
  </si>
  <si>
    <t>CSP_N</t>
  </si>
  <si>
    <t>Filière</t>
  </si>
  <si>
    <t>Année</t>
  </si>
  <si>
    <t>A vu sucre</t>
  </si>
  <si>
    <t xml:space="preserve">Combien </t>
  </si>
  <si>
    <t xml:space="preserve">A mis sucre </t>
  </si>
  <si>
    <t xml:space="preserve">Combien habituellement </t>
  </si>
  <si>
    <t xml:space="preserve">Met sucre habituellement </t>
  </si>
  <si>
    <t>Diff</t>
  </si>
  <si>
    <t>ACC_1</t>
  </si>
  <si>
    <t>ACC_2</t>
  </si>
  <si>
    <t>ACC_2_R</t>
  </si>
  <si>
    <t>ACC_3</t>
  </si>
  <si>
    <t>ACC_4</t>
  </si>
  <si>
    <t>ACC_4_R</t>
  </si>
  <si>
    <t>ACC_5</t>
  </si>
  <si>
    <t>ACC_5_R</t>
  </si>
  <si>
    <t>ACC_6</t>
  </si>
  <si>
    <t>ACC_6_R</t>
  </si>
  <si>
    <t>MOY_ACC</t>
  </si>
  <si>
    <t>FORCE_1</t>
  </si>
  <si>
    <t>FORCE_2</t>
  </si>
  <si>
    <t>FORCE_3</t>
  </si>
  <si>
    <t>FORCE_4</t>
  </si>
  <si>
    <t>FORCE_4_R</t>
  </si>
  <si>
    <t>FORCE_5</t>
  </si>
  <si>
    <t>FORCE_6</t>
  </si>
  <si>
    <t>FORCE_7</t>
  </si>
  <si>
    <t>FORCE_8</t>
  </si>
  <si>
    <t>MOY_FORCE</t>
  </si>
  <si>
    <t>F</t>
  </si>
  <si>
    <t>intermédiaire</t>
  </si>
  <si>
    <t>Psychologie</t>
  </si>
  <si>
    <t>aisée</t>
  </si>
  <si>
    <t>H</t>
  </si>
  <si>
    <t>Anglais</t>
  </si>
  <si>
    <t>aucune catégorie ne convient</t>
  </si>
  <si>
    <t>populaire</t>
  </si>
  <si>
    <t>oui</t>
  </si>
  <si>
    <t>lettres modernes</t>
  </si>
  <si>
    <t>histoire de l'art</t>
  </si>
  <si>
    <t>LLCER</t>
  </si>
  <si>
    <t>LLCER anglais</t>
  </si>
  <si>
    <t>Master traduction littéraire</t>
  </si>
  <si>
    <t>LEA</t>
  </si>
  <si>
    <t>L3</t>
  </si>
  <si>
    <t>LLCER Arabe</t>
  </si>
  <si>
    <t>N'a pas compris la démarche menée par l'université</t>
  </si>
  <si>
    <t>LEA Anglais Turc</t>
  </si>
  <si>
    <t>Droit</t>
  </si>
  <si>
    <t>Management</t>
  </si>
  <si>
    <t>Arts Plastiques</t>
  </si>
  <si>
    <t>Licence LEA</t>
  </si>
  <si>
    <t>Pharmacie</t>
  </si>
  <si>
    <t>SUFLE</t>
  </si>
  <si>
    <t>LEA Anglais Espagnol</t>
  </si>
  <si>
    <t>Musicologie</t>
  </si>
  <si>
    <t>Langue Française</t>
  </si>
  <si>
    <t>Vie Active</t>
  </si>
  <si>
    <t>Pas étudiant à Aix-Marseille</t>
  </si>
  <si>
    <t xml:space="preserve">Aix Marseille </t>
  </si>
  <si>
    <t>Filière_Cat</t>
  </si>
  <si>
    <t>SHS</t>
  </si>
  <si>
    <t>Lettres</t>
  </si>
  <si>
    <t>Arts</t>
  </si>
  <si>
    <t>Diff_B</t>
  </si>
  <si>
    <t>intermédiaire 2</t>
  </si>
  <si>
    <t xml:space="preserve">Oui </t>
  </si>
  <si>
    <t xml:space="preserve">populaire </t>
  </si>
  <si>
    <t xml:space="preserve">Psychologie </t>
  </si>
  <si>
    <t xml:space="preserve">intermédiaire </t>
  </si>
  <si>
    <t xml:space="preserve">Art </t>
  </si>
  <si>
    <t>L2</t>
  </si>
  <si>
    <t>Histoire</t>
  </si>
  <si>
    <t xml:space="preserve">Géographie et aménagement </t>
  </si>
  <si>
    <t xml:space="preserve">aisée </t>
  </si>
  <si>
    <t>Gestion</t>
  </si>
  <si>
    <t>psychologie</t>
  </si>
  <si>
    <t>économie</t>
  </si>
  <si>
    <t>LEA (italien-anglais)</t>
  </si>
  <si>
    <t>anglais-portugais</t>
  </si>
  <si>
    <t>Langues</t>
  </si>
  <si>
    <t>LLCER Russe</t>
  </si>
  <si>
    <t>LEA Anglais-Portugais</t>
  </si>
  <si>
    <t>Arts plastiques</t>
  </si>
  <si>
    <t xml:space="preserve">psychologie </t>
  </si>
  <si>
    <t xml:space="preserve">Arts </t>
  </si>
  <si>
    <t>Commerce</t>
  </si>
  <si>
    <t>Sociologie</t>
  </si>
  <si>
    <t>Diff_N</t>
  </si>
  <si>
    <t>Université</t>
  </si>
  <si>
    <t>AMU</t>
  </si>
  <si>
    <t>Montpellier</t>
  </si>
  <si>
    <t>Intermédiaire</t>
  </si>
  <si>
    <t>HISTOIRE</t>
  </si>
  <si>
    <t>L1</t>
  </si>
  <si>
    <t>PSYCHOLOGIE</t>
  </si>
  <si>
    <t>SOCIOLOGIE</t>
  </si>
  <si>
    <t>PSYCHOLOGIE : sportif</t>
  </si>
  <si>
    <t>M1</t>
  </si>
  <si>
    <t>Populaire</t>
  </si>
  <si>
    <t>ETNHOLOGIE</t>
  </si>
  <si>
    <t>HISTOIRE DE L'ART</t>
  </si>
  <si>
    <t>Philosophie</t>
  </si>
  <si>
    <t>Italien</t>
  </si>
  <si>
    <t>Aisée</t>
  </si>
  <si>
    <t>L</t>
  </si>
  <si>
    <t>ART</t>
  </si>
  <si>
    <t>THEATRE</t>
  </si>
  <si>
    <t>ETHNOLOGIE</t>
  </si>
  <si>
    <t>Etude et pratique du français</t>
  </si>
  <si>
    <t>Etude e tpratique du français</t>
  </si>
  <si>
    <t>MUSICOLOGIE</t>
  </si>
  <si>
    <t>SCIENCES SOCIALES</t>
  </si>
  <si>
    <t>CINEMA</t>
  </si>
  <si>
    <t>Histoire de l'art</t>
  </si>
  <si>
    <t>Développement social</t>
  </si>
  <si>
    <t>PSYCHOLOGIE : Dynamiques cognitives et sociocognitives</t>
  </si>
  <si>
    <t>Art</t>
  </si>
  <si>
    <t>Littérature anglophone</t>
  </si>
  <si>
    <t>Lettres classiques</t>
  </si>
  <si>
    <t>M1 IDS</t>
  </si>
  <si>
    <t>Psychologie clinique</t>
  </si>
  <si>
    <t>MEEF</t>
  </si>
  <si>
    <t>M2</t>
  </si>
  <si>
    <t>M</t>
  </si>
  <si>
    <t>LEA Espagnol/ Anglais</t>
  </si>
  <si>
    <t>LETTRE MODERNE</t>
  </si>
  <si>
    <t>Histoire de l'art et archéologie</t>
  </si>
  <si>
    <t>Histoire Géographie</t>
  </si>
  <si>
    <t>AES</t>
  </si>
  <si>
    <t>Arts du spectacle vivant</t>
  </si>
  <si>
    <t>SCIENCES DU LANGAGE</t>
  </si>
  <si>
    <t>MUSICOTHERAPIE</t>
  </si>
  <si>
    <t>NB</t>
  </si>
  <si>
    <t>HS</t>
  </si>
  <si>
    <t>Oui</t>
  </si>
  <si>
    <t xml:space="preserve">Non </t>
  </si>
  <si>
    <t>Non</t>
  </si>
  <si>
    <t>Kiné</t>
  </si>
  <si>
    <t xml:space="preserve">inter </t>
  </si>
  <si>
    <t>H (diabétique de type 1</t>
  </si>
  <si>
    <t>Physique</t>
  </si>
  <si>
    <t>inter</t>
  </si>
  <si>
    <t>Psychologie du travail</t>
  </si>
  <si>
    <t>Aucune des 2 cat</t>
  </si>
  <si>
    <t xml:space="preserve">oui </t>
  </si>
  <si>
    <t xml:space="preserve">aisé </t>
  </si>
  <si>
    <t xml:space="preserve">informatique </t>
  </si>
  <si>
    <t>INTERMÉDIAIRE</t>
  </si>
  <si>
    <t>AISÉE</t>
  </si>
  <si>
    <t>POPULAIRE</t>
  </si>
  <si>
    <t>PACES</t>
  </si>
  <si>
    <t>CNAM</t>
  </si>
  <si>
    <t>A</t>
  </si>
  <si>
    <t>Aucune de ces deux catégories ne me correspond</t>
  </si>
  <si>
    <t>Mid</t>
  </si>
  <si>
    <t>High</t>
  </si>
  <si>
    <t>Low</t>
  </si>
  <si>
    <t>Campus</t>
  </si>
  <si>
    <t>B</t>
  </si>
  <si>
    <t>Gender</t>
  </si>
  <si>
    <t>Gender_N</t>
  </si>
  <si>
    <t>Gender_Cent</t>
  </si>
  <si>
    <t>Age</t>
  </si>
  <si>
    <t>Discipline_Cat</t>
  </si>
  <si>
    <t>Discipline</t>
  </si>
  <si>
    <t>UC_Cat_G</t>
  </si>
  <si>
    <t>UC_Cat</t>
  </si>
  <si>
    <t>UC</t>
  </si>
  <si>
    <t>Saw_Sugar</t>
  </si>
  <si>
    <t>OC</t>
  </si>
  <si>
    <t>OC_B</t>
  </si>
  <si>
    <t>UC_B</t>
  </si>
  <si>
    <t>Diff_OC</t>
  </si>
  <si>
    <t>W</t>
  </si>
  <si>
    <t>ACC_T</t>
  </si>
  <si>
    <t>ACC_B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</si>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</sst>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A6A6A6"/>
      </patternFill>
    </fill>
    <fill>
      <patternFill patternType="solid">
        <fgColor rgb="FFD9D9D9"/>
        <bgColor rgb="FFD9D9D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D8D8D8"/>
        <bgColor rgb="FFD8D8D8"/>
      </patternFill>
    </fill>
    <fill>
      <patternFill patternType="solid">
        <fgColor rgb="FFB3CEFA"/>
        <bgColor rgb="FFB3CEFA"/>
      </patternFill>
    </fill>
    <fill>
      <patternFill patternType="solid">
        <fgColor theme="4" tint="0.39997558519241921"/>
        <bgColor rgb="FF8EA9D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rgb="FFB3CE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0" fillId="0" borderId="0" xfId="0" applyNumberFormat="1"/>
    <xf numFmtId="0" fontId="0" fillId="5" borderId="0" xfId="0" applyFill="1"/>
    <xf numFmtId="0" fontId="2" fillId="5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0" fillId="13" borderId="0" xfId="0" applyFill="1"/>
    <xf numFmtId="0" fontId="2" fillId="13" borderId="0" xfId="0" applyFont="1" applyFill="1"/>
    <xf numFmtId="0" fontId="3" fillId="14" borderId="0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/>
    <xf numFmtId="2" fontId="7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71E4-A721-4DB0-8759-47ECC177DD11}">
  <dimension ref="A1:AT146"/>
  <sheetViews>
    <sheetView tabSelected="1" topLeftCell="AD1" workbookViewId="0">
      <selection activeCell="AS1" sqref="A1:AS1"/>
    </sheetView>
  </sheetViews>
  <sheetFormatPr baseColWidth="10" defaultRowHeight="15.6" x14ac:dyDescent="0.3"/>
  <cols>
    <col min="1" max="4" width="10.69921875" style="13"/>
    <col min="5" max="5" width="12.8984375" style="13" customWidth="1"/>
    <col min="6" max="8" width="10.69921875" style="13"/>
    <col min="9" max="9" width="13.69921875" style="13" customWidth="1"/>
    <col min="10" max="10" width="10.69921875" style="13"/>
    <col min="11" max="12" width="12.59765625" style="13" customWidth="1"/>
    <col min="13" max="45" width="10.69921875" style="13"/>
  </cols>
  <sheetData>
    <row r="1" spans="1:46" x14ac:dyDescent="0.3">
      <c r="A1" s="9" t="s">
        <v>0</v>
      </c>
      <c r="B1" s="9" t="s">
        <v>165</v>
      </c>
      <c r="C1" s="9" t="s">
        <v>167</v>
      </c>
      <c r="D1" s="9" t="s">
        <v>168</v>
      </c>
      <c r="E1" s="9" t="s">
        <v>169</v>
      </c>
      <c r="F1" s="9" t="s">
        <v>170</v>
      </c>
      <c r="G1" s="9" t="s">
        <v>5</v>
      </c>
      <c r="H1" s="9" t="s">
        <v>6</v>
      </c>
      <c r="I1" s="9" t="s">
        <v>171</v>
      </c>
      <c r="J1" s="9" t="s">
        <v>172</v>
      </c>
      <c r="K1" s="9" t="s">
        <v>173</v>
      </c>
      <c r="L1" s="9" t="s">
        <v>174</v>
      </c>
      <c r="M1" s="36" t="s">
        <v>175</v>
      </c>
      <c r="N1" s="36" t="s">
        <v>8</v>
      </c>
      <c r="O1" s="9" t="s">
        <v>176</v>
      </c>
      <c r="P1" s="9" t="s">
        <v>177</v>
      </c>
      <c r="Q1" s="9" t="s">
        <v>178</v>
      </c>
      <c r="R1" s="36" t="s">
        <v>179</v>
      </c>
      <c r="S1" s="9" t="s">
        <v>180</v>
      </c>
      <c r="T1" s="9" t="s">
        <v>95</v>
      </c>
      <c r="U1" s="9" t="s">
        <v>71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0" t="s">
        <v>25</v>
      </c>
      <c r="AG1" s="10" t="s">
        <v>182</v>
      </c>
      <c r="AH1" s="10" t="s">
        <v>183</v>
      </c>
      <c r="AI1" s="10" t="s">
        <v>184</v>
      </c>
      <c r="AJ1" s="11" t="s">
        <v>26</v>
      </c>
      <c r="AK1" s="11" t="s">
        <v>27</v>
      </c>
      <c r="AL1" s="11" t="s">
        <v>28</v>
      </c>
      <c r="AM1" s="11" t="s">
        <v>29</v>
      </c>
      <c r="AN1" s="11" t="s">
        <v>30</v>
      </c>
      <c r="AO1" s="11" t="s">
        <v>31</v>
      </c>
      <c r="AP1" s="11" t="s">
        <v>32</v>
      </c>
      <c r="AQ1" s="11" t="s">
        <v>33</v>
      </c>
      <c r="AR1" s="11" t="s">
        <v>34</v>
      </c>
      <c r="AS1" s="11" t="s">
        <v>35</v>
      </c>
    </row>
    <row r="2" spans="1:46" s="32" customFormat="1" x14ac:dyDescent="0.3">
      <c r="A2" s="29">
        <v>68</v>
      </c>
      <c r="B2" s="29" t="s">
        <v>166</v>
      </c>
      <c r="C2" s="29" t="s">
        <v>181</v>
      </c>
      <c r="D2" s="29">
        <f>IF(C2="W",1,0)</f>
        <v>1</v>
      </c>
      <c r="E2" s="29">
        <f>IF(D2=0,-0.5,0.5)</f>
        <v>0.5</v>
      </c>
      <c r="F2" s="29">
        <v>18</v>
      </c>
      <c r="G2" s="30" t="s">
        <v>162</v>
      </c>
      <c r="H2" s="30">
        <f t="shared" ref="H2:H33" si="0">_xlfn.IFS(G2="Mid",2,G2="Low",1,G2="High",3)</f>
        <v>2</v>
      </c>
      <c r="I2" s="29" t="s">
        <v>69</v>
      </c>
      <c r="J2" s="29" t="s">
        <v>47</v>
      </c>
      <c r="K2" s="31" t="str">
        <f>_xlfn.IFS(M2=0,"L",M2=1,"L",M2=2,"M",M2=3,"M", M2=4,"H",M2=5,"H")</f>
        <v>H</v>
      </c>
      <c r="L2" s="31" t="str">
        <f t="shared" ref="L2:L33" si="1">_xlfn.IFS(M2=0,"L",M2=1,"M",M2=2,"M",M2=3,"H", M2=4,"H",M2=5,"H")</f>
        <v>H</v>
      </c>
      <c r="M2" s="29">
        <v>5</v>
      </c>
      <c r="N2" s="29"/>
      <c r="O2" s="29">
        <v>0</v>
      </c>
      <c r="P2" s="29">
        <v>3</v>
      </c>
      <c r="Q2" s="29">
        <f t="shared" ref="Q2:Q33" si="2">IF(P2=0,0,1)</f>
        <v>1</v>
      </c>
      <c r="R2" s="29">
        <f t="shared" ref="R2:R33" si="3">IF(M2=0,0,1)</f>
        <v>1</v>
      </c>
      <c r="S2" s="29">
        <f>P2-M2</f>
        <v>-2</v>
      </c>
      <c r="T2" s="29">
        <f>P2-R2</f>
        <v>2</v>
      </c>
      <c r="U2" s="31">
        <f t="shared" ref="U2:U33" si="4">IF(T2&gt;0,1,0)</f>
        <v>1</v>
      </c>
      <c r="V2" s="29">
        <v>3</v>
      </c>
      <c r="W2" s="29">
        <v>4</v>
      </c>
      <c r="X2" s="29">
        <f>6-W2</f>
        <v>2</v>
      </c>
      <c r="Y2" s="29">
        <v>2</v>
      </c>
      <c r="Z2" s="29">
        <v>2</v>
      </c>
      <c r="AA2" s="29">
        <f>6-Z2</f>
        <v>4</v>
      </c>
      <c r="AB2" s="29">
        <v>2</v>
      </c>
      <c r="AC2" s="29">
        <f>6-AB2</f>
        <v>4</v>
      </c>
      <c r="AD2" s="29">
        <v>5</v>
      </c>
      <c r="AE2" s="29">
        <f>6-AD2</f>
        <v>1</v>
      </c>
      <c r="AF2" s="29">
        <f t="shared" ref="AF2:AF33" si="5">AVERAGE(V2,X2,Y2,AA2,AC2,AE2)</f>
        <v>2.6666666666666665</v>
      </c>
      <c r="AG2" s="29">
        <f>AVERAGE(V2,X2,Y2,AC2)</f>
        <v>2.75</v>
      </c>
      <c r="AH2" s="29">
        <f>IF(AF2&gt;4.5,1,0)</f>
        <v>0</v>
      </c>
      <c r="AI2" s="29">
        <f>LOG(AF2)</f>
        <v>0.4259687322722811</v>
      </c>
      <c r="AJ2" s="29">
        <v>1</v>
      </c>
      <c r="AK2" s="29">
        <v>2</v>
      </c>
      <c r="AL2" s="29">
        <v>1</v>
      </c>
      <c r="AM2" s="29">
        <v>7</v>
      </c>
      <c r="AN2" s="29">
        <f>8-AM2</f>
        <v>1</v>
      </c>
      <c r="AO2" s="29">
        <v>2</v>
      </c>
      <c r="AP2" s="29">
        <v>1</v>
      </c>
      <c r="AQ2" s="29">
        <v>1</v>
      </c>
      <c r="AR2" s="29">
        <v>4</v>
      </c>
      <c r="AS2" s="29">
        <f>AVERAGE(AJ2,AK2,AL2,AN2,AO2,AP2,AQ2,AR2)</f>
        <v>1.625</v>
      </c>
      <c r="AT2" s="32" t="s">
        <v>73</v>
      </c>
    </row>
    <row r="3" spans="1:46" s="32" customFormat="1" x14ac:dyDescent="0.3">
      <c r="A3" s="29">
        <v>39</v>
      </c>
      <c r="B3" s="29" t="s">
        <v>166</v>
      </c>
      <c r="C3" s="29" t="s">
        <v>131</v>
      </c>
      <c r="D3" s="29">
        <f t="shared" ref="D3:D66" si="6">IF(C3="W",1,0)</f>
        <v>0</v>
      </c>
      <c r="E3" s="29">
        <f t="shared" ref="E3:E66" si="7">IF(D3=0,-0.5,0.5)</f>
        <v>-0.5</v>
      </c>
      <c r="F3" s="29">
        <v>22</v>
      </c>
      <c r="G3" s="30" t="s">
        <v>162</v>
      </c>
      <c r="H3" s="30">
        <f t="shared" si="0"/>
        <v>2</v>
      </c>
      <c r="I3" s="29" t="s">
        <v>68</v>
      </c>
      <c r="J3" s="29" t="s">
        <v>84</v>
      </c>
      <c r="K3" s="31" t="str">
        <f>_xlfn.IFS(M3=0,"L",M3=1,"L",M3=2,"M",M3=3,"M", M3=4,"H",M3=5,"H")</f>
        <v>M</v>
      </c>
      <c r="L3" s="31" t="str">
        <f t="shared" si="1"/>
        <v>M</v>
      </c>
      <c r="M3" s="29">
        <v>2</v>
      </c>
      <c r="N3" s="29"/>
      <c r="O3" s="29">
        <v>1</v>
      </c>
      <c r="P3" s="29">
        <v>2</v>
      </c>
      <c r="Q3" s="29">
        <f t="shared" si="2"/>
        <v>1</v>
      </c>
      <c r="R3" s="29">
        <f t="shared" si="3"/>
        <v>1</v>
      </c>
      <c r="S3" s="29">
        <f>P3-M3</f>
        <v>0</v>
      </c>
      <c r="T3" s="29">
        <f t="shared" ref="T2:T33" si="8">P3-R3</f>
        <v>1</v>
      </c>
      <c r="U3" s="31">
        <f t="shared" si="4"/>
        <v>1</v>
      </c>
      <c r="V3" s="29">
        <v>3</v>
      </c>
      <c r="W3" s="29">
        <v>3</v>
      </c>
      <c r="X3" s="29">
        <v>3</v>
      </c>
      <c r="Y3" s="29">
        <v>3</v>
      </c>
      <c r="Z3" s="29">
        <v>3</v>
      </c>
      <c r="AA3" s="29">
        <v>3</v>
      </c>
      <c r="AB3" s="29">
        <v>3</v>
      </c>
      <c r="AC3" s="29">
        <v>3</v>
      </c>
      <c r="AD3" s="29">
        <v>3</v>
      </c>
      <c r="AE3" s="29">
        <v>3</v>
      </c>
      <c r="AF3" s="29">
        <f t="shared" si="5"/>
        <v>3</v>
      </c>
      <c r="AG3" s="29">
        <f t="shared" ref="AG3:AG66" si="9">AVERAGE(V3,X3,Y3,AC3)</f>
        <v>3</v>
      </c>
      <c r="AH3" s="29">
        <f t="shared" ref="AH3:AH66" si="10">IF(AF3&gt;4.5,1,0)</f>
        <v>0</v>
      </c>
      <c r="AI3" s="29">
        <f t="shared" ref="AI3:AI66" si="11">LOG(AF3)</f>
        <v>0.47712125471966244</v>
      </c>
      <c r="AJ3" s="29">
        <v>4</v>
      </c>
      <c r="AK3" s="29">
        <v>1</v>
      </c>
      <c r="AL3" s="29">
        <v>4</v>
      </c>
      <c r="AM3" s="29">
        <v>1</v>
      </c>
      <c r="AN3" s="29">
        <v>7</v>
      </c>
      <c r="AO3" s="29">
        <v>5</v>
      </c>
      <c r="AP3" s="29">
        <v>4</v>
      </c>
      <c r="AQ3" s="29">
        <v>2</v>
      </c>
      <c r="AR3" s="29">
        <v>7</v>
      </c>
      <c r="AS3" s="29">
        <f>(AVERAGE(AJ3,AK3,AL3,AN3,AO3,AP3,AQ3,AR3))</f>
        <v>4.25</v>
      </c>
      <c r="AT3" s="32" t="s">
        <v>73</v>
      </c>
    </row>
    <row r="4" spans="1:46" s="32" customFormat="1" x14ac:dyDescent="0.3">
      <c r="A4" s="29">
        <v>67</v>
      </c>
      <c r="B4" s="29" t="s">
        <v>166</v>
      </c>
      <c r="C4" s="29" t="s">
        <v>181</v>
      </c>
      <c r="D4" s="29">
        <f t="shared" si="6"/>
        <v>1</v>
      </c>
      <c r="E4" s="29">
        <f t="shared" si="7"/>
        <v>0.5</v>
      </c>
      <c r="F4" s="29">
        <v>19</v>
      </c>
      <c r="G4" s="30" t="s">
        <v>162</v>
      </c>
      <c r="H4" s="30">
        <f t="shared" si="0"/>
        <v>2</v>
      </c>
      <c r="I4" s="29" t="s">
        <v>69</v>
      </c>
      <c r="J4" s="29" t="s">
        <v>61</v>
      </c>
      <c r="K4" s="31" t="str">
        <f>_xlfn.IFS(M4=0,"L",M4=1,"L",M4=2,"M",M4=3,"M", M4=4,"H",M4=5,"H")</f>
        <v>H</v>
      </c>
      <c r="L4" s="31" t="str">
        <f t="shared" si="1"/>
        <v>H</v>
      </c>
      <c r="M4" s="29">
        <v>4</v>
      </c>
      <c r="N4" s="29"/>
      <c r="O4" s="29">
        <v>1</v>
      </c>
      <c r="P4" s="29">
        <v>3</v>
      </c>
      <c r="Q4" s="29">
        <f t="shared" si="2"/>
        <v>1</v>
      </c>
      <c r="R4" s="29">
        <f t="shared" si="3"/>
        <v>1</v>
      </c>
      <c r="S4" s="29">
        <f>P4-M4</f>
        <v>-1</v>
      </c>
      <c r="T4" s="29">
        <f t="shared" si="8"/>
        <v>2</v>
      </c>
      <c r="U4" s="31">
        <f t="shared" si="4"/>
        <v>1</v>
      </c>
      <c r="V4" s="29">
        <v>5</v>
      </c>
      <c r="W4" s="29">
        <v>3</v>
      </c>
      <c r="X4" s="29">
        <f>6-W4</f>
        <v>3</v>
      </c>
      <c r="Y4" s="29">
        <v>4</v>
      </c>
      <c r="Z4" s="29">
        <v>5</v>
      </c>
      <c r="AA4" s="29">
        <f>6-Z4</f>
        <v>1</v>
      </c>
      <c r="AB4" s="29">
        <v>4</v>
      </c>
      <c r="AC4" s="29">
        <f>6-AB4</f>
        <v>2</v>
      </c>
      <c r="AD4" s="29">
        <v>3</v>
      </c>
      <c r="AE4" s="29">
        <f>6-AD4</f>
        <v>3</v>
      </c>
      <c r="AF4" s="29">
        <f t="shared" si="5"/>
        <v>3</v>
      </c>
      <c r="AG4" s="29">
        <f t="shared" si="9"/>
        <v>3.5</v>
      </c>
      <c r="AH4" s="29">
        <f t="shared" si="10"/>
        <v>0</v>
      </c>
      <c r="AI4" s="29">
        <f t="shared" si="11"/>
        <v>0.47712125471966244</v>
      </c>
      <c r="AJ4" s="29">
        <v>7</v>
      </c>
      <c r="AK4" s="29">
        <v>5</v>
      </c>
      <c r="AL4" s="29">
        <v>7</v>
      </c>
      <c r="AM4" s="29">
        <v>5</v>
      </c>
      <c r="AN4" s="29">
        <f>8-AM4</f>
        <v>3</v>
      </c>
      <c r="AO4" s="29">
        <v>5</v>
      </c>
      <c r="AP4" s="29">
        <v>7</v>
      </c>
      <c r="AQ4" s="29">
        <v>7</v>
      </c>
      <c r="AR4" s="29">
        <v>7</v>
      </c>
      <c r="AS4" s="29">
        <f>AVERAGE(AJ4,AK4,AL4,AN4,AO4,AP4,AQ4,AR4)</f>
        <v>6</v>
      </c>
      <c r="AT4" s="32" t="s">
        <v>73</v>
      </c>
    </row>
    <row r="5" spans="1:46" s="32" customFormat="1" x14ac:dyDescent="0.3">
      <c r="A5" s="29">
        <v>1</v>
      </c>
      <c r="B5" s="29" t="s">
        <v>166</v>
      </c>
      <c r="C5" s="29" t="s">
        <v>140</v>
      </c>
      <c r="D5" s="29">
        <f t="shared" si="6"/>
        <v>0</v>
      </c>
      <c r="E5" s="29">
        <f t="shared" si="7"/>
        <v>-0.5</v>
      </c>
      <c r="F5" s="29">
        <v>21</v>
      </c>
      <c r="G5" s="30" t="s">
        <v>162</v>
      </c>
      <c r="H5" s="30">
        <f t="shared" si="0"/>
        <v>2</v>
      </c>
      <c r="I5" s="29" t="s">
        <v>68</v>
      </c>
      <c r="J5" s="29" t="s">
        <v>75</v>
      </c>
      <c r="K5" s="31" t="str">
        <f>_xlfn.IFS(M5=0,"L",M5=1,"L",M5=2,"M",M5=3,"M", M5=4,"H",M5=5,"H")</f>
        <v>L</v>
      </c>
      <c r="L5" s="31" t="str">
        <f t="shared" si="1"/>
        <v>L</v>
      </c>
      <c r="M5" s="29">
        <v>0</v>
      </c>
      <c r="N5" s="29"/>
      <c r="O5" s="29">
        <v>0</v>
      </c>
      <c r="P5" s="29">
        <v>3</v>
      </c>
      <c r="Q5" s="29">
        <f t="shared" si="2"/>
        <v>1</v>
      </c>
      <c r="R5" s="29">
        <f t="shared" si="3"/>
        <v>0</v>
      </c>
      <c r="S5" s="29">
        <f>P5-M5</f>
        <v>3</v>
      </c>
      <c r="T5" s="29">
        <f t="shared" si="8"/>
        <v>3</v>
      </c>
      <c r="U5" s="31">
        <f t="shared" si="4"/>
        <v>1</v>
      </c>
      <c r="V5" s="29">
        <v>4</v>
      </c>
      <c r="W5" s="29">
        <v>2</v>
      </c>
      <c r="X5" s="29">
        <v>4</v>
      </c>
      <c r="Y5" s="29">
        <v>2</v>
      </c>
      <c r="Z5" s="29">
        <v>2</v>
      </c>
      <c r="AA5" s="29">
        <v>4</v>
      </c>
      <c r="AB5" s="29">
        <v>3</v>
      </c>
      <c r="AC5" s="29">
        <v>3</v>
      </c>
      <c r="AD5" s="29">
        <v>4</v>
      </c>
      <c r="AE5" s="29">
        <v>2</v>
      </c>
      <c r="AF5" s="29">
        <f t="shared" si="5"/>
        <v>3.1666666666666665</v>
      </c>
      <c r="AG5" s="29">
        <f t="shared" si="9"/>
        <v>3.25</v>
      </c>
      <c r="AH5" s="29">
        <f t="shared" si="10"/>
        <v>0</v>
      </c>
      <c r="AI5" s="29">
        <f t="shared" si="11"/>
        <v>0.50060235056918534</v>
      </c>
      <c r="AJ5" s="29">
        <v>4</v>
      </c>
      <c r="AK5" s="29">
        <v>1</v>
      </c>
      <c r="AL5" s="29">
        <v>3</v>
      </c>
      <c r="AM5" s="29">
        <v>5</v>
      </c>
      <c r="AN5" s="29">
        <v>3</v>
      </c>
      <c r="AO5" s="29">
        <v>2</v>
      </c>
      <c r="AP5" s="29">
        <v>5</v>
      </c>
      <c r="AQ5" s="29">
        <v>4</v>
      </c>
      <c r="AR5" s="29">
        <v>6</v>
      </c>
      <c r="AS5" s="29">
        <f>(AVERAGE(AJ5,AK5,AL5,AN5,AO5,AP5,AQ5,AR5))</f>
        <v>3.5</v>
      </c>
      <c r="AT5" s="32" t="s">
        <v>73</v>
      </c>
    </row>
    <row r="6" spans="1:46" s="32" customFormat="1" x14ac:dyDescent="0.3">
      <c r="A6" s="29">
        <v>73</v>
      </c>
      <c r="B6" s="30" t="s">
        <v>160</v>
      </c>
      <c r="C6" s="29" t="s">
        <v>131</v>
      </c>
      <c r="D6" s="29">
        <f t="shared" si="6"/>
        <v>0</v>
      </c>
      <c r="E6" s="29">
        <f t="shared" si="7"/>
        <v>-0.5</v>
      </c>
      <c r="F6" s="30">
        <v>20</v>
      </c>
      <c r="G6" s="30" t="s">
        <v>162</v>
      </c>
      <c r="H6" s="30">
        <f t="shared" si="0"/>
        <v>2</v>
      </c>
      <c r="I6" s="30" t="s">
        <v>70</v>
      </c>
      <c r="J6" s="30" t="s">
        <v>114</v>
      </c>
      <c r="K6" s="34" t="s">
        <v>112</v>
      </c>
      <c r="L6" s="31" t="str">
        <f t="shared" si="1"/>
        <v>L</v>
      </c>
      <c r="M6" s="34">
        <v>0</v>
      </c>
      <c r="N6" s="30" t="s">
        <v>101</v>
      </c>
      <c r="O6" s="31">
        <v>0</v>
      </c>
      <c r="P6" s="31">
        <v>0</v>
      </c>
      <c r="Q6" s="31">
        <f t="shared" si="2"/>
        <v>0</v>
      </c>
      <c r="R6" s="31">
        <f t="shared" si="3"/>
        <v>0</v>
      </c>
      <c r="S6" s="31">
        <f t="shared" ref="S6:S12" si="12">M6-P6</f>
        <v>0</v>
      </c>
      <c r="T6" s="29">
        <f t="shared" si="8"/>
        <v>0</v>
      </c>
      <c r="U6" s="31">
        <f t="shared" si="4"/>
        <v>0</v>
      </c>
      <c r="V6" s="31">
        <v>3</v>
      </c>
      <c r="W6" s="31">
        <v>1</v>
      </c>
      <c r="X6" s="31">
        <f>(5+1)-W6</f>
        <v>5</v>
      </c>
      <c r="Y6" s="31">
        <v>3</v>
      </c>
      <c r="Z6" s="31">
        <v>4</v>
      </c>
      <c r="AA6" s="31">
        <f>(5+1)-Z6</f>
        <v>2</v>
      </c>
      <c r="AB6" s="31">
        <v>2</v>
      </c>
      <c r="AC6" s="31">
        <f>(5+1)-AB6</f>
        <v>4</v>
      </c>
      <c r="AD6" s="31">
        <v>4</v>
      </c>
      <c r="AE6" s="31">
        <f>(5+1)-AD6</f>
        <v>2</v>
      </c>
      <c r="AF6" s="31">
        <f t="shared" si="5"/>
        <v>3.1666666666666665</v>
      </c>
      <c r="AG6" s="29">
        <f t="shared" si="9"/>
        <v>3.75</v>
      </c>
      <c r="AH6" s="29">
        <f t="shared" si="10"/>
        <v>0</v>
      </c>
      <c r="AI6" s="29">
        <f t="shared" si="11"/>
        <v>0.50060235056918534</v>
      </c>
      <c r="AJ6" s="31">
        <v>3</v>
      </c>
      <c r="AK6" s="31">
        <v>1</v>
      </c>
      <c r="AL6" s="31">
        <v>3</v>
      </c>
      <c r="AM6" s="31">
        <v>5</v>
      </c>
      <c r="AN6" s="31">
        <f>(7+1)-AM6</f>
        <v>3</v>
      </c>
      <c r="AO6" s="31">
        <v>3</v>
      </c>
      <c r="AP6" s="31">
        <v>3</v>
      </c>
      <c r="AQ6" s="31">
        <v>2</v>
      </c>
      <c r="AR6" s="31">
        <v>3</v>
      </c>
      <c r="AS6" s="31">
        <f>AVERAGE(AJ6:AL6,AN6,AO6,AP6,AQ6,AR6)</f>
        <v>2.625</v>
      </c>
      <c r="AT6" s="32" t="s">
        <v>73</v>
      </c>
    </row>
    <row r="7" spans="1:46" s="32" customFormat="1" x14ac:dyDescent="0.3">
      <c r="A7" s="29">
        <v>106</v>
      </c>
      <c r="B7" s="30" t="s">
        <v>160</v>
      </c>
      <c r="C7" s="29" t="s">
        <v>181</v>
      </c>
      <c r="D7" s="29">
        <f t="shared" si="6"/>
        <v>1</v>
      </c>
      <c r="E7" s="29">
        <f t="shared" si="7"/>
        <v>0.5</v>
      </c>
      <c r="F7" s="30">
        <v>26</v>
      </c>
      <c r="G7" s="30" t="s">
        <v>164</v>
      </c>
      <c r="H7" s="30">
        <f t="shared" si="0"/>
        <v>1</v>
      </c>
      <c r="I7" s="30" t="s">
        <v>68</v>
      </c>
      <c r="J7" s="30" t="s">
        <v>38</v>
      </c>
      <c r="K7" s="34" t="s">
        <v>112</v>
      </c>
      <c r="L7" s="31" t="str">
        <f t="shared" si="1"/>
        <v>L</v>
      </c>
      <c r="M7" s="34">
        <v>0</v>
      </c>
      <c r="N7" s="35"/>
      <c r="O7" s="31">
        <v>0</v>
      </c>
      <c r="P7" s="31">
        <v>0</v>
      </c>
      <c r="Q7" s="31">
        <f t="shared" si="2"/>
        <v>0</v>
      </c>
      <c r="R7" s="31">
        <f t="shared" si="3"/>
        <v>0</v>
      </c>
      <c r="S7" s="31">
        <f t="shared" si="12"/>
        <v>0</v>
      </c>
      <c r="T7" s="29">
        <f t="shared" si="8"/>
        <v>0</v>
      </c>
      <c r="U7" s="31">
        <f t="shared" si="4"/>
        <v>0</v>
      </c>
      <c r="V7" s="31">
        <v>1</v>
      </c>
      <c r="W7" s="31">
        <v>4</v>
      </c>
      <c r="X7" s="31">
        <f>6-W7</f>
        <v>2</v>
      </c>
      <c r="Y7" s="31">
        <v>3</v>
      </c>
      <c r="Z7" s="31">
        <v>1</v>
      </c>
      <c r="AA7" s="31">
        <f>6-Z7</f>
        <v>5</v>
      </c>
      <c r="AB7" s="31">
        <v>3</v>
      </c>
      <c r="AC7" s="31">
        <f>6-AB7</f>
        <v>3</v>
      </c>
      <c r="AD7" s="31">
        <v>1</v>
      </c>
      <c r="AE7" s="31">
        <f>6-AD7</f>
        <v>5</v>
      </c>
      <c r="AF7" s="31">
        <f t="shared" si="5"/>
        <v>3.1666666666666665</v>
      </c>
      <c r="AG7" s="29">
        <f t="shared" si="9"/>
        <v>2.25</v>
      </c>
      <c r="AH7" s="29">
        <f t="shared" si="10"/>
        <v>0</v>
      </c>
      <c r="AI7" s="29">
        <f t="shared" si="11"/>
        <v>0.50060235056918534</v>
      </c>
      <c r="AJ7" s="31">
        <v>7</v>
      </c>
      <c r="AK7" s="31">
        <v>4</v>
      </c>
      <c r="AL7" s="31">
        <v>2</v>
      </c>
      <c r="AM7" s="31">
        <v>2</v>
      </c>
      <c r="AN7" s="31">
        <v>6</v>
      </c>
      <c r="AO7" s="31">
        <v>2</v>
      </c>
      <c r="AP7" s="31">
        <v>7</v>
      </c>
      <c r="AQ7" s="31">
        <v>5</v>
      </c>
      <c r="AR7" s="31">
        <v>6</v>
      </c>
      <c r="AS7" s="31">
        <v>4.875</v>
      </c>
      <c r="AT7" s="32" t="s">
        <v>73</v>
      </c>
    </row>
    <row r="8" spans="1:46" s="32" customFormat="1" x14ac:dyDescent="0.3">
      <c r="A8" s="29">
        <v>142</v>
      </c>
      <c r="B8" s="30" t="s">
        <v>160</v>
      </c>
      <c r="C8" s="29" t="s">
        <v>131</v>
      </c>
      <c r="D8" s="29">
        <f t="shared" si="6"/>
        <v>0</v>
      </c>
      <c r="E8" s="29">
        <f t="shared" si="7"/>
        <v>-0.5</v>
      </c>
      <c r="F8" s="30">
        <v>25</v>
      </c>
      <c r="G8" s="30" t="s">
        <v>162</v>
      </c>
      <c r="H8" s="30">
        <f t="shared" si="0"/>
        <v>2</v>
      </c>
      <c r="I8" s="30" t="s">
        <v>68</v>
      </c>
      <c r="J8" s="30" t="s">
        <v>109</v>
      </c>
      <c r="K8" s="34" t="s">
        <v>40</v>
      </c>
      <c r="L8" s="31" t="str">
        <f t="shared" si="1"/>
        <v>H</v>
      </c>
      <c r="M8" s="34">
        <v>3</v>
      </c>
      <c r="N8" s="35"/>
      <c r="O8" s="31">
        <v>1</v>
      </c>
      <c r="P8" s="31">
        <v>3</v>
      </c>
      <c r="Q8" s="31">
        <f t="shared" si="2"/>
        <v>1</v>
      </c>
      <c r="R8" s="31">
        <f t="shared" si="3"/>
        <v>1</v>
      </c>
      <c r="S8" s="31">
        <f t="shared" si="12"/>
        <v>0</v>
      </c>
      <c r="T8" s="29">
        <f t="shared" si="8"/>
        <v>2</v>
      </c>
      <c r="U8" s="31">
        <f t="shared" si="4"/>
        <v>1</v>
      </c>
      <c r="V8" s="31">
        <v>2</v>
      </c>
      <c r="W8" s="31">
        <v>2</v>
      </c>
      <c r="X8" s="31">
        <f>6-W8</f>
        <v>4</v>
      </c>
      <c r="Y8" s="31">
        <v>2</v>
      </c>
      <c r="Z8" s="31">
        <v>4</v>
      </c>
      <c r="AA8" s="31">
        <f>6-Z8</f>
        <v>2</v>
      </c>
      <c r="AB8" s="31">
        <v>2</v>
      </c>
      <c r="AC8" s="31">
        <f>6-AB8</f>
        <v>4</v>
      </c>
      <c r="AD8" s="31">
        <v>1</v>
      </c>
      <c r="AE8" s="31">
        <f>6-AD8</f>
        <v>5</v>
      </c>
      <c r="AF8" s="31">
        <f t="shared" si="5"/>
        <v>3.1666666666666665</v>
      </c>
      <c r="AG8" s="29">
        <f t="shared" si="9"/>
        <v>3</v>
      </c>
      <c r="AH8" s="29">
        <f t="shared" si="10"/>
        <v>0</v>
      </c>
      <c r="AI8" s="29">
        <f t="shared" si="11"/>
        <v>0.50060235056918534</v>
      </c>
      <c r="AJ8" s="31">
        <v>5</v>
      </c>
      <c r="AK8" s="31">
        <v>2</v>
      </c>
      <c r="AL8" s="31">
        <v>4</v>
      </c>
      <c r="AM8" s="31">
        <v>7</v>
      </c>
      <c r="AN8" s="31">
        <v>1</v>
      </c>
      <c r="AO8" s="31">
        <v>4</v>
      </c>
      <c r="AP8" s="31">
        <v>6</v>
      </c>
      <c r="AQ8" s="31">
        <v>2</v>
      </c>
      <c r="AR8" s="31">
        <v>4</v>
      </c>
      <c r="AS8" s="31">
        <v>3.5</v>
      </c>
      <c r="AT8" s="32" t="s">
        <v>73</v>
      </c>
    </row>
    <row r="9" spans="1:46" s="32" customFormat="1" x14ac:dyDescent="0.3">
      <c r="A9" s="29">
        <v>82</v>
      </c>
      <c r="B9" s="30" t="s">
        <v>160</v>
      </c>
      <c r="C9" s="29" t="s">
        <v>131</v>
      </c>
      <c r="D9" s="29">
        <f t="shared" si="6"/>
        <v>0</v>
      </c>
      <c r="E9" s="29">
        <f t="shared" si="7"/>
        <v>-0.5</v>
      </c>
      <c r="F9" s="30">
        <v>19</v>
      </c>
      <c r="G9" s="30" t="s">
        <v>162</v>
      </c>
      <c r="H9" s="30">
        <f t="shared" si="0"/>
        <v>2</v>
      </c>
      <c r="I9" s="30" t="s">
        <v>68</v>
      </c>
      <c r="J9" s="30" t="s">
        <v>100</v>
      </c>
      <c r="K9" s="34" t="s">
        <v>112</v>
      </c>
      <c r="L9" s="31" t="str">
        <f t="shared" si="1"/>
        <v>L</v>
      </c>
      <c r="M9" s="34">
        <v>0</v>
      </c>
      <c r="N9" s="30" t="s">
        <v>101</v>
      </c>
      <c r="O9" s="31">
        <v>0</v>
      </c>
      <c r="P9" s="31">
        <v>0</v>
      </c>
      <c r="Q9" s="31">
        <f t="shared" si="2"/>
        <v>0</v>
      </c>
      <c r="R9" s="31">
        <f t="shared" si="3"/>
        <v>0</v>
      </c>
      <c r="S9" s="31">
        <f t="shared" si="12"/>
        <v>0</v>
      </c>
      <c r="T9" s="29">
        <f t="shared" si="8"/>
        <v>0</v>
      </c>
      <c r="U9" s="31">
        <f t="shared" si="4"/>
        <v>0</v>
      </c>
      <c r="V9" s="31">
        <v>4</v>
      </c>
      <c r="W9" s="31">
        <v>2</v>
      </c>
      <c r="X9" s="31">
        <f>(5+1)-W9</f>
        <v>4</v>
      </c>
      <c r="Y9" s="31">
        <v>3</v>
      </c>
      <c r="Z9" s="31">
        <v>2</v>
      </c>
      <c r="AA9" s="31">
        <f>(5+1)-Z9</f>
        <v>4</v>
      </c>
      <c r="AB9" s="31">
        <v>4</v>
      </c>
      <c r="AC9" s="31">
        <f>(5+1)-AB9</f>
        <v>2</v>
      </c>
      <c r="AD9" s="31">
        <v>3</v>
      </c>
      <c r="AE9" s="31">
        <f>(5+1)-AD9</f>
        <v>3</v>
      </c>
      <c r="AF9" s="31">
        <f t="shared" si="5"/>
        <v>3.3333333333333335</v>
      </c>
      <c r="AG9" s="29">
        <f t="shared" si="9"/>
        <v>3.25</v>
      </c>
      <c r="AH9" s="29">
        <f t="shared" si="10"/>
        <v>0</v>
      </c>
      <c r="AI9" s="29">
        <f t="shared" si="11"/>
        <v>0.52287874528033762</v>
      </c>
      <c r="AJ9" s="31">
        <v>5</v>
      </c>
      <c r="AK9" s="31">
        <v>2</v>
      </c>
      <c r="AL9" s="31">
        <v>2</v>
      </c>
      <c r="AM9" s="31">
        <v>6</v>
      </c>
      <c r="AN9" s="31">
        <f>(7+1)-AM9</f>
        <v>2</v>
      </c>
      <c r="AO9" s="31">
        <v>4</v>
      </c>
      <c r="AP9" s="31">
        <v>5</v>
      </c>
      <c r="AQ9" s="31">
        <v>5</v>
      </c>
      <c r="AR9" s="31">
        <v>3</v>
      </c>
      <c r="AS9" s="31">
        <f>AVERAGE(AJ9:AL9,AN9,AO9,AP9,AQ9,AR9)</f>
        <v>3.5</v>
      </c>
      <c r="AT9" s="32" t="s">
        <v>73</v>
      </c>
    </row>
    <row r="10" spans="1:46" s="32" customFormat="1" x14ac:dyDescent="0.3">
      <c r="A10" s="29">
        <v>96</v>
      </c>
      <c r="B10" s="30" t="s">
        <v>160</v>
      </c>
      <c r="C10" s="29" t="s">
        <v>131</v>
      </c>
      <c r="D10" s="29">
        <f t="shared" si="6"/>
        <v>0</v>
      </c>
      <c r="E10" s="29">
        <f t="shared" si="7"/>
        <v>-0.5</v>
      </c>
      <c r="F10" s="30">
        <v>22</v>
      </c>
      <c r="G10" s="30" t="s">
        <v>163</v>
      </c>
      <c r="H10" s="30">
        <f t="shared" si="0"/>
        <v>3</v>
      </c>
      <c r="I10" s="30" t="s">
        <v>70</v>
      </c>
      <c r="J10" s="30" t="s">
        <v>120</v>
      </c>
      <c r="K10" s="34" t="s">
        <v>112</v>
      </c>
      <c r="L10" s="31" t="str">
        <f t="shared" si="1"/>
        <v>L</v>
      </c>
      <c r="M10" s="34">
        <v>0</v>
      </c>
      <c r="N10" s="30" t="s">
        <v>101</v>
      </c>
      <c r="O10" s="31">
        <v>0</v>
      </c>
      <c r="P10" s="31">
        <v>0</v>
      </c>
      <c r="Q10" s="31">
        <f t="shared" si="2"/>
        <v>0</v>
      </c>
      <c r="R10" s="31">
        <f t="shared" si="3"/>
        <v>0</v>
      </c>
      <c r="S10" s="31">
        <f t="shared" si="12"/>
        <v>0</v>
      </c>
      <c r="T10" s="29">
        <f t="shared" si="8"/>
        <v>0</v>
      </c>
      <c r="U10" s="31">
        <f t="shared" si="4"/>
        <v>0</v>
      </c>
      <c r="V10" s="31">
        <v>4</v>
      </c>
      <c r="W10" s="31">
        <v>2</v>
      </c>
      <c r="X10" s="31">
        <f>(5+1)-W10</f>
        <v>4</v>
      </c>
      <c r="Y10" s="31">
        <v>3</v>
      </c>
      <c r="Z10" s="31">
        <v>5</v>
      </c>
      <c r="AA10" s="31">
        <f>(5+1)-Z10</f>
        <v>1</v>
      </c>
      <c r="AB10" s="31">
        <v>3</v>
      </c>
      <c r="AC10" s="31">
        <f>(5+1)-AB10</f>
        <v>3</v>
      </c>
      <c r="AD10" s="31">
        <v>1</v>
      </c>
      <c r="AE10" s="31">
        <f>(5+1)-AD10</f>
        <v>5</v>
      </c>
      <c r="AF10" s="31">
        <f t="shared" si="5"/>
        <v>3.3333333333333335</v>
      </c>
      <c r="AG10" s="29">
        <f t="shared" si="9"/>
        <v>3.5</v>
      </c>
      <c r="AH10" s="29">
        <f t="shared" si="10"/>
        <v>0</v>
      </c>
      <c r="AI10" s="29">
        <f t="shared" si="11"/>
        <v>0.52287874528033762</v>
      </c>
      <c r="AJ10" s="31">
        <v>6</v>
      </c>
      <c r="AK10" s="31">
        <v>2</v>
      </c>
      <c r="AL10" s="31">
        <v>5</v>
      </c>
      <c r="AM10" s="31">
        <v>2</v>
      </c>
      <c r="AN10" s="31">
        <f>(7+1)-AM10</f>
        <v>6</v>
      </c>
      <c r="AO10" s="31">
        <v>4</v>
      </c>
      <c r="AP10" s="31">
        <v>7</v>
      </c>
      <c r="AQ10" s="31">
        <v>1</v>
      </c>
      <c r="AR10" s="31">
        <v>5</v>
      </c>
      <c r="AS10" s="31">
        <f>AVERAGE(AJ10:AL10,AN10,AO10,AP10,AQ10,AR10)</f>
        <v>4.5</v>
      </c>
      <c r="AT10" s="32" t="s">
        <v>73</v>
      </c>
    </row>
    <row r="11" spans="1:46" s="32" customFormat="1" x14ac:dyDescent="0.3">
      <c r="A11" s="29">
        <v>108</v>
      </c>
      <c r="B11" s="30" t="s">
        <v>160</v>
      </c>
      <c r="C11" s="29" t="s">
        <v>131</v>
      </c>
      <c r="D11" s="29">
        <f t="shared" si="6"/>
        <v>0</v>
      </c>
      <c r="E11" s="29">
        <f t="shared" si="7"/>
        <v>-0.5</v>
      </c>
      <c r="F11" s="30">
        <v>23</v>
      </c>
      <c r="G11" s="30" t="s">
        <v>162</v>
      </c>
      <c r="H11" s="30">
        <f t="shared" si="0"/>
        <v>2</v>
      </c>
      <c r="I11" s="30" t="s">
        <v>68</v>
      </c>
      <c r="J11" s="30" t="s">
        <v>38</v>
      </c>
      <c r="K11" s="34" t="s">
        <v>112</v>
      </c>
      <c r="L11" s="31" t="str">
        <f t="shared" si="1"/>
        <v>L</v>
      </c>
      <c r="M11" s="34">
        <v>0</v>
      </c>
      <c r="N11" s="35"/>
      <c r="O11" s="31">
        <v>1</v>
      </c>
      <c r="P11" s="31">
        <v>0</v>
      </c>
      <c r="Q11" s="31">
        <f t="shared" si="2"/>
        <v>0</v>
      </c>
      <c r="R11" s="31">
        <f t="shared" si="3"/>
        <v>0</v>
      </c>
      <c r="S11" s="31">
        <f t="shared" si="12"/>
        <v>0</v>
      </c>
      <c r="T11" s="29">
        <f t="shared" si="8"/>
        <v>0</v>
      </c>
      <c r="U11" s="31">
        <f t="shared" si="4"/>
        <v>0</v>
      </c>
      <c r="V11" s="31">
        <v>4</v>
      </c>
      <c r="W11" s="31">
        <v>2</v>
      </c>
      <c r="X11" s="31">
        <f>6-W11</f>
        <v>4</v>
      </c>
      <c r="Y11" s="31">
        <v>3</v>
      </c>
      <c r="Z11" s="31">
        <v>3</v>
      </c>
      <c r="AA11" s="31">
        <f>6-Z11</f>
        <v>3</v>
      </c>
      <c r="AB11" s="31">
        <v>2</v>
      </c>
      <c r="AC11" s="31">
        <f>6-AB11</f>
        <v>4</v>
      </c>
      <c r="AD11" s="31">
        <v>4</v>
      </c>
      <c r="AE11" s="31">
        <f>6-AD11</f>
        <v>2</v>
      </c>
      <c r="AF11" s="31">
        <f t="shared" si="5"/>
        <v>3.3333333333333335</v>
      </c>
      <c r="AG11" s="29">
        <f t="shared" si="9"/>
        <v>3.75</v>
      </c>
      <c r="AH11" s="29">
        <f t="shared" si="10"/>
        <v>0</v>
      </c>
      <c r="AI11" s="29">
        <f t="shared" si="11"/>
        <v>0.52287874528033762</v>
      </c>
      <c r="AJ11" s="31">
        <v>3</v>
      </c>
      <c r="AK11" s="31">
        <v>4</v>
      </c>
      <c r="AL11" s="31">
        <v>6</v>
      </c>
      <c r="AM11" s="31">
        <v>2</v>
      </c>
      <c r="AN11" s="31">
        <v>6</v>
      </c>
      <c r="AO11" s="31">
        <v>6</v>
      </c>
      <c r="AP11" s="31">
        <v>3</v>
      </c>
      <c r="AQ11" s="31">
        <v>7</v>
      </c>
      <c r="AR11" s="31">
        <v>6</v>
      </c>
      <c r="AS11" s="31">
        <v>5.125</v>
      </c>
      <c r="AT11" s="32" t="s">
        <v>73</v>
      </c>
    </row>
    <row r="12" spans="1:46" s="32" customFormat="1" x14ac:dyDescent="0.3">
      <c r="A12" s="29">
        <v>150</v>
      </c>
      <c r="B12" s="30" t="s">
        <v>160</v>
      </c>
      <c r="C12" s="29" t="s">
        <v>181</v>
      </c>
      <c r="D12" s="29">
        <f t="shared" si="6"/>
        <v>1</v>
      </c>
      <c r="E12" s="29">
        <f t="shared" si="7"/>
        <v>0.5</v>
      </c>
      <c r="F12" s="30">
        <v>23</v>
      </c>
      <c r="G12" s="30" t="s">
        <v>162</v>
      </c>
      <c r="H12" s="30">
        <f t="shared" si="0"/>
        <v>2</v>
      </c>
      <c r="I12" s="30"/>
      <c r="J12" s="30"/>
      <c r="K12" s="34" t="s">
        <v>40</v>
      </c>
      <c r="L12" s="31" t="str">
        <f t="shared" si="1"/>
        <v>H</v>
      </c>
      <c r="M12" s="34">
        <v>5</v>
      </c>
      <c r="N12" s="30"/>
      <c r="O12" s="31">
        <v>1</v>
      </c>
      <c r="P12" s="31">
        <v>5</v>
      </c>
      <c r="Q12" s="31">
        <f t="shared" si="2"/>
        <v>1</v>
      </c>
      <c r="R12" s="31">
        <f t="shared" si="3"/>
        <v>1</v>
      </c>
      <c r="S12" s="31">
        <f t="shared" si="12"/>
        <v>0</v>
      </c>
      <c r="T12" s="29">
        <f t="shared" si="8"/>
        <v>4</v>
      </c>
      <c r="U12" s="31">
        <f t="shared" si="4"/>
        <v>1</v>
      </c>
      <c r="V12" s="31">
        <v>5</v>
      </c>
      <c r="W12" s="31">
        <v>1</v>
      </c>
      <c r="X12" s="31">
        <f>(5+1)-W12</f>
        <v>5</v>
      </c>
      <c r="Y12" s="31">
        <v>3</v>
      </c>
      <c r="Z12" s="31">
        <v>4</v>
      </c>
      <c r="AA12" s="31">
        <f>(5+1)-Z12</f>
        <v>2</v>
      </c>
      <c r="AB12" s="31">
        <v>3</v>
      </c>
      <c r="AC12" s="31">
        <f>(5+1)-AB12</f>
        <v>3</v>
      </c>
      <c r="AD12" s="31">
        <v>4</v>
      </c>
      <c r="AE12" s="31">
        <f>(5+1)-AD12</f>
        <v>2</v>
      </c>
      <c r="AF12" s="31">
        <f t="shared" si="5"/>
        <v>3.3333333333333335</v>
      </c>
      <c r="AG12" s="29">
        <f t="shared" si="9"/>
        <v>4</v>
      </c>
      <c r="AH12" s="29">
        <f t="shared" si="10"/>
        <v>0</v>
      </c>
      <c r="AI12" s="29">
        <f t="shared" si="11"/>
        <v>0.52287874528033762</v>
      </c>
      <c r="AJ12" s="31">
        <v>5</v>
      </c>
      <c r="AK12" s="31">
        <v>5</v>
      </c>
      <c r="AL12" s="31">
        <v>6</v>
      </c>
      <c r="AM12" s="31">
        <v>3</v>
      </c>
      <c r="AN12" s="31">
        <f>(7+1)-AM12</f>
        <v>5</v>
      </c>
      <c r="AO12" s="31">
        <v>4</v>
      </c>
      <c r="AP12" s="31">
        <v>5</v>
      </c>
      <c r="AQ12" s="31">
        <v>5</v>
      </c>
      <c r="AR12" s="31">
        <v>4</v>
      </c>
      <c r="AS12" s="31">
        <f>AVERAGE(AJ12:AL12,AN12,AO12,AP12,AQ12,AR12)</f>
        <v>4.875</v>
      </c>
      <c r="AT12" s="32" t="s">
        <v>73</v>
      </c>
    </row>
    <row r="13" spans="1:46" s="32" customFormat="1" x14ac:dyDescent="0.3">
      <c r="A13" s="29">
        <v>10</v>
      </c>
      <c r="B13" s="29" t="s">
        <v>166</v>
      </c>
      <c r="C13" s="29" t="s">
        <v>131</v>
      </c>
      <c r="D13" s="29">
        <f t="shared" si="6"/>
        <v>0</v>
      </c>
      <c r="E13" s="29">
        <f t="shared" si="7"/>
        <v>-0.5</v>
      </c>
      <c r="F13" s="29">
        <v>23</v>
      </c>
      <c r="G13" s="30" t="s">
        <v>164</v>
      </c>
      <c r="H13" s="30">
        <f t="shared" si="0"/>
        <v>1</v>
      </c>
      <c r="I13" s="29" t="s">
        <v>68</v>
      </c>
      <c r="J13" s="29" t="s">
        <v>75</v>
      </c>
      <c r="K13" s="31" t="str">
        <f>_xlfn.IFS(M13=0,"L",M13=1,"L",M13=2,"M",M13=3,"M", M13=4,"H",M13=5,"H")</f>
        <v>L</v>
      </c>
      <c r="L13" s="31" t="str">
        <f t="shared" si="1"/>
        <v>L</v>
      </c>
      <c r="M13" s="29">
        <v>0</v>
      </c>
      <c r="N13" s="29"/>
      <c r="O13" s="29">
        <v>0</v>
      </c>
      <c r="P13" s="29">
        <v>3</v>
      </c>
      <c r="Q13" s="29">
        <f t="shared" si="2"/>
        <v>1</v>
      </c>
      <c r="R13" s="29">
        <f t="shared" si="3"/>
        <v>0</v>
      </c>
      <c r="S13" s="29">
        <f>P13-M13</f>
        <v>3</v>
      </c>
      <c r="T13" s="29">
        <f t="shared" si="8"/>
        <v>3</v>
      </c>
      <c r="U13" s="31">
        <f t="shared" si="4"/>
        <v>1</v>
      </c>
      <c r="V13" s="29">
        <v>2</v>
      </c>
      <c r="W13" s="29">
        <v>1</v>
      </c>
      <c r="X13" s="29">
        <v>5</v>
      </c>
      <c r="Y13" s="29">
        <v>4</v>
      </c>
      <c r="Z13" s="29">
        <v>3</v>
      </c>
      <c r="AA13" s="29">
        <v>3</v>
      </c>
      <c r="AB13" s="29">
        <v>1</v>
      </c>
      <c r="AC13" s="29">
        <v>5</v>
      </c>
      <c r="AD13" s="29">
        <v>4</v>
      </c>
      <c r="AE13" s="29">
        <v>2</v>
      </c>
      <c r="AF13" s="29">
        <f t="shared" si="5"/>
        <v>3.5</v>
      </c>
      <c r="AG13" s="29">
        <f t="shared" si="9"/>
        <v>4</v>
      </c>
      <c r="AH13" s="29">
        <f t="shared" si="10"/>
        <v>0</v>
      </c>
      <c r="AI13" s="29">
        <f t="shared" si="11"/>
        <v>0.54406804435027567</v>
      </c>
      <c r="AJ13" s="29">
        <v>5</v>
      </c>
      <c r="AK13" s="29">
        <v>2</v>
      </c>
      <c r="AL13" s="29">
        <v>6</v>
      </c>
      <c r="AM13" s="29">
        <v>2</v>
      </c>
      <c r="AN13" s="29">
        <v>6</v>
      </c>
      <c r="AO13" s="29">
        <v>6</v>
      </c>
      <c r="AP13" s="29">
        <v>5</v>
      </c>
      <c r="AQ13" s="29">
        <v>2</v>
      </c>
      <c r="AR13" s="29">
        <v>5</v>
      </c>
      <c r="AS13" s="29">
        <f>(AVERAGE(AJ13,AK13,AL13,AN13,AO13,AP13,AQ13,AR13))</f>
        <v>4.625</v>
      </c>
      <c r="AT13" s="32" t="s">
        <v>73</v>
      </c>
    </row>
    <row r="14" spans="1:46" s="32" customFormat="1" x14ac:dyDescent="0.3">
      <c r="A14" s="29">
        <v>34</v>
      </c>
      <c r="B14" s="29" t="s">
        <v>166</v>
      </c>
      <c r="C14" s="29" t="s">
        <v>181</v>
      </c>
      <c r="D14" s="29">
        <f t="shared" si="6"/>
        <v>1</v>
      </c>
      <c r="E14" s="29">
        <f t="shared" si="7"/>
        <v>0.5</v>
      </c>
      <c r="F14" s="29">
        <v>21</v>
      </c>
      <c r="G14" s="30" t="s">
        <v>162</v>
      </c>
      <c r="H14" s="30">
        <f t="shared" si="0"/>
        <v>2</v>
      </c>
      <c r="I14" s="29" t="s">
        <v>69</v>
      </c>
      <c r="J14" s="29" t="s">
        <v>52</v>
      </c>
      <c r="K14" s="31" t="str">
        <f>_xlfn.IFS(M14=0,"L",M14=1,"L",M14=2,"M",M14=3,"M", M14=4,"H",M14=5,"H")</f>
        <v>L</v>
      </c>
      <c r="L14" s="31" t="str">
        <f t="shared" si="1"/>
        <v>M</v>
      </c>
      <c r="M14" s="29">
        <v>1</v>
      </c>
      <c r="N14" s="29"/>
      <c r="O14" s="29">
        <v>0</v>
      </c>
      <c r="P14" s="29">
        <v>3</v>
      </c>
      <c r="Q14" s="29">
        <f t="shared" si="2"/>
        <v>1</v>
      </c>
      <c r="R14" s="29">
        <f t="shared" si="3"/>
        <v>1</v>
      </c>
      <c r="S14" s="29">
        <f>P14-M14</f>
        <v>2</v>
      </c>
      <c r="T14" s="29">
        <f t="shared" si="8"/>
        <v>2</v>
      </c>
      <c r="U14" s="31">
        <f t="shared" si="4"/>
        <v>1</v>
      </c>
      <c r="V14" s="29">
        <v>2</v>
      </c>
      <c r="W14" s="29">
        <v>2</v>
      </c>
      <c r="X14" s="29">
        <f>6-W14</f>
        <v>4</v>
      </c>
      <c r="Y14" s="29">
        <v>1</v>
      </c>
      <c r="Z14" s="29">
        <v>1</v>
      </c>
      <c r="AA14" s="29">
        <f>6-Z14</f>
        <v>5</v>
      </c>
      <c r="AB14" s="29">
        <v>2</v>
      </c>
      <c r="AC14" s="29">
        <f>6-AB14</f>
        <v>4</v>
      </c>
      <c r="AD14" s="29">
        <v>1</v>
      </c>
      <c r="AE14" s="29">
        <f>6-AD14</f>
        <v>5</v>
      </c>
      <c r="AF14" s="29">
        <f t="shared" si="5"/>
        <v>3.5</v>
      </c>
      <c r="AG14" s="29">
        <f t="shared" si="9"/>
        <v>2.75</v>
      </c>
      <c r="AH14" s="29">
        <f t="shared" si="10"/>
        <v>0</v>
      </c>
      <c r="AI14" s="29">
        <f t="shared" si="11"/>
        <v>0.54406804435027567</v>
      </c>
      <c r="AJ14" s="29">
        <v>7</v>
      </c>
      <c r="AK14" s="29">
        <v>7</v>
      </c>
      <c r="AL14" s="29">
        <v>7</v>
      </c>
      <c r="AM14" s="29">
        <v>1</v>
      </c>
      <c r="AN14" s="29">
        <f>8-AM14</f>
        <v>7</v>
      </c>
      <c r="AO14" s="29">
        <v>7</v>
      </c>
      <c r="AP14" s="29">
        <v>6</v>
      </c>
      <c r="AQ14" s="29">
        <v>4</v>
      </c>
      <c r="AR14" s="29">
        <v>4</v>
      </c>
      <c r="AS14" s="29">
        <f>AVERAGE(AJ14,AK14,AL14,AN14,AO14,AP14,AQ14,AR14)</f>
        <v>6.125</v>
      </c>
      <c r="AT14" s="32" t="s">
        <v>73</v>
      </c>
    </row>
    <row r="15" spans="1:46" s="32" customFormat="1" x14ac:dyDescent="0.3">
      <c r="A15" s="29">
        <v>52</v>
      </c>
      <c r="B15" s="29" t="s">
        <v>166</v>
      </c>
      <c r="C15" s="29" t="s">
        <v>181</v>
      </c>
      <c r="D15" s="29">
        <f t="shared" si="6"/>
        <v>1</v>
      </c>
      <c r="E15" s="29">
        <f t="shared" si="7"/>
        <v>0.5</v>
      </c>
      <c r="F15" s="29">
        <v>22</v>
      </c>
      <c r="G15" s="30" t="s">
        <v>162</v>
      </c>
      <c r="H15" s="30">
        <f t="shared" si="0"/>
        <v>2</v>
      </c>
      <c r="I15" s="29" t="s">
        <v>68</v>
      </c>
      <c r="J15" s="29" t="s">
        <v>38</v>
      </c>
      <c r="K15" s="31" t="str">
        <f>_xlfn.IFS(M15=0,"L",M15=1,"L",M15=2,"M",M15=3,"M", M15=4,"H",M15=5,"H")</f>
        <v>M</v>
      </c>
      <c r="L15" s="31" t="str">
        <f t="shared" si="1"/>
        <v>H</v>
      </c>
      <c r="M15" s="29">
        <v>3</v>
      </c>
      <c r="N15" s="29"/>
      <c r="O15" s="29">
        <v>1</v>
      </c>
      <c r="P15" s="29">
        <v>3</v>
      </c>
      <c r="Q15" s="29">
        <f t="shared" si="2"/>
        <v>1</v>
      </c>
      <c r="R15" s="29">
        <f t="shared" si="3"/>
        <v>1</v>
      </c>
      <c r="S15" s="29">
        <f>P15-M15</f>
        <v>0</v>
      </c>
      <c r="T15" s="29">
        <f t="shared" si="8"/>
        <v>2</v>
      </c>
      <c r="U15" s="31">
        <f t="shared" si="4"/>
        <v>1</v>
      </c>
      <c r="V15" s="29">
        <v>5</v>
      </c>
      <c r="W15" s="29">
        <v>1</v>
      </c>
      <c r="X15" s="29">
        <f>6-W15</f>
        <v>5</v>
      </c>
      <c r="Y15" s="29">
        <v>5</v>
      </c>
      <c r="Z15" s="29">
        <v>3</v>
      </c>
      <c r="AA15" s="29">
        <f>6-Z15</f>
        <v>3</v>
      </c>
      <c r="AB15" s="29">
        <v>5</v>
      </c>
      <c r="AC15" s="29">
        <f>6-AB15</f>
        <v>1</v>
      </c>
      <c r="AD15" s="29">
        <v>4</v>
      </c>
      <c r="AE15" s="29">
        <f>6-AD15</f>
        <v>2</v>
      </c>
      <c r="AF15" s="29">
        <f t="shared" si="5"/>
        <v>3.5</v>
      </c>
      <c r="AG15" s="29">
        <f t="shared" si="9"/>
        <v>4</v>
      </c>
      <c r="AH15" s="29">
        <f t="shared" si="10"/>
        <v>0</v>
      </c>
      <c r="AI15" s="29">
        <f t="shared" si="11"/>
        <v>0.54406804435027567</v>
      </c>
      <c r="AJ15" s="29">
        <v>4</v>
      </c>
      <c r="AK15" s="29">
        <v>2</v>
      </c>
      <c r="AL15" s="29">
        <v>5</v>
      </c>
      <c r="AM15" s="29">
        <v>6</v>
      </c>
      <c r="AN15" s="29">
        <f>8-AM15</f>
        <v>2</v>
      </c>
      <c r="AO15" s="29">
        <v>5</v>
      </c>
      <c r="AP15" s="29">
        <v>4</v>
      </c>
      <c r="AQ15" s="29">
        <v>2</v>
      </c>
      <c r="AR15" s="29">
        <v>6</v>
      </c>
      <c r="AS15" s="29">
        <f>AVERAGE(AJ15,AK15,AL15,AN15,AO15,AP15,AQ15,AR15)</f>
        <v>3.75</v>
      </c>
      <c r="AT15" s="32" t="s">
        <v>73</v>
      </c>
    </row>
    <row r="16" spans="1:46" s="32" customFormat="1" x14ac:dyDescent="0.3">
      <c r="A16" s="29">
        <v>141</v>
      </c>
      <c r="B16" s="30" t="s">
        <v>160</v>
      </c>
      <c r="C16" s="29" t="s">
        <v>181</v>
      </c>
      <c r="D16" s="29">
        <f t="shared" si="6"/>
        <v>1</v>
      </c>
      <c r="E16" s="29">
        <f t="shared" si="7"/>
        <v>0.5</v>
      </c>
      <c r="F16" s="30">
        <v>21</v>
      </c>
      <c r="G16" s="30" t="s">
        <v>162</v>
      </c>
      <c r="H16" s="30">
        <f t="shared" si="0"/>
        <v>2</v>
      </c>
      <c r="I16" s="30" t="s">
        <v>68</v>
      </c>
      <c r="J16" s="30" t="s">
        <v>38</v>
      </c>
      <c r="K16" s="34" t="s">
        <v>40</v>
      </c>
      <c r="L16" s="31" t="str">
        <f t="shared" si="1"/>
        <v>H</v>
      </c>
      <c r="M16" s="34">
        <v>3</v>
      </c>
      <c r="N16" s="35"/>
      <c r="O16" s="31">
        <v>0</v>
      </c>
      <c r="P16" s="31">
        <v>3</v>
      </c>
      <c r="Q16" s="31">
        <f t="shared" si="2"/>
        <v>1</v>
      </c>
      <c r="R16" s="31">
        <f t="shared" si="3"/>
        <v>1</v>
      </c>
      <c r="S16" s="31">
        <f>M16-P16</f>
        <v>0</v>
      </c>
      <c r="T16" s="29">
        <f t="shared" si="8"/>
        <v>2</v>
      </c>
      <c r="U16" s="31">
        <f t="shared" si="4"/>
        <v>1</v>
      </c>
      <c r="V16" s="31">
        <v>4</v>
      </c>
      <c r="W16" s="31">
        <v>1</v>
      </c>
      <c r="X16" s="31">
        <f>6-W16</f>
        <v>5</v>
      </c>
      <c r="Y16" s="31">
        <v>3</v>
      </c>
      <c r="Z16" s="31">
        <v>4</v>
      </c>
      <c r="AA16" s="31">
        <f>6-Z16</f>
        <v>2</v>
      </c>
      <c r="AB16" s="31">
        <v>3</v>
      </c>
      <c r="AC16" s="31">
        <f>6-AB16</f>
        <v>3</v>
      </c>
      <c r="AD16" s="31">
        <v>2</v>
      </c>
      <c r="AE16" s="31">
        <f>6-AD16</f>
        <v>4</v>
      </c>
      <c r="AF16" s="31">
        <f t="shared" si="5"/>
        <v>3.5</v>
      </c>
      <c r="AG16" s="29">
        <f t="shared" si="9"/>
        <v>3.75</v>
      </c>
      <c r="AH16" s="29">
        <f t="shared" si="10"/>
        <v>0</v>
      </c>
      <c r="AI16" s="29">
        <f t="shared" si="11"/>
        <v>0.54406804435027567</v>
      </c>
      <c r="AJ16" s="31">
        <v>4</v>
      </c>
      <c r="AK16" s="31">
        <v>3</v>
      </c>
      <c r="AL16" s="31">
        <v>4</v>
      </c>
      <c r="AM16" s="31">
        <v>6</v>
      </c>
      <c r="AN16" s="31">
        <v>2</v>
      </c>
      <c r="AO16" s="31">
        <v>5</v>
      </c>
      <c r="AP16" s="31">
        <v>3</v>
      </c>
      <c r="AQ16" s="31">
        <v>2</v>
      </c>
      <c r="AR16" s="31">
        <v>5</v>
      </c>
      <c r="AS16" s="31">
        <v>3.5</v>
      </c>
      <c r="AT16" s="32" t="s">
        <v>73</v>
      </c>
    </row>
    <row r="17" spans="1:46" s="32" customFormat="1" x14ac:dyDescent="0.3">
      <c r="A17" s="29">
        <v>24</v>
      </c>
      <c r="B17" s="29" t="s">
        <v>166</v>
      </c>
      <c r="C17" s="29" t="s">
        <v>131</v>
      </c>
      <c r="D17" s="29">
        <f t="shared" si="6"/>
        <v>0</v>
      </c>
      <c r="E17" s="29">
        <f t="shared" si="7"/>
        <v>-0.5</v>
      </c>
      <c r="F17" s="29">
        <v>20</v>
      </c>
      <c r="G17" s="30" t="s">
        <v>163</v>
      </c>
      <c r="H17" s="30">
        <f t="shared" si="0"/>
        <v>3</v>
      </c>
      <c r="I17" s="29" t="s">
        <v>68</v>
      </c>
      <c r="J17" s="29" t="s">
        <v>75</v>
      </c>
      <c r="K17" s="31" t="str">
        <f>_xlfn.IFS(M17=0,"L",M17=1,"L",M17=2,"M",M17=3,"M", M17=4,"H",M17=5,"H")</f>
        <v>L</v>
      </c>
      <c r="L17" s="31" t="str">
        <f t="shared" si="1"/>
        <v>M</v>
      </c>
      <c r="M17" s="29">
        <v>1</v>
      </c>
      <c r="N17" s="29"/>
      <c r="O17" s="29">
        <v>1</v>
      </c>
      <c r="P17" s="29">
        <v>2</v>
      </c>
      <c r="Q17" s="29">
        <f t="shared" si="2"/>
        <v>1</v>
      </c>
      <c r="R17" s="29">
        <f t="shared" si="3"/>
        <v>1</v>
      </c>
      <c r="S17" s="29">
        <f>P17-M17</f>
        <v>1</v>
      </c>
      <c r="T17" s="29">
        <f t="shared" si="8"/>
        <v>1</v>
      </c>
      <c r="U17" s="31">
        <f t="shared" si="4"/>
        <v>1</v>
      </c>
      <c r="V17" s="29">
        <v>3</v>
      </c>
      <c r="W17" s="29">
        <v>1</v>
      </c>
      <c r="X17" s="29">
        <v>5</v>
      </c>
      <c r="Y17" s="29">
        <v>3</v>
      </c>
      <c r="Z17" s="29">
        <v>1</v>
      </c>
      <c r="AA17" s="29">
        <v>5</v>
      </c>
      <c r="AB17" s="29">
        <v>3</v>
      </c>
      <c r="AC17" s="29">
        <v>3</v>
      </c>
      <c r="AD17" s="29">
        <v>3</v>
      </c>
      <c r="AE17" s="29">
        <v>3</v>
      </c>
      <c r="AF17" s="29">
        <f t="shared" si="5"/>
        <v>3.6666666666666665</v>
      </c>
      <c r="AG17" s="29">
        <f t="shared" si="9"/>
        <v>3.5</v>
      </c>
      <c r="AH17" s="29">
        <f t="shared" si="10"/>
        <v>0</v>
      </c>
      <c r="AI17" s="29">
        <f t="shared" si="11"/>
        <v>0.56427143043856254</v>
      </c>
      <c r="AJ17" s="29">
        <v>5</v>
      </c>
      <c r="AK17" s="29">
        <v>1</v>
      </c>
      <c r="AL17" s="29">
        <v>1</v>
      </c>
      <c r="AM17" s="29">
        <v>3</v>
      </c>
      <c r="AN17" s="29">
        <v>5</v>
      </c>
      <c r="AO17" s="29">
        <v>4</v>
      </c>
      <c r="AP17" s="29">
        <v>3</v>
      </c>
      <c r="AQ17" s="29">
        <v>2</v>
      </c>
      <c r="AR17" s="29">
        <v>2</v>
      </c>
      <c r="AS17" s="29">
        <f>(AVERAGE(AJ17,AK17,AL17,AN17,AO17,AP17,AQ17,AR17))</f>
        <v>2.875</v>
      </c>
      <c r="AT17" s="32" t="s">
        <v>73</v>
      </c>
    </row>
    <row r="18" spans="1:46" s="32" customFormat="1" x14ac:dyDescent="0.3">
      <c r="A18" s="29">
        <v>42</v>
      </c>
      <c r="B18" s="29" t="s">
        <v>166</v>
      </c>
      <c r="C18" s="29" t="s">
        <v>131</v>
      </c>
      <c r="D18" s="29">
        <f t="shared" si="6"/>
        <v>0</v>
      </c>
      <c r="E18" s="29">
        <f t="shared" si="7"/>
        <v>-0.5</v>
      </c>
      <c r="F18" s="29">
        <v>19</v>
      </c>
      <c r="G18" s="30" t="s">
        <v>162</v>
      </c>
      <c r="H18" s="30">
        <f t="shared" si="0"/>
        <v>2</v>
      </c>
      <c r="I18" s="29" t="s">
        <v>68</v>
      </c>
      <c r="J18" s="29" t="s">
        <v>93</v>
      </c>
      <c r="K18" s="31" t="str">
        <f>_xlfn.IFS(M18=0,"L",M18=1,"L",M18=2,"M",M18=3,"M", M18=4,"H",M18=5,"H")</f>
        <v>M</v>
      </c>
      <c r="L18" s="31" t="str">
        <f t="shared" si="1"/>
        <v>M</v>
      </c>
      <c r="M18" s="29">
        <v>2</v>
      </c>
      <c r="N18" s="29"/>
      <c r="O18" s="29">
        <v>1</v>
      </c>
      <c r="P18" s="29">
        <v>2</v>
      </c>
      <c r="Q18" s="29">
        <f t="shared" si="2"/>
        <v>1</v>
      </c>
      <c r="R18" s="29">
        <f t="shared" si="3"/>
        <v>1</v>
      </c>
      <c r="S18" s="29">
        <f>P18-M18</f>
        <v>0</v>
      </c>
      <c r="T18" s="29">
        <f t="shared" si="8"/>
        <v>1</v>
      </c>
      <c r="U18" s="31">
        <f t="shared" si="4"/>
        <v>1</v>
      </c>
      <c r="V18" s="29">
        <v>3</v>
      </c>
      <c r="W18" s="29">
        <v>1</v>
      </c>
      <c r="X18" s="29">
        <v>5</v>
      </c>
      <c r="Y18" s="29">
        <v>4</v>
      </c>
      <c r="Z18" s="29">
        <v>3</v>
      </c>
      <c r="AA18" s="29">
        <v>3</v>
      </c>
      <c r="AB18" s="29">
        <v>1</v>
      </c>
      <c r="AC18" s="29">
        <v>5</v>
      </c>
      <c r="AD18" s="29">
        <v>4</v>
      </c>
      <c r="AE18" s="29">
        <v>2</v>
      </c>
      <c r="AF18" s="29">
        <f t="shared" si="5"/>
        <v>3.6666666666666665</v>
      </c>
      <c r="AG18" s="29">
        <f t="shared" si="9"/>
        <v>4.25</v>
      </c>
      <c r="AH18" s="29">
        <f t="shared" si="10"/>
        <v>0</v>
      </c>
      <c r="AI18" s="29">
        <f t="shared" si="11"/>
        <v>0.56427143043856254</v>
      </c>
      <c r="AJ18" s="29">
        <v>3</v>
      </c>
      <c r="AK18" s="29">
        <v>2</v>
      </c>
      <c r="AL18" s="29">
        <v>4</v>
      </c>
      <c r="AM18" s="29">
        <v>2</v>
      </c>
      <c r="AN18" s="29">
        <v>6</v>
      </c>
      <c r="AO18" s="29">
        <v>5</v>
      </c>
      <c r="AP18" s="29">
        <v>6</v>
      </c>
      <c r="AQ18" s="29">
        <v>6</v>
      </c>
      <c r="AR18" s="29">
        <v>6</v>
      </c>
      <c r="AS18" s="29">
        <f>(AVERAGE(AJ18,AK18,AL18,AN18,AO18,AP18,AQ18,AR18))</f>
        <v>4.75</v>
      </c>
      <c r="AT18" s="32" t="s">
        <v>73</v>
      </c>
    </row>
    <row r="19" spans="1:46" s="32" customFormat="1" x14ac:dyDescent="0.3">
      <c r="A19" s="29">
        <v>50</v>
      </c>
      <c r="B19" s="29" t="s">
        <v>166</v>
      </c>
      <c r="C19" s="29" t="s">
        <v>181</v>
      </c>
      <c r="D19" s="29">
        <f t="shared" si="6"/>
        <v>1</v>
      </c>
      <c r="E19" s="29">
        <f t="shared" si="7"/>
        <v>0.5</v>
      </c>
      <c r="F19" s="29">
        <v>18</v>
      </c>
      <c r="G19" s="30" t="s">
        <v>163</v>
      </c>
      <c r="H19" s="30">
        <f t="shared" si="0"/>
        <v>3</v>
      </c>
      <c r="I19" s="29" t="s">
        <v>70</v>
      </c>
      <c r="J19" s="29" t="s">
        <v>62</v>
      </c>
      <c r="K19" s="31" t="str">
        <f>_xlfn.IFS(M19=0,"L",M19=1,"L",M19=2,"M",M19=3,"M", M19=4,"H",M19=5,"H")</f>
        <v>M</v>
      </c>
      <c r="L19" s="31" t="str">
        <f t="shared" si="1"/>
        <v>H</v>
      </c>
      <c r="M19" s="29">
        <v>3</v>
      </c>
      <c r="N19" s="29"/>
      <c r="O19" s="29">
        <v>0</v>
      </c>
      <c r="P19" s="29">
        <v>3</v>
      </c>
      <c r="Q19" s="29">
        <f t="shared" si="2"/>
        <v>1</v>
      </c>
      <c r="R19" s="29">
        <f t="shared" si="3"/>
        <v>1</v>
      </c>
      <c r="S19" s="29">
        <f>P19-M19</f>
        <v>0</v>
      </c>
      <c r="T19" s="29">
        <f t="shared" si="8"/>
        <v>2</v>
      </c>
      <c r="U19" s="31">
        <f t="shared" si="4"/>
        <v>1</v>
      </c>
      <c r="V19" s="29">
        <v>2</v>
      </c>
      <c r="W19" s="29">
        <v>3</v>
      </c>
      <c r="X19" s="29">
        <f>6-W19</f>
        <v>3</v>
      </c>
      <c r="Y19" s="29">
        <v>3</v>
      </c>
      <c r="Z19" s="29">
        <v>1</v>
      </c>
      <c r="AA19" s="29">
        <f>6-Z19</f>
        <v>5</v>
      </c>
      <c r="AB19" s="29">
        <v>1</v>
      </c>
      <c r="AC19" s="29">
        <f>6-AB19</f>
        <v>5</v>
      </c>
      <c r="AD19" s="29">
        <v>2</v>
      </c>
      <c r="AE19" s="29">
        <f>6-AD19</f>
        <v>4</v>
      </c>
      <c r="AF19" s="29">
        <f t="shared" si="5"/>
        <v>3.6666666666666665</v>
      </c>
      <c r="AG19" s="29">
        <f t="shared" si="9"/>
        <v>3.25</v>
      </c>
      <c r="AH19" s="29">
        <f t="shared" si="10"/>
        <v>0</v>
      </c>
      <c r="AI19" s="29">
        <f t="shared" si="11"/>
        <v>0.56427143043856254</v>
      </c>
      <c r="AJ19" s="29">
        <v>4</v>
      </c>
      <c r="AK19" s="29">
        <v>5</v>
      </c>
      <c r="AL19" s="29">
        <v>2</v>
      </c>
      <c r="AM19" s="29">
        <v>4</v>
      </c>
      <c r="AN19" s="29">
        <f>8-AM19</f>
        <v>4</v>
      </c>
      <c r="AO19" s="29">
        <v>3</v>
      </c>
      <c r="AP19" s="29">
        <v>3</v>
      </c>
      <c r="AQ19" s="29">
        <v>1</v>
      </c>
      <c r="AR19" s="29">
        <v>3</v>
      </c>
      <c r="AS19" s="29">
        <f>AVERAGE(AJ19,AK19,AL19,AN19,AO19,AP19,AQ19,AR19)</f>
        <v>3.125</v>
      </c>
      <c r="AT19" s="32" t="s">
        <v>73</v>
      </c>
    </row>
    <row r="20" spans="1:46" s="32" customFormat="1" x14ac:dyDescent="0.3">
      <c r="A20" s="29">
        <v>83</v>
      </c>
      <c r="B20" s="30" t="s">
        <v>160</v>
      </c>
      <c r="C20" s="29" t="s">
        <v>181</v>
      </c>
      <c r="D20" s="29">
        <f t="shared" si="6"/>
        <v>1</v>
      </c>
      <c r="E20" s="29">
        <f t="shared" si="7"/>
        <v>0.5</v>
      </c>
      <c r="F20" s="30">
        <v>23</v>
      </c>
      <c r="G20" s="30" t="s">
        <v>162</v>
      </c>
      <c r="H20" s="30">
        <f t="shared" si="0"/>
        <v>2</v>
      </c>
      <c r="I20" s="30" t="s">
        <v>69</v>
      </c>
      <c r="J20" s="30" t="s">
        <v>125</v>
      </c>
      <c r="K20" s="34" t="s">
        <v>112</v>
      </c>
      <c r="L20" s="31" t="str">
        <f t="shared" si="1"/>
        <v>L</v>
      </c>
      <c r="M20" s="34">
        <v>0</v>
      </c>
      <c r="N20" s="35"/>
      <c r="O20" s="31">
        <v>1</v>
      </c>
      <c r="P20" s="31">
        <v>0</v>
      </c>
      <c r="Q20" s="31">
        <f t="shared" si="2"/>
        <v>0</v>
      </c>
      <c r="R20" s="31">
        <f t="shared" si="3"/>
        <v>0</v>
      </c>
      <c r="S20" s="31">
        <f>M20-P20</f>
        <v>0</v>
      </c>
      <c r="T20" s="29">
        <f t="shared" si="8"/>
        <v>0</v>
      </c>
      <c r="U20" s="31">
        <f t="shared" si="4"/>
        <v>0</v>
      </c>
      <c r="V20" s="31">
        <v>3</v>
      </c>
      <c r="W20" s="31">
        <v>1</v>
      </c>
      <c r="X20" s="31">
        <f>6-W20</f>
        <v>5</v>
      </c>
      <c r="Y20" s="31">
        <v>2</v>
      </c>
      <c r="Z20" s="31">
        <v>2</v>
      </c>
      <c r="AA20" s="31">
        <f>6-Z20</f>
        <v>4</v>
      </c>
      <c r="AB20" s="31">
        <v>3</v>
      </c>
      <c r="AC20" s="31">
        <f>6-AB20</f>
        <v>3</v>
      </c>
      <c r="AD20" s="31">
        <v>1</v>
      </c>
      <c r="AE20" s="31">
        <f>6-AD20</f>
        <v>5</v>
      </c>
      <c r="AF20" s="31">
        <f t="shared" si="5"/>
        <v>3.6666666666666665</v>
      </c>
      <c r="AG20" s="29">
        <f t="shared" si="9"/>
        <v>3.25</v>
      </c>
      <c r="AH20" s="29">
        <f t="shared" si="10"/>
        <v>0</v>
      </c>
      <c r="AI20" s="29">
        <f t="shared" si="11"/>
        <v>0.56427143043856254</v>
      </c>
      <c r="AJ20" s="31">
        <v>2</v>
      </c>
      <c r="AK20" s="31">
        <v>1</v>
      </c>
      <c r="AL20" s="31">
        <v>6</v>
      </c>
      <c r="AM20" s="31">
        <v>3</v>
      </c>
      <c r="AN20" s="31">
        <v>5</v>
      </c>
      <c r="AO20" s="31">
        <v>6</v>
      </c>
      <c r="AP20" s="31">
        <v>2</v>
      </c>
      <c r="AQ20" s="31">
        <v>3</v>
      </c>
      <c r="AR20" s="31">
        <v>4</v>
      </c>
      <c r="AS20" s="31">
        <v>3.625</v>
      </c>
      <c r="AT20" s="32" t="s">
        <v>73</v>
      </c>
    </row>
    <row r="21" spans="1:46" s="32" customFormat="1" x14ac:dyDescent="0.3">
      <c r="A21" s="29">
        <v>105</v>
      </c>
      <c r="B21" s="30" t="s">
        <v>160</v>
      </c>
      <c r="C21" s="29" t="s">
        <v>131</v>
      </c>
      <c r="D21" s="29">
        <f t="shared" si="6"/>
        <v>0</v>
      </c>
      <c r="E21" s="29">
        <f t="shared" si="7"/>
        <v>-0.5</v>
      </c>
      <c r="F21" s="30">
        <v>22</v>
      </c>
      <c r="G21" s="30" t="s">
        <v>162</v>
      </c>
      <c r="H21" s="30">
        <f t="shared" si="0"/>
        <v>2</v>
      </c>
      <c r="I21" s="30"/>
      <c r="J21" s="30"/>
      <c r="K21" s="34" t="s">
        <v>112</v>
      </c>
      <c r="L21" s="31" t="str">
        <f t="shared" si="1"/>
        <v>L</v>
      </c>
      <c r="M21" s="34">
        <v>0</v>
      </c>
      <c r="N21" s="30"/>
      <c r="O21" s="31">
        <v>0</v>
      </c>
      <c r="P21" s="31">
        <v>0</v>
      </c>
      <c r="Q21" s="31">
        <f t="shared" si="2"/>
        <v>0</v>
      </c>
      <c r="R21" s="31">
        <f t="shared" si="3"/>
        <v>0</v>
      </c>
      <c r="S21" s="31">
        <f>M21-P21</f>
        <v>0</v>
      </c>
      <c r="T21" s="29">
        <f t="shared" si="8"/>
        <v>0</v>
      </c>
      <c r="U21" s="31">
        <f t="shared" si="4"/>
        <v>0</v>
      </c>
      <c r="V21" s="31">
        <v>4</v>
      </c>
      <c r="W21" s="31">
        <v>1</v>
      </c>
      <c r="X21" s="31">
        <f>(5+1)-W21</f>
        <v>5</v>
      </c>
      <c r="Y21" s="31">
        <v>3</v>
      </c>
      <c r="Z21" s="31">
        <v>4</v>
      </c>
      <c r="AA21" s="31">
        <f>(5+1)-Z21</f>
        <v>2</v>
      </c>
      <c r="AB21" s="31">
        <v>3</v>
      </c>
      <c r="AC21" s="31">
        <f>(5+1)-AB21</f>
        <v>3</v>
      </c>
      <c r="AD21" s="31">
        <v>1</v>
      </c>
      <c r="AE21" s="31">
        <f>(5+1)-AD21</f>
        <v>5</v>
      </c>
      <c r="AF21" s="31">
        <f t="shared" si="5"/>
        <v>3.6666666666666665</v>
      </c>
      <c r="AG21" s="29">
        <f t="shared" si="9"/>
        <v>3.75</v>
      </c>
      <c r="AH21" s="29">
        <f t="shared" si="10"/>
        <v>0</v>
      </c>
      <c r="AI21" s="29">
        <f t="shared" si="11"/>
        <v>0.56427143043856254</v>
      </c>
      <c r="AJ21" s="31">
        <v>6</v>
      </c>
      <c r="AK21" s="31">
        <v>3</v>
      </c>
      <c r="AL21" s="31">
        <v>6</v>
      </c>
      <c r="AM21" s="31">
        <v>2</v>
      </c>
      <c r="AN21" s="31">
        <f>(7+1)-AM21</f>
        <v>6</v>
      </c>
      <c r="AO21" s="31">
        <v>5</v>
      </c>
      <c r="AP21" s="31">
        <v>6</v>
      </c>
      <c r="AQ21" s="31">
        <v>2</v>
      </c>
      <c r="AR21" s="31">
        <v>5</v>
      </c>
      <c r="AS21" s="31">
        <f>AVERAGE(AJ21:AL21,AN21,AO21,AP21,AQ21,AR21)</f>
        <v>4.875</v>
      </c>
      <c r="AT21" s="32" t="s">
        <v>73</v>
      </c>
    </row>
    <row r="22" spans="1:46" s="32" customFormat="1" x14ac:dyDescent="0.3">
      <c r="A22" s="29">
        <v>32</v>
      </c>
      <c r="B22" s="29" t="s">
        <v>166</v>
      </c>
      <c r="C22" s="29" t="s">
        <v>181</v>
      </c>
      <c r="D22" s="29">
        <f t="shared" si="6"/>
        <v>1</v>
      </c>
      <c r="E22" s="29">
        <f t="shared" si="7"/>
        <v>0.5</v>
      </c>
      <c r="F22" s="29">
        <v>22</v>
      </c>
      <c r="G22" s="30" t="s">
        <v>164</v>
      </c>
      <c r="H22" s="30">
        <f t="shared" si="0"/>
        <v>1</v>
      </c>
      <c r="I22" s="29" t="s">
        <v>70</v>
      </c>
      <c r="J22" s="29" t="s">
        <v>57</v>
      </c>
      <c r="K22" s="31" t="str">
        <f>_xlfn.IFS(M22=0,"L",M22=1,"L",M22=2,"M",M22=3,"M", M22=4,"H",M22=5,"H")</f>
        <v>L</v>
      </c>
      <c r="L22" s="31" t="str">
        <f t="shared" si="1"/>
        <v>M</v>
      </c>
      <c r="M22" s="29">
        <v>1</v>
      </c>
      <c r="N22" s="29"/>
      <c r="O22" s="29">
        <v>1</v>
      </c>
      <c r="P22" s="29">
        <v>1</v>
      </c>
      <c r="Q22" s="29">
        <f t="shared" si="2"/>
        <v>1</v>
      </c>
      <c r="R22" s="29">
        <f t="shared" si="3"/>
        <v>1</v>
      </c>
      <c r="S22" s="29">
        <f>P22-M22</f>
        <v>0</v>
      </c>
      <c r="T22" s="29">
        <f t="shared" si="8"/>
        <v>0</v>
      </c>
      <c r="U22" s="31">
        <f t="shared" si="4"/>
        <v>0</v>
      </c>
      <c r="V22" s="29">
        <v>4</v>
      </c>
      <c r="W22" s="29">
        <v>1</v>
      </c>
      <c r="X22" s="29">
        <f>6-W22</f>
        <v>5</v>
      </c>
      <c r="Y22" s="29">
        <v>4</v>
      </c>
      <c r="Z22" s="29">
        <v>5</v>
      </c>
      <c r="AA22" s="29">
        <f>6-Z22</f>
        <v>1</v>
      </c>
      <c r="AB22" s="29">
        <v>1</v>
      </c>
      <c r="AC22" s="29">
        <f>6-AB22</f>
        <v>5</v>
      </c>
      <c r="AD22" s="29">
        <v>2</v>
      </c>
      <c r="AE22" s="29">
        <f>6-AD22</f>
        <v>4</v>
      </c>
      <c r="AF22" s="29">
        <f t="shared" si="5"/>
        <v>3.8333333333333335</v>
      </c>
      <c r="AG22" s="29">
        <f t="shared" si="9"/>
        <v>4.5</v>
      </c>
      <c r="AH22" s="29">
        <f t="shared" si="10"/>
        <v>0</v>
      </c>
      <c r="AI22" s="29">
        <f t="shared" si="11"/>
        <v>0.58357658563394932</v>
      </c>
      <c r="AJ22" s="29">
        <v>6</v>
      </c>
      <c r="AK22" s="29">
        <v>5</v>
      </c>
      <c r="AL22" s="29">
        <v>5</v>
      </c>
      <c r="AM22" s="29">
        <v>4</v>
      </c>
      <c r="AN22" s="29">
        <f>8-AM22</f>
        <v>4</v>
      </c>
      <c r="AO22" s="29">
        <v>6</v>
      </c>
      <c r="AP22" s="29">
        <v>7</v>
      </c>
      <c r="AQ22" s="29">
        <v>4</v>
      </c>
      <c r="AR22" s="29">
        <v>4</v>
      </c>
      <c r="AS22" s="29">
        <f>AVERAGE(AJ22,AK22,AL22,AN22,AO22,AP22,AQ22,AR22)</f>
        <v>5.125</v>
      </c>
      <c r="AT22" s="32" t="s">
        <v>73</v>
      </c>
    </row>
    <row r="23" spans="1:46" s="32" customFormat="1" x14ac:dyDescent="0.3">
      <c r="A23" s="29">
        <v>46</v>
      </c>
      <c r="B23" s="29" t="s">
        <v>166</v>
      </c>
      <c r="C23" s="29" t="s">
        <v>181</v>
      </c>
      <c r="D23" s="29">
        <f t="shared" si="6"/>
        <v>1</v>
      </c>
      <c r="E23" s="29">
        <f t="shared" si="7"/>
        <v>0.5</v>
      </c>
      <c r="F23" s="29">
        <v>19</v>
      </c>
      <c r="G23" s="30" t="s">
        <v>162</v>
      </c>
      <c r="H23" s="30">
        <f t="shared" si="0"/>
        <v>2</v>
      </c>
      <c r="I23" s="29" t="s">
        <v>69</v>
      </c>
      <c r="J23" s="29" t="s">
        <v>88</v>
      </c>
      <c r="K23" s="31" t="str">
        <f>_xlfn.IFS(M23=0,"L",M23=1,"L",M23=2,"M",M23=3,"M", M23=4,"H",M23=5,"H")</f>
        <v>M</v>
      </c>
      <c r="L23" s="31" t="str">
        <f t="shared" si="1"/>
        <v>H</v>
      </c>
      <c r="M23" s="29">
        <v>3</v>
      </c>
      <c r="N23" s="29"/>
      <c r="O23" s="29">
        <v>1</v>
      </c>
      <c r="P23" s="29">
        <v>3</v>
      </c>
      <c r="Q23" s="29">
        <f t="shared" si="2"/>
        <v>1</v>
      </c>
      <c r="R23" s="29">
        <f t="shared" si="3"/>
        <v>1</v>
      </c>
      <c r="S23" s="29">
        <f>P23-M23</f>
        <v>0</v>
      </c>
      <c r="T23" s="29">
        <f t="shared" si="8"/>
        <v>2</v>
      </c>
      <c r="U23" s="31">
        <f t="shared" si="4"/>
        <v>1</v>
      </c>
      <c r="V23" s="29">
        <v>4</v>
      </c>
      <c r="W23" s="29">
        <v>1</v>
      </c>
      <c r="X23" s="29">
        <v>5</v>
      </c>
      <c r="Y23" s="29">
        <v>5</v>
      </c>
      <c r="Z23" s="29">
        <v>3</v>
      </c>
      <c r="AA23" s="29">
        <v>3</v>
      </c>
      <c r="AB23" s="29">
        <v>3</v>
      </c>
      <c r="AC23" s="29">
        <v>3</v>
      </c>
      <c r="AD23" s="29">
        <v>3</v>
      </c>
      <c r="AE23" s="29">
        <v>3</v>
      </c>
      <c r="AF23" s="29">
        <f t="shared" si="5"/>
        <v>3.8333333333333335</v>
      </c>
      <c r="AG23" s="29">
        <f t="shared" si="9"/>
        <v>4.25</v>
      </c>
      <c r="AH23" s="29">
        <f t="shared" si="10"/>
        <v>0</v>
      </c>
      <c r="AI23" s="29">
        <f t="shared" si="11"/>
        <v>0.58357658563394932</v>
      </c>
      <c r="AJ23" s="29">
        <v>1</v>
      </c>
      <c r="AK23" s="29">
        <v>1</v>
      </c>
      <c r="AL23" s="29">
        <v>3</v>
      </c>
      <c r="AM23" s="29">
        <v>5</v>
      </c>
      <c r="AN23" s="29">
        <v>3</v>
      </c>
      <c r="AO23" s="29">
        <v>3</v>
      </c>
      <c r="AP23" s="29">
        <v>1</v>
      </c>
      <c r="AQ23" s="29">
        <v>1</v>
      </c>
      <c r="AR23" s="29">
        <v>1</v>
      </c>
      <c r="AS23" s="29">
        <f>(AVERAGE(AJ23,AK23,AL23,AN23,AO23,AP23,AQ23,AR23))</f>
        <v>1.75</v>
      </c>
      <c r="AT23" s="32" t="s">
        <v>73</v>
      </c>
    </row>
    <row r="24" spans="1:46" s="32" customFormat="1" x14ac:dyDescent="0.3">
      <c r="A24" s="29">
        <v>59</v>
      </c>
      <c r="B24" s="29" t="s">
        <v>166</v>
      </c>
      <c r="C24" s="29" t="s">
        <v>181</v>
      </c>
      <c r="D24" s="29">
        <f t="shared" si="6"/>
        <v>1</v>
      </c>
      <c r="E24" s="29">
        <f t="shared" si="7"/>
        <v>0.5</v>
      </c>
      <c r="F24" s="29">
        <v>19</v>
      </c>
      <c r="G24" s="30" t="s">
        <v>164</v>
      </c>
      <c r="H24" s="30">
        <f t="shared" si="0"/>
        <v>1</v>
      </c>
      <c r="I24" s="29" t="s">
        <v>69</v>
      </c>
      <c r="J24" s="29" t="s">
        <v>54</v>
      </c>
      <c r="K24" s="31" t="str">
        <f>_xlfn.IFS(M24=0,"L",M24=1,"L",M24=2,"M",M24=3,"M", M24=4,"H",M24=5,"H")</f>
        <v>M</v>
      </c>
      <c r="L24" s="31" t="str">
        <f t="shared" si="1"/>
        <v>H</v>
      </c>
      <c r="M24" s="29">
        <v>3</v>
      </c>
      <c r="N24" s="29"/>
      <c r="O24" s="29">
        <v>0</v>
      </c>
      <c r="P24" s="29">
        <v>3</v>
      </c>
      <c r="Q24" s="29">
        <f t="shared" si="2"/>
        <v>1</v>
      </c>
      <c r="R24" s="29">
        <f t="shared" si="3"/>
        <v>1</v>
      </c>
      <c r="S24" s="29">
        <f>P24-M24</f>
        <v>0</v>
      </c>
      <c r="T24" s="29">
        <f t="shared" si="8"/>
        <v>2</v>
      </c>
      <c r="U24" s="31">
        <f t="shared" si="4"/>
        <v>1</v>
      </c>
      <c r="V24" s="29">
        <v>3</v>
      </c>
      <c r="W24" s="29">
        <v>3</v>
      </c>
      <c r="X24" s="29">
        <f>6-W24</f>
        <v>3</v>
      </c>
      <c r="Y24" s="29">
        <v>5</v>
      </c>
      <c r="Z24" s="29">
        <v>1</v>
      </c>
      <c r="AA24" s="29">
        <f>6-Z24</f>
        <v>5</v>
      </c>
      <c r="AB24" s="29">
        <v>1</v>
      </c>
      <c r="AC24" s="29">
        <f>6-AB24</f>
        <v>5</v>
      </c>
      <c r="AD24" s="29">
        <v>4</v>
      </c>
      <c r="AE24" s="29">
        <f>6-AD24</f>
        <v>2</v>
      </c>
      <c r="AF24" s="29">
        <f t="shared" si="5"/>
        <v>3.8333333333333335</v>
      </c>
      <c r="AG24" s="29">
        <f t="shared" si="9"/>
        <v>4</v>
      </c>
      <c r="AH24" s="29">
        <f t="shared" si="10"/>
        <v>0</v>
      </c>
      <c r="AI24" s="29">
        <f t="shared" si="11"/>
        <v>0.58357658563394932</v>
      </c>
      <c r="AJ24" s="29">
        <v>5</v>
      </c>
      <c r="AK24" s="29">
        <v>5</v>
      </c>
      <c r="AL24" s="29">
        <v>3</v>
      </c>
      <c r="AM24" s="29">
        <v>7</v>
      </c>
      <c r="AN24" s="29">
        <f>8-AM24</f>
        <v>1</v>
      </c>
      <c r="AO24" s="29">
        <v>3</v>
      </c>
      <c r="AP24" s="29">
        <v>7</v>
      </c>
      <c r="AQ24" s="29">
        <v>6</v>
      </c>
      <c r="AR24" s="29">
        <v>7</v>
      </c>
      <c r="AS24" s="29">
        <f>AVERAGE(AJ24,AK24,AL24,AN24,AO24,AP24,AQ24,AR24)</f>
        <v>4.625</v>
      </c>
      <c r="AT24" s="32" t="s">
        <v>73</v>
      </c>
    </row>
    <row r="25" spans="1:46" s="32" customFormat="1" x14ac:dyDescent="0.3">
      <c r="A25" s="29">
        <v>86</v>
      </c>
      <c r="B25" s="30" t="s">
        <v>160</v>
      </c>
      <c r="C25" s="29" t="s">
        <v>181</v>
      </c>
      <c r="D25" s="29">
        <f t="shared" si="6"/>
        <v>1</v>
      </c>
      <c r="E25" s="29">
        <f t="shared" si="7"/>
        <v>0.5</v>
      </c>
      <c r="F25" s="30">
        <v>18</v>
      </c>
      <c r="G25" s="30" t="s">
        <v>164</v>
      </c>
      <c r="H25" s="30">
        <f t="shared" si="0"/>
        <v>1</v>
      </c>
      <c r="I25" s="30" t="s">
        <v>68</v>
      </c>
      <c r="J25" s="30" t="s">
        <v>115</v>
      </c>
      <c r="K25" s="34" t="s">
        <v>112</v>
      </c>
      <c r="L25" s="31" t="str">
        <f t="shared" si="1"/>
        <v>L</v>
      </c>
      <c r="M25" s="34">
        <v>0</v>
      </c>
      <c r="N25" s="30" t="s">
        <v>101</v>
      </c>
      <c r="O25" s="31">
        <v>0</v>
      </c>
      <c r="P25" s="31">
        <v>0</v>
      </c>
      <c r="Q25" s="31">
        <f t="shared" si="2"/>
        <v>0</v>
      </c>
      <c r="R25" s="31">
        <f t="shared" si="3"/>
        <v>0</v>
      </c>
      <c r="S25" s="31">
        <f>M25-P25</f>
        <v>0</v>
      </c>
      <c r="T25" s="29">
        <f t="shared" si="8"/>
        <v>0</v>
      </c>
      <c r="U25" s="31">
        <f t="shared" si="4"/>
        <v>0</v>
      </c>
      <c r="V25" s="31">
        <v>5</v>
      </c>
      <c r="W25" s="31">
        <v>1</v>
      </c>
      <c r="X25" s="31">
        <f>(5+1)-W25</f>
        <v>5</v>
      </c>
      <c r="Y25" s="31">
        <v>3</v>
      </c>
      <c r="Z25" s="31">
        <v>4</v>
      </c>
      <c r="AA25" s="31">
        <f>(5+1)-Z25</f>
        <v>2</v>
      </c>
      <c r="AB25" s="31">
        <v>3</v>
      </c>
      <c r="AC25" s="31">
        <f>(5+1)-AB25</f>
        <v>3</v>
      </c>
      <c r="AD25" s="31">
        <v>1</v>
      </c>
      <c r="AE25" s="31">
        <f>(5+1)-AD25</f>
        <v>5</v>
      </c>
      <c r="AF25" s="31">
        <f t="shared" si="5"/>
        <v>3.8333333333333335</v>
      </c>
      <c r="AG25" s="29">
        <f t="shared" si="9"/>
        <v>4</v>
      </c>
      <c r="AH25" s="29">
        <f t="shared" si="10"/>
        <v>0</v>
      </c>
      <c r="AI25" s="29">
        <f t="shared" si="11"/>
        <v>0.58357658563394932</v>
      </c>
      <c r="AJ25" s="31">
        <v>7</v>
      </c>
      <c r="AK25" s="31">
        <v>4</v>
      </c>
      <c r="AL25" s="31">
        <v>2</v>
      </c>
      <c r="AM25" s="31">
        <v>5</v>
      </c>
      <c r="AN25" s="31">
        <f>(7+1)-AM25</f>
        <v>3</v>
      </c>
      <c r="AO25" s="31">
        <v>3</v>
      </c>
      <c r="AP25" s="31">
        <v>7</v>
      </c>
      <c r="AQ25" s="31">
        <v>1</v>
      </c>
      <c r="AR25" s="31">
        <v>5</v>
      </c>
      <c r="AS25" s="31">
        <f>AVERAGE(AJ25:AL25,AN25,AO25,AP25,AQ25,AR25)</f>
        <v>4</v>
      </c>
      <c r="AT25" s="32" t="s">
        <v>73</v>
      </c>
    </row>
    <row r="26" spans="1:46" s="32" customFormat="1" x14ac:dyDescent="0.3">
      <c r="A26" s="29">
        <v>100</v>
      </c>
      <c r="B26" s="30" t="s">
        <v>160</v>
      </c>
      <c r="C26" s="29" t="s">
        <v>181</v>
      </c>
      <c r="D26" s="29">
        <f t="shared" si="6"/>
        <v>1</v>
      </c>
      <c r="E26" s="29">
        <f t="shared" si="7"/>
        <v>0.5</v>
      </c>
      <c r="F26" s="30">
        <v>18</v>
      </c>
      <c r="G26" s="30" t="s">
        <v>164</v>
      </c>
      <c r="H26" s="30">
        <f t="shared" si="0"/>
        <v>1</v>
      </c>
      <c r="I26" s="30" t="s">
        <v>70</v>
      </c>
      <c r="J26" s="30" t="s">
        <v>114</v>
      </c>
      <c r="K26" s="34" t="s">
        <v>112</v>
      </c>
      <c r="L26" s="31" t="str">
        <f t="shared" si="1"/>
        <v>L</v>
      </c>
      <c r="M26" s="34">
        <v>0</v>
      </c>
      <c r="N26" s="30" t="s">
        <v>101</v>
      </c>
      <c r="O26" s="31">
        <v>1</v>
      </c>
      <c r="P26" s="31">
        <v>0</v>
      </c>
      <c r="Q26" s="31">
        <f t="shared" si="2"/>
        <v>0</v>
      </c>
      <c r="R26" s="31">
        <f t="shared" si="3"/>
        <v>0</v>
      </c>
      <c r="S26" s="31">
        <f>M26-P26</f>
        <v>0</v>
      </c>
      <c r="T26" s="29">
        <f t="shared" si="8"/>
        <v>0</v>
      </c>
      <c r="U26" s="31">
        <f t="shared" si="4"/>
        <v>0</v>
      </c>
      <c r="V26" s="31">
        <v>5</v>
      </c>
      <c r="W26" s="31">
        <v>4</v>
      </c>
      <c r="X26" s="31">
        <f>(5+1)-W26</f>
        <v>2</v>
      </c>
      <c r="Y26" s="31">
        <v>3</v>
      </c>
      <c r="Z26" s="31">
        <v>1</v>
      </c>
      <c r="AA26" s="31">
        <f>(5+1)-Z26</f>
        <v>5</v>
      </c>
      <c r="AB26" s="31">
        <v>3</v>
      </c>
      <c r="AC26" s="31">
        <f>(5+1)-AB26</f>
        <v>3</v>
      </c>
      <c r="AD26" s="31">
        <v>1</v>
      </c>
      <c r="AE26" s="31">
        <f>(5+1)-AD26</f>
        <v>5</v>
      </c>
      <c r="AF26" s="31">
        <f t="shared" si="5"/>
        <v>3.8333333333333335</v>
      </c>
      <c r="AG26" s="29">
        <f t="shared" si="9"/>
        <v>3.25</v>
      </c>
      <c r="AH26" s="29">
        <f t="shared" si="10"/>
        <v>0</v>
      </c>
      <c r="AI26" s="29">
        <f t="shared" si="11"/>
        <v>0.58357658563394932</v>
      </c>
      <c r="AJ26" s="31">
        <v>6</v>
      </c>
      <c r="AK26" s="31">
        <v>5</v>
      </c>
      <c r="AL26" s="31">
        <v>4</v>
      </c>
      <c r="AM26" s="31">
        <v>3</v>
      </c>
      <c r="AN26" s="31">
        <f>(7+1)-AM26</f>
        <v>5</v>
      </c>
      <c r="AO26" s="31">
        <v>3</v>
      </c>
      <c r="AP26" s="31">
        <v>6</v>
      </c>
      <c r="AQ26" s="31">
        <v>5</v>
      </c>
      <c r="AR26" s="31">
        <v>4</v>
      </c>
      <c r="AS26" s="31">
        <f>AVERAGE(AJ26:AL26,AN26,AO26,AP26,AQ26,AR26)</f>
        <v>4.75</v>
      </c>
      <c r="AT26" s="32" t="s">
        <v>73</v>
      </c>
    </row>
    <row r="27" spans="1:46" s="32" customFormat="1" x14ac:dyDescent="0.3">
      <c r="A27" s="29">
        <v>128</v>
      </c>
      <c r="B27" s="30" t="s">
        <v>160</v>
      </c>
      <c r="C27" s="29" t="s">
        <v>181</v>
      </c>
      <c r="D27" s="29">
        <f t="shared" si="6"/>
        <v>1</v>
      </c>
      <c r="E27" s="29">
        <f t="shared" si="7"/>
        <v>0.5</v>
      </c>
      <c r="F27" s="30">
        <v>23</v>
      </c>
      <c r="G27" s="30" t="s">
        <v>162</v>
      </c>
      <c r="H27" s="30">
        <f t="shared" si="0"/>
        <v>2</v>
      </c>
      <c r="I27" s="30" t="s">
        <v>68</v>
      </c>
      <c r="J27" s="30" t="s">
        <v>122</v>
      </c>
      <c r="K27" s="34" t="s">
        <v>131</v>
      </c>
      <c r="L27" s="31" t="str">
        <f t="shared" si="1"/>
        <v>M</v>
      </c>
      <c r="M27" s="34">
        <v>2</v>
      </c>
      <c r="N27" s="35"/>
      <c r="O27" s="31">
        <v>1</v>
      </c>
      <c r="P27" s="31">
        <v>2</v>
      </c>
      <c r="Q27" s="31">
        <f t="shared" si="2"/>
        <v>1</v>
      </c>
      <c r="R27" s="31">
        <f t="shared" si="3"/>
        <v>1</v>
      </c>
      <c r="S27" s="31">
        <f>M27-P27</f>
        <v>0</v>
      </c>
      <c r="T27" s="29">
        <f t="shared" si="8"/>
        <v>1</v>
      </c>
      <c r="U27" s="31">
        <f t="shared" si="4"/>
        <v>1</v>
      </c>
      <c r="V27" s="31">
        <v>4</v>
      </c>
      <c r="W27" s="31">
        <v>1</v>
      </c>
      <c r="X27" s="31">
        <f>6-W27</f>
        <v>5</v>
      </c>
      <c r="Y27" s="31">
        <v>3</v>
      </c>
      <c r="Z27" s="31">
        <v>3</v>
      </c>
      <c r="AA27" s="31">
        <f>6-Z27</f>
        <v>3</v>
      </c>
      <c r="AB27" s="31">
        <v>3</v>
      </c>
      <c r="AC27" s="31">
        <f>6-AB27</f>
        <v>3</v>
      </c>
      <c r="AD27" s="31">
        <v>1</v>
      </c>
      <c r="AE27" s="31">
        <f>6-AD27</f>
        <v>5</v>
      </c>
      <c r="AF27" s="31">
        <f t="shared" si="5"/>
        <v>3.8333333333333335</v>
      </c>
      <c r="AG27" s="29">
        <f t="shared" si="9"/>
        <v>3.75</v>
      </c>
      <c r="AH27" s="29">
        <f t="shared" si="10"/>
        <v>0</v>
      </c>
      <c r="AI27" s="29">
        <f t="shared" si="11"/>
        <v>0.58357658563394932</v>
      </c>
      <c r="AJ27" s="31">
        <v>5</v>
      </c>
      <c r="AK27" s="31">
        <v>2</v>
      </c>
      <c r="AL27" s="31">
        <v>3</v>
      </c>
      <c r="AM27" s="31">
        <v>6</v>
      </c>
      <c r="AN27" s="31">
        <v>2</v>
      </c>
      <c r="AO27" s="31">
        <v>3</v>
      </c>
      <c r="AP27" s="31">
        <v>6</v>
      </c>
      <c r="AQ27" s="31">
        <v>6</v>
      </c>
      <c r="AR27" s="31">
        <v>5</v>
      </c>
      <c r="AS27" s="31">
        <v>4</v>
      </c>
      <c r="AT27" s="32" t="s">
        <v>73</v>
      </c>
    </row>
    <row r="28" spans="1:46" s="32" customFormat="1" x14ac:dyDescent="0.3">
      <c r="A28" s="29">
        <v>3</v>
      </c>
      <c r="B28" s="29" t="s">
        <v>166</v>
      </c>
      <c r="C28" s="29" t="s">
        <v>181</v>
      </c>
      <c r="D28" s="29">
        <f t="shared" si="6"/>
        <v>1</v>
      </c>
      <c r="E28" s="29">
        <f t="shared" si="7"/>
        <v>0.5</v>
      </c>
      <c r="F28" s="29">
        <v>18</v>
      </c>
      <c r="G28" s="30" t="s">
        <v>162</v>
      </c>
      <c r="H28" s="30">
        <f t="shared" si="0"/>
        <v>2</v>
      </c>
      <c r="I28" s="29" t="s">
        <v>69</v>
      </c>
      <c r="J28" s="29" t="s">
        <v>89</v>
      </c>
      <c r="K28" s="31" t="str">
        <f t="shared" ref="K28:K33" si="13">_xlfn.IFS(M28=0,"L",M28=1,"L",M28=2,"M",M28=3,"M", M28=4,"H",M28=5,"H")</f>
        <v>L</v>
      </c>
      <c r="L28" s="31" t="str">
        <f t="shared" si="1"/>
        <v>L</v>
      </c>
      <c r="M28" s="29">
        <v>0</v>
      </c>
      <c r="N28" s="29"/>
      <c r="O28" s="29">
        <v>0</v>
      </c>
      <c r="P28" s="29">
        <v>3</v>
      </c>
      <c r="Q28" s="29">
        <f t="shared" si="2"/>
        <v>1</v>
      </c>
      <c r="R28" s="29">
        <f t="shared" si="3"/>
        <v>0</v>
      </c>
      <c r="S28" s="29">
        <f t="shared" ref="S28:S33" si="14">P28-M28</f>
        <v>3</v>
      </c>
      <c r="T28" s="29">
        <f t="shared" si="8"/>
        <v>3</v>
      </c>
      <c r="U28" s="31">
        <f t="shared" si="4"/>
        <v>1</v>
      </c>
      <c r="V28" s="29">
        <v>2</v>
      </c>
      <c r="W28" s="29">
        <v>1</v>
      </c>
      <c r="X28" s="29">
        <v>5</v>
      </c>
      <c r="Y28" s="29">
        <v>2</v>
      </c>
      <c r="Z28" s="29">
        <v>1</v>
      </c>
      <c r="AA28" s="29">
        <v>5</v>
      </c>
      <c r="AB28" s="29">
        <v>1</v>
      </c>
      <c r="AC28" s="29">
        <v>5</v>
      </c>
      <c r="AD28" s="29">
        <v>1</v>
      </c>
      <c r="AE28" s="29">
        <v>5</v>
      </c>
      <c r="AF28" s="29">
        <f t="shared" si="5"/>
        <v>4</v>
      </c>
      <c r="AG28" s="29">
        <f t="shared" si="9"/>
        <v>3.5</v>
      </c>
      <c r="AH28" s="29">
        <f t="shared" si="10"/>
        <v>0</v>
      </c>
      <c r="AI28" s="29">
        <f t="shared" si="11"/>
        <v>0.6020599913279624</v>
      </c>
      <c r="AJ28" s="29">
        <v>1</v>
      </c>
      <c r="AK28" s="29">
        <v>2</v>
      </c>
      <c r="AL28" s="29">
        <v>3</v>
      </c>
      <c r="AM28" s="29">
        <v>2</v>
      </c>
      <c r="AN28" s="29">
        <v>6</v>
      </c>
      <c r="AO28" s="29">
        <v>2</v>
      </c>
      <c r="AP28" s="29">
        <v>7</v>
      </c>
      <c r="AQ28" s="29">
        <v>6</v>
      </c>
      <c r="AR28" s="29">
        <v>5</v>
      </c>
      <c r="AS28" s="29">
        <f>(AVERAGE(AJ28,AK28,AL28,AN28,AO28,AP28,AQ28,AR28))</f>
        <v>4</v>
      </c>
      <c r="AT28" s="32" t="s">
        <v>73</v>
      </c>
    </row>
    <row r="29" spans="1:46" s="32" customFormat="1" x14ac:dyDescent="0.3">
      <c r="A29" s="29">
        <v>23</v>
      </c>
      <c r="B29" s="29" t="s">
        <v>166</v>
      </c>
      <c r="C29" s="29" t="s">
        <v>181</v>
      </c>
      <c r="D29" s="29">
        <f t="shared" si="6"/>
        <v>1</v>
      </c>
      <c r="E29" s="29">
        <f t="shared" si="7"/>
        <v>0.5</v>
      </c>
      <c r="F29" s="29">
        <v>19</v>
      </c>
      <c r="G29" s="30" t="s">
        <v>162</v>
      </c>
      <c r="H29" s="30">
        <f t="shared" si="0"/>
        <v>2</v>
      </c>
      <c r="I29" s="29" t="s">
        <v>70</v>
      </c>
      <c r="J29" s="29" t="s">
        <v>57</v>
      </c>
      <c r="K29" s="31" t="str">
        <f t="shared" si="13"/>
        <v>L</v>
      </c>
      <c r="L29" s="31" t="str">
        <f t="shared" si="1"/>
        <v>M</v>
      </c>
      <c r="M29" s="29">
        <v>1</v>
      </c>
      <c r="N29" s="29"/>
      <c r="O29" s="29">
        <v>1</v>
      </c>
      <c r="P29" s="29">
        <v>1</v>
      </c>
      <c r="Q29" s="29">
        <f t="shared" si="2"/>
        <v>1</v>
      </c>
      <c r="R29" s="29">
        <f t="shared" si="3"/>
        <v>1</v>
      </c>
      <c r="S29" s="29">
        <f t="shared" si="14"/>
        <v>0</v>
      </c>
      <c r="T29" s="29">
        <f t="shared" si="8"/>
        <v>0</v>
      </c>
      <c r="U29" s="31">
        <f t="shared" si="4"/>
        <v>0</v>
      </c>
      <c r="V29" s="29">
        <v>2</v>
      </c>
      <c r="W29" s="29">
        <v>3</v>
      </c>
      <c r="X29" s="29">
        <f>6-W29</f>
        <v>3</v>
      </c>
      <c r="Y29" s="29">
        <v>4</v>
      </c>
      <c r="Z29" s="29">
        <v>1</v>
      </c>
      <c r="AA29" s="29">
        <f>6-Z29</f>
        <v>5</v>
      </c>
      <c r="AB29" s="29">
        <v>1</v>
      </c>
      <c r="AC29" s="29">
        <f>6-AB29</f>
        <v>5</v>
      </c>
      <c r="AD29" s="29">
        <v>1</v>
      </c>
      <c r="AE29" s="29">
        <f>6-AD29</f>
        <v>5</v>
      </c>
      <c r="AF29" s="29">
        <f t="shared" si="5"/>
        <v>4</v>
      </c>
      <c r="AG29" s="29">
        <f t="shared" si="9"/>
        <v>3.5</v>
      </c>
      <c r="AH29" s="29">
        <f t="shared" si="10"/>
        <v>0</v>
      </c>
      <c r="AI29" s="29">
        <f t="shared" si="11"/>
        <v>0.6020599913279624</v>
      </c>
      <c r="AJ29" s="29">
        <v>4</v>
      </c>
      <c r="AK29" s="29">
        <v>1</v>
      </c>
      <c r="AL29" s="29">
        <v>1</v>
      </c>
      <c r="AM29" s="29">
        <v>3</v>
      </c>
      <c r="AN29" s="29">
        <f>8-AM29</f>
        <v>5</v>
      </c>
      <c r="AO29" s="29">
        <v>2</v>
      </c>
      <c r="AP29" s="29">
        <v>3</v>
      </c>
      <c r="AQ29" s="29">
        <v>4</v>
      </c>
      <c r="AR29" s="29">
        <v>3</v>
      </c>
      <c r="AS29" s="29">
        <f>AVERAGE(AJ29,AK29,AL29,AN29,AO29,AP29,AQ29,AR29)</f>
        <v>2.875</v>
      </c>
      <c r="AT29" s="32" t="s">
        <v>73</v>
      </c>
    </row>
    <row r="30" spans="1:46" s="32" customFormat="1" x14ac:dyDescent="0.3">
      <c r="A30" s="29">
        <v>36</v>
      </c>
      <c r="B30" s="29" t="s">
        <v>166</v>
      </c>
      <c r="C30" s="29" t="s">
        <v>181</v>
      </c>
      <c r="D30" s="29">
        <f t="shared" si="6"/>
        <v>1</v>
      </c>
      <c r="E30" s="29">
        <f t="shared" si="7"/>
        <v>0.5</v>
      </c>
      <c r="F30" s="29">
        <v>18</v>
      </c>
      <c r="G30" s="30" t="s">
        <v>164</v>
      </c>
      <c r="H30" s="30">
        <f t="shared" si="0"/>
        <v>1</v>
      </c>
      <c r="I30" s="29" t="s">
        <v>69</v>
      </c>
      <c r="J30" s="29" t="s">
        <v>61</v>
      </c>
      <c r="K30" s="31" t="str">
        <f t="shared" si="13"/>
        <v>L</v>
      </c>
      <c r="L30" s="31" t="str">
        <f t="shared" si="1"/>
        <v>M</v>
      </c>
      <c r="M30" s="29">
        <v>1</v>
      </c>
      <c r="N30" s="33"/>
      <c r="O30" s="29">
        <v>1</v>
      </c>
      <c r="P30" s="29">
        <v>4</v>
      </c>
      <c r="Q30" s="29">
        <f t="shared" si="2"/>
        <v>1</v>
      </c>
      <c r="R30" s="29">
        <f t="shared" si="3"/>
        <v>1</v>
      </c>
      <c r="S30" s="29">
        <f t="shared" si="14"/>
        <v>3</v>
      </c>
      <c r="T30" s="29">
        <f t="shared" si="8"/>
        <v>3</v>
      </c>
      <c r="U30" s="31">
        <f t="shared" si="4"/>
        <v>1</v>
      </c>
      <c r="V30" s="29">
        <v>4</v>
      </c>
      <c r="W30" s="29">
        <v>2</v>
      </c>
      <c r="X30" s="29">
        <f>6-W30</f>
        <v>4</v>
      </c>
      <c r="Y30" s="29">
        <v>4</v>
      </c>
      <c r="Z30" s="29">
        <v>1</v>
      </c>
      <c r="AA30" s="29">
        <f>6-Z30</f>
        <v>5</v>
      </c>
      <c r="AB30" s="29">
        <v>1</v>
      </c>
      <c r="AC30" s="29">
        <f>6-AB30</f>
        <v>5</v>
      </c>
      <c r="AD30" s="29">
        <v>4</v>
      </c>
      <c r="AE30" s="29">
        <f>6-AD30</f>
        <v>2</v>
      </c>
      <c r="AF30" s="29">
        <f t="shared" si="5"/>
        <v>4</v>
      </c>
      <c r="AG30" s="29">
        <f t="shared" si="9"/>
        <v>4.25</v>
      </c>
      <c r="AH30" s="29">
        <f t="shared" si="10"/>
        <v>0</v>
      </c>
      <c r="AI30" s="29">
        <f t="shared" si="11"/>
        <v>0.6020599913279624</v>
      </c>
      <c r="AJ30" s="29">
        <v>5</v>
      </c>
      <c r="AK30" s="29">
        <v>5</v>
      </c>
      <c r="AL30" s="29">
        <v>3</v>
      </c>
      <c r="AM30" s="29">
        <v>7</v>
      </c>
      <c r="AN30" s="29">
        <f>8-AM30</f>
        <v>1</v>
      </c>
      <c r="AO30" s="29">
        <v>6</v>
      </c>
      <c r="AP30" s="29">
        <v>6</v>
      </c>
      <c r="AQ30" s="29">
        <v>6</v>
      </c>
      <c r="AR30" s="29">
        <v>7</v>
      </c>
      <c r="AS30" s="29">
        <f>AVERAGE(AJ30,AK30,AL30,AN30,AO30,AP30,AQ30,AR30)</f>
        <v>4.875</v>
      </c>
      <c r="AT30" s="32" t="s">
        <v>73</v>
      </c>
    </row>
    <row r="31" spans="1:46" s="32" customFormat="1" x14ac:dyDescent="0.3">
      <c r="A31" s="29">
        <v>51</v>
      </c>
      <c r="B31" s="29" t="s">
        <v>166</v>
      </c>
      <c r="C31" s="29" t="s">
        <v>181</v>
      </c>
      <c r="D31" s="29">
        <f t="shared" si="6"/>
        <v>1</v>
      </c>
      <c r="E31" s="29">
        <f t="shared" si="7"/>
        <v>0.5</v>
      </c>
      <c r="F31" s="29">
        <v>20</v>
      </c>
      <c r="G31" s="30" t="s">
        <v>164</v>
      </c>
      <c r="H31" s="30">
        <f t="shared" si="0"/>
        <v>1</v>
      </c>
      <c r="I31" s="29" t="s">
        <v>70</v>
      </c>
      <c r="J31" s="29" t="s">
        <v>57</v>
      </c>
      <c r="K31" s="31" t="str">
        <f t="shared" si="13"/>
        <v>M</v>
      </c>
      <c r="L31" s="31" t="str">
        <f t="shared" si="1"/>
        <v>H</v>
      </c>
      <c r="M31" s="29">
        <v>3</v>
      </c>
      <c r="N31" s="29"/>
      <c r="O31" s="29">
        <v>0</v>
      </c>
      <c r="P31" s="29">
        <v>3</v>
      </c>
      <c r="Q31" s="29">
        <f t="shared" si="2"/>
        <v>1</v>
      </c>
      <c r="R31" s="29">
        <f t="shared" si="3"/>
        <v>1</v>
      </c>
      <c r="S31" s="29">
        <f t="shared" si="14"/>
        <v>0</v>
      </c>
      <c r="T31" s="29">
        <f t="shared" si="8"/>
        <v>2</v>
      </c>
      <c r="U31" s="31">
        <f t="shared" si="4"/>
        <v>1</v>
      </c>
      <c r="V31" s="29">
        <v>4</v>
      </c>
      <c r="W31" s="29">
        <v>1</v>
      </c>
      <c r="X31" s="29">
        <f>6-W31</f>
        <v>5</v>
      </c>
      <c r="Y31" s="29">
        <v>4</v>
      </c>
      <c r="Z31" s="29">
        <v>3</v>
      </c>
      <c r="AA31" s="29">
        <f>6-Z31</f>
        <v>3</v>
      </c>
      <c r="AB31" s="29">
        <v>1</v>
      </c>
      <c r="AC31" s="29">
        <f>6-AB31</f>
        <v>5</v>
      </c>
      <c r="AD31" s="29">
        <v>3</v>
      </c>
      <c r="AE31" s="29">
        <f>6-AD31</f>
        <v>3</v>
      </c>
      <c r="AF31" s="29">
        <f t="shared" si="5"/>
        <v>4</v>
      </c>
      <c r="AG31" s="29">
        <f t="shared" si="9"/>
        <v>4.5</v>
      </c>
      <c r="AH31" s="29">
        <f t="shared" si="10"/>
        <v>0</v>
      </c>
      <c r="AI31" s="29">
        <f t="shared" si="11"/>
        <v>0.6020599913279624</v>
      </c>
      <c r="AJ31" s="29">
        <v>3</v>
      </c>
      <c r="AK31" s="29">
        <v>4</v>
      </c>
      <c r="AL31" s="29">
        <v>2</v>
      </c>
      <c r="AM31" s="29">
        <v>6</v>
      </c>
      <c r="AN31" s="29">
        <f>8-AM31</f>
        <v>2</v>
      </c>
      <c r="AO31" s="29">
        <v>3</v>
      </c>
      <c r="AP31" s="29">
        <v>5</v>
      </c>
      <c r="AQ31" s="29">
        <v>3</v>
      </c>
      <c r="AR31" s="29">
        <v>4</v>
      </c>
      <c r="AS31" s="29">
        <f>AVERAGE(AJ31,AK31,AL31,AN31,AO31,AP31,AQ31,AR31)</f>
        <v>3.25</v>
      </c>
      <c r="AT31" s="32" t="s">
        <v>73</v>
      </c>
    </row>
    <row r="32" spans="1:46" s="32" customFormat="1" x14ac:dyDescent="0.3">
      <c r="A32" s="29">
        <v>66</v>
      </c>
      <c r="B32" s="29" t="s">
        <v>166</v>
      </c>
      <c r="C32" s="29" t="s">
        <v>181</v>
      </c>
      <c r="D32" s="29">
        <f t="shared" si="6"/>
        <v>1</v>
      </c>
      <c r="E32" s="29">
        <f t="shared" si="7"/>
        <v>0.5</v>
      </c>
      <c r="F32" s="29">
        <v>20</v>
      </c>
      <c r="G32" s="30" t="s">
        <v>164</v>
      </c>
      <c r="H32" s="30">
        <f t="shared" si="0"/>
        <v>1</v>
      </c>
      <c r="I32" s="29" t="s">
        <v>68</v>
      </c>
      <c r="J32" s="29" t="s">
        <v>38</v>
      </c>
      <c r="K32" s="31" t="str">
        <f t="shared" si="13"/>
        <v>H</v>
      </c>
      <c r="L32" s="31" t="str">
        <f t="shared" si="1"/>
        <v>H</v>
      </c>
      <c r="M32" s="29">
        <v>4</v>
      </c>
      <c r="N32" s="29"/>
      <c r="O32" s="29">
        <v>1</v>
      </c>
      <c r="P32" s="29">
        <v>4</v>
      </c>
      <c r="Q32" s="29">
        <f t="shared" si="2"/>
        <v>1</v>
      </c>
      <c r="R32" s="29">
        <f t="shared" si="3"/>
        <v>1</v>
      </c>
      <c r="S32" s="29">
        <f t="shared" si="14"/>
        <v>0</v>
      </c>
      <c r="T32" s="29">
        <f t="shared" si="8"/>
        <v>3</v>
      </c>
      <c r="U32" s="31">
        <f t="shared" si="4"/>
        <v>1</v>
      </c>
      <c r="V32" s="29">
        <v>5</v>
      </c>
      <c r="W32" s="29">
        <v>1</v>
      </c>
      <c r="X32" s="29">
        <v>5</v>
      </c>
      <c r="Y32" s="29">
        <v>5</v>
      </c>
      <c r="Z32" s="29">
        <v>5</v>
      </c>
      <c r="AA32" s="29">
        <v>1</v>
      </c>
      <c r="AB32" s="29">
        <v>2</v>
      </c>
      <c r="AC32" s="29">
        <v>4</v>
      </c>
      <c r="AD32" s="29">
        <v>2</v>
      </c>
      <c r="AE32" s="29">
        <v>4</v>
      </c>
      <c r="AF32" s="29">
        <f t="shared" si="5"/>
        <v>4</v>
      </c>
      <c r="AG32" s="29">
        <f t="shared" si="9"/>
        <v>4.75</v>
      </c>
      <c r="AH32" s="29">
        <f t="shared" si="10"/>
        <v>0</v>
      </c>
      <c r="AI32" s="29">
        <f t="shared" si="11"/>
        <v>0.6020599913279624</v>
      </c>
      <c r="AJ32" s="29">
        <v>4</v>
      </c>
      <c r="AK32" s="29">
        <v>4</v>
      </c>
      <c r="AL32" s="29">
        <v>3</v>
      </c>
      <c r="AM32" s="29">
        <v>6</v>
      </c>
      <c r="AN32" s="29">
        <v>2</v>
      </c>
      <c r="AO32" s="29">
        <v>2</v>
      </c>
      <c r="AP32" s="29">
        <v>5</v>
      </c>
      <c r="AQ32" s="29">
        <v>5</v>
      </c>
      <c r="AR32" s="29">
        <v>6</v>
      </c>
      <c r="AS32" s="29">
        <f>(AVERAGE(AJ32,AK32,AL32,AN32,AO32,AP32,AQ32,AR32))</f>
        <v>3.875</v>
      </c>
      <c r="AT32" s="32" t="s">
        <v>73</v>
      </c>
    </row>
    <row r="33" spans="1:46" s="32" customFormat="1" x14ac:dyDescent="0.3">
      <c r="A33" s="29">
        <v>70</v>
      </c>
      <c r="B33" s="29" t="s">
        <v>166</v>
      </c>
      <c r="C33" s="29" t="s">
        <v>131</v>
      </c>
      <c r="D33" s="29">
        <f t="shared" si="6"/>
        <v>0</v>
      </c>
      <c r="E33" s="29">
        <f t="shared" si="7"/>
        <v>-0.5</v>
      </c>
      <c r="F33" s="29">
        <v>20</v>
      </c>
      <c r="G33" s="30" t="s">
        <v>162</v>
      </c>
      <c r="H33" s="30">
        <f t="shared" si="0"/>
        <v>2</v>
      </c>
      <c r="I33" s="29" t="s">
        <v>68</v>
      </c>
      <c r="J33" s="29" t="s">
        <v>55</v>
      </c>
      <c r="K33" s="31" t="str">
        <f t="shared" si="13"/>
        <v>H</v>
      </c>
      <c r="L33" s="31" t="str">
        <f t="shared" si="1"/>
        <v>H</v>
      </c>
      <c r="M33" s="29">
        <v>5</v>
      </c>
      <c r="N33" s="29"/>
      <c r="O33" s="29">
        <v>1</v>
      </c>
      <c r="P33" s="29">
        <v>5</v>
      </c>
      <c r="Q33" s="29">
        <f t="shared" si="2"/>
        <v>1</v>
      </c>
      <c r="R33" s="29">
        <f t="shared" si="3"/>
        <v>1</v>
      </c>
      <c r="S33" s="29">
        <f t="shared" si="14"/>
        <v>0</v>
      </c>
      <c r="T33" s="29">
        <f t="shared" si="8"/>
        <v>4</v>
      </c>
      <c r="U33" s="31">
        <f t="shared" si="4"/>
        <v>1</v>
      </c>
      <c r="V33" s="29">
        <v>4</v>
      </c>
      <c r="W33" s="29">
        <v>1</v>
      </c>
      <c r="X33" s="29">
        <v>5</v>
      </c>
      <c r="Y33" s="29">
        <v>3</v>
      </c>
      <c r="Z33" s="29">
        <v>1</v>
      </c>
      <c r="AA33" s="29">
        <v>5</v>
      </c>
      <c r="AB33" s="29">
        <v>3</v>
      </c>
      <c r="AC33" s="29">
        <v>3</v>
      </c>
      <c r="AD33" s="29">
        <v>2</v>
      </c>
      <c r="AE33" s="29">
        <v>4</v>
      </c>
      <c r="AF33" s="29">
        <f t="shared" si="5"/>
        <v>4</v>
      </c>
      <c r="AG33" s="29">
        <f t="shared" si="9"/>
        <v>3.75</v>
      </c>
      <c r="AH33" s="29">
        <f t="shared" si="10"/>
        <v>0</v>
      </c>
      <c r="AI33" s="29">
        <f t="shared" si="11"/>
        <v>0.6020599913279624</v>
      </c>
      <c r="AJ33" s="29">
        <v>6</v>
      </c>
      <c r="AK33" s="29">
        <v>4</v>
      </c>
      <c r="AL33" s="29">
        <v>3</v>
      </c>
      <c r="AM33" s="29">
        <v>6</v>
      </c>
      <c r="AN33" s="29">
        <v>2</v>
      </c>
      <c r="AO33" s="29">
        <v>5</v>
      </c>
      <c r="AP33" s="29">
        <v>5</v>
      </c>
      <c r="AQ33" s="29">
        <v>1</v>
      </c>
      <c r="AR33" s="29">
        <v>4</v>
      </c>
      <c r="AS33" s="29">
        <f>(AVERAGE(AJ33,AK33,AL33,AN33,AO33,AP33,AQ33,AR33))</f>
        <v>3.75</v>
      </c>
      <c r="AT33" s="32" t="s">
        <v>73</v>
      </c>
    </row>
    <row r="34" spans="1:46" s="32" customFormat="1" x14ac:dyDescent="0.3">
      <c r="A34" s="29">
        <v>81</v>
      </c>
      <c r="B34" s="30" t="s">
        <v>160</v>
      </c>
      <c r="C34" s="29" t="s">
        <v>181</v>
      </c>
      <c r="D34" s="29">
        <f t="shared" si="6"/>
        <v>1</v>
      </c>
      <c r="E34" s="29">
        <f t="shared" si="7"/>
        <v>0.5</v>
      </c>
      <c r="F34" s="30">
        <v>18</v>
      </c>
      <c r="G34" s="30" t="s">
        <v>162</v>
      </c>
      <c r="H34" s="30">
        <f t="shared" ref="H34:H65" si="15">_xlfn.IFS(G34="Mid",2,G34="Low",1,G34="High",3)</f>
        <v>2</v>
      </c>
      <c r="I34" s="30" t="s">
        <v>70</v>
      </c>
      <c r="J34" s="30" t="s">
        <v>113</v>
      </c>
      <c r="K34" s="34" t="s">
        <v>112</v>
      </c>
      <c r="L34" s="31" t="str">
        <f t="shared" ref="L34:L65" si="16">_xlfn.IFS(M34=0,"L",M34=1,"M",M34=2,"M",M34=3,"H", M34=4,"H",M34=5,"H")</f>
        <v>L</v>
      </c>
      <c r="M34" s="34">
        <v>0</v>
      </c>
      <c r="N34" s="30" t="s">
        <v>101</v>
      </c>
      <c r="O34" s="31">
        <v>0</v>
      </c>
      <c r="P34" s="31">
        <v>0</v>
      </c>
      <c r="Q34" s="31">
        <f t="shared" ref="Q34:Q65" si="17">IF(P34=0,0,1)</f>
        <v>0</v>
      </c>
      <c r="R34" s="31">
        <f t="shared" ref="R34:R65" si="18">IF(M34=0,0,1)</f>
        <v>0</v>
      </c>
      <c r="S34" s="31">
        <f t="shared" ref="S34:S39" si="19">M34-P34</f>
        <v>0</v>
      </c>
      <c r="T34" s="29">
        <f t="shared" ref="T34:T65" si="20">P34-R34</f>
        <v>0</v>
      </c>
      <c r="U34" s="31">
        <f t="shared" ref="U34:U65" si="21">IF(T34&gt;0,1,0)</f>
        <v>0</v>
      </c>
      <c r="V34" s="31">
        <v>5</v>
      </c>
      <c r="W34" s="31">
        <v>3</v>
      </c>
      <c r="X34" s="31">
        <f>(5+1)-W34</f>
        <v>3</v>
      </c>
      <c r="Y34" s="31">
        <v>4</v>
      </c>
      <c r="Z34" s="31">
        <v>2</v>
      </c>
      <c r="AA34" s="31">
        <f>(5+1)-Z34</f>
        <v>4</v>
      </c>
      <c r="AB34" s="31">
        <v>1</v>
      </c>
      <c r="AC34" s="31">
        <f>(5+1)-AB34</f>
        <v>5</v>
      </c>
      <c r="AD34" s="31">
        <v>3</v>
      </c>
      <c r="AE34" s="31">
        <f>(5+1)-AD34</f>
        <v>3</v>
      </c>
      <c r="AF34" s="31">
        <f t="shared" ref="AF34:AF65" si="22">AVERAGE(V34,X34,Y34,AA34,AC34,AE34)</f>
        <v>4</v>
      </c>
      <c r="AG34" s="29">
        <f t="shared" si="9"/>
        <v>4.25</v>
      </c>
      <c r="AH34" s="29">
        <f t="shared" si="10"/>
        <v>0</v>
      </c>
      <c r="AI34" s="29">
        <f t="shared" si="11"/>
        <v>0.6020599913279624</v>
      </c>
      <c r="AJ34" s="31">
        <v>4</v>
      </c>
      <c r="AK34" s="31">
        <v>2</v>
      </c>
      <c r="AL34" s="31">
        <v>3</v>
      </c>
      <c r="AM34" s="31">
        <v>4</v>
      </c>
      <c r="AN34" s="31">
        <f>(7+1)-AM34</f>
        <v>4</v>
      </c>
      <c r="AO34" s="31">
        <v>4</v>
      </c>
      <c r="AP34" s="31">
        <v>6</v>
      </c>
      <c r="AQ34" s="31">
        <v>2</v>
      </c>
      <c r="AR34" s="31">
        <v>3</v>
      </c>
      <c r="AS34" s="31">
        <f>AVERAGE(AJ34:AL34,AN34,AO34,AP34,AQ34,AR34)</f>
        <v>3.5</v>
      </c>
      <c r="AT34" s="32" t="s">
        <v>73</v>
      </c>
    </row>
    <row r="35" spans="1:46" s="32" customFormat="1" x14ac:dyDescent="0.3">
      <c r="A35" s="29">
        <v>94</v>
      </c>
      <c r="B35" s="30" t="s">
        <v>160</v>
      </c>
      <c r="C35" s="29" t="s">
        <v>181</v>
      </c>
      <c r="D35" s="29">
        <f t="shared" si="6"/>
        <v>1</v>
      </c>
      <c r="E35" s="29">
        <f t="shared" si="7"/>
        <v>0.5</v>
      </c>
      <c r="F35" s="30">
        <v>24</v>
      </c>
      <c r="G35" s="30" t="s">
        <v>162</v>
      </c>
      <c r="H35" s="30">
        <f t="shared" si="15"/>
        <v>2</v>
      </c>
      <c r="I35" s="30" t="s">
        <v>68</v>
      </c>
      <c r="J35" s="30" t="s">
        <v>128</v>
      </c>
      <c r="K35" s="34" t="s">
        <v>112</v>
      </c>
      <c r="L35" s="31" t="str">
        <f t="shared" si="16"/>
        <v>L</v>
      </c>
      <c r="M35" s="34">
        <v>0</v>
      </c>
      <c r="N35" s="35"/>
      <c r="O35" s="31">
        <v>1</v>
      </c>
      <c r="P35" s="31">
        <v>0</v>
      </c>
      <c r="Q35" s="31">
        <f t="shared" si="17"/>
        <v>0</v>
      </c>
      <c r="R35" s="31">
        <f t="shared" si="18"/>
        <v>0</v>
      </c>
      <c r="S35" s="31">
        <f t="shared" si="19"/>
        <v>0</v>
      </c>
      <c r="T35" s="29">
        <f t="shared" si="20"/>
        <v>0</v>
      </c>
      <c r="U35" s="31">
        <f t="shared" si="21"/>
        <v>0</v>
      </c>
      <c r="V35" s="31">
        <v>4</v>
      </c>
      <c r="W35" s="31">
        <v>1</v>
      </c>
      <c r="X35" s="31">
        <f>6-W35</f>
        <v>5</v>
      </c>
      <c r="Y35" s="31">
        <v>3</v>
      </c>
      <c r="Z35" s="31">
        <v>2</v>
      </c>
      <c r="AA35" s="31">
        <f>6-Z35</f>
        <v>4</v>
      </c>
      <c r="AB35" s="31">
        <v>3</v>
      </c>
      <c r="AC35" s="31">
        <f>6-AB35</f>
        <v>3</v>
      </c>
      <c r="AD35" s="31">
        <v>1</v>
      </c>
      <c r="AE35" s="31">
        <f>6-AD35</f>
        <v>5</v>
      </c>
      <c r="AF35" s="31">
        <f t="shared" si="22"/>
        <v>4</v>
      </c>
      <c r="AG35" s="29">
        <f t="shared" si="9"/>
        <v>3.75</v>
      </c>
      <c r="AH35" s="29">
        <f t="shared" si="10"/>
        <v>0</v>
      </c>
      <c r="AI35" s="29">
        <f t="shared" si="11"/>
        <v>0.6020599913279624</v>
      </c>
      <c r="AJ35" s="31">
        <v>5</v>
      </c>
      <c r="AK35" s="31">
        <v>3</v>
      </c>
      <c r="AL35" s="31">
        <v>5</v>
      </c>
      <c r="AM35" s="31">
        <v>5</v>
      </c>
      <c r="AN35" s="31">
        <v>3</v>
      </c>
      <c r="AO35" s="31">
        <v>5</v>
      </c>
      <c r="AP35" s="31">
        <v>5</v>
      </c>
      <c r="AQ35" s="31">
        <v>3</v>
      </c>
      <c r="AR35" s="31">
        <v>6</v>
      </c>
      <c r="AS35" s="31">
        <v>4.375</v>
      </c>
      <c r="AT35" s="32" t="s">
        <v>73</v>
      </c>
    </row>
    <row r="36" spans="1:46" s="32" customFormat="1" x14ac:dyDescent="0.3">
      <c r="A36" s="29">
        <v>97</v>
      </c>
      <c r="B36" s="30" t="s">
        <v>160</v>
      </c>
      <c r="C36" s="29" t="s">
        <v>131</v>
      </c>
      <c r="D36" s="29">
        <f t="shared" si="6"/>
        <v>0</v>
      </c>
      <c r="E36" s="29">
        <f t="shared" si="7"/>
        <v>-0.5</v>
      </c>
      <c r="F36" s="30">
        <v>18</v>
      </c>
      <c r="G36" s="30" t="s">
        <v>164</v>
      </c>
      <c r="H36" s="30">
        <f t="shared" si="15"/>
        <v>1</v>
      </c>
      <c r="I36" s="30" t="s">
        <v>68</v>
      </c>
      <c r="J36" s="30" t="s">
        <v>79</v>
      </c>
      <c r="K36" s="34" t="s">
        <v>112</v>
      </c>
      <c r="L36" s="31" t="str">
        <f t="shared" si="16"/>
        <v>L</v>
      </c>
      <c r="M36" s="34">
        <v>0</v>
      </c>
      <c r="N36" s="35"/>
      <c r="O36" s="31">
        <v>0</v>
      </c>
      <c r="P36" s="31">
        <v>0</v>
      </c>
      <c r="Q36" s="31">
        <f t="shared" si="17"/>
        <v>0</v>
      </c>
      <c r="R36" s="31">
        <f t="shared" si="18"/>
        <v>0</v>
      </c>
      <c r="S36" s="31">
        <f t="shared" si="19"/>
        <v>0</v>
      </c>
      <c r="T36" s="29">
        <f t="shared" si="20"/>
        <v>0</v>
      </c>
      <c r="U36" s="31">
        <f t="shared" si="21"/>
        <v>0</v>
      </c>
      <c r="V36" s="31">
        <v>5</v>
      </c>
      <c r="W36" s="31">
        <v>1</v>
      </c>
      <c r="X36" s="31">
        <f>6-W36</f>
        <v>5</v>
      </c>
      <c r="Y36" s="31">
        <v>3</v>
      </c>
      <c r="Z36" s="31">
        <v>5</v>
      </c>
      <c r="AA36" s="31">
        <f>6-Z36</f>
        <v>1</v>
      </c>
      <c r="AB36" s="31">
        <v>1</v>
      </c>
      <c r="AC36" s="31">
        <f>6-AB36</f>
        <v>5</v>
      </c>
      <c r="AD36" s="31">
        <v>1</v>
      </c>
      <c r="AE36" s="31">
        <f>6-AD36</f>
        <v>5</v>
      </c>
      <c r="AF36" s="31">
        <f t="shared" si="22"/>
        <v>4</v>
      </c>
      <c r="AG36" s="29">
        <f t="shared" si="9"/>
        <v>4.5</v>
      </c>
      <c r="AH36" s="29">
        <f t="shared" si="10"/>
        <v>0</v>
      </c>
      <c r="AI36" s="29">
        <f t="shared" si="11"/>
        <v>0.6020599913279624</v>
      </c>
      <c r="AJ36" s="31">
        <v>7</v>
      </c>
      <c r="AK36" s="31">
        <v>2</v>
      </c>
      <c r="AL36" s="31">
        <v>1</v>
      </c>
      <c r="AM36" s="31">
        <v>1</v>
      </c>
      <c r="AN36" s="31">
        <v>7</v>
      </c>
      <c r="AO36" s="31">
        <v>5</v>
      </c>
      <c r="AP36" s="31">
        <v>7</v>
      </c>
      <c r="AQ36" s="31">
        <v>1</v>
      </c>
      <c r="AR36" s="31">
        <v>7</v>
      </c>
      <c r="AS36" s="31">
        <v>4.625</v>
      </c>
      <c r="AT36" s="32" t="s">
        <v>73</v>
      </c>
    </row>
    <row r="37" spans="1:46" s="32" customFormat="1" x14ac:dyDescent="0.3">
      <c r="A37" s="29">
        <v>110</v>
      </c>
      <c r="B37" s="30" t="s">
        <v>160</v>
      </c>
      <c r="C37" s="29" t="s">
        <v>181</v>
      </c>
      <c r="D37" s="29">
        <f t="shared" si="6"/>
        <v>1</v>
      </c>
      <c r="E37" s="29">
        <f t="shared" si="7"/>
        <v>0.5</v>
      </c>
      <c r="F37" s="30">
        <v>23</v>
      </c>
      <c r="G37" s="30" t="s">
        <v>164</v>
      </c>
      <c r="H37" s="30">
        <f t="shared" si="15"/>
        <v>1</v>
      </c>
      <c r="I37" s="30" t="s">
        <v>70</v>
      </c>
      <c r="J37" s="30" t="s">
        <v>121</v>
      </c>
      <c r="K37" s="34" t="s">
        <v>112</v>
      </c>
      <c r="L37" s="31" t="str">
        <f t="shared" si="16"/>
        <v>L</v>
      </c>
      <c r="M37" s="34">
        <v>0</v>
      </c>
      <c r="N37" s="35"/>
      <c r="O37" s="31">
        <v>1</v>
      </c>
      <c r="P37" s="31">
        <v>0</v>
      </c>
      <c r="Q37" s="31">
        <f t="shared" si="17"/>
        <v>0</v>
      </c>
      <c r="R37" s="31">
        <f t="shared" si="18"/>
        <v>0</v>
      </c>
      <c r="S37" s="31">
        <f t="shared" si="19"/>
        <v>0</v>
      </c>
      <c r="T37" s="29">
        <f t="shared" si="20"/>
        <v>0</v>
      </c>
      <c r="U37" s="31">
        <f t="shared" si="21"/>
        <v>0</v>
      </c>
      <c r="V37" s="31">
        <v>3</v>
      </c>
      <c r="W37" s="31">
        <v>1</v>
      </c>
      <c r="X37" s="31">
        <f>6-W37</f>
        <v>5</v>
      </c>
      <c r="Y37" s="31">
        <v>3</v>
      </c>
      <c r="Z37" s="31">
        <v>1</v>
      </c>
      <c r="AA37" s="31">
        <f>6-Z37</f>
        <v>5</v>
      </c>
      <c r="AB37" s="31">
        <v>3</v>
      </c>
      <c r="AC37" s="31">
        <f>6-AB37</f>
        <v>3</v>
      </c>
      <c r="AD37" s="31">
        <v>1</v>
      </c>
      <c r="AE37" s="31">
        <f>6-AD37</f>
        <v>5</v>
      </c>
      <c r="AF37" s="31">
        <f t="shared" si="22"/>
        <v>4</v>
      </c>
      <c r="AG37" s="29">
        <f t="shared" si="9"/>
        <v>3.5</v>
      </c>
      <c r="AH37" s="29">
        <f t="shared" si="10"/>
        <v>0</v>
      </c>
      <c r="AI37" s="29">
        <f t="shared" si="11"/>
        <v>0.6020599913279624</v>
      </c>
      <c r="AJ37" s="31">
        <v>5</v>
      </c>
      <c r="AK37" s="31">
        <v>7</v>
      </c>
      <c r="AL37" s="31">
        <v>4</v>
      </c>
      <c r="AM37" s="31">
        <v>5</v>
      </c>
      <c r="AN37" s="31">
        <v>3</v>
      </c>
      <c r="AO37" s="31">
        <v>5</v>
      </c>
      <c r="AP37" s="31">
        <v>7</v>
      </c>
      <c r="AQ37" s="31">
        <v>4</v>
      </c>
      <c r="AR37" s="31">
        <v>7</v>
      </c>
      <c r="AS37" s="31">
        <v>5.25</v>
      </c>
      <c r="AT37" s="32" t="s">
        <v>73</v>
      </c>
    </row>
    <row r="38" spans="1:46" s="32" customFormat="1" x14ac:dyDescent="0.3">
      <c r="A38" s="29">
        <v>116</v>
      </c>
      <c r="B38" s="30" t="s">
        <v>160</v>
      </c>
      <c r="C38" s="29" t="s">
        <v>131</v>
      </c>
      <c r="D38" s="29">
        <f t="shared" si="6"/>
        <v>0</v>
      </c>
      <c r="E38" s="29">
        <f t="shared" si="7"/>
        <v>-0.5</v>
      </c>
      <c r="F38" s="30">
        <v>21</v>
      </c>
      <c r="G38" s="30" t="s">
        <v>162</v>
      </c>
      <c r="H38" s="30">
        <f t="shared" si="15"/>
        <v>2</v>
      </c>
      <c r="I38" s="30" t="s">
        <v>70</v>
      </c>
      <c r="J38" s="30" t="s">
        <v>108</v>
      </c>
      <c r="K38" s="34" t="s">
        <v>112</v>
      </c>
      <c r="L38" s="31" t="str">
        <f t="shared" si="16"/>
        <v>L</v>
      </c>
      <c r="M38" s="34">
        <v>0</v>
      </c>
      <c r="N38" s="30" t="s">
        <v>51</v>
      </c>
      <c r="O38" s="31">
        <v>1</v>
      </c>
      <c r="P38" s="31">
        <v>0</v>
      </c>
      <c r="Q38" s="31">
        <f t="shared" si="17"/>
        <v>0</v>
      </c>
      <c r="R38" s="31">
        <f t="shared" si="18"/>
        <v>0</v>
      </c>
      <c r="S38" s="31">
        <f t="shared" si="19"/>
        <v>0</v>
      </c>
      <c r="T38" s="29">
        <f t="shared" si="20"/>
        <v>0</v>
      </c>
      <c r="U38" s="31">
        <f t="shared" si="21"/>
        <v>0</v>
      </c>
      <c r="V38" s="31">
        <v>5</v>
      </c>
      <c r="W38" s="31">
        <v>1</v>
      </c>
      <c r="X38" s="31">
        <f>(5+1)-W38</f>
        <v>5</v>
      </c>
      <c r="Y38" s="31">
        <v>5</v>
      </c>
      <c r="Z38" s="31">
        <v>4</v>
      </c>
      <c r="AA38" s="31">
        <f>(5+1)-Z38</f>
        <v>2</v>
      </c>
      <c r="AB38" s="31">
        <v>2</v>
      </c>
      <c r="AC38" s="31">
        <f>(5+1)-AB38</f>
        <v>4</v>
      </c>
      <c r="AD38" s="31">
        <v>3</v>
      </c>
      <c r="AE38" s="31">
        <f>(5+1)-AD38</f>
        <v>3</v>
      </c>
      <c r="AF38" s="31">
        <f t="shared" si="22"/>
        <v>4</v>
      </c>
      <c r="AG38" s="29">
        <f t="shared" si="9"/>
        <v>4.75</v>
      </c>
      <c r="AH38" s="29">
        <f t="shared" si="10"/>
        <v>0</v>
      </c>
      <c r="AI38" s="29">
        <f t="shared" si="11"/>
        <v>0.6020599913279624</v>
      </c>
      <c r="AJ38" s="31">
        <v>7</v>
      </c>
      <c r="AK38" s="31">
        <v>6</v>
      </c>
      <c r="AL38" s="31">
        <v>6</v>
      </c>
      <c r="AM38" s="31">
        <v>2</v>
      </c>
      <c r="AN38" s="31">
        <f>(7+1)-AM38</f>
        <v>6</v>
      </c>
      <c r="AO38" s="31">
        <v>6</v>
      </c>
      <c r="AP38" s="31">
        <v>7</v>
      </c>
      <c r="AQ38" s="31">
        <v>6</v>
      </c>
      <c r="AR38" s="31">
        <v>4</v>
      </c>
      <c r="AS38" s="31">
        <f>AVERAGE(AJ38:AL38,AN38,AO38,AP38,AQ38,AR38)</f>
        <v>6</v>
      </c>
      <c r="AT38" s="32" t="s">
        <v>73</v>
      </c>
    </row>
    <row r="39" spans="1:46" s="32" customFormat="1" x14ac:dyDescent="0.3">
      <c r="A39" s="29">
        <v>133</v>
      </c>
      <c r="B39" s="30" t="s">
        <v>160</v>
      </c>
      <c r="C39" s="29" t="s">
        <v>181</v>
      </c>
      <c r="D39" s="29">
        <f t="shared" si="6"/>
        <v>1</v>
      </c>
      <c r="E39" s="29">
        <f t="shared" si="7"/>
        <v>0.5</v>
      </c>
      <c r="F39" s="30">
        <v>18</v>
      </c>
      <c r="G39" s="30" t="s">
        <v>162</v>
      </c>
      <c r="H39" s="30">
        <f t="shared" si="15"/>
        <v>2</v>
      </c>
      <c r="I39" s="30" t="s">
        <v>68</v>
      </c>
      <c r="J39" s="30" t="s">
        <v>103</v>
      </c>
      <c r="K39" s="34" t="s">
        <v>131</v>
      </c>
      <c r="L39" s="31" t="str">
        <f t="shared" si="16"/>
        <v>M</v>
      </c>
      <c r="M39" s="34">
        <v>2</v>
      </c>
      <c r="N39" s="30" t="s">
        <v>101</v>
      </c>
      <c r="O39" s="31">
        <v>1</v>
      </c>
      <c r="P39" s="31">
        <v>2</v>
      </c>
      <c r="Q39" s="31">
        <f t="shared" si="17"/>
        <v>1</v>
      </c>
      <c r="R39" s="31">
        <f t="shared" si="18"/>
        <v>1</v>
      </c>
      <c r="S39" s="31">
        <f t="shared" si="19"/>
        <v>0</v>
      </c>
      <c r="T39" s="29">
        <f t="shared" si="20"/>
        <v>1</v>
      </c>
      <c r="U39" s="31">
        <f t="shared" si="21"/>
        <v>1</v>
      </c>
      <c r="V39" s="31">
        <v>4</v>
      </c>
      <c r="W39" s="31">
        <v>2</v>
      </c>
      <c r="X39" s="31">
        <f>(5+1)-W39</f>
        <v>4</v>
      </c>
      <c r="Y39" s="31">
        <v>3</v>
      </c>
      <c r="Z39" s="31">
        <v>2</v>
      </c>
      <c r="AA39" s="31">
        <f>(5+1)-Z39</f>
        <v>4</v>
      </c>
      <c r="AB39" s="31">
        <v>2</v>
      </c>
      <c r="AC39" s="31">
        <f>(5+1)-AB39</f>
        <v>4</v>
      </c>
      <c r="AD39" s="31">
        <v>1</v>
      </c>
      <c r="AE39" s="31">
        <f>(5+1)-AD39</f>
        <v>5</v>
      </c>
      <c r="AF39" s="31">
        <f t="shared" si="22"/>
        <v>4</v>
      </c>
      <c r="AG39" s="29">
        <f t="shared" si="9"/>
        <v>3.75</v>
      </c>
      <c r="AH39" s="29">
        <f t="shared" si="10"/>
        <v>0</v>
      </c>
      <c r="AI39" s="29">
        <f t="shared" si="11"/>
        <v>0.6020599913279624</v>
      </c>
      <c r="AJ39" s="31">
        <v>6</v>
      </c>
      <c r="AK39" s="31">
        <v>3</v>
      </c>
      <c r="AL39" s="31">
        <v>5</v>
      </c>
      <c r="AM39" s="31">
        <v>3</v>
      </c>
      <c r="AN39" s="31">
        <f>(7+1)-AM39</f>
        <v>5</v>
      </c>
      <c r="AO39" s="31">
        <v>4</v>
      </c>
      <c r="AP39" s="31">
        <v>6</v>
      </c>
      <c r="AQ39" s="31">
        <v>5</v>
      </c>
      <c r="AR39" s="31">
        <v>6</v>
      </c>
      <c r="AS39" s="31">
        <f>AVERAGE(AJ39:AL39,AN39,AO39,AP39,AQ39,AR39)</f>
        <v>5</v>
      </c>
      <c r="AT39" s="32" t="s">
        <v>73</v>
      </c>
    </row>
    <row r="40" spans="1:46" s="32" customFormat="1" x14ac:dyDescent="0.3">
      <c r="A40" s="29">
        <v>4</v>
      </c>
      <c r="B40" s="29" t="s">
        <v>166</v>
      </c>
      <c r="C40" s="29" t="s">
        <v>181</v>
      </c>
      <c r="D40" s="29">
        <f t="shared" si="6"/>
        <v>1</v>
      </c>
      <c r="E40" s="29">
        <f t="shared" si="7"/>
        <v>0.5</v>
      </c>
      <c r="F40" s="29">
        <v>21</v>
      </c>
      <c r="G40" s="30" t="s">
        <v>162</v>
      </c>
      <c r="H40" s="30">
        <f t="shared" si="15"/>
        <v>2</v>
      </c>
      <c r="I40" s="29" t="s">
        <v>69</v>
      </c>
      <c r="J40" s="29" t="s">
        <v>58</v>
      </c>
      <c r="K40" s="31" t="str">
        <f t="shared" ref="K40:K47" si="23">_xlfn.IFS(M40=0,"L",M40=1,"L",M40=2,"M",M40=3,"M", M40=4,"H",M40=5,"H")</f>
        <v>L</v>
      </c>
      <c r="L40" s="31" t="str">
        <f t="shared" si="16"/>
        <v>L</v>
      </c>
      <c r="M40" s="29">
        <v>0</v>
      </c>
      <c r="N40" s="29"/>
      <c r="O40" s="29">
        <v>0</v>
      </c>
      <c r="P40" s="29">
        <v>3</v>
      </c>
      <c r="Q40" s="29">
        <f t="shared" si="17"/>
        <v>1</v>
      </c>
      <c r="R40" s="29">
        <f t="shared" si="18"/>
        <v>0</v>
      </c>
      <c r="S40" s="29">
        <f t="shared" ref="S40:S47" si="24">P40-M40</f>
        <v>3</v>
      </c>
      <c r="T40" s="29">
        <f t="shared" si="20"/>
        <v>3</v>
      </c>
      <c r="U40" s="31">
        <f t="shared" si="21"/>
        <v>1</v>
      </c>
      <c r="V40" s="29">
        <v>4</v>
      </c>
      <c r="W40" s="29">
        <v>1</v>
      </c>
      <c r="X40" s="29">
        <f>6-W40</f>
        <v>5</v>
      </c>
      <c r="Y40" s="29">
        <v>1</v>
      </c>
      <c r="Z40" s="29">
        <v>1</v>
      </c>
      <c r="AA40" s="29">
        <f>6-Z40</f>
        <v>5</v>
      </c>
      <c r="AB40" s="29">
        <v>1</v>
      </c>
      <c r="AC40" s="29">
        <f>6-AB40</f>
        <v>5</v>
      </c>
      <c r="AD40" s="29">
        <v>1</v>
      </c>
      <c r="AE40" s="29">
        <f>6-AD40</f>
        <v>5</v>
      </c>
      <c r="AF40" s="29">
        <f t="shared" si="22"/>
        <v>4.166666666666667</v>
      </c>
      <c r="AG40" s="29">
        <f t="shared" si="9"/>
        <v>3.75</v>
      </c>
      <c r="AH40" s="29">
        <f t="shared" si="10"/>
        <v>0</v>
      </c>
      <c r="AI40" s="29">
        <f t="shared" si="11"/>
        <v>0.61978875828839397</v>
      </c>
      <c r="AJ40" s="29">
        <v>4</v>
      </c>
      <c r="AK40" s="29">
        <v>3</v>
      </c>
      <c r="AL40" s="29">
        <v>3</v>
      </c>
      <c r="AM40" s="29">
        <v>1</v>
      </c>
      <c r="AN40" s="29">
        <f>8-AM40</f>
        <v>7</v>
      </c>
      <c r="AO40" s="29">
        <v>1</v>
      </c>
      <c r="AP40" s="29">
        <v>7</v>
      </c>
      <c r="AQ40" s="29">
        <v>3</v>
      </c>
      <c r="AR40" s="29">
        <v>5</v>
      </c>
      <c r="AS40" s="29">
        <f>AVERAGE(AJ40,AK40,AL40,AN40,AO40,AP40,AQ40,AR40)</f>
        <v>4.125</v>
      </c>
      <c r="AT40" s="32" t="s">
        <v>73</v>
      </c>
    </row>
    <row r="41" spans="1:46" s="32" customFormat="1" x14ac:dyDescent="0.3">
      <c r="A41" s="29">
        <v>11</v>
      </c>
      <c r="B41" s="29" t="s">
        <v>166</v>
      </c>
      <c r="C41" s="29" t="s">
        <v>181</v>
      </c>
      <c r="D41" s="29">
        <f t="shared" si="6"/>
        <v>1</v>
      </c>
      <c r="E41" s="29">
        <f t="shared" si="7"/>
        <v>0.5</v>
      </c>
      <c r="F41" s="29">
        <v>21</v>
      </c>
      <c r="G41" s="30" t="s">
        <v>162</v>
      </c>
      <c r="H41" s="30">
        <f t="shared" si="15"/>
        <v>2</v>
      </c>
      <c r="I41" s="29" t="s">
        <v>68</v>
      </c>
      <c r="J41" s="29" t="s">
        <v>38</v>
      </c>
      <c r="K41" s="31" t="str">
        <f t="shared" si="23"/>
        <v>L</v>
      </c>
      <c r="L41" s="31" t="str">
        <f t="shared" si="16"/>
        <v>L</v>
      </c>
      <c r="M41" s="29">
        <v>0</v>
      </c>
      <c r="N41" s="29"/>
      <c r="O41" s="29">
        <v>1</v>
      </c>
      <c r="P41" s="29">
        <v>0</v>
      </c>
      <c r="Q41" s="29">
        <f t="shared" si="17"/>
        <v>0</v>
      </c>
      <c r="R41" s="29">
        <f t="shared" si="18"/>
        <v>0</v>
      </c>
      <c r="S41" s="29">
        <f t="shared" si="24"/>
        <v>0</v>
      </c>
      <c r="T41" s="29">
        <f t="shared" si="20"/>
        <v>0</v>
      </c>
      <c r="U41" s="31">
        <f t="shared" si="21"/>
        <v>0</v>
      </c>
      <c r="V41" s="29">
        <v>5</v>
      </c>
      <c r="W41" s="29">
        <v>1</v>
      </c>
      <c r="X41" s="29">
        <f>6-W41</f>
        <v>5</v>
      </c>
      <c r="Y41" s="29">
        <v>5</v>
      </c>
      <c r="Z41" s="29">
        <v>3</v>
      </c>
      <c r="AA41" s="29">
        <f>6-Z41</f>
        <v>3</v>
      </c>
      <c r="AB41" s="29">
        <v>1</v>
      </c>
      <c r="AC41" s="29">
        <f>6-AB41</f>
        <v>5</v>
      </c>
      <c r="AD41" s="29">
        <v>4</v>
      </c>
      <c r="AE41" s="29">
        <f>6-AD41</f>
        <v>2</v>
      </c>
      <c r="AF41" s="29">
        <f t="shared" si="22"/>
        <v>4.166666666666667</v>
      </c>
      <c r="AG41" s="29">
        <f t="shared" si="9"/>
        <v>5</v>
      </c>
      <c r="AH41" s="29">
        <f t="shared" si="10"/>
        <v>0</v>
      </c>
      <c r="AI41" s="29">
        <f t="shared" si="11"/>
        <v>0.61978875828839397</v>
      </c>
      <c r="AJ41" s="29">
        <v>5</v>
      </c>
      <c r="AK41" s="29">
        <v>4</v>
      </c>
      <c r="AL41" s="29">
        <v>5</v>
      </c>
      <c r="AM41" s="29">
        <v>2</v>
      </c>
      <c r="AN41" s="29">
        <f>8-AM41</f>
        <v>6</v>
      </c>
      <c r="AO41" s="29">
        <v>4</v>
      </c>
      <c r="AP41" s="29">
        <v>6</v>
      </c>
      <c r="AQ41" s="29">
        <v>5</v>
      </c>
      <c r="AR41" s="29">
        <v>5</v>
      </c>
      <c r="AS41" s="29">
        <f>AVERAGE(AJ41,AK41,AL41,AN41,AO41,AP41,AQ41,AR41)</f>
        <v>5</v>
      </c>
      <c r="AT41" s="32" t="s">
        <v>73</v>
      </c>
    </row>
    <row r="42" spans="1:46" s="32" customFormat="1" x14ac:dyDescent="0.3">
      <c r="A42" s="29">
        <v>13</v>
      </c>
      <c r="B42" s="29" t="s">
        <v>166</v>
      </c>
      <c r="C42" s="29" t="s">
        <v>181</v>
      </c>
      <c r="D42" s="29">
        <f t="shared" si="6"/>
        <v>1</v>
      </c>
      <c r="E42" s="29">
        <f t="shared" si="7"/>
        <v>0.5</v>
      </c>
      <c r="F42" s="29">
        <v>21</v>
      </c>
      <c r="G42" s="30" t="s">
        <v>162</v>
      </c>
      <c r="H42" s="30">
        <f t="shared" si="15"/>
        <v>2</v>
      </c>
      <c r="I42" s="29" t="s">
        <v>68</v>
      </c>
      <c r="J42" s="29" t="s">
        <v>38</v>
      </c>
      <c r="K42" s="31" t="str">
        <f t="shared" si="23"/>
        <v>L</v>
      </c>
      <c r="L42" s="31" t="str">
        <f t="shared" si="16"/>
        <v>L</v>
      </c>
      <c r="M42" s="29">
        <v>0</v>
      </c>
      <c r="N42" s="29"/>
      <c r="O42" s="29">
        <v>1</v>
      </c>
      <c r="P42" s="29">
        <v>3</v>
      </c>
      <c r="Q42" s="29">
        <f t="shared" si="17"/>
        <v>1</v>
      </c>
      <c r="R42" s="29">
        <f t="shared" si="18"/>
        <v>0</v>
      </c>
      <c r="S42" s="29">
        <f t="shared" si="24"/>
        <v>3</v>
      </c>
      <c r="T42" s="29">
        <f t="shared" si="20"/>
        <v>3</v>
      </c>
      <c r="U42" s="31">
        <f t="shared" si="21"/>
        <v>1</v>
      </c>
      <c r="V42" s="29">
        <v>5</v>
      </c>
      <c r="W42" s="29">
        <v>1</v>
      </c>
      <c r="X42" s="29">
        <v>5</v>
      </c>
      <c r="Y42" s="29">
        <v>1</v>
      </c>
      <c r="Z42" s="29">
        <v>2</v>
      </c>
      <c r="AA42" s="29">
        <v>4</v>
      </c>
      <c r="AB42" s="29">
        <v>1</v>
      </c>
      <c r="AC42" s="29">
        <v>5</v>
      </c>
      <c r="AD42" s="29">
        <v>1</v>
      </c>
      <c r="AE42" s="29">
        <v>5</v>
      </c>
      <c r="AF42" s="29">
        <f t="shared" si="22"/>
        <v>4.166666666666667</v>
      </c>
      <c r="AG42" s="29">
        <f t="shared" si="9"/>
        <v>4</v>
      </c>
      <c r="AH42" s="29">
        <f t="shared" si="10"/>
        <v>0</v>
      </c>
      <c r="AI42" s="29">
        <f t="shared" si="11"/>
        <v>0.61978875828839397</v>
      </c>
      <c r="AJ42" s="29">
        <v>7</v>
      </c>
      <c r="AK42" s="29">
        <v>2</v>
      </c>
      <c r="AL42" s="29">
        <v>7</v>
      </c>
      <c r="AM42" s="29">
        <v>2</v>
      </c>
      <c r="AN42" s="29">
        <v>6</v>
      </c>
      <c r="AO42" s="29">
        <v>7</v>
      </c>
      <c r="AP42" s="29">
        <v>6</v>
      </c>
      <c r="AQ42" s="29">
        <v>2</v>
      </c>
      <c r="AR42" s="29">
        <v>5</v>
      </c>
      <c r="AS42" s="29">
        <f>(AVERAGE(AJ42,AK42,AL42,AN42,AO42,AP42,AQ42,AR42))</f>
        <v>5.25</v>
      </c>
      <c r="AT42" s="32" t="s">
        <v>73</v>
      </c>
    </row>
    <row r="43" spans="1:46" s="32" customFormat="1" x14ac:dyDescent="0.3">
      <c r="A43" s="29">
        <v>37</v>
      </c>
      <c r="B43" s="29" t="s">
        <v>166</v>
      </c>
      <c r="C43" s="29" t="s">
        <v>181</v>
      </c>
      <c r="D43" s="29">
        <f t="shared" si="6"/>
        <v>1</v>
      </c>
      <c r="E43" s="29">
        <f t="shared" si="7"/>
        <v>0.5</v>
      </c>
      <c r="F43" s="29">
        <v>19</v>
      </c>
      <c r="G43" s="30" t="s">
        <v>164</v>
      </c>
      <c r="H43" s="30">
        <f t="shared" si="15"/>
        <v>1</v>
      </c>
      <c r="I43" s="29" t="s">
        <v>68</v>
      </c>
      <c r="J43" s="29" t="s">
        <v>75</v>
      </c>
      <c r="K43" s="31" t="str">
        <f t="shared" si="23"/>
        <v>M</v>
      </c>
      <c r="L43" s="31" t="str">
        <f t="shared" si="16"/>
        <v>M</v>
      </c>
      <c r="M43" s="29">
        <v>2</v>
      </c>
      <c r="N43" s="29"/>
      <c r="O43" s="29">
        <v>1</v>
      </c>
      <c r="P43" s="29">
        <v>0</v>
      </c>
      <c r="Q43" s="29">
        <f t="shared" si="17"/>
        <v>0</v>
      </c>
      <c r="R43" s="29">
        <f t="shared" si="18"/>
        <v>1</v>
      </c>
      <c r="S43" s="29">
        <f t="shared" si="24"/>
        <v>-2</v>
      </c>
      <c r="T43" s="29">
        <f t="shared" si="20"/>
        <v>-1</v>
      </c>
      <c r="U43" s="31">
        <f t="shared" si="21"/>
        <v>0</v>
      </c>
      <c r="V43" s="29">
        <v>4</v>
      </c>
      <c r="W43" s="29">
        <v>1</v>
      </c>
      <c r="X43" s="29">
        <v>5</v>
      </c>
      <c r="Y43" s="29">
        <v>4</v>
      </c>
      <c r="Z43" s="29">
        <v>3</v>
      </c>
      <c r="AA43" s="29">
        <v>3</v>
      </c>
      <c r="AB43" s="29">
        <v>2</v>
      </c>
      <c r="AC43" s="29">
        <v>4</v>
      </c>
      <c r="AD43" s="29">
        <v>1</v>
      </c>
      <c r="AE43" s="29">
        <v>5</v>
      </c>
      <c r="AF43" s="29">
        <f t="shared" si="22"/>
        <v>4.166666666666667</v>
      </c>
      <c r="AG43" s="29">
        <f t="shared" si="9"/>
        <v>4.25</v>
      </c>
      <c r="AH43" s="29">
        <f t="shared" si="10"/>
        <v>0</v>
      </c>
      <c r="AI43" s="29">
        <f t="shared" si="11"/>
        <v>0.61978875828839397</v>
      </c>
      <c r="AJ43" s="29">
        <v>2</v>
      </c>
      <c r="AK43" s="29">
        <v>3</v>
      </c>
      <c r="AL43" s="29">
        <v>4</v>
      </c>
      <c r="AM43" s="29">
        <v>5</v>
      </c>
      <c r="AN43" s="29">
        <v>3</v>
      </c>
      <c r="AO43" s="29">
        <v>4</v>
      </c>
      <c r="AP43" s="29">
        <v>3</v>
      </c>
      <c r="AQ43" s="29">
        <v>3</v>
      </c>
      <c r="AR43" s="29">
        <v>5</v>
      </c>
      <c r="AS43" s="29">
        <f>(AVERAGE(AJ43,AK43,AL43,AN43,AO43,AP43,AQ43,AR43))</f>
        <v>3.375</v>
      </c>
      <c r="AT43" s="32" t="s">
        <v>73</v>
      </c>
    </row>
    <row r="44" spans="1:46" s="32" customFormat="1" x14ac:dyDescent="0.3">
      <c r="A44" s="29">
        <v>40</v>
      </c>
      <c r="B44" s="29" t="s">
        <v>166</v>
      </c>
      <c r="C44" s="29" t="s">
        <v>181</v>
      </c>
      <c r="D44" s="29">
        <f t="shared" si="6"/>
        <v>1</v>
      </c>
      <c r="E44" s="29">
        <f t="shared" si="7"/>
        <v>0.5</v>
      </c>
      <c r="F44" s="29">
        <v>18</v>
      </c>
      <c r="G44" s="30" t="s">
        <v>162</v>
      </c>
      <c r="H44" s="30">
        <f t="shared" si="15"/>
        <v>2</v>
      </c>
      <c r="I44" s="29" t="s">
        <v>68</v>
      </c>
      <c r="J44" s="29" t="s">
        <v>83</v>
      </c>
      <c r="K44" s="31" t="str">
        <f t="shared" si="23"/>
        <v>M</v>
      </c>
      <c r="L44" s="31" t="str">
        <f t="shared" si="16"/>
        <v>M</v>
      </c>
      <c r="M44" s="29">
        <v>2</v>
      </c>
      <c r="N44" s="29"/>
      <c r="O44" s="29">
        <v>0</v>
      </c>
      <c r="P44" s="29">
        <v>3</v>
      </c>
      <c r="Q44" s="29">
        <f t="shared" si="17"/>
        <v>1</v>
      </c>
      <c r="R44" s="29">
        <f t="shared" si="18"/>
        <v>1</v>
      </c>
      <c r="S44" s="29">
        <f t="shared" si="24"/>
        <v>1</v>
      </c>
      <c r="T44" s="29">
        <f t="shared" si="20"/>
        <v>2</v>
      </c>
      <c r="U44" s="31">
        <f t="shared" si="21"/>
        <v>1</v>
      </c>
      <c r="V44" s="29">
        <v>5</v>
      </c>
      <c r="W44" s="29">
        <v>1</v>
      </c>
      <c r="X44" s="29">
        <v>5</v>
      </c>
      <c r="Y44" s="29">
        <v>5</v>
      </c>
      <c r="Z44" s="29">
        <v>3</v>
      </c>
      <c r="AA44" s="29">
        <v>3</v>
      </c>
      <c r="AB44" s="29">
        <v>1</v>
      </c>
      <c r="AC44" s="29">
        <v>5</v>
      </c>
      <c r="AD44" s="29">
        <v>4</v>
      </c>
      <c r="AE44" s="29">
        <v>2</v>
      </c>
      <c r="AF44" s="29">
        <f t="shared" si="22"/>
        <v>4.166666666666667</v>
      </c>
      <c r="AG44" s="29">
        <f t="shared" si="9"/>
        <v>5</v>
      </c>
      <c r="AH44" s="29">
        <f t="shared" si="10"/>
        <v>0</v>
      </c>
      <c r="AI44" s="29">
        <f t="shared" si="11"/>
        <v>0.61978875828839397</v>
      </c>
      <c r="AJ44" s="29">
        <v>4</v>
      </c>
      <c r="AK44" s="29">
        <v>2</v>
      </c>
      <c r="AL44" s="29">
        <v>6</v>
      </c>
      <c r="AM44" s="29">
        <v>4</v>
      </c>
      <c r="AN44" s="29">
        <v>4</v>
      </c>
      <c r="AO44" s="29">
        <v>6</v>
      </c>
      <c r="AP44" s="29">
        <v>2</v>
      </c>
      <c r="AQ44" s="29">
        <v>5</v>
      </c>
      <c r="AR44" s="29">
        <v>6</v>
      </c>
      <c r="AS44" s="29">
        <f>(AVERAGE(AJ44,AK44,AL44,AN44,AO44,AP44,AQ44,AR44))</f>
        <v>4.375</v>
      </c>
      <c r="AT44" s="32" t="s">
        <v>73</v>
      </c>
    </row>
    <row r="45" spans="1:46" s="32" customFormat="1" x14ac:dyDescent="0.3">
      <c r="A45" s="29">
        <v>45</v>
      </c>
      <c r="B45" s="29" t="s">
        <v>166</v>
      </c>
      <c r="C45" s="29" t="s">
        <v>131</v>
      </c>
      <c r="D45" s="29">
        <f t="shared" si="6"/>
        <v>0</v>
      </c>
      <c r="E45" s="29">
        <f t="shared" si="7"/>
        <v>-0.5</v>
      </c>
      <c r="F45" s="29">
        <v>25</v>
      </c>
      <c r="G45" s="30" t="s">
        <v>163</v>
      </c>
      <c r="H45" s="30">
        <f t="shared" si="15"/>
        <v>3</v>
      </c>
      <c r="I45" s="29" t="s">
        <v>69</v>
      </c>
      <c r="J45" s="29" t="s">
        <v>41</v>
      </c>
      <c r="K45" s="31" t="str">
        <f t="shared" si="23"/>
        <v>M</v>
      </c>
      <c r="L45" s="31" t="str">
        <f t="shared" si="16"/>
        <v>M</v>
      </c>
      <c r="M45" s="29">
        <v>2</v>
      </c>
      <c r="N45" s="29"/>
      <c r="O45" s="29">
        <v>1</v>
      </c>
      <c r="P45" s="29">
        <v>2</v>
      </c>
      <c r="Q45" s="29">
        <f t="shared" si="17"/>
        <v>1</v>
      </c>
      <c r="R45" s="29">
        <f t="shared" si="18"/>
        <v>1</v>
      </c>
      <c r="S45" s="29">
        <f t="shared" si="24"/>
        <v>0</v>
      </c>
      <c r="T45" s="29">
        <f t="shared" si="20"/>
        <v>1</v>
      </c>
      <c r="U45" s="31">
        <f t="shared" si="21"/>
        <v>1</v>
      </c>
      <c r="V45" s="29">
        <v>3</v>
      </c>
      <c r="W45" s="29">
        <v>1</v>
      </c>
      <c r="X45" s="29">
        <f>6-W45</f>
        <v>5</v>
      </c>
      <c r="Y45" s="29">
        <v>4</v>
      </c>
      <c r="Z45" s="29">
        <v>1</v>
      </c>
      <c r="AA45" s="29">
        <f>6-Z45</f>
        <v>5</v>
      </c>
      <c r="AB45" s="29">
        <v>1</v>
      </c>
      <c r="AC45" s="29">
        <f>6-AB45</f>
        <v>5</v>
      </c>
      <c r="AD45" s="29">
        <v>3</v>
      </c>
      <c r="AE45" s="29">
        <f>6-AD45</f>
        <v>3</v>
      </c>
      <c r="AF45" s="29">
        <f t="shared" si="22"/>
        <v>4.166666666666667</v>
      </c>
      <c r="AG45" s="29">
        <f t="shared" si="9"/>
        <v>4.25</v>
      </c>
      <c r="AH45" s="29">
        <f t="shared" si="10"/>
        <v>0</v>
      </c>
      <c r="AI45" s="29">
        <f t="shared" si="11"/>
        <v>0.61978875828839397</v>
      </c>
      <c r="AJ45" s="29">
        <v>6</v>
      </c>
      <c r="AK45" s="29">
        <v>4</v>
      </c>
      <c r="AL45" s="29">
        <v>6</v>
      </c>
      <c r="AM45" s="29">
        <v>1</v>
      </c>
      <c r="AN45" s="29">
        <f>8-AM45</f>
        <v>7</v>
      </c>
      <c r="AO45" s="29">
        <v>6</v>
      </c>
      <c r="AP45" s="29">
        <v>5</v>
      </c>
      <c r="AQ45" s="29">
        <v>3</v>
      </c>
      <c r="AR45" s="29">
        <v>6</v>
      </c>
      <c r="AS45" s="29">
        <f>AVERAGE(AJ45,AK45,AL45,AN45,AO45,AP45,AQ45,AR45)</f>
        <v>5.375</v>
      </c>
      <c r="AT45" s="32" t="s">
        <v>73</v>
      </c>
    </row>
    <row r="46" spans="1:46" s="32" customFormat="1" x14ac:dyDescent="0.3">
      <c r="A46" s="29">
        <v>47</v>
      </c>
      <c r="B46" s="29" t="s">
        <v>166</v>
      </c>
      <c r="C46" s="29" t="s">
        <v>181</v>
      </c>
      <c r="D46" s="29">
        <f t="shared" si="6"/>
        <v>1</v>
      </c>
      <c r="E46" s="29">
        <f t="shared" si="7"/>
        <v>0.5</v>
      </c>
      <c r="F46" s="29">
        <v>20</v>
      </c>
      <c r="G46" s="30" t="s">
        <v>164</v>
      </c>
      <c r="H46" s="30">
        <f t="shared" si="15"/>
        <v>1</v>
      </c>
      <c r="I46" s="29" t="s">
        <v>70</v>
      </c>
      <c r="J46" s="29" t="s">
        <v>90</v>
      </c>
      <c r="K46" s="31" t="str">
        <f t="shared" si="23"/>
        <v>M</v>
      </c>
      <c r="L46" s="31" t="str">
        <f t="shared" si="16"/>
        <v>H</v>
      </c>
      <c r="M46" s="29">
        <v>3</v>
      </c>
      <c r="N46" s="29"/>
      <c r="O46" s="29">
        <v>0</v>
      </c>
      <c r="P46" s="29">
        <v>3</v>
      </c>
      <c r="Q46" s="29">
        <f t="shared" si="17"/>
        <v>1</v>
      </c>
      <c r="R46" s="29">
        <f t="shared" si="18"/>
        <v>1</v>
      </c>
      <c r="S46" s="29">
        <f t="shared" si="24"/>
        <v>0</v>
      </c>
      <c r="T46" s="29">
        <f t="shared" si="20"/>
        <v>2</v>
      </c>
      <c r="U46" s="31">
        <f t="shared" si="21"/>
        <v>1</v>
      </c>
      <c r="V46" s="29">
        <v>4</v>
      </c>
      <c r="W46" s="29">
        <v>1</v>
      </c>
      <c r="X46" s="29">
        <v>5</v>
      </c>
      <c r="Y46" s="29">
        <v>4</v>
      </c>
      <c r="Z46" s="29">
        <v>2</v>
      </c>
      <c r="AA46" s="29">
        <v>4</v>
      </c>
      <c r="AB46" s="29">
        <v>2</v>
      </c>
      <c r="AC46" s="29">
        <v>4</v>
      </c>
      <c r="AD46" s="29">
        <v>2</v>
      </c>
      <c r="AE46" s="29">
        <v>4</v>
      </c>
      <c r="AF46" s="29">
        <f t="shared" si="22"/>
        <v>4.166666666666667</v>
      </c>
      <c r="AG46" s="29">
        <f t="shared" si="9"/>
        <v>4.25</v>
      </c>
      <c r="AH46" s="29">
        <f t="shared" si="10"/>
        <v>0</v>
      </c>
      <c r="AI46" s="29">
        <f t="shared" si="11"/>
        <v>0.61978875828839397</v>
      </c>
      <c r="AJ46" s="29">
        <v>3</v>
      </c>
      <c r="AK46" s="29">
        <v>3</v>
      </c>
      <c r="AL46" s="29">
        <v>5</v>
      </c>
      <c r="AM46" s="29">
        <v>5</v>
      </c>
      <c r="AN46" s="29">
        <v>3</v>
      </c>
      <c r="AO46" s="29">
        <v>2</v>
      </c>
      <c r="AP46" s="29">
        <v>2</v>
      </c>
      <c r="AQ46" s="29">
        <v>1</v>
      </c>
      <c r="AR46" s="29">
        <v>2</v>
      </c>
      <c r="AS46" s="29">
        <f>(AVERAGE(AJ46,AK46,AL46,AN46,AO46,AP46,AQ46,AR46))</f>
        <v>2.625</v>
      </c>
      <c r="AT46" s="32" t="s">
        <v>73</v>
      </c>
    </row>
    <row r="47" spans="1:46" s="32" customFormat="1" x14ac:dyDescent="0.3">
      <c r="A47" s="29">
        <v>58</v>
      </c>
      <c r="B47" s="29" t="s">
        <v>166</v>
      </c>
      <c r="C47" s="29" t="s">
        <v>181</v>
      </c>
      <c r="D47" s="29">
        <f t="shared" si="6"/>
        <v>1</v>
      </c>
      <c r="E47" s="29">
        <f t="shared" si="7"/>
        <v>0.5</v>
      </c>
      <c r="F47" s="29">
        <v>20</v>
      </c>
      <c r="G47" s="30" t="s">
        <v>162</v>
      </c>
      <c r="H47" s="30">
        <f t="shared" si="15"/>
        <v>2</v>
      </c>
      <c r="I47" s="29" t="s">
        <v>69</v>
      </c>
      <c r="J47" s="29" t="s">
        <v>54</v>
      </c>
      <c r="K47" s="31" t="str">
        <f t="shared" si="23"/>
        <v>M</v>
      </c>
      <c r="L47" s="31" t="str">
        <f t="shared" si="16"/>
        <v>H</v>
      </c>
      <c r="M47" s="29">
        <v>3</v>
      </c>
      <c r="N47" s="29"/>
      <c r="O47" s="29">
        <v>0</v>
      </c>
      <c r="P47" s="29">
        <v>3</v>
      </c>
      <c r="Q47" s="29">
        <f t="shared" si="17"/>
        <v>1</v>
      </c>
      <c r="R47" s="29">
        <f t="shared" si="18"/>
        <v>1</v>
      </c>
      <c r="S47" s="29">
        <f t="shared" si="24"/>
        <v>0</v>
      </c>
      <c r="T47" s="29">
        <f t="shared" si="20"/>
        <v>2</v>
      </c>
      <c r="U47" s="31">
        <f t="shared" si="21"/>
        <v>1</v>
      </c>
      <c r="V47" s="29">
        <v>5</v>
      </c>
      <c r="W47" s="29">
        <v>2</v>
      </c>
      <c r="X47" s="29">
        <f>6-W47</f>
        <v>4</v>
      </c>
      <c r="Y47" s="29">
        <v>2</v>
      </c>
      <c r="Z47" s="29">
        <v>1</v>
      </c>
      <c r="AA47" s="29">
        <f>6-Z47</f>
        <v>5</v>
      </c>
      <c r="AB47" s="29">
        <v>1</v>
      </c>
      <c r="AC47" s="29">
        <f>6-AB47</f>
        <v>5</v>
      </c>
      <c r="AD47" s="29">
        <v>2</v>
      </c>
      <c r="AE47" s="29">
        <f>6-AD47</f>
        <v>4</v>
      </c>
      <c r="AF47" s="29">
        <f t="shared" si="22"/>
        <v>4.166666666666667</v>
      </c>
      <c r="AG47" s="29">
        <f t="shared" si="9"/>
        <v>4</v>
      </c>
      <c r="AH47" s="29">
        <f t="shared" si="10"/>
        <v>0</v>
      </c>
      <c r="AI47" s="29">
        <f t="shared" si="11"/>
        <v>0.61978875828839397</v>
      </c>
      <c r="AJ47" s="29">
        <v>2</v>
      </c>
      <c r="AK47" s="29">
        <v>4</v>
      </c>
      <c r="AL47" s="29">
        <v>5</v>
      </c>
      <c r="AM47" s="29">
        <v>3</v>
      </c>
      <c r="AN47" s="29">
        <f>8-AM47</f>
        <v>5</v>
      </c>
      <c r="AO47" s="29">
        <v>3</v>
      </c>
      <c r="AP47" s="29">
        <v>7</v>
      </c>
      <c r="AQ47" s="29">
        <v>4</v>
      </c>
      <c r="AR47" s="29">
        <v>6</v>
      </c>
      <c r="AS47" s="29">
        <f>AVERAGE(AJ47,AK47,AL47,AN47,AO47,AP47,AQ47,AR47)</f>
        <v>4.5</v>
      </c>
      <c r="AT47" s="32" t="s">
        <v>73</v>
      </c>
    </row>
    <row r="48" spans="1:46" s="32" customFormat="1" x14ac:dyDescent="0.3">
      <c r="A48" s="29">
        <v>87</v>
      </c>
      <c r="B48" s="30" t="s">
        <v>160</v>
      </c>
      <c r="C48" s="29" t="s">
        <v>131</v>
      </c>
      <c r="D48" s="29">
        <f t="shared" si="6"/>
        <v>0</v>
      </c>
      <c r="E48" s="29">
        <f t="shared" si="7"/>
        <v>-0.5</v>
      </c>
      <c r="F48" s="30">
        <v>22</v>
      </c>
      <c r="G48" s="30" t="s">
        <v>162</v>
      </c>
      <c r="H48" s="30">
        <f t="shared" si="15"/>
        <v>2</v>
      </c>
      <c r="I48" s="30"/>
      <c r="J48" s="30"/>
      <c r="K48" s="34" t="s">
        <v>112</v>
      </c>
      <c r="L48" s="31" t="str">
        <f t="shared" si="16"/>
        <v>L</v>
      </c>
      <c r="M48" s="34">
        <v>0</v>
      </c>
      <c r="N48" s="30"/>
      <c r="O48" s="31">
        <v>1</v>
      </c>
      <c r="P48" s="31">
        <v>0</v>
      </c>
      <c r="Q48" s="31">
        <f t="shared" si="17"/>
        <v>0</v>
      </c>
      <c r="R48" s="31">
        <f t="shared" si="18"/>
        <v>0</v>
      </c>
      <c r="S48" s="31">
        <f t="shared" ref="S48:S55" si="25">M48-P48</f>
        <v>0</v>
      </c>
      <c r="T48" s="29">
        <f t="shared" si="20"/>
        <v>0</v>
      </c>
      <c r="U48" s="31">
        <f t="shared" si="21"/>
        <v>0</v>
      </c>
      <c r="V48" s="31">
        <v>5</v>
      </c>
      <c r="W48" s="31">
        <v>1</v>
      </c>
      <c r="X48" s="31">
        <f>(5+1)-W48</f>
        <v>5</v>
      </c>
      <c r="Y48" s="31">
        <v>4</v>
      </c>
      <c r="Z48" s="31">
        <v>3</v>
      </c>
      <c r="AA48" s="31">
        <f>(5+1)-Z48</f>
        <v>3</v>
      </c>
      <c r="AB48" s="31">
        <v>3</v>
      </c>
      <c r="AC48" s="31">
        <f>(5+1)-AB48</f>
        <v>3</v>
      </c>
      <c r="AD48" s="31">
        <v>1</v>
      </c>
      <c r="AE48" s="31">
        <f>(5+1)-AD48</f>
        <v>5</v>
      </c>
      <c r="AF48" s="31">
        <f t="shared" si="22"/>
        <v>4.166666666666667</v>
      </c>
      <c r="AG48" s="29">
        <f t="shared" si="9"/>
        <v>4.25</v>
      </c>
      <c r="AH48" s="29">
        <f t="shared" si="10"/>
        <v>0</v>
      </c>
      <c r="AI48" s="29">
        <f t="shared" si="11"/>
        <v>0.61978875828839397</v>
      </c>
      <c r="AJ48" s="31">
        <v>1</v>
      </c>
      <c r="AK48" s="31">
        <v>1</v>
      </c>
      <c r="AL48" s="31">
        <v>3</v>
      </c>
      <c r="AM48" s="31">
        <v>2</v>
      </c>
      <c r="AN48" s="31">
        <f>(7+1)-AM48</f>
        <v>6</v>
      </c>
      <c r="AO48" s="31">
        <v>4</v>
      </c>
      <c r="AP48" s="31">
        <v>6</v>
      </c>
      <c r="AQ48" s="31">
        <v>5</v>
      </c>
      <c r="AR48" s="31">
        <v>6</v>
      </c>
      <c r="AS48" s="31">
        <f>AVERAGE(AJ48:AL48,AN48,AO48,AP48,AQ48,AR48)</f>
        <v>4</v>
      </c>
      <c r="AT48" s="32" t="s">
        <v>73</v>
      </c>
    </row>
    <row r="49" spans="1:46" s="32" customFormat="1" x14ac:dyDescent="0.3">
      <c r="A49" s="29">
        <v>88</v>
      </c>
      <c r="B49" s="30" t="s">
        <v>160</v>
      </c>
      <c r="C49" s="29" t="s">
        <v>131</v>
      </c>
      <c r="D49" s="29">
        <f t="shared" si="6"/>
        <v>0</v>
      </c>
      <c r="E49" s="29">
        <f t="shared" si="7"/>
        <v>-0.5</v>
      </c>
      <c r="F49" s="30">
        <v>24</v>
      </c>
      <c r="G49" s="30" t="s">
        <v>162</v>
      </c>
      <c r="H49" s="30">
        <f t="shared" si="15"/>
        <v>2</v>
      </c>
      <c r="I49" s="30" t="s">
        <v>68</v>
      </c>
      <c r="J49" s="30" t="s">
        <v>109</v>
      </c>
      <c r="K49" s="34" t="s">
        <v>112</v>
      </c>
      <c r="L49" s="31" t="str">
        <f t="shared" si="16"/>
        <v>L</v>
      </c>
      <c r="M49" s="34">
        <v>0</v>
      </c>
      <c r="N49" s="35"/>
      <c r="O49" s="31">
        <v>1</v>
      </c>
      <c r="P49" s="31">
        <v>1</v>
      </c>
      <c r="Q49" s="31">
        <f t="shared" si="17"/>
        <v>1</v>
      </c>
      <c r="R49" s="31">
        <f t="shared" si="18"/>
        <v>0</v>
      </c>
      <c r="S49" s="31">
        <f t="shared" si="25"/>
        <v>-1</v>
      </c>
      <c r="T49" s="29">
        <f t="shared" si="20"/>
        <v>1</v>
      </c>
      <c r="U49" s="31">
        <f t="shared" si="21"/>
        <v>1</v>
      </c>
      <c r="V49" s="31">
        <v>4</v>
      </c>
      <c r="W49" s="31">
        <v>1</v>
      </c>
      <c r="X49" s="31">
        <f>6-W49</f>
        <v>5</v>
      </c>
      <c r="Y49" s="31">
        <v>4</v>
      </c>
      <c r="Z49" s="31">
        <v>3</v>
      </c>
      <c r="AA49" s="31">
        <f>6-Z49</f>
        <v>3</v>
      </c>
      <c r="AB49" s="31">
        <v>2</v>
      </c>
      <c r="AC49" s="31">
        <f>6-AB49</f>
        <v>4</v>
      </c>
      <c r="AD49" s="31">
        <v>1</v>
      </c>
      <c r="AE49" s="31">
        <f>6-AD49</f>
        <v>5</v>
      </c>
      <c r="AF49" s="31">
        <f t="shared" si="22"/>
        <v>4.166666666666667</v>
      </c>
      <c r="AG49" s="29">
        <f t="shared" si="9"/>
        <v>4.25</v>
      </c>
      <c r="AH49" s="29">
        <f t="shared" si="10"/>
        <v>0</v>
      </c>
      <c r="AI49" s="29">
        <f t="shared" si="11"/>
        <v>0.61978875828839397</v>
      </c>
      <c r="AJ49" s="31">
        <v>7</v>
      </c>
      <c r="AK49" s="31">
        <v>3</v>
      </c>
      <c r="AL49" s="31">
        <v>5</v>
      </c>
      <c r="AM49" s="31">
        <v>5</v>
      </c>
      <c r="AN49" s="31">
        <v>3</v>
      </c>
      <c r="AO49" s="31">
        <v>5</v>
      </c>
      <c r="AP49" s="31">
        <v>3</v>
      </c>
      <c r="AQ49" s="31">
        <v>3</v>
      </c>
      <c r="AR49" s="31">
        <v>4</v>
      </c>
      <c r="AS49" s="31">
        <v>4.125</v>
      </c>
      <c r="AT49" s="32" t="s">
        <v>73</v>
      </c>
    </row>
    <row r="50" spans="1:46" s="32" customFormat="1" x14ac:dyDescent="0.3">
      <c r="A50" s="29">
        <v>93</v>
      </c>
      <c r="B50" s="30" t="s">
        <v>160</v>
      </c>
      <c r="C50" s="29" t="s">
        <v>181</v>
      </c>
      <c r="D50" s="29">
        <f t="shared" si="6"/>
        <v>1</v>
      </c>
      <c r="E50" s="29">
        <f t="shared" si="7"/>
        <v>0.5</v>
      </c>
      <c r="F50" s="30">
        <v>24</v>
      </c>
      <c r="G50" s="30" t="s">
        <v>162</v>
      </c>
      <c r="H50" s="30">
        <f t="shared" si="15"/>
        <v>2</v>
      </c>
      <c r="I50" s="30" t="s">
        <v>68</v>
      </c>
      <c r="J50" s="30" t="s">
        <v>127</v>
      </c>
      <c r="K50" s="34" t="s">
        <v>112</v>
      </c>
      <c r="L50" s="31" t="str">
        <f t="shared" si="16"/>
        <v>L</v>
      </c>
      <c r="M50" s="34">
        <v>0</v>
      </c>
      <c r="N50" s="35"/>
      <c r="O50" s="31">
        <v>1</v>
      </c>
      <c r="P50" s="31">
        <v>0</v>
      </c>
      <c r="Q50" s="31">
        <f t="shared" si="17"/>
        <v>0</v>
      </c>
      <c r="R50" s="31">
        <f t="shared" si="18"/>
        <v>0</v>
      </c>
      <c r="S50" s="31">
        <f t="shared" si="25"/>
        <v>0</v>
      </c>
      <c r="T50" s="29">
        <f t="shared" si="20"/>
        <v>0</v>
      </c>
      <c r="U50" s="31">
        <f t="shared" si="21"/>
        <v>0</v>
      </c>
      <c r="V50" s="31">
        <v>3</v>
      </c>
      <c r="W50" s="31">
        <v>1</v>
      </c>
      <c r="X50" s="31">
        <f>6-W50</f>
        <v>5</v>
      </c>
      <c r="Y50" s="31">
        <v>2</v>
      </c>
      <c r="Z50" s="31">
        <v>1</v>
      </c>
      <c r="AA50" s="31">
        <f>6-Z50</f>
        <v>5</v>
      </c>
      <c r="AB50" s="31">
        <v>1</v>
      </c>
      <c r="AC50" s="31">
        <f>6-AB50</f>
        <v>5</v>
      </c>
      <c r="AD50" s="31">
        <v>1</v>
      </c>
      <c r="AE50" s="31">
        <f>6-AD50</f>
        <v>5</v>
      </c>
      <c r="AF50" s="31">
        <f t="shared" si="22"/>
        <v>4.166666666666667</v>
      </c>
      <c r="AG50" s="29">
        <f t="shared" si="9"/>
        <v>3.75</v>
      </c>
      <c r="AH50" s="29">
        <f t="shared" si="10"/>
        <v>0</v>
      </c>
      <c r="AI50" s="29">
        <f t="shared" si="11"/>
        <v>0.61978875828839397</v>
      </c>
      <c r="AJ50" s="31">
        <v>5</v>
      </c>
      <c r="AK50" s="31">
        <v>4</v>
      </c>
      <c r="AL50" s="31">
        <v>4</v>
      </c>
      <c r="AM50" s="31">
        <v>4</v>
      </c>
      <c r="AN50" s="31">
        <v>4</v>
      </c>
      <c r="AO50" s="31">
        <v>3</v>
      </c>
      <c r="AP50" s="31">
        <v>5</v>
      </c>
      <c r="AQ50" s="31">
        <v>5</v>
      </c>
      <c r="AR50" s="31">
        <v>5</v>
      </c>
      <c r="AS50" s="31">
        <v>4.375</v>
      </c>
      <c r="AT50" s="32" t="s">
        <v>73</v>
      </c>
    </row>
    <row r="51" spans="1:46" s="32" customFormat="1" x14ac:dyDescent="0.3">
      <c r="A51" s="29">
        <v>114</v>
      </c>
      <c r="B51" s="30" t="s">
        <v>160</v>
      </c>
      <c r="C51" s="29" t="s">
        <v>181</v>
      </c>
      <c r="D51" s="29">
        <f t="shared" si="6"/>
        <v>1</v>
      </c>
      <c r="E51" s="29">
        <f t="shared" si="7"/>
        <v>0.5</v>
      </c>
      <c r="F51" s="30">
        <v>25</v>
      </c>
      <c r="G51" s="30" t="s">
        <v>162</v>
      </c>
      <c r="H51" s="30">
        <f t="shared" si="15"/>
        <v>2</v>
      </c>
      <c r="I51" s="30"/>
      <c r="J51" s="30"/>
      <c r="K51" s="34" t="s">
        <v>112</v>
      </c>
      <c r="L51" s="31" t="str">
        <f t="shared" si="16"/>
        <v>L</v>
      </c>
      <c r="M51" s="34">
        <v>0</v>
      </c>
      <c r="N51" s="30"/>
      <c r="O51" s="31">
        <v>1</v>
      </c>
      <c r="P51" s="31">
        <v>0</v>
      </c>
      <c r="Q51" s="31">
        <f t="shared" si="17"/>
        <v>0</v>
      </c>
      <c r="R51" s="31">
        <f t="shared" si="18"/>
        <v>0</v>
      </c>
      <c r="S51" s="31">
        <f t="shared" si="25"/>
        <v>0</v>
      </c>
      <c r="T51" s="29">
        <f t="shared" si="20"/>
        <v>0</v>
      </c>
      <c r="U51" s="31">
        <f t="shared" si="21"/>
        <v>0</v>
      </c>
      <c r="V51" s="31">
        <v>5</v>
      </c>
      <c r="W51" s="31">
        <v>1</v>
      </c>
      <c r="X51" s="31">
        <f>(5+1)-W51</f>
        <v>5</v>
      </c>
      <c r="Y51" s="31">
        <v>3</v>
      </c>
      <c r="Z51" s="31">
        <v>2</v>
      </c>
      <c r="AA51" s="31">
        <f>(5+1)-Z51</f>
        <v>4</v>
      </c>
      <c r="AB51" s="31">
        <v>3</v>
      </c>
      <c r="AC51" s="31">
        <f>(5+1)-AB51</f>
        <v>3</v>
      </c>
      <c r="AD51" s="31">
        <v>1</v>
      </c>
      <c r="AE51" s="31">
        <f>(5+1)-AD51</f>
        <v>5</v>
      </c>
      <c r="AF51" s="31">
        <f t="shared" si="22"/>
        <v>4.166666666666667</v>
      </c>
      <c r="AG51" s="29">
        <f t="shared" si="9"/>
        <v>4</v>
      </c>
      <c r="AH51" s="29">
        <f t="shared" si="10"/>
        <v>0</v>
      </c>
      <c r="AI51" s="29">
        <f t="shared" si="11"/>
        <v>0.61978875828839397</v>
      </c>
      <c r="AJ51" s="31">
        <v>6</v>
      </c>
      <c r="AK51" s="31">
        <v>4</v>
      </c>
      <c r="AL51" s="31">
        <v>6</v>
      </c>
      <c r="AM51" s="31">
        <v>1</v>
      </c>
      <c r="AN51" s="31">
        <f>(7+1)-AM51</f>
        <v>7</v>
      </c>
      <c r="AO51" s="31">
        <v>6</v>
      </c>
      <c r="AP51" s="31">
        <v>7</v>
      </c>
      <c r="AQ51" s="31">
        <v>5</v>
      </c>
      <c r="AR51" s="31">
        <v>5</v>
      </c>
      <c r="AS51" s="31">
        <f>AVERAGE(AJ51:AL51,AN51,AO51,AP51,AQ51,AR51)</f>
        <v>5.75</v>
      </c>
      <c r="AT51" s="32" t="s">
        <v>73</v>
      </c>
    </row>
    <row r="52" spans="1:46" s="32" customFormat="1" x14ac:dyDescent="0.3">
      <c r="A52" s="29">
        <v>126</v>
      </c>
      <c r="B52" s="30" t="s">
        <v>160</v>
      </c>
      <c r="C52" s="29" t="s">
        <v>181</v>
      </c>
      <c r="D52" s="29">
        <f t="shared" si="6"/>
        <v>1</v>
      </c>
      <c r="E52" s="29">
        <f t="shared" si="7"/>
        <v>0.5</v>
      </c>
      <c r="F52" s="30">
        <v>22</v>
      </c>
      <c r="G52" s="30" t="s">
        <v>164</v>
      </c>
      <c r="H52" s="30">
        <f t="shared" si="15"/>
        <v>1</v>
      </c>
      <c r="I52" s="30" t="s">
        <v>68</v>
      </c>
      <c r="J52" s="30" t="s">
        <v>38</v>
      </c>
      <c r="K52" s="34" t="s">
        <v>131</v>
      </c>
      <c r="L52" s="31" t="str">
        <f t="shared" si="16"/>
        <v>M</v>
      </c>
      <c r="M52" s="34">
        <v>2</v>
      </c>
      <c r="N52" s="35"/>
      <c r="O52" s="31">
        <v>1</v>
      </c>
      <c r="P52" s="31">
        <v>2</v>
      </c>
      <c r="Q52" s="31">
        <f t="shared" si="17"/>
        <v>1</v>
      </c>
      <c r="R52" s="31">
        <f t="shared" si="18"/>
        <v>1</v>
      </c>
      <c r="S52" s="31">
        <f t="shared" si="25"/>
        <v>0</v>
      </c>
      <c r="T52" s="29">
        <f t="shared" si="20"/>
        <v>1</v>
      </c>
      <c r="U52" s="31">
        <f t="shared" si="21"/>
        <v>1</v>
      </c>
      <c r="V52" s="31">
        <v>4</v>
      </c>
      <c r="W52" s="31">
        <v>1</v>
      </c>
      <c r="X52" s="31">
        <f>6-W52</f>
        <v>5</v>
      </c>
      <c r="Y52" s="31">
        <v>3</v>
      </c>
      <c r="Z52" s="31">
        <v>2</v>
      </c>
      <c r="AA52" s="31">
        <f>6-Z52</f>
        <v>4</v>
      </c>
      <c r="AB52" s="31">
        <v>2</v>
      </c>
      <c r="AC52" s="31">
        <f>6-AB52</f>
        <v>4</v>
      </c>
      <c r="AD52" s="31">
        <v>1</v>
      </c>
      <c r="AE52" s="31">
        <f>6-AD52</f>
        <v>5</v>
      </c>
      <c r="AF52" s="31">
        <f t="shared" si="22"/>
        <v>4.166666666666667</v>
      </c>
      <c r="AG52" s="29">
        <f t="shared" si="9"/>
        <v>4</v>
      </c>
      <c r="AH52" s="29">
        <f t="shared" si="10"/>
        <v>0</v>
      </c>
      <c r="AI52" s="29">
        <f t="shared" si="11"/>
        <v>0.61978875828839397</v>
      </c>
      <c r="AJ52" s="31">
        <v>4</v>
      </c>
      <c r="AK52" s="31">
        <v>2</v>
      </c>
      <c r="AL52" s="31">
        <v>4</v>
      </c>
      <c r="AM52" s="31">
        <v>3</v>
      </c>
      <c r="AN52" s="31">
        <v>5</v>
      </c>
      <c r="AO52" s="31">
        <v>4</v>
      </c>
      <c r="AP52" s="31">
        <v>3</v>
      </c>
      <c r="AQ52" s="31">
        <v>5</v>
      </c>
      <c r="AR52" s="31">
        <v>3</v>
      </c>
      <c r="AS52" s="31">
        <v>3.75</v>
      </c>
      <c r="AT52" s="32" t="s">
        <v>73</v>
      </c>
    </row>
    <row r="53" spans="1:46" s="32" customFormat="1" x14ac:dyDescent="0.3">
      <c r="A53" s="29">
        <v>138</v>
      </c>
      <c r="B53" s="30" t="s">
        <v>160</v>
      </c>
      <c r="C53" s="29" t="s">
        <v>131</v>
      </c>
      <c r="D53" s="29">
        <f t="shared" si="6"/>
        <v>0</v>
      </c>
      <c r="E53" s="29">
        <f t="shared" si="7"/>
        <v>-0.5</v>
      </c>
      <c r="F53" s="30">
        <v>26</v>
      </c>
      <c r="G53" s="30" t="s">
        <v>164</v>
      </c>
      <c r="H53" s="30">
        <f t="shared" si="15"/>
        <v>1</v>
      </c>
      <c r="I53" s="30" t="s">
        <v>69</v>
      </c>
      <c r="J53" s="30" t="s">
        <v>110</v>
      </c>
      <c r="K53" s="34" t="s">
        <v>40</v>
      </c>
      <c r="L53" s="31" t="str">
        <f t="shared" si="16"/>
        <v>H</v>
      </c>
      <c r="M53" s="34">
        <v>3</v>
      </c>
      <c r="N53" s="35"/>
      <c r="O53" s="31">
        <v>1</v>
      </c>
      <c r="P53" s="31">
        <v>3</v>
      </c>
      <c r="Q53" s="31">
        <f t="shared" si="17"/>
        <v>1</v>
      </c>
      <c r="R53" s="31">
        <f t="shared" si="18"/>
        <v>1</v>
      </c>
      <c r="S53" s="31">
        <f t="shared" si="25"/>
        <v>0</v>
      </c>
      <c r="T53" s="29">
        <f t="shared" si="20"/>
        <v>2</v>
      </c>
      <c r="U53" s="31">
        <f t="shared" si="21"/>
        <v>1</v>
      </c>
      <c r="V53" s="31">
        <v>5</v>
      </c>
      <c r="W53" s="31">
        <v>1</v>
      </c>
      <c r="X53" s="31">
        <f>6-W53</f>
        <v>5</v>
      </c>
      <c r="Y53" s="31">
        <v>4</v>
      </c>
      <c r="Z53" s="31">
        <v>4</v>
      </c>
      <c r="AA53" s="31">
        <f>6-Z53</f>
        <v>2</v>
      </c>
      <c r="AB53" s="31">
        <v>1</v>
      </c>
      <c r="AC53" s="31">
        <f>6-AB53</f>
        <v>5</v>
      </c>
      <c r="AD53" s="31">
        <v>2</v>
      </c>
      <c r="AE53" s="31">
        <f>6-AD53</f>
        <v>4</v>
      </c>
      <c r="AF53" s="31">
        <f t="shared" si="22"/>
        <v>4.166666666666667</v>
      </c>
      <c r="AG53" s="29">
        <f t="shared" si="9"/>
        <v>4.75</v>
      </c>
      <c r="AH53" s="29">
        <f t="shared" si="10"/>
        <v>0</v>
      </c>
      <c r="AI53" s="29">
        <f t="shared" si="11"/>
        <v>0.61978875828839397</v>
      </c>
      <c r="AJ53" s="31">
        <v>1</v>
      </c>
      <c r="AK53" s="31">
        <v>1</v>
      </c>
      <c r="AL53" s="31">
        <v>2</v>
      </c>
      <c r="AM53" s="31">
        <v>5</v>
      </c>
      <c r="AN53" s="31">
        <v>3</v>
      </c>
      <c r="AO53" s="31">
        <v>3</v>
      </c>
      <c r="AP53" s="31">
        <v>4</v>
      </c>
      <c r="AQ53" s="31">
        <v>2</v>
      </c>
      <c r="AR53" s="31">
        <v>4</v>
      </c>
      <c r="AS53" s="31">
        <v>2.5</v>
      </c>
      <c r="AT53" s="32" t="s">
        <v>73</v>
      </c>
    </row>
    <row r="54" spans="1:46" s="32" customFormat="1" x14ac:dyDescent="0.3">
      <c r="A54" s="29">
        <v>143</v>
      </c>
      <c r="B54" s="30" t="s">
        <v>160</v>
      </c>
      <c r="C54" s="29" t="s">
        <v>131</v>
      </c>
      <c r="D54" s="29">
        <f t="shared" si="6"/>
        <v>0</v>
      </c>
      <c r="E54" s="29">
        <f t="shared" si="7"/>
        <v>-0.5</v>
      </c>
      <c r="F54" s="30">
        <v>21</v>
      </c>
      <c r="G54" s="30" t="s">
        <v>162</v>
      </c>
      <c r="H54" s="30">
        <f t="shared" si="15"/>
        <v>2</v>
      </c>
      <c r="I54" s="30" t="s">
        <v>68</v>
      </c>
      <c r="J54" s="30" t="s">
        <v>104</v>
      </c>
      <c r="K54" s="34" t="s">
        <v>40</v>
      </c>
      <c r="L54" s="31" t="str">
        <f t="shared" si="16"/>
        <v>H</v>
      </c>
      <c r="M54" s="34">
        <v>3</v>
      </c>
      <c r="N54" s="30" t="s">
        <v>105</v>
      </c>
      <c r="O54" s="31">
        <v>1</v>
      </c>
      <c r="P54" s="31">
        <v>3</v>
      </c>
      <c r="Q54" s="31">
        <f t="shared" si="17"/>
        <v>1</v>
      </c>
      <c r="R54" s="31">
        <f t="shared" si="18"/>
        <v>1</v>
      </c>
      <c r="S54" s="31">
        <f t="shared" si="25"/>
        <v>0</v>
      </c>
      <c r="T54" s="29">
        <f t="shared" si="20"/>
        <v>2</v>
      </c>
      <c r="U54" s="31">
        <f t="shared" si="21"/>
        <v>1</v>
      </c>
      <c r="V54" s="31">
        <v>3</v>
      </c>
      <c r="W54" s="31">
        <v>1</v>
      </c>
      <c r="X54" s="31">
        <f>(5+1)-W54</f>
        <v>5</v>
      </c>
      <c r="Y54" s="31">
        <v>4</v>
      </c>
      <c r="Z54" s="31">
        <v>2</v>
      </c>
      <c r="AA54" s="31">
        <f>(5+1)-Z54</f>
        <v>4</v>
      </c>
      <c r="AB54" s="31">
        <v>2</v>
      </c>
      <c r="AC54" s="31">
        <f>(5+1)-AB54</f>
        <v>4</v>
      </c>
      <c r="AD54" s="31">
        <v>1</v>
      </c>
      <c r="AE54" s="31">
        <f>(5+1)-AD54</f>
        <v>5</v>
      </c>
      <c r="AF54" s="31">
        <f t="shared" si="22"/>
        <v>4.166666666666667</v>
      </c>
      <c r="AG54" s="29">
        <f t="shared" si="9"/>
        <v>4</v>
      </c>
      <c r="AH54" s="29">
        <f t="shared" si="10"/>
        <v>0</v>
      </c>
      <c r="AI54" s="29">
        <f t="shared" si="11"/>
        <v>0.61978875828839397</v>
      </c>
      <c r="AJ54" s="31">
        <v>3</v>
      </c>
      <c r="AK54" s="31">
        <v>5</v>
      </c>
      <c r="AL54" s="31">
        <v>4</v>
      </c>
      <c r="AM54" s="31">
        <v>5</v>
      </c>
      <c r="AN54" s="31">
        <f>(7+1)-AM54</f>
        <v>3</v>
      </c>
      <c r="AO54" s="31">
        <v>5</v>
      </c>
      <c r="AP54" s="31">
        <v>2</v>
      </c>
      <c r="AQ54" s="31">
        <v>2</v>
      </c>
      <c r="AR54" s="31">
        <v>6</v>
      </c>
      <c r="AS54" s="31">
        <f>AVERAGE(AJ54:AL54,AN54,AO54,AP54,AQ54,AR54)</f>
        <v>3.75</v>
      </c>
      <c r="AT54" s="32" t="s">
        <v>73</v>
      </c>
    </row>
    <row r="55" spans="1:46" s="32" customFormat="1" x14ac:dyDescent="0.3">
      <c r="A55" s="29">
        <v>147</v>
      </c>
      <c r="B55" s="30" t="s">
        <v>160</v>
      </c>
      <c r="C55" s="29" t="s">
        <v>181</v>
      </c>
      <c r="D55" s="29">
        <f t="shared" si="6"/>
        <v>1</v>
      </c>
      <c r="E55" s="29">
        <f t="shared" si="7"/>
        <v>0.5</v>
      </c>
      <c r="F55" s="30">
        <v>24</v>
      </c>
      <c r="G55" s="30" t="s">
        <v>162</v>
      </c>
      <c r="H55" s="30">
        <f t="shared" si="15"/>
        <v>2</v>
      </c>
      <c r="I55" s="30" t="s">
        <v>70</v>
      </c>
      <c r="J55" s="30" t="s">
        <v>108</v>
      </c>
      <c r="K55" s="34" t="s">
        <v>40</v>
      </c>
      <c r="L55" s="31" t="str">
        <f t="shared" si="16"/>
        <v>H</v>
      </c>
      <c r="M55" s="34">
        <v>3</v>
      </c>
      <c r="N55" s="30" t="s">
        <v>51</v>
      </c>
      <c r="O55" s="31">
        <v>0</v>
      </c>
      <c r="P55" s="31">
        <v>0</v>
      </c>
      <c r="Q55" s="31">
        <f t="shared" si="17"/>
        <v>0</v>
      </c>
      <c r="R55" s="31">
        <f t="shared" si="18"/>
        <v>1</v>
      </c>
      <c r="S55" s="31">
        <f t="shared" si="25"/>
        <v>3</v>
      </c>
      <c r="T55" s="29">
        <f t="shared" si="20"/>
        <v>-1</v>
      </c>
      <c r="U55" s="31">
        <f t="shared" si="21"/>
        <v>0</v>
      </c>
      <c r="V55" s="31">
        <v>5</v>
      </c>
      <c r="W55" s="31">
        <v>1</v>
      </c>
      <c r="X55" s="31">
        <f>(5+1)-W55</f>
        <v>5</v>
      </c>
      <c r="Y55" s="31">
        <v>2</v>
      </c>
      <c r="Z55" s="31">
        <v>1</v>
      </c>
      <c r="AA55" s="31">
        <f>(5+1)-Z55</f>
        <v>5</v>
      </c>
      <c r="AB55" s="31">
        <v>3</v>
      </c>
      <c r="AC55" s="31">
        <f>(5+1)-AB55</f>
        <v>3</v>
      </c>
      <c r="AD55" s="31">
        <v>1</v>
      </c>
      <c r="AE55" s="31">
        <f>(5+1)-AD55</f>
        <v>5</v>
      </c>
      <c r="AF55" s="31">
        <f t="shared" si="22"/>
        <v>4.166666666666667</v>
      </c>
      <c r="AG55" s="29">
        <f t="shared" si="9"/>
        <v>3.75</v>
      </c>
      <c r="AH55" s="29">
        <f t="shared" si="10"/>
        <v>0</v>
      </c>
      <c r="AI55" s="29">
        <f t="shared" si="11"/>
        <v>0.61978875828839397</v>
      </c>
      <c r="AJ55" s="31">
        <v>5</v>
      </c>
      <c r="AK55" s="31">
        <v>4</v>
      </c>
      <c r="AL55" s="31">
        <v>6</v>
      </c>
      <c r="AM55" s="31">
        <v>7</v>
      </c>
      <c r="AN55" s="31">
        <f>(7+1)-AM55</f>
        <v>1</v>
      </c>
      <c r="AO55" s="31">
        <v>5</v>
      </c>
      <c r="AP55" s="31">
        <v>7</v>
      </c>
      <c r="AQ55" s="31">
        <v>7</v>
      </c>
      <c r="AR55" s="31">
        <v>7</v>
      </c>
      <c r="AS55" s="31">
        <f>AVERAGE(AJ55:AL55,AN55,AO55,AP55,AQ55,AR55)</f>
        <v>5.25</v>
      </c>
      <c r="AT55" s="32" t="s">
        <v>73</v>
      </c>
    </row>
    <row r="56" spans="1:46" s="32" customFormat="1" x14ac:dyDescent="0.3">
      <c r="A56" s="29">
        <v>12</v>
      </c>
      <c r="B56" s="29" t="s">
        <v>166</v>
      </c>
      <c r="C56" s="29" t="s">
        <v>181</v>
      </c>
      <c r="D56" s="29">
        <f t="shared" si="6"/>
        <v>1</v>
      </c>
      <c r="E56" s="29">
        <f t="shared" si="7"/>
        <v>0.5</v>
      </c>
      <c r="F56" s="29">
        <v>19</v>
      </c>
      <c r="G56" s="30" t="s">
        <v>162</v>
      </c>
      <c r="H56" s="30">
        <f t="shared" si="15"/>
        <v>2</v>
      </c>
      <c r="I56" s="29" t="s">
        <v>70</v>
      </c>
      <c r="J56" s="29" t="s">
        <v>92</v>
      </c>
      <c r="K56" s="31" t="str">
        <f>_xlfn.IFS(M56=0,"L",M56=1,"L",M56=2,"M",M56=3,"M", M56=4,"H",M56=5,"H")</f>
        <v>L</v>
      </c>
      <c r="L56" s="31" t="str">
        <f t="shared" si="16"/>
        <v>L</v>
      </c>
      <c r="M56" s="29">
        <v>0</v>
      </c>
      <c r="N56" s="29"/>
      <c r="O56" s="29">
        <v>1</v>
      </c>
      <c r="P56" s="29">
        <v>0</v>
      </c>
      <c r="Q56" s="29">
        <f t="shared" si="17"/>
        <v>0</v>
      </c>
      <c r="R56" s="29">
        <f t="shared" si="18"/>
        <v>0</v>
      </c>
      <c r="S56" s="29">
        <f>P56-M56</f>
        <v>0</v>
      </c>
      <c r="T56" s="29">
        <f t="shared" si="20"/>
        <v>0</v>
      </c>
      <c r="U56" s="31">
        <f t="shared" si="21"/>
        <v>0</v>
      </c>
      <c r="V56" s="29">
        <v>5</v>
      </c>
      <c r="W56" s="29">
        <v>1</v>
      </c>
      <c r="X56" s="29">
        <v>5</v>
      </c>
      <c r="Y56" s="29">
        <v>5</v>
      </c>
      <c r="Z56" s="29">
        <v>1</v>
      </c>
      <c r="AA56" s="29">
        <v>5</v>
      </c>
      <c r="AB56" s="29">
        <v>5</v>
      </c>
      <c r="AC56" s="29">
        <v>1</v>
      </c>
      <c r="AD56" s="29">
        <v>1</v>
      </c>
      <c r="AE56" s="29">
        <v>5</v>
      </c>
      <c r="AF56" s="29">
        <f t="shared" si="22"/>
        <v>4.333333333333333</v>
      </c>
      <c r="AG56" s="29">
        <f t="shared" si="9"/>
        <v>4</v>
      </c>
      <c r="AH56" s="29">
        <f t="shared" si="10"/>
        <v>0</v>
      </c>
      <c r="AI56" s="29">
        <f t="shared" si="11"/>
        <v>0.63682209758717434</v>
      </c>
      <c r="AJ56" s="29">
        <v>6</v>
      </c>
      <c r="AK56" s="29">
        <v>1</v>
      </c>
      <c r="AL56" s="29">
        <v>7</v>
      </c>
      <c r="AM56" s="29">
        <v>1</v>
      </c>
      <c r="AN56" s="29">
        <v>7</v>
      </c>
      <c r="AO56" s="29">
        <v>7</v>
      </c>
      <c r="AP56" s="29">
        <v>2</v>
      </c>
      <c r="AQ56" s="29">
        <v>4</v>
      </c>
      <c r="AR56" s="29">
        <v>7</v>
      </c>
      <c r="AS56" s="29">
        <f>(AVERAGE(AJ56,AK56,AL56,AN56,AO56,AP56,AQ56,AR56))</f>
        <v>5.125</v>
      </c>
      <c r="AT56" s="32" t="s">
        <v>73</v>
      </c>
    </row>
    <row r="57" spans="1:46" s="32" customFormat="1" x14ac:dyDescent="0.3">
      <c r="A57" s="29">
        <v>20</v>
      </c>
      <c r="B57" s="29" t="s">
        <v>166</v>
      </c>
      <c r="C57" s="29" t="s">
        <v>131</v>
      </c>
      <c r="D57" s="29">
        <f t="shared" si="6"/>
        <v>0</v>
      </c>
      <c r="E57" s="29">
        <f t="shared" si="7"/>
        <v>-0.5</v>
      </c>
      <c r="F57" s="29">
        <v>18</v>
      </c>
      <c r="G57" s="30" t="s">
        <v>162</v>
      </c>
      <c r="H57" s="30">
        <f t="shared" si="15"/>
        <v>2</v>
      </c>
      <c r="I57" s="29" t="s">
        <v>69</v>
      </c>
      <c r="J57" s="29" t="s">
        <v>87</v>
      </c>
      <c r="K57" s="31" t="str">
        <f>_xlfn.IFS(M57=0,"L",M57=1,"L",M57=2,"M",M57=3,"M", M57=4,"H",M57=5,"H")</f>
        <v>L</v>
      </c>
      <c r="L57" s="31" t="str">
        <f t="shared" si="16"/>
        <v>L</v>
      </c>
      <c r="M57" s="29">
        <v>0</v>
      </c>
      <c r="N57" s="29"/>
      <c r="O57" s="29">
        <v>0</v>
      </c>
      <c r="P57" s="29">
        <v>3</v>
      </c>
      <c r="Q57" s="29">
        <f t="shared" si="17"/>
        <v>1</v>
      </c>
      <c r="R57" s="29">
        <f t="shared" si="18"/>
        <v>0</v>
      </c>
      <c r="S57" s="29">
        <f>P57-M57</f>
        <v>3</v>
      </c>
      <c r="T57" s="29">
        <f t="shared" si="20"/>
        <v>3</v>
      </c>
      <c r="U57" s="31">
        <f t="shared" si="21"/>
        <v>1</v>
      </c>
      <c r="V57" s="29">
        <v>3</v>
      </c>
      <c r="W57" s="29">
        <v>1</v>
      </c>
      <c r="X57" s="29">
        <v>5</v>
      </c>
      <c r="Y57" s="29">
        <v>3</v>
      </c>
      <c r="Z57" s="29">
        <v>1</v>
      </c>
      <c r="AA57" s="29">
        <v>5</v>
      </c>
      <c r="AB57" s="29">
        <v>1</v>
      </c>
      <c r="AC57" s="29">
        <v>5</v>
      </c>
      <c r="AD57" s="29">
        <v>1</v>
      </c>
      <c r="AE57" s="29">
        <v>5</v>
      </c>
      <c r="AF57" s="29">
        <f t="shared" si="22"/>
        <v>4.333333333333333</v>
      </c>
      <c r="AG57" s="29">
        <f t="shared" si="9"/>
        <v>4</v>
      </c>
      <c r="AH57" s="29">
        <f t="shared" si="10"/>
        <v>0</v>
      </c>
      <c r="AI57" s="29">
        <f t="shared" si="11"/>
        <v>0.63682209758717434</v>
      </c>
      <c r="AJ57" s="29">
        <v>4</v>
      </c>
      <c r="AK57" s="29">
        <v>3</v>
      </c>
      <c r="AL57" s="29">
        <v>3</v>
      </c>
      <c r="AM57" s="29">
        <v>4</v>
      </c>
      <c r="AN57" s="29">
        <v>4</v>
      </c>
      <c r="AO57" s="29">
        <v>2</v>
      </c>
      <c r="AP57" s="29">
        <v>6</v>
      </c>
      <c r="AQ57" s="29">
        <v>5</v>
      </c>
      <c r="AR57" s="29">
        <v>3</v>
      </c>
      <c r="AS57" s="29">
        <f>(AVERAGE(AJ57,AK57,AL57,AN57,AO57,AP57,AQ57,AR57))</f>
        <v>3.75</v>
      </c>
      <c r="AT57" s="32" t="s">
        <v>73</v>
      </c>
    </row>
    <row r="58" spans="1:46" s="32" customFormat="1" x14ac:dyDescent="0.3">
      <c r="A58" s="29">
        <v>22</v>
      </c>
      <c r="B58" s="29" t="s">
        <v>166</v>
      </c>
      <c r="C58" s="29" t="s">
        <v>181</v>
      </c>
      <c r="D58" s="29">
        <f t="shared" si="6"/>
        <v>1</v>
      </c>
      <c r="E58" s="29">
        <f t="shared" si="7"/>
        <v>0.5</v>
      </c>
      <c r="F58" s="29">
        <v>18</v>
      </c>
      <c r="G58" s="30" t="s">
        <v>162</v>
      </c>
      <c r="H58" s="30">
        <f t="shared" si="15"/>
        <v>2</v>
      </c>
      <c r="I58" s="29" t="s">
        <v>69</v>
      </c>
      <c r="J58" s="29" t="s">
        <v>86</v>
      </c>
      <c r="K58" s="31" t="str">
        <f>_xlfn.IFS(M58=0,"L",M58=1,"L",M58=2,"M",M58=3,"M", M58=4,"H",M58=5,"H")</f>
        <v>L</v>
      </c>
      <c r="L58" s="31" t="str">
        <f t="shared" si="16"/>
        <v>L</v>
      </c>
      <c r="M58" s="29">
        <v>0</v>
      </c>
      <c r="N58" s="29"/>
      <c r="O58" s="29">
        <v>0</v>
      </c>
      <c r="P58" s="29">
        <v>3</v>
      </c>
      <c r="Q58" s="29">
        <f t="shared" si="17"/>
        <v>1</v>
      </c>
      <c r="R58" s="29">
        <f t="shared" si="18"/>
        <v>0</v>
      </c>
      <c r="S58" s="29">
        <f>P58-M58</f>
        <v>3</v>
      </c>
      <c r="T58" s="29">
        <f t="shared" si="20"/>
        <v>3</v>
      </c>
      <c r="U58" s="31">
        <f t="shared" si="21"/>
        <v>1</v>
      </c>
      <c r="V58" s="29">
        <v>3</v>
      </c>
      <c r="W58" s="29">
        <v>1</v>
      </c>
      <c r="X58" s="29">
        <v>5</v>
      </c>
      <c r="Y58" s="29">
        <v>3</v>
      </c>
      <c r="Z58" s="29">
        <v>1</v>
      </c>
      <c r="AA58" s="29">
        <v>5</v>
      </c>
      <c r="AB58" s="29">
        <v>1</v>
      </c>
      <c r="AC58" s="29">
        <v>5</v>
      </c>
      <c r="AD58" s="29">
        <v>1</v>
      </c>
      <c r="AE58" s="29">
        <v>5</v>
      </c>
      <c r="AF58" s="29">
        <f t="shared" si="22"/>
        <v>4.333333333333333</v>
      </c>
      <c r="AG58" s="29">
        <f t="shared" si="9"/>
        <v>4</v>
      </c>
      <c r="AH58" s="29">
        <f t="shared" si="10"/>
        <v>0</v>
      </c>
      <c r="AI58" s="29">
        <f t="shared" si="11"/>
        <v>0.63682209758717434</v>
      </c>
      <c r="AJ58" s="29">
        <v>6</v>
      </c>
      <c r="AK58" s="29">
        <v>2</v>
      </c>
      <c r="AL58" s="29">
        <v>3</v>
      </c>
      <c r="AM58" s="29">
        <v>1</v>
      </c>
      <c r="AN58" s="29">
        <v>7</v>
      </c>
      <c r="AO58" s="29">
        <v>2</v>
      </c>
      <c r="AP58" s="29">
        <v>6</v>
      </c>
      <c r="AQ58" s="29">
        <v>7</v>
      </c>
      <c r="AR58" s="29">
        <v>3</v>
      </c>
      <c r="AS58" s="29">
        <f>(AVERAGE(AJ58,AK58,AL58,AN58,AO58,AP58,AQ58,AR58))</f>
        <v>4.5</v>
      </c>
      <c r="AT58" s="32" t="s">
        <v>73</v>
      </c>
    </row>
    <row r="59" spans="1:46" s="32" customFormat="1" x14ac:dyDescent="0.3">
      <c r="A59" s="29">
        <v>43</v>
      </c>
      <c r="B59" s="29" t="s">
        <v>166</v>
      </c>
      <c r="C59" s="29" t="s">
        <v>131</v>
      </c>
      <c r="D59" s="29">
        <f t="shared" si="6"/>
        <v>0</v>
      </c>
      <c r="E59" s="29">
        <f t="shared" si="7"/>
        <v>-0.5</v>
      </c>
      <c r="F59" s="29">
        <v>25</v>
      </c>
      <c r="G59" s="30" t="s">
        <v>162</v>
      </c>
      <c r="H59" s="30">
        <f t="shared" si="15"/>
        <v>2</v>
      </c>
      <c r="I59" s="29" t="s">
        <v>69</v>
      </c>
      <c r="J59" s="29" t="s">
        <v>63</v>
      </c>
      <c r="K59" s="31" t="str">
        <f>_xlfn.IFS(M59=0,"L",M59=1,"L",M59=2,"M",M59=3,"M", M59=4,"H",M59=5,"H")</f>
        <v>M</v>
      </c>
      <c r="L59" s="31" t="str">
        <f t="shared" si="16"/>
        <v>M</v>
      </c>
      <c r="M59" s="29">
        <v>2</v>
      </c>
      <c r="N59" s="29"/>
      <c r="O59" s="29">
        <v>1</v>
      </c>
      <c r="P59" s="29">
        <v>1</v>
      </c>
      <c r="Q59" s="29">
        <f t="shared" si="17"/>
        <v>1</v>
      </c>
      <c r="R59" s="29">
        <f t="shared" si="18"/>
        <v>1</v>
      </c>
      <c r="S59" s="29">
        <f>P59-M59</f>
        <v>-1</v>
      </c>
      <c r="T59" s="29">
        <f t="shared" si="20"/>
        <v>0</v>
      </c>
      <c r="U59" s="31">
        <f t="shared" si="21"/>
        <v>0</v>
      </c>
      <c r="V59" s="29">
        <v>2</v>
      </c>
      <c r="W59" s="29">
        <v>1</v>
      </c>
      <c r="X59" s="29">
        <f>6-W59</f>
        <v>5</v>
      </c>
      <c r="Y59" s="29">
        <v>3</v>
      </c>
      <c r="Z59" s="29">
        <v>1</v>
      </c>
      <c r="AA59" s="29">
        <f>6-Z59</f>
        <v>5</v>
      </c>
      <c r="AB59" s="29">
        <v>1</v>
      </c>
      <c r="AC59" s="29">
        <f>6-AB59</f>
        <v>5</v>
      </c>
      <c r="AD59" s="29"/>
      <c r="AE59" s="29">
        <f>6-AD59</f>
        <v>6</v>
      </c>
      <c r="AF59" s="29">
        <f t="shared" si="22"/>
        <v>4.333333333333333</v>
      </c>
      <c r="AG59" s="29">
        <f t="shared" si="9"/>
        <v>3.75</v>
      </c>
      <c r="AH59" s="29">
        <f t="shared" si="10"/>
        <v>0</v>
      </c>
      <c r="AI59" s="29">
        <f t="shared" si="11"/>
        <v>0.63682209758717434</v>
      </c>
      <c r="AJ59" s="29">
        <v>6</v>
      </c>
      <c r="AK59" s="29">
        <v>4</v>
      </c>
      <c r="AL59" s="29">
        <v>5</v>
      </c>
      <c r="AM59" s="29">
        <v>5</v>
      </c>
      <c r="AN59" s="29">
        <f>8-AM59</f>
        <v>3</v>
      </c>
      <c r="AO59" s="29">
        <v>6</v>
      </c>
      <c r="AP59" s="29">
        <v>5</v>
      </c>
      <c r="AQ59" s="29">
        <v>6</v>
      </c>
      <c r="AR59" s="29">
        <v>6</v>
      </c>
      <c r="AS59" s="29">
        <f>AVERAGE(AJ59,AK59,AL59,AN59,AO59,AP59,AQ59,AR59)</f>
        <v>5.125</v>
      </c>
      <c r="AT59" s="32" t="s">
        <v>73</v>
      </c>
    </row>
    <row r="60" spans="1:46" s="32" customFormat="1" x14ac:dyDescent="0.3">
      <c r="A60" s="29">
        <v>60</v>
      </c>
      <c r="B60" s="29" t="s">
        <v>166</v>
      </c>
      <c r="C60" s="29" t="s">
        <v>131</v>
      </c>
      <c r="D60" s="29">
        <f t="shared" si="6"/>
        <v>0</v>
      </c>
      <c r="E60" s="29">
        <f t="shared" si="7"/>
        <v>-0.5</v>
      </c>
      <c r="F60" s="29">
        <v>25</v>
      </c>
      <c r="G60" s="30" t="s">
        <v>164</v>
      </c>
      <c r="H60" s="30">
        <f t="shared" si="15"/>
        <v>1</v>
      </c>
      <c r="I60" s="29" t="s">
        <v>68</v>
      </c>
      <c r="J60" s="29" t="s">
        <v>84</v>
      </c>
      <c r="K60" s="31" t="str">
        <f>_xlfn.IFS(M60=0,"L",M60=1,"L",M60=2,"M",M60=3,"M", M60=4,"H",M60=5,"H")</f>
        <v>M</v>
      </c>
      <c r="L60" s="31" t="str">
        <f t="shared" si="16"/>
        <v>H</v>
      </c>
      <c r="M60" s="29">
        <v>3</v>
      </c>
      <c r="N60" s="29"/>
      <c r="O60" s="29">
        <v>1</v>
      </c>
      <c r="P60" s="29">
        <v>3</v>
      </c>
      <c r="Q60" s="29">
        <f t="shared" si="17"/>
        <v>1</v>
      </c>
      <c r="R60" s="29">
        <f t="shared" si="18"/>
        <v>1</v>
      </c>
      <c r="S60" s="29">
        <f>P60-M60</f>
        <v>0</v>
      </c>
      <c r="T60" s="29">
        <f t="shared" si="20"/>
        <v>2</v>
      </c>
      <c r="U60" s="31">
        <f t="shared" si="21"/>
        <v>1</v>
      </c>
      <c r="V60" s="29">
        <v>4</v>
      </c>
      <c r="W60" s="29">
        <v>2</v>
      </c>
      <c r="X60" s="29">
        <v>4</v>
      </c>
      <c r="Y60" s="29">
        <v>4</v>
      </c>
      <c r="Z60" s="29">
        <v>1</v>
      </c>
      <c r="AA60" s="29">
        <v>5</v>
      </c>
      <c r="AB60" s="29">
        <v>1</v>
      </c>
      <c r="AC60" s="29">
        <v>5</v>
      </c>
      <c r="AD60" s="29">
        <v>2</v>
      </c>
      <c r="AE60" s="29">
        <v>4</v>
      </c>
      <c r="AF60" s="29">
        <f t="shared" si="22"/>
        <v>4.333333333333333</v>
      </c>
      <c r="AG60" s="29">
        <f t="shared" si="9"/>
        <v>4.25</v>
      </c>
      <c r="AH60" s="29">
        <f t="shared" si="10"/>
        <v>0</v>
      </c>
      <c r="AI60" s="29">
        <f t="shared" si="11"/>
        <v>0.63682209758717434</v>
      </c>
      <c r="AJ60" s="29">
        <v>6</v>
      </c>
      <c r="AK60" s="29">
        <v>6</v>
      </c>
      <c r="AL60" s="29">
        <v>5</v>
      </c>
      <c r="AM60" s="29">
        <v>6</v>
      </c>
      <c r="AN60" s="29">
        <v>2</v>
      </c>
      <c r="AO60" s="29">
        <v>5</v>
      </c>
      <c r="AP60" s="29">
        <v>6</v>
      </c>
      <c r="AQ60" s="29">
        <v>4</v>
      </c>
      <c r="AR60" s="29">
        <v>5</v>
      </c>
      <c r="AS60" s="29">
        <f>(AVERAGE(AJ60,AK60,AL60,AN60,AO60,AP60,AQ60,AR60))</f>
        <v>4.875</v>
      </c>
      <c r="AT60" s="32" t="s">
        <v>73</v>
      </c>
    </row>
    <row r="61" spans="1:46" s="32" customFormat="1" x14ac:dyDescent="0.3">
      <c r="A61" s="29">
        <v>71</v>
      </c>
      <c r="B61" s="30" t="s">
        <v>160</v>
      </c>
      <c r="C61" s="29" t="s">
        <v>131</v>
      </c>
      <c r="D61" s="29">
        <f t="shared" si="6"/>
        <v>0</v>
      </c>
      <c r="E61" s="29">
        <f t="shared" si="7"/>
        <v>-0.5</v>
      </c>
      <c r="F61" s="30">
        <v>23</v>
      </c>
      <c r="G61" s="30" t="s">
        <v>163</v>
      </c>
      <c r="H61" s="30">
        <f t="shared" si="15"/>
        <v>3</v>
      </c>
      <c r="I61" s="30"/>
      <c r="J61" s="30"/>
      <c r="K61" s="34" t="s">
        <v>112</v>
      </c>
      <c r="L61" s="31" t="str">
        <f t="shared" si="16"/>
        <v>L</v>
      </c>
      <c r="M61" s="34">
        <v>0</v>
      </c>
      <c r="N61" s="30"/>
      <c r="O61" s="31">
        <v>1</v>
      </c>
      <c r="P61" s="31">
        <v>0</v>
      </c>
      <c r="Q61" s="31">
        <f t="shared" si="17"/>
        <v>0</v>
      </c>
      <c r="R61" s="31">
        <f t="shared" si="18"/>
        <v>0</v>
      </c>
      <c r="S61" s="31">
        <f t="shared" ref="S61:S72" si="26">M61-P61</f>
        <v>0</v>
      </c>
      <c r="T61" s="29">
        <f t="shared" si="20"/>
        <v>0</v>
      </c>
      <c r="U61" s="31">
        <f t="shared" si="21"/>
        <v>0</v>
      </c>
      <c r="V61" s="31">
        <v>5</v>
      </c>
      <c r="W61" s="31">
        <v>1</v>
      </c>
      <c r="X61" s="31">
        <f>(5+1)-W61</f>
        <v>5</v>
      </c>
      <c r="Y61" s="31">
        <v>5</v>
      </c>
      <c r="Z61" s="31">
        <v>3</v>
      </c>
      <c r="AA61" s="31">
        <f>(5+1)-Z61</f>
        <v>3</v>
      </c>
      <c r="AB61" s="31">
        <v>1</v>
      </c>
      <c r="AC61" s="31">
        <f>(5+1)-AB61</f>
        <v>5</v>
      </c>
      <c r="AD61" s="31">
        <v>3</v>
      </c>
      <c r="AE61" s="31">
        <f>(5+1)-AD61</f>
        <v>3</v>
      </c>
      <c r="AF61" s="31">
        <f t="shared" si="22"/>
        <v>4.333333333333333</v>
      </c>
      <c r="AG61" s="29">
        <f t="shared" si="9"/>
        <v>5</v>
      </c>
      <c r="AH61" s="29">
        <f t="shared" si="10"/>
        <v>0</v>
      </c>
      <c r="AI61" s="29">
        <f t="shared" si="11"/>
        <v>0.63682209758717434</v>
      </c>
      <c r="AJ61" s="31">
        <v>4</v>
      </c>
      <c r="AK61" s="31">
        <v>1</v>
      </c>
      <c r="AL61" s="31">
        <v>2</v>
      </c>
      <c r="AM61" s="31">
        <v>6</v>
      </c>
      <c r="AN61" s="31">
        <f>(7+1)-AM61</f>
        <v>2</v>
      </c>
      <c r="AO61" s="31">
        <v>2</v>
      </c>
      <c r="AP61" s="31">
        <v>3</v>
      </c>
      <c r="AQ61" s="31">
        <v>1</v>
      </c>
      <c r="AR61" s="31">
        <v>3</v>
      </c>
      <c r="AS61" s="31">
        <f>AVERAGE(AJ61:AL61,AN61,AO61,AP61,AQ61,AR61)</f>
        <v>2.25</v>
      </c>
      <c r="AT61" s="32" t="s">
        <v>73</v>
      </c>
    </row>
    <row r="62" spans="1:46" s="32" customFormat="1" x14ac:dyDescent="0.3">
      <c r="A62" s="29">
        <v>78</v>
      </c>
      <c r="B62" s="30" t="s">
        <v>160</v>
      </c>
      <c r="C62" s="29" t="s">
        <v>131</v>
      </c>
      <c r="D62" s="29">
        <f t="shared" si="6"/>
        <v>0</v>
      </c>
      <c r="E62" s="29">
        <f t="shared" si="7"/>
        <v>-0.5</v>
      </c>
      <c r="F62" s="30">
        <v>21</v>
      </c>
      <c r="G62" s="30" t="s">
        <v>164</v>
      </c>
      <c r="H62" s="30">
        <f t="shared" si="15"/>
        <v>1</v>
      </c>
      <c r="I62" s="30" t="s">
        <v>68</v>
      </c>
      <c r="J62" s="30" t="s">
        <v>38</v>
      </c>
      <c r="K62" s="34" t="s">
        <v>112</v>
      </c>
      <c r="L62" s="31" t="str">
        <f t="shared" si="16"/>
        <v>L</v>
      </c>
      <c r="M62" s="34">
        <v>0</v>
      </c>
      <c r="N62" s="35"/>
      <c r="O62" s="31">
        <v>0</v>
      </c>
      <c r="P62" s="31">
        <v>0</v>
      </c>
      <c r="Q62" s="31">
        <f t="shared" si="17"/>
        <v>0</v>
      </c>
      <c r="R62" s="31">
        <f t="shared" si="18"/>
        <v>0</v>
      </c>
      <c r="S62" s="31">
        <f t="shared" si="26"/>
        <v>0</v>
      </c>
      <c r="T62" s="29">
        <f t="shared" si="20"/>
        <v>0</v>
      </c>
      <c r="U62" s="31">
        <f t="shared" si="21"/>
        <v>0</v>
      </c>
      <c r="V62" s="31">
        <v>4</v>
      </c>
      <c r="W62" s="31">
        <v>1</v>
      </c>
      <c r="X62" s="31">
        <f>6-W62</f>
        <v>5</v>
      </c>
      <c r="Y62" s="31">
        <v>4</v>
      </c>
      <c r="Z62" s="31">
        <v>3</v>
      </c>
      <c r="AA62" s="31">
        <f>6-Z62</f>
        <v>3</v>
      </c>
      <c r="AB62" s="31">
        <v>1</v>
      </c>
      <c r="AC62" s="31">
        <f>6-AB62</f>
        <v>5</v>
      </c>
      <c r="AD62" s="31">
        <v>1</v>
      </c>
      <c r="AE62" s="31">
        <f>6-AD62</f>
        <v>5</v>
      </c>
      <c r="AF62" s="31">
        <f t="shared" si="22"/>
        <v>4.333333333333333</v>
      </c>
      <c r="AG62" s="29">
        <f t="shared" si="9"/>
        <v>4.5</v>
      </c>
      <c r="AH62" s="29">
        <f t="shared" si="10"/>
        <v>0</v>
      </c>
      <c r="AI62" s="29">
        <f t="shared" si="11"/>
        <v>0.63682209758717434</v>
      </c>
      <c r="AJ62" s="31">
        <v>3</v>
      </c>
      <c r="AK62" s="31">
        <v>1</v>
      </c>
      <c r="AL62" s="31">
        <v>3</v>
      </c>
      <c r="AM62" s="31">
        <v>7</v>
      </c>
      <c r="AN62" s="31">
        <v>1</v>
      </c>
      <c r="AO62" s="31">
        <v>3</v>
      </c>
      <c r="AP62" s="31">
        <v>4</v>
      </c>
      <c r="AQ62" s="31">
        <v>2</v>
      </c>
      <c r="AR62" s="31">
        <v>7</v>
      </c>
      <c r="AS62" s="31">
        <v>3</v>
      </c>
      <c r="AT62" s="32" t="s">
        <v>73</v>
      </c>
    </row>
    <row r="63" spans="1:46" s="32" customFormat="1" x14ac:dyDescent="0.3">
      <c r="A63" s="29">
        <v>92</v>
      </c>
      <c r="B63" s="30" t="s">
        <v>160</v>
      </c>
      <c r="C63" s="29" t="s">
        <v>131</v>
      </c>
      <c r="D63" s="29">
        <f t="shared" si="6"/>
        <v>0</v>
      </c>
      <c r="E63" s="29">
        <f t="shared" si="7"/>
        <v>-0.5</v>
      </c>
      <c r="F63" s="30">
        <v>22</v>
      </c>
      <c r="G63" s="30" t="s">
        <v>162</v>
      </c>
      <c r="H63" s="30">
        <f t="shared" si="15"/>
        <v>2</v>
      </c>
      <c r="I63" s="30" t="s">
        <v>68</v>
      </c>
      <c r="J63" s="30" t="s">
        <v>123</v>
      </c>
      <c r="K63" s="34" t="s">
        <v>112</v>
      </c>
      <c r="L63" s="31" t="str">
        <f t="shared" si="16"/>
        <v>L</v>
      </c>
      <c r="M63" s="34">
        <v>0</v>
      </c>
      <c r="N63" s="30" t="s">
        <v>105</v>
      </c>
      <c r="O63" s="31">
        <v>0</v>
      </c>
      <c r="P63" s="31">
        <v>0</v>
      </c>
      <c r="Q63" s="31">
        <f t="shared" si="17"/>
        <v>0</v>
      </c>
      <c r="R63" s="31">
        <f t="shared" si="18"/>
        <v>0</v>
      </c>
      <c r="S63" s="31">
        <f t="shared" si="26"/>
        <v>0</v>
      </c>
      <c r="T63" s="29">
        <f t="shared" si="20"/>
        <v>0</v>
      </c>
      <c r="U63" s="31">
        <f t="shared" si="21"/>
        <v>0</v>
      </c>
      <c r="V63" s="31">
        <v>4</v>
      </c>
      <c r="W63" s="31">
        <v>2</v>
      </c>
      <c r="X63" s="31">
        <f>(5+1)-W63</f>
        <v>4</v>
      </c>
      <c r="Y63" s="31">
        <v>4</v>
      </c>
      <c r="Z63" s="31">
        <v>2</v>
      </c>
      <c r="AA63" s="31">
        <f>(5+1)-Z63</f>
        <v>4</v>
      </c>
      <c r="AB63" s="31">
        <v>1</v>
      </c>
      <c r="AC63" s="31">
        <f>(5+1)-AB63</f>
        <v>5</v>
      </c>
      <c r="AD63" s="31">
        <v>1</v>
      </c>
      <c r="AE63" s="31">
        <f>(5+1)-AD63</f>
        <v>5</v>
      </c>
      <c r="AF63" s="31">
        <f t="shared" si="22"/>
        <v>4.333333333333333</v>
      </c>
      <c r="AG63" s="29">
        <f t="shared" si="9"/>
        <v>4.25</v>
      </c>
      <c r="AH63" s="29">
        <f t="shared" si="10"/>
        <v>0</v>
      </c>
      <c r="AI63" s="29">
        <f t="shared" si="11"/>
        <v>0.63682209758717434</v>
      </c>
      <c r="AJ63" s="31">
        <v>5</v>
      </c>
      <c r="AK63" s="31">
        <v>3</v>
      </c>
      <c r="AL63" s="31">
        <v>4</v>
      </c>
      <c r="AM63" s="31">
        <v>6</v>
      </c>
      <c r="AN63" s="31">
        <f>(7+1)-AM63</f>
        <v>2</v>
      </c>
      <c r="AO63" s="31">
        <v>5</v>
      </c>
      <c r="AP63" s="31">
        <v>6</v>
      </c>
      <c r="AQ63" s="31">
        <v>5</v>
      </c>
      <c r="AR63" s="31">
        <v>5</v>
      </c>
      <c r="AS63" s="31">
        <f>AVERAGE(AJ63:AL63,AN63,AO63,AP63,AQ63,AR63)</f>
        <v>4.375</v>
      </c>
      <c r="AT63" s="32" t="s">
        <v>73</v>
      </c>
    </row>
    <row r="64" spans="1:46" s="32" customFormat="1" x14ac:dyDescent="0.3">
      <c r="A64" s="29">
        <v>98</v>
      </c>
      <c r="B64" s="30" t="s">
        <v>160</v>
      </c>
      <c r="C64" s="29" t="s">
        <v>181</v>
      </c>
      <c r="D64" s="29">
        <f t="shared" si="6"/>
        <v>1</v>
      </c>
      <c r="E64" s="29">
        <f t="shared" si="7"/>
        <v>0.5</v>
      </c>
      <c r="F64" s="30">
        <v>24</v>
      </c>
      <c r="G64" s="30" t="s">
        <v>164</v>
      </c>
      <c r="H64" s="30">
        <f t="shared" si="15"/>
        <v>1</v>
      </c>
      <c r="I64" s="30" t="s">
        <v>69</v>
      </c>
      <c r="J64" s="30" t="s">
        <v>129</v>
      </c>
      <c r="K64" s="34" t="s">
        <v>112</v>
      </c>
      <c r="L64" s="31" t="str">
        <f t="shared" si="16"/>
        <v>L</v>
      </c>
      <c r="M64" s="34">
        <v>0</v>
      </c>
      <c r="N64" s="30" t="s">
        <v>130</v>
      </c>
      <c r="O64" s="31">
        <v>1</v>
      </c>
      <c r="P64" s="31">
        <v>0</v>
      </c>
      <c r="Q64" s="31">
        <f t="shared" si="17"/>
        <v>0</v>
      </c>
      <c r="R64" s="31">
        <f t="shared" si="18"/>
        <v>0</v>
      </c>
      <c r="S64" s="31">
        <f t="shared" si="26"/>
        <v>0</v>
      </c>
      <c r="T64" s="29">
        <f t="shared" si="20"/>
        <v>0</v>
      </c>
      <c r="U64" s="31">
        <f t="shared" si="21"/>
        <v>0</v>
      </c>
      <c r="V64" s="31">
        <v>5</v>
      </c>
      <c r="W64" s="31">
        <v>1</v>
      </c>
      <c r="X64" s="31">
        <f>(5+1)-W64</f>
        <v>5</v>
      </c>
      <c r="Y64" s="31">
        <v>3</v>
      </c>
      <c r="Z64" s="31">
        <v>1</v>
      </c>
      <c r="AA64" s="31">
        <f>(5+1)-Z64</f>
        <v>5</v>
      </c>
      <c r="AB64" s="31">
        <v>2</v>
      </c>
      <c r="AC64" s="31">
        <f>(5+1)-AB64</f>
        <v>4</v>
      </c>
      <c r="AD64" s="31">
        <v>2</v>
      </c>
      <c r="AE64" s="31">
        <f>(5+1)-AD64</f>
        <v>4</v>
      </c>
      <c r="AF64" s="31">
        <f t="shared" si="22"/>
        <v>4.333333333333333</v>
      </c>
      <c r="AG64" s="29">
        <f t="shared" si="9"/>
        <v>4.25</v>
      </c>
      <c r="AH64" s="29">
        <f t="shared" si="10"/>
        <v>0</v>
      </c>
      <c r="AI64" s="29">
        <f t="shared" si="11"/>
        <v>0.63682209758717434</v>
      </c>
      <c r="AJ64" s="31">
        <v>6</v>
      </c>
      <c r="AK64" s="31">
        <v>5</v>
      </c>
      <c r="AL64" s="31">
        <v>5</v>
      </c>
      <c r="AM64" s="31">
        <v>7</v>
      </c>
      <c r="AN64" s="31">
        <f>(7+1)-AM64</f>
        <v>1</v>
      </c>
      <c r="AO64" s="31">
        <v>5</v>
      </c>
      <c r="AP64" s="31">
        <v>7</v>
      </c>
      <c r="AQ64" s="31">
        <v>3</v>
      </c>
      <c r="AR64" s="31">
        <v>5</v>
      </c>
      <c r="AS64" s="31">
        <f>AVERAGE(AJ64:AL64,AN64,AO64,AP64,AQ64,AR64)</f>
        <v>4.625</v>
      </c>
      <c r="AT64" s="32" t="s">
        <v>73</v>
      </c>
    </row>
    <row r="65" spans="1:46" s="32" customFormat="1" x14ac:dyDescent="0.3">
      <c r="A65" s="29">
        <v>119</v>
      </c>
      <c r="B65" s="30" t="s">
        <v>160</v>
      </c>
      <c r="C65" s="29" t="s">
        <v>181</v>
      </c>
      <c r="D65" s="29">
        <f t="shared" si="6"/>
        <v>1</v>
      </c>
      <c r="E65" s="29">
        <f t="shared" si="7"/>
        <v>0.5</v>
      </c>
      <c r="F65" s="30">
        <v>20</v>
      </c>
      <c r="G65" s="30" t="s">
        <v>162</v>
      </c>
      <c r="H65" s="30">
        <f t="shared" si="15"/>
        <v>2</v>
      </c>
      <c r="I65" s="30" t="s">
        <v>70</v>
      </c>
      <c r="J65" s="30" t="s">
        <v>108</v>
      </c>
      <c r="K65" s="34" t="s">
        <v>131</v>
      </c>
      <c r="L65" s="31" t="str">
        <f t="shared" si="16"/>
        <v>M</v>
      </c>
      <c r="M65" s="34">
        <v>1</v>
      </c>
      <c r="N65" s="30" t="s">
        <v>51</v>
      </c>
      <c r="O65" s="31">
        <v>1</v>
      </c>
      <c r="P65" s="31">
        <v>1</v>
      </c>
      <c r="Q65" s="31">
        <f t="shared" si="17"/>
        <v>1</v>
      </c>
      <c r="R65" s="31">
        <f t="shared" si="18"/>
        <v>1</v>
      </c>
      <c r="S65" s="31">
        <f t="shared" si="26"/>
        <v>0</v>
      </c>
      <c r="T65" s="29">
        <f t="shared" si="20"/>
        <v>0</v>
      </c>
      <c r="U65" s="31">
        <f t="shared" si="21"/>
        <v>0</v>
      </c>
      <c r="V65" s="31">
        <v>5</v>
      </c>
      <c r="W65" s="31">
        <v>1</v>
      </c>
      <c r="X65" s="31">
        <f>(5+1)-W65</f>
        <v>5</v>
      </c>
      <c r="Y65" s="31">
        <v>2</v>
      </c>
      <c r="Z65" s="31">
        <v>1</v>
      </c>
      <c r="AA65" s="31">
        <f>(5+1)-Z65</f>
        <v>5</v>
      </c>
      <c r="AB65" s="31">
        <v>2</v>
      </c>
      <c r="AC65" s="31">
        <f>(5+1)-AB65</f>
        <v>4</v>
      </c>
      <c r="AD65" s="31">
        <v>1</v>
      </c>
      <c r="AE65" s="31">
        <f>(5+1)-AD65</f>
        <v>5</v>
      </c>
      <c r="AF65" s="31">
        <f t="shared" si="22"/>
        <v>4.333333333333333</v>
      </c>
      <c r="AG65" s="29">
        <f t="shared" si="9"/>
        <v>4</v>
      </c>
      <c r="AH65" s="29">
        <f t="shared" si="10"/>
        <v>0</v>
      </c>
      <c r="AI65" s="29">
        <f t="shared" si="11"/>
        <v>0.63682209758717434</v>
      </c>
      <c r="AJ65" s="31">
        <v>6</v>
      </c>
      <c r="AK65" s="31">
        <v>6</v>
      </c>
      <c r="AL65" s="31">
        <v>3</v>
      </c>
      <c r="AM65" s="31">
        <v>6</v>
      </c>
      <c r="AN65" s="31">
        <f>(7+1)-AM65</f>
        <v>2</v>
      </c>
      <c r="AO65" s="31">
        <v>6</v>
      </c>
      <c r="AP65" s="31">
        <v>6</v>
      </c>
      <c r="AQ65" s="31">
        <v>5</v>
      </c>
      <c r="AR65" s="31">
        <v>6</v>
      </c>
      <c r="AS65" s="31">
        <f>AVERAGE(AJ65:AL65,AN65,AO65,AP65,AQ65,AR65)</f>
        <v>5</v>
      </c>
      <c r="AT65" s="32" t="s">
        <v>73</v>
      </c>
    </row>
    <row r="66" spans="1:46" s="32" customFormat="1" x14ac:dyDescent="0.3">
      <c r="A66" s="29">
        <v>122</v>
      </c>
      <c r="B66" s="30" t="s">
        <v>160</v>
      </c>
      <c r="C66" s="29" t="s">
        <v>181</v>
      </c>
      <c r="D66" s="29">
        <f t="shared" si="6"/>
        <v>1</v>
      </c>
      <c r="E66" s="29">
        <f t="shared" si="7"/>
        <v>0.5</v>
      </c>
      <c r="F66" s="30">
        <v>26</v>
      </c>
      <c r="G66" s="30" t="s">
        <v>162</v>
      </c>
      <c r="H66" s="30">
        <f t="shared" ref="H66:H97" si="27">_xlfn.IFS(G66="Mid",2,G66="Low",1,G66="High",3)</f>
        <v>2</v>
      </c>
      <c r="I66" s="30" t="s">
        <v>70</v>
      </c>
      <c r="J66" s="30" t="s">
        <v>137</v>
      </c>
      <c r="K66" s="34" t="s">
        <v>131</v>
      </c>
      <c r="L66" s="31" t="str">
        <f t="shared" ref="L66:L97" si="28">_xlfn.IFS(M66=0,"L",M66=1,"M",M66=2,"M",M66=3,"H", M66=4,"H",M66=5,"H")</f>
        <v>M</v>
      </c>
      <c r="M66" s="34">
        <v>2</v>
      </c>
      <c r="N66" s="35"/>
      <c r="O66" s="31">
        <v>1</v>
      </c>
      <c r="P66" s="31">
        <v>2</v>
      </c>
      <c r="Q66" s="31">
        <f t="shared" ref="Q66:Q97" si="29">IF(P66=0,0,1)</f>
        <v>1</v>
      </c>
      <c r="R66" s="31">
        <f t="shared" ref="R66:R97" si="30">IF(M66=0,0,1)</f>
        <v>1</v>
      </c>
      <c r="S66" s="31">
        <f t="shared" si="26"/>
        <v>0</v>
      </c>
      <c r="T66" s="29">
        <f t="shared" ref="T66:T97" si="31">P66-R66</f>
        <v>1</v>
      </c>
      <c r="U66" s="31">
        <f t="shared" ref="U66:U97" si="32">IF(T66&gt;0,1,0)</f>
        <v>1</v>
      </c>
      <c r="V66" s="31">
        <v>5</v>
      </c>
      <c r="W66" s="31">
        <v>1</v>
      </c>
      <c r="X66" s="31">
        <f>6-W66</f>
        <v>5</v>
      </c>
      <c r="Y66" s="31">
        <v>1</v>
      </c>
      <c r="Z66" s="31">
        <v>1</v>
      </c>
      <c r="AA66" s="31">
        <f>6-Z66</f>
        <v>5</v>
      </c>
      <c r="AB66" s="31">
        <v>1</v>
      </c>
      <c r="AC66" s="31">
        <f>6-AB66</f>
        <v>5</v>
      </c>
      <c r="AD66" s="31">
        <v>1</v>
      </c>
      <c r="AE66" s="31">
        <f>6-AD66</f>
        <v>5</v>
      </c>
      <c r="AF66" s="31">
        <f t="shared" ref="AF66:AF97" si="33">AVERAGE(V66,X66,Y66,AA66,AC66,AE66)</f>
        <v>4.333333333333333</v>
      </c>
      <c r="AG66" s="29">
        <f t="shared" si="9"/>
        <v>4</v>
      </c>
      <c r="AH66" s="29">
        <f t="shared" si="10"/>
        <v>0</v>
      </c>
      <c r="AI66" s="29">
        <f t="shared" si="11"/>
        <v>0.63682209758717434</v>
      </c>
      <c r="AJ66" s="31">
        <v>3</v>
      </c>
      <c r="AK66" s="31">
        <v>2</v>
      </c>
      <c r="AL66" s="31">
        <v>3</v>
      </c>
      <c r="AM66" s="31">
        <v>4</v>
      </c>
      <c r="AN66" s="31">
        <v>4</v>
      </c>
      <c r="AO66" s="31">
        <v>3</v>
      </c>
      <c r="AP66" s="31">
        <v>5</v>
      </c>
      <c r="AQ66" s="31">
        <v>2</v>
      </c>
      <c r="AR66" s="31">
        <v>5</v>
      </c>
      <c r="AS66" s="31">
        <v>3.375</v>
      </c>
      <c r="AT66" s="32" t="s">
        <v>73</v>
      </c>
    </row>
    <row r="67" spans="1:46" s="32" customFormat="1" x14ac:dyDescent="0.3">
      <c r="A67" s="29">
        <v>124</v>
      </c>
      <c r="B67" s="30" t="s">
        <v>160</v>
      </c>
      <c r="C67" s="29" t="s">
        <v>181</v>
      </c>
      <c r="D67" s="29">
        <f t="shared" ref="D67:D130" si="34">IF(C67="W",1,0)</f>
        <v>1</v>
      </c>
      <c r="E67" s="29">
        <f t="shared" ref="E67:E130" si="35">IF(D67=0,-0.5,0.5)</f>
        <v>0.5</v>
      </c>
      <c r="F67" s="30">
        <v>20</v>
      </c>
      <c r="G67" s="30" t="s">
        <v>164</v>
      </c>
      <c r="H67" s="30">
        <f t="shared" si="27"/>
        <v>1</v>
      </c>
      <c r="I67" s="30" t="s">
        <v>68</v>
      </c>
      <c r="J67" s="30" t="s">
        <v>102</v>
      </c>
      <c r="K67" s="34" t="s">
        <v>131</v>
      </c>
      <c r="L67" s="31" t="str">
        <f t="shared" si="28"/>
        <v>M</v>
      </c>
      <c r="M67" s="34">
        <v>2</v>
      </c>
      <c r="N67" s="30" t="s">
        <v>78</v>
      </c>
      <c r="O67" s="31">
        <v>1</v>
      </c>
      <c r="P67" s="31">
        <v>4</v>
      </c>
      <c r="Q67" s="31">
        <f t="shared" si="29"/>
        <v>1</v>
      </c>
      <c r="R67" s="31">
        <f t="shared" si="30"/>
        <v>1</v>
      </c>
      <c r="S67" s="31">
        <f t="shared" si="26"/>
        <v>-2</v>
      </c>
      <c r="T67" s="29">
        <f t="shared" si="31"/>
        <v>3</v>
      </c>
      <c r="U67" s="31">
        <f t="shared" si="32"/>
        <v>1</v>
      </c>
      <c r="V67" s="31">
        <v>4</v>
      </c>
      <c r="W67" s="31">
        <v>1</v>
      </c>
      <c r="X67" s="31">
        <f t="shared" ref="X67:X72" si="36">(5+1)-W67</f>
        <v>5</v>
      </c>
      <c r="Y67" s="31">
        <v>4</v>
      </c>
      <c r="Z67" s="31">
        <v>3</v>
      </c>
      <c r="AA67" s="31">
        <f t="shared" ref="AA67:AA72" si="37">(5+1)-Z67</f>
        <v>3</v>
      </c>
      <c r="AB67" s="31">
        <v>1</v>
      </c>
      <c r="AC67" s="31">
        <f t="shared" ref="AC67:AC72" si="38">(5+1)-AB67</f>
        <v>5</v>
      </c>
      <c r="AD67" s="31">
        <v>1</v>
      </c>
      <c r="AE67" s="31">
        <f t="shared" ref="AE67:AE72" si="39">(5+1)-AD67</f>
        <v>5</v>
      </c>
      <c r="AF67" s="31">
        <f t="shared" si="33"/>
        <v>4.333333333333333</v>
      </c>
      <c r="AG67" s="29">
        <f t="shared" ref="AG67:AG130" si="40">AVERAGE(V67,X67,Y67,AC67)</f>
        <v>4.5</v>
      </c>
      <c r="AH67" s="29">
        <f t="shared" ref="AH67:AH130" si="41">IF(AF67&gt;4.5,1,0)</f>
        <v>0</v>
      </c>
      <c r="AI67" s="29">
        <f t="shared" ref="AI67:AI130" si="42">LOG(AF67)</f>
        <v>0.63682209758717434</v>
      </c>
      <c r="AJ67" s="31">
        <v>3</v>
      </c>
      <c r="AK67" s="31">
        <v>3</v>
      </c>
      <c r="AL67" s="31">
        <v>5</v>
      </c>
      <c r="AM67" s="31">
        <v>2</v>
      </c>
      <c r="AN67" s="31">
        <f t="shared" ref="AN67:AN72" si="43">(7+1)-AM67</f>
        <v>6</v>
      </c>
      <c r="AO67" s="31">
        <v>2</v>
      </c>
      <c r="AP67" s="31">
        <v>3</v>
      </c>
      <c r="AQ67" s="31">
        <v>2</v>
      </c>
      <c r="AR67" s="31">
        <v>5</v>
      </c>
      <c r="AS67" s="31">
        <f t="shared" ref="AS67:AS72" si="44">AVERAGE(AJ67:AL67,AN67,AO67,AP67,AQ67,AR67)</f>
        <v>3.625</v>
      </c>
      <c r="AT67" s="32" t="s">
        <v>73</v>
      </c>
    </row>
    <row r="68" spans="1:46" s="32" customFormat="1" x14ac:dyDescent="0.3">
      <c r="A68" s="29">
        <v>129</v>
      </c>
      <c r="B68" s="30" t="s">
        <v>160</v>
      </c>
      <c r="C68" s="29" t="s">
        <v>181</v>
      </c>
      <c r="D68" s="29">
        <f t="shared" si="34"/>
        <v>1</v>
      </c>
      <c r="E68" s="29">
        <f t="shared" si="35"/>
        <v>0.5</v>
      </c>
      <c r="F68" s="30">
        <v>22</v>
      </c>
      <c r="G68" s="30" t="s">
        <v>162</v>
      </c>
      <c r="H68" s="30">
        <f t="shared" si="27"/>
        <v>2</v>
      </c>
      <c r="I68" s="30" t="s">
        <v>68</v>
      </c>
      <c r="J68" s="30" t="s">
        <v>136</v>
      </c>
      <c r="K68" s="34" t="s">
        <v>131</v>
      </c>
      <c r="L68" s="31" t="str">
        <f t="shared" si="28"/>
        <v>M</v>
      </c>
      <c r="M68" s="34">
        <v>2</v>
      </c>
      <c r="N68" s="30" t="s">
        <v>51</v>
      </c>
      <c r="O68" s="31">
        <v>0</v>
      </c>
      <c r="P68" s="31">
        <v>2</v>
      </c>
      <c r="Q68" s="31">
        <f t="shared" si="29"/>
        <v>1</v>
      </c>
      <c r="R68" s="31">
        <f t="shared" si="30"/>
        <v>1</v>
      </c>
      <c r="S68" s="31">
        <f t="shared" si="26"/>
        <v>0</v>
      </c>
      <c r="T68" s="29">
        <f t="shared" si="31"/>
        <v>1</v>
      </c>
      <c r="U68" s="31">
        <f t="shared" si="32"/>
        <v>1</v>
      </c>
      <c r="V68" s="31">
        <v>4</v>
      </c>
      <c r="W68" s="31">
        <v>1</v>
      </c>
      <c r="X68" s="31">
        <f t="shared" si="36"/>
        <v>5</v>
      </c>
      <c r="Y68" s="31">
        <v>4</v>
      </c>
      <c r="Z68" s="31">
        <v>3</v>
      </c>
      <c r="AA68" s="31">
        <f t="shared" si="37"/>
        <v>3</v>
      </c>
      <c r="AB68" s="31">
        <v>1</v>
      </c>
      <c r="AC68" s="31">
        <f t="shared" si="38"/>
        <v>5</v>
      </c>
      <c r="AD68" s="31">
        <v>1</v>
      </c>
      <c r="AE68" s="31">
        <f t="shared" si="39"/>
        <v>5</v>
      </c>
      <c r="AF68" s="31">
        <f t="shared" si="33"/>
        <v>4.333333333333333</v>
      </c>
      <c r="AG68" s="29">
        <f t="shared" si="40"/>
        <v>4.5</v>
      </c>
      <c r="AH68" s="29">
        <f t="shared" si="41"/>
        <v>0</v>
      </c>
      <c r="AI68" s="29">
        <f t="shared" si="42"/>
        <v>0.63682209758717434</v>
      </c>
      <c r="AJ68" s="31">
        <v>4</v>
      </c>
      <c r="AK68" s="31">
        <v>2</v>
      </c>
      <c r="AL68" s="31">
        <v>3</v>
      </c>
      <c r="AM68" s="31">
        <v>5</v>
      </c>
      <c r="AN68" s="31">
        <f t="shared" si="43"/>
        <v>3</v>
      </c>
      <c r="AO68" s="31">
        <v>5</v>
      </c>
      <c r="AP68" s="31">
        <v>6</v>
      </c>
      <c r="AQ68" s="31">
        <v>5</v>
      </c>
      <c r="AR68" s="31">
        <v>5</v>
      </c>
      <c r="AS68" s="31">
        <f t="shared" si="44"/>
        <v>4.125</v>
      </c>
      <c r="AT68" s="32" t="s">
        <v>73</v>
      </c>
    </row>
    <row r="69" spans="1:46" s="32" customFormat="1" x14ac:dyDescent="0.3">
      <c r="A69" s="29">
        <v>135</v>
      </c>
      <c r="B69" s="30" t="s">
        <v>160</v>
      </c>
      <c r="C69" s="29" t="s">
        <v>181</v>
      </c>
      <c r="D69" s="29">
        <f t="shared" si="34"/>
        <v>1</v>
      </c>
      <c r="E69" s="29">
        <f t="shared" si="35"/>
        <v>0.5</v>
      </c>
      <c r="F69" s="30">
        <v>20</v>
      </c>
      <c r="G69" s="30" t="s">
        <v>162</v>
      </c>
      <c r="H69" s="30">
        <f t="shared" si="27"/>
        <v>2</v>
      </c>
      <c r="I69" s="30"/>
      <c r="J69" s="30"/>
      <c r="K69" s="34" t="s">
        <v>131</v>
      </c>
      <c r="L69" s="31" t="str">
        <f t="shared" si="28"/>
        <v>M</v>
      </c>
      <c r="M69" s="34">
        <v>2</v>
      </c>
      <c r="N69" s="30"/>
      <c r="O69" s="31">
        <v>0</v>
      </c>
      <c r="P69" s="31">
        <v>0</v>
      </c>
      <c r="Q69" s="31">
        <f t="shared" si="29"/>
        <v>0</v>
      </c>
      <c r="R69" s="31">
        <f t="shared" si="30"/>
        <v>1</v>
      </c>
      <c r="S69" s="31">
        <f t="shared" si="26"/>
        <v>2</v>
      </c>
      <c r="T69" s="29">
        <f t="shared" si="31"/>
        <v>-1</v>
      </c>
      <c r="U69" s="31">
        <f t="shared" si="32"/>
        <v>0</v>
      </c>
      <c r="V69" s="31">
        <v>3</v>
      </c>
      <c r="W69" s="31">
        <v>1</v>
      </c>
      <c r="X69" s="31">
        <f t="shared" si="36"/>
        <v>5</v>
      </c>
      <c r="Y69" s="31">
        <v>3</v>
      </c>
      <c r="Z69" s="31">
        <v>1</v>
      </c>
      <c r="AA69" s="31">
        <f t="shared" si="37"/>
        <v>5</v>
      </c>
      <c r="AB69" s="31">
        <v>1</v>
      </c>
      <c r="AC69" s="31">
        <f t="shared" si="38"/>
        <v>5</v>
      </c>
      <c r="AD69" s="31">
        <v>1</v>
      </c>
      <c r="AE69" s="31">
        <f t="shared" si="39"/>
        <v>5</v>
      </c>
      <c r="AF69" s="31">
        <f t="shared" si="33"/>
        <v>4.333333333333333</v>
      </c>
      <c r="AG69" s="29">
        <f t="shared" si="40"/>
        <v>4</v>
      </c>
      <c r="AH69" s="29">
        <f t="shared" si="41"/>
        <v>0</v>
      </c>
      <c r="AI69" s="29">
        <f t="shared" si="42"/>
        <v>0.63682209758717434</v>
      </c>
      <c r="AJ69" s="31">
        <v>4</v>
      </c>
      <c r="AK69" s="31">
        <v>5</v>
      </c>
      <c r="AL69" s="31">
        <v>3</v>
      </c>
      <c r="AM69" s="31">
        <v>1</v>
      </c>
      <c r="AN69" s="31">
        <f t="shared" si="43"/>
        <v>7</v>
      </c>
      <c r="AO69" s="31">
        <v>7</v>
      </c>
      <c r="AP69" s="31">
        <v>5</v>
      </c>
      <c r="AQ69" s="31">
        <v>4</v>
      </c>
      <c r="AR69" s="31">
        <v>6</v>
      </c>
      <c r="AS69" s="31">
        <f t="shared" si="44"/>
        <v>5.125</v>
      </c>
      <c r="AT69" s="32" t="s">
        <v>73</v>
      </c>
    </row>
    <row r="70" spans="1:46" s="32" customFormat="1" x14ac:dyDescent="0.3">
      <c r="A70" s="29">
        <v>145</v>
      </c>
      <c r="B70" s="30" t="s">
        <v>160</v>
      </c>
      <c r="C70" s="29" t="s">
        <v>181</v>
      </c>
      <c r="D70" s="29">
        <f t="shared" si="34"/>
        <v>1</v>
      </c>
      <c r="E70" s="29">
        <f t="shared" si="35"/>
        <v>0.5</v>
      </c>
      <c r="F70" s="30">
        <v>20</v>
      </c>
      <c r="G70" s="30" t="s">
        <v>162</v>
      </c>
      <c r="H70" s="30">
        <f t="shared" si="27"/>
        <v>2</v>
      </c>
      <c r="I70" s="30" t="s">
        <v>68</v>
      </c>
      <c r="J70" s="30" t="s">
        <v>103</v>
      </c>
      <c r="K70" s="34" t="s">
        <v>40</v>
      </c>
      <c r="L70" s="31" t="str">
        <f t="shared" si="28"/>
        <v>H</v>
      </c>
      <c r="M70" s="34">
        <v>3</v>
      </c>
      <c r="N70" s="30" t="s">
        <v>78</v>
      </c>
      <c r="O70" s="31">
        <v>1</v>
      </c>
      <c r="P70" s="31">
        <v>3</v>
      </c>
      <c r="Q70" s="31">
        <f t="shared" si="29"/>
        <v>1</v>
      </c>
      <c r="R70" s="31">
        <f t="shared" si="30"/>
        <v>1</v>
      </c>
      <c r="S70" s="31">
        <f t="shared" si="26"/>
        <v>0</v>
      </c>
      <c r="T70" s="29">
        <f t="shared" si="31"/>
        <v>2</v>
      </c>
      <c r="U70" s="31">
        <f t="shared" si="32"/>
        <v>1</v>
      </c>
      <c r="V70" s="31">
        <v>4</v>
      </c>
      <c r="W70" s="31">
        <v>1</v>
      </c>
      <c r="X70" s="31">
        <f t="shared" si="36"/>
        <v>5</v>
      </c>
      <c r="Y70" s="31">
        <v>4</v>
      </c>
      <c r="Z70" s="31">
        <v>2</v>
      </c>
      <c r="AA70" s="31">
        <f t="shared" si="37"/>
        <v>4</v>
      </c>
      <c r="AB70" s="31">
        <v>2</v>
      </c>
      <c r="AC70" s="31">
        <f t="shared" si="38"/>
        <v>4</v>
      </c>
      <c r="AD70" s="31">
        <v>1</v>
      </c>
      <c r="AE70" s="31">
        <f t="shared" si="39"/>
        <v>5</v>
      </c>
      <c r="AF70" s="31">
        <f t="shared" si="33"/>
        <v>4.333333333333333</v>
      </c>
      <c r="AG70" s="29">
        <f t="shared" si="40"/>
        <v>4.25</v>
      </c>
      <c r="AH70" s="29">
        <f t="shared" si="41"/>
        <v>0</v>
      </c>
      <c r="AI70" s="29">
        <f t="shared" si="42"/>
        <v>0.63682209758717434</v>
      </c>
      <c r="AJ70" s="31">
        <v>6</v>
      </c>
      <c r="AK70" s="31">
        <v>4</v>
      </c>
      <c r="AL70" s="31">
        <v>5</v>
      </c>
      <c r="AM70" s="31">
        <v>5</v>
      </c>
      <c r="AN70" s="31">
        <f t="shared" si="43"/>
        <v>3</v>
      </c>
      <c r="AO70" s="31">
        <v>5</v>
      </c>
      <c r="AP70" s="31">
        <v>5</v>
      </c>
      <c r="AQ70" s="31">
        <v>4</v>
      </c>
      <c r="AR70" s="31">
        <v>6</v>
      </c>
      <c r="AS70" s="31">
        <f t="shared" si="44"/>
        <v>4.75</v>
      </c>
      <c r="AT70" s="32" t="s">
        <v>73</v>
      </c>
    </row>
    <row r="71" spans="1:46" s="32" customFormat="1" x14ac:dyDescent="0.3">
      <c r="A71" s="29">
        <v>146</v>
      </c>
      <c r="B71" s="30" t="s">
        <v>160</v>
      </c>
      <c r="C71" s="29" t="s">
        <v>181</v>
      </c>
      <c r="D71" s="29">
        <f t="shared" si="34"/>
        <v>1</v>
      </c>
      <c r="E71" s="29">
        <f t="shared" si="35"/>
        <v>0.5</v>
      </c>
      <c r="F71" s="30">
        <v>19</v>
      </c>
      <c r="G71" s="30" t="s">
        <v>162</v>
      </c>
      <c r="H71" s="30">
        <f t="shared" si="27"/>
        <v>2</v>
      </c>
      <c r="I71" s="30" t="s">
        <v>68</v>
      </c>
      <c r="J71" s="30" t="s">
        <v>102</v>
      </c>
      <c r="K71" s="34" t="s">
        <v>40</v>
      </c>
      <c r="L71" s="31" t="str">
        <f t="shared" si="28"/>
        <v>H</v>
      </c>
      <c r="M71" s="34">
        <v>3</v>
      </c>
      <c r="N71" s="30" t="s">
        <v>78</v>
      </c>
      <c r="O71" s="31">
        <v>0</v>
      </c>
      <c r="P71" s="31">
        <v>0</v>
      </c>
      <c r="Q71" s="31">
        <f t="shared" si="29"/>
        <v>0</v>
      </c>
      <c r="R71" s="31">
        <f t="shared" si="30"/>
        <v>1</v>
      </c>
      <c r="S71" s="31">
        <f t="shared" si="26"/>
        <v>3</v>
      </c>
      <c r="T71" s="29">
        <f t="shared" si="31"/>
        <v>-1</v>
      </c>
      <c r="U71" s="31">
        <f t="shared" si="32"/>
        <v>0</v>
      </c>
      <c r="V71" s="31">
        <v>5</v>
      </c>
      <c r="W71" s="31">
        <v>1</v>
      </c>
      <c r="X71" s="31">
        <f t="shared" si="36"/>
        <v>5</v>
      </c>
      <c r="Y71" s="31">
        <v>1</v>
      </c>
      <c r="Z71" s="31">
        <v>1</v>
      </c>
      <c r="AA71" s="31">
        <f t="shared" si="37"/>
        <v>5</v>
      </c>
      <c r="AB71" s="31">
        <v>1</v>
      </c>
      <c r="AC71" s="31">
        <f t="shared" si="38"/>
        <v>5</v>
      </c>
      <c r="AD71" s="31">
        <v>1</v>
      </c>
      <c r="AE71" s="31">
        <f t="shared" si="39"/>
        <v>5</v>
      </c>
      <c r="AF71" s="31">
        <f t="shared" si="33"/>
        <v>4.333333333333333</v>
      </c>
      <c r="AG71" s="29">
        <f t="shared" si="40"/>
        <v>4</v>
      </c>
      <c r="AH71" s="29">
        <f t="shared" si="41"/>
        <v>0</v>
      </c>
      <c r="AI71" s="29">
        <f t="shared" si="42"/>
        <v>0.63682209758717434</v>
      </c>
      <c r="AJ71" s="31">
        <v>4</v>
      </c>
      <c r="AK71" s="31">
        <v>6</v>
      </c>
      <c r="AL71" s="31">
        <v>7</v>
      </c>
      <c r="AM71" s="31">
        <v>4</v>
      </c>
      <c r="AN71" s="31">
        <f t="shared" si="43"/>
        <v>4</v>
      </c>
      <c r="AO71" s="31">
        <v>5</v>
      </c>
      <c r="AP71" s="31">
        <v>7</v>
      </c>
      <c r="AQ71" s="31">
        <v>4</v>
      </c>
      <c r="AR71" s="31">
        <v>4</v>
      </c>
      <c r="AS71" s="31">
        <f t="shared" si="44"/>
        <v>5.125</v>
      </c>
      <c r="AT71" s="32" t="s">
        <v>73</v>
      </c>
    </row>
    <row r="72" spans="1:46" s="32" customFormat="1" x14ac:dyDescent="0.3">
      <c r="A72" s="29">
        <v>151</v>
      </c>
      <c r="B72" s="30" t="s">
        <v>160</v>
      </c>
      <c r="C72" s="29" t="s">
        <v>131</v>
      </c>
      <c r="D72" s="29">
        <f t="shared" si="34"/>
        <v>0</v>
      </c>
      <c r="E72" s="29">
        <f t="shared" si="35"/>
        <v>-0.5</v>
      </c>
      <c r="F72" s="30">
        <v>27</v>
      </c>
      <c r="G72" s="30" t="s">
        <v>164</v>
      </c>
      <c r="H72" s="30">
        <f t="shared" si="27"/>
        <v>1</v>
      </c>
      <c r="I72" s="30"/>
      <c r="J72" s="30"/>
      <c r="K72" s="34" t="s">
        <v>40</v>
      </c>
      <c r="L72" s="31" t="str">
        <f t="shared" si="28"/>
        <v>H</v>
      </c>
      <c r="M72" s="34">
        <v>5</v>
      </c>
      <c r="N72" s="30"/>
      <c r="O72" s="31">
        <v>0</v>
      </c>
      <c r="P72" s="31">
        <v>0</v>
      </c>
      <c r="Q72" s="31">
        <f t="shared" si="29"/>
        <v>0</v>
      </c>
      <c r="R72" s="31">
        <f t="shared" si="30"/>
        <v>1</v>
      </c>
      <c r="S72" s="31">
        <f t="shared" si="26"/>
        <v>5</v>
      </c>
      <c r="T72" s="29">
        <f t="shared" si="31"/>
        <v>-1</v>
      </c>
      <c r="U72" s="31">
        <f t="shared" si="32"/>
        <v>0</v>
      </c>
      <c r="V72" s="31">
        <v>5</v>
      </c>
      <c r="W72" s="31">
        <v>1</v>
      </c>
      <c r="X72" s="31">
        <f t="shared" si="36"/>
        <v>5</v>
      </c>
      <c r="Y72" s="31">
        <v>5</v>
      </c>
      <c r="Z72" s="31">
        <v>5</v>
      </c>
      <c r="AA72" s="31">
        <f t="shared" si="37"/>
        <v>1</v>
      </c>
      <c r="AB72" s="31">
        <v>1</v>
      </c>
      <c r="AC72" s="31">
        <f t="shared" si="38"/>
        <v>5</v>
      </c>
      <c r="AD72" s="31">
        <v>1</v>
      </c>
      <c r="AE72" s="31">
        <f t="shared" si="39"/>
        <v>5</v>
      </c>
      <c r="AF72" s="31">
        <f t="shared" si="33"/>
        <v>4.333333333333333</v>
      </c>
      <c r="AG72" s="29">
        <f t="shared" si="40"/>
        <v>5</v>
      </c>
      <c r="AH72" s="29">
        <f t="shared" si="41"/>
        <v>0</v>
      </c>
      <c r="AI72" s="29">
        <f t="shared" si="42"/>
        <v>0.63682209758717434</v>
      </c>
      <c r="AJ72" s="31">
        <v>6</v>
      </c>
      <c r="AK72" s="31">
        <v>4</v>
      </c>
      <c r="AL72" s="31">
        <v>6</v>
      </c>
      <c r="AM72" s="31">
        <v>2</v>
      </c>
      <c r="AN72" s="31">
        <f t="shared" si="43"/>
        <v>6</v>
      </c>
      <c r="AO72" s="31">
        <v>6</v>
      </c>
      <c r="AP72" s="31">
        <v>6</v>
      </c>
      <c r="AQ72" s="31">
        <v>5</v>
      </c>
      <c r="AR72" s="31">
        <v>5</v>
      </c>
      <c r="AS72" s="31">
        <f t="shared" si="44"/>
        <v>5.5</v>
      </c>
      <c r="AT72" s="32" t="s">
        <v>73</v>
      </c>
    </row>
    <row r="73" spans="1:46" s="32" customFormat="1" x14ac:dyDescent="0.3">
      <c r="A73" s="29">
        <v>5</v>
      </c>
      <c r="B73" s="29" t="s">
        <v>166</v>
      </c>
      <c r="C73" s="29" t="s">
        <v>181</v>
      </c>
      <c r="D73" s="29">
        <f t="shared" si="34"/>
        <v>1</v>
      </c>
      <c r="E73" s="29">
        <f t="shared" si="35"/>
        <v>0.5</v>
      </c>
      <c r="F73" s="29">
        <v>23</v>
      </c>
      <c r="G73" s="30" t="s">
        <v>163</v>
      </c>
      <c r="H73" s="30">
        <f t="shared" si="27"/>
        <v>3</v>
      </c>
      <c r="I73" s="29" t="s">
        <v>68</v>
      </c>
      <c r="J73" s="29" t="s">
        <v>38</v>
      </c>
      <c r="K73" s="31" t="str">
        <f t="shared" ref="K73:K78" si="45">_xlfn.IFS(M73=0,"L",M73=1,"L",M73=2,"M",M73=3,"M", M73=4,"H",M73=5,"H")</f>
        <v>L</v>
      </c>
      <c r="L73" s="31" t="str">
        <f t="shared" si="28"/>
        <v>L</v>
      </c>
      <c r="M73" s="29">
        <v>0</v>
      </c>
      <c r="N73" s="29"/>
      <c r="O73" s="29">
        <v>1</v>
      </c>
      <c r="P73" s="29">
        <v>0</v>
      </c>
      <c r="Q73" s="29">
        <f t="shared" si="29"/>
        <v>0</v>
      </c>
      <c r="R73" s="29">
        <f t="shared" si="30"/>
        <v>0</v>
      </c>
      <c r="S73" s="29">
        <f t="shared" ref="S73:S78" si="46">P73-M73</f>
        <v>0</v>
      </c>
      <c r="T73" s="29">
        <f t="shared" si="31"/>
        <v>0</v>
      </c>
      <c r="U73" s="31">
        <f t="shared" si="32"/>
        <v>0</v>
      </c>
      <c r="V73" s="29">
        <v>5</v>
      </c>
      <c r="W73" s="29">
        <v>1</v>
      </c>
      <c r="X73" s="29">
        <v>5</v>
      </c>
      <c r="Y73" s="29">
        <v>5</v>
      </c>
      <c r="Z73" s="29">
        <v>4</v>
      </c>
      <c r="AA73" s="29">
        <v>2</v>
      </c>
      <c r="AB73" s="29">
        <v>1</v>
      </c>
      <c r="AC73" s="29">
        <v>5</v>
      </c>
      <c r="AD73" s="29">
        <v>1</v>
      </c>
      <c r="AE73" s="29">
        <v>5</v>
      </c>
      <c r="AF73" s="29">
        <f t="shared" si="33"/>
        <v>4.5</v>
      </c>
      <c r="AG73" s="29">
        <f t="shared" si="40"/>
        <v>5</v>
      </c>
      <c r="AH73" s="29">
        <f t="shared" si="41"/>
        <v>0</v>
      </c>
      <c r="AI73" s="29">
        <f t="shared" si="42"/>
        <v>0.65321251377534373</v>
      </c>
      <c r="AJ73" s="29">
        <v>5</v>
      </c>
      <c r="AK73" s="29">
        <v>1</v>
      </c>
      <c r="AL73" s="29">
        <v>4</v>
      </c>
      <c r="AM73" s="29">
        <v>4</v>
      </c>
      <c r="AN73" s="29">
        <v>4</v>
      </c>
      <c r="AO73" s="29">
        <v>6</v>
      </c>
      <c r="AP73" s="29">
        <v>5</v>
      </c>
      <c r="AQ73" s="29">
        <v>2</v>
      </c>
      <c r="AR73" s="29">
        <v>6</v>
      </c>
      <c r="AS73" s="29">
        <f>(AVERAGE(AJ73,AK73,AL73,AN73,AO73,AP73,AQ73,AR73))</f>
        <v>4.125</v>
      </c>
      <c r="AT73" s="32" t="s">
        <v>73</v>
      </c>
    </row>
    <row r="74" spans="1:46" s="32" customFormat="1" x14ac:dyDescent="0.3">
      <c r="A74" s="29">
        <v>8</v>
      </c>
      <c r="B74" s="29" t="s">
        <v>166</v>
      </c>
      <c r="C74" s="29" t="s">
        <v>181</v>
      </c>
      <c r="D74" s="29">
        <f t="shared" si="34"/>
        <v>1</v>
      </c>
      <c r="E74" s="29">
        <f t="shared" si="35"/>
        <v>0.5</v>
      </c>
      <c r="F74" s="29">
        <v>20</v>
      </c>
      <c r="G74" s="30" t="s">
        <v>162</v>
      </c>
      <c r="H74" s="30">
        <f t="shared" si="27"/>
        <v>2</v>
      </c>
      <c r="I74" s="29" t="s">
        <v>68</v>
      </c>
      <c r="J74" s="29" t="s">
        <v>38</v>
      </c>
      <c r="K74" s="31" t="str">
        <f t="shared" si="45"/>
        <v>L</v>
      </c>
      <c r="L74" s="31" t="str">
        <f t="shared" si="28"/>
        <v>L</v>
      </c>
      <c r="M74" s="29">
        <v>0</v>
      </c>
      <c r="N74" s="29"/>
      <c r="O74" s="29">
        <v>0</v>
      </c>
      <c r="P74" s="29">
        <v>3</v>
      </c>
      <c r="Q74" s="29">
        <f t="shared" si="29"/>
        <v>1</v>
      </c>
      <c r="R74" s="29">
        <f t="shared" si="30"/>
        <v>0</v>
      </c>
      <c r="S74" s="29">
        <f t="shared" si="46"/>
        <v>3</v>
      </c>
      <c r="T74" s="29">
        <f t="shared" si="31"/>
        <v>3</v>
      </c>
      <c r="U74" s="31">
        <f t="shared" si="32"/>
        <v>1</v>
      </c>
      <c r="V74" s="29">
        <v>4</v>
      </c>
      <c r="W74" s="29">
        <v>1</v>
      </c>
      <c r="X74" s="29">
        <f t="shared" ref="X74:X80" si="47">6-W74</f>
        <v>5</v>
      </c>
      <c r="Y74" s="29">
        <v>3</v>
      </c>
      <c r="Z74" s="29">
        <v>1</v>
      </c>
      <c r="AA74" s="29">
        <f t="shared" ref="AA74:AA80" si="48">6-Z74</f>
        <v>5</v>
      </c>
      <c r="AB74" s="29">
        <v>1</v>
      </c>
      <c r="AC74" s="29">
        <f t="shared" ref="AC74:AC80" si="49">6-AB74</f>
        <v>5</v>
      </c>
      <c r="AD74" s="29">
        <v>1</v>
      </c>
      <c r="AE74" s="29">
        <f t="shared" ref="AE74:AE80" si="50">6-AD74</f>
        <v>5</v>
      </c>
      <c r="AF74" s="29">
        <f t="shared" si="33"/>
        <v>4.5</v>
      </c>
      <c r="AG74" s="29">
        <f t="shared" si="40"/>
        <v>4.25</v>
      </c>
      <c r="AH74" s="29">
        <f t="shared" si="41"/>
        <v>0</v>
      </c>
      <c r="AI74" s="29">
        <f t="shared" si="42"/>
        <v>0.65321251377534373</v>
      </c>
      <c r="AJ74" s="29">
        <v>3</v>
      </c>
      <c r="AK74" s="29">
        <v>5</v>
      </c>
      <c r="AL74" s="29">
        <v>4</v>
      </c>
      <c r="AM74" s="29">
        <v>3</v>
      </c>
      <c r="AN74" s="29">
        <f>8-AM74</f>
        <v>5</v>
      </c>
      <c r="AO74" s="29">
        <v>5</v>
      </c>
      <c r="AP74" s="29">
        <v>7</v>
      </c>
      <c r="AQ74" s="29">
        <v>5</v>
      </c>
      <c r="AR74" s="29">
        <v>2</v>
      </c>
      <c r="AS74" s="29">
        <f>AVERAGE(AJ74,AK74,AL74,AN74,AO74,AP74,AQ74,AR74)</f>
        <v>4.5</v>
      </c>
      <c r="AT74" s="32" t="s">
        <v>73</v>
      </c>
    </row>
    <row r="75" spans="1:46" s="32" customFormat="1" x14ac:dyDescent="0.3">
      <c r="A75" s="29">
        <v>28</v>
      </c>
      <c r="B75" s="29" t="s">
        <v>166</v>
      </c>
      <c r="C75" s="29" t="s">
        <v>181</v>
      </c>
      <c r="D75" s="29">
        <f t="shared" si="34"/>
        <v>1</v>
      </c>
      <c r="E75" s="29">
        <f t="shared" si="35"/>
        <v>0.5</v>
      </c>
      <c r="F75" s="29">
        <v>19</v>
      </c>
      <c r="G75" s="30" t="s">
        <v>162</v>
      </c>
      <c r="H75" s="30">
        <f t="shared" si="27"/>
        <v>2</v>
      </c>
      <c r="I75" s="29" t="s">
        <v>69</v>
      </c>
      <c r="J75" s="29" t="s">
        <v>48</v>
      </c>
      <c r="K75" s="31" t="str">
        <f t="shared" si="45"/>
        <v>L</v>
      </c>
      <c r="L75" s="31" t="str">
        <f t="shared" si="28"/>
        <v>M</v>
      </c>
      <c r="M75" s="29">
        <v>1</v>
      </c>
      <c r="N75" s="29"/>
      <c r="O75" s="29">
        <v>1</v>
      </c>
      <c r="P75" s="29">
        <v>1</v>
      </c>
      <c r="Q75" s="29">
        <f t="shared" si="29"/>
        <v>1</v>
      </c>
      <c r="R75" s="29">
        <f t="shared" si="30"/>
        <v>1</v>
      </c>
      <c r="S75" s="29">
        <f t="shared" si="46"/>
        <v>0</v>
      </c>
      <c r="T75" s="29">
        <f t="shared" si="31"/>
        <v>0</v>
      </c>
      <c r="U75" s="31">
        <f t="shared" si="32"/>
        <v>0</v>
      </c>
      <c r="V75" s="29">
        <v>5</v>
      </c>
      <c r="W75" s="29">
        <v>2</v>
      </c>
      <c r="X75" s="29">
        <f t="shared" si="47"/>
        <v>4</v>
      </c>
      <c r="Y75" s="29">
        <v>3</v>
      </c>
      <c r="Z75" s="29">
        <v>1</v>
      </c>
      <c r="AA75" s="29">
        <f t="shared" si="48"/>
        <v>5</v>
      </c>
      <c r="AB75" s="29">
        <v>1</v>
      </c>
      <c r="AC75" s="29">
        <f t="shared" si="49"/>
        <v>5</v>
      </c>
      <c r="AD75" s="29">
        <v>1</v>
      </c>
      <c r="AE75" s="29">
        <f t="shared" si="50"/>
        <v>5</v>
      </c>
      <c r="AF75" s="29">
        <f t="shared" si="33"/>
        <v>4.5</v>
      </c>
      <c r="AG75" s="29">
        <f t="shared" si="40"/>
        <v>4.25</v>
      </c>
      <c r="AH75" s="29">
        <f t="shared" si="41"/>
        <v>0</v>
      </c>
      <c r="AI75" s="29">
        <f t="shared" si="42"/>
        <v>0.65321251377534373</v>
      </c>
      <c r="AJ75" s="29">
        <v>6</v>
      </c>
      <c r="AK75" s="29">
        <v>2</v>
      </c>
      <c r="AL75" s="29">
        <v>4</v>
      </c>
      <c r="AM75" s="29">
        <v>5</v>
      </c>
      <c r="AN75" s="29">
        <f>8-AM75</f>
        <v>3</v>
      </c>
      <c r="AO75" s="29">
        <v>6</v>
      </c>
      <c r="AP75" s="29">
        <v>7</v>
      </c>
      <c r="AQ75" s="29">
        <v>3</v>
      </c>
      <c r="AR75" s="29">
        <v>6</v>
      </c>
      <c r="AS75" s="29">
        <f>AVERAGE(AJ75,AK75,AL75,AN75,AO75,AP75,AQ75,AR75)</f>
        <v>4.625</v>
      </c>
      <c r="AT75" s="32" t="s">
        <v>73</v>
      </c>
    </row>
    <row r="76" spans="1:46" s="32" customFormat="1" x14ac:dyDescent="0.3">
      <c r="A76" s="29">
        <v>53</v>
      </c>
      <c r="B76" s="29" t="s">
        <v>166</v>
      </c>
      <c r="C76" s="29" t="s">
        <v>181</v>
      </c>
      <c r="D76" s="29">
        <f t="shared" si="34"/>
        <v>1</v>
      </c>
      <c r="E76" s="29">
        <f t="shared" si="35"/>
        <v>0.5</v>
      </c>
      <c r="F76" s="29">
        <v>19</v>
      </c>
      <c r="G76" s="30" t="s">
        <v>162</v>
      </c>
      <c r="H76" s="30">
        <f t="shared" si="27"/>
        <v>2</v>
      </c>
      <c r="I76" s="29" t="s">
        <v>69</v>
      </c>
      <c r="J76" s="29" t="s">
        <v>48</v>
      </c>
      <c r="K76" s="31" t="str">
        <f t="shared" si="45"/>
        <v>M</v>
      </c>
      <c r="L76" s="31" t="str">
        <f t="shared" si="28"/>
        <v>H</v>
      </c>
      <c r="M76" s="29">
        <v>3</v>
      </c>
      <c r="N76" s="29"/>
      <c r="O76" s="29">
        <v>1</v>
      </c>
      <c r="P76" s="29">
        <v>4</v>
      </c>
      <c r="Q76" s="29">
        <f t="shared" si="29"/>
        <v>1</v>
      </c>
      <c r="R76" s="29">
        <f t="shared" si="30"/>
        <v>1</v>
      </c>
      <c r="S76" s="29">
        <f t="shared" si="46"/>
        <v>1</v>
      </c>
      <c r="T76" s="29">
        <f t="shared" si="31"/>
        <v>3</v>
      </c>
      <c r="U76" s="31">
        <f t="shared" si="32"/>
        <v>1</v>
      </c>
      <c r="V76" s="29">
        <v>4</v>
      </c>
      <c r="W76" s="29">
        <v>1</v>
      </c>
      <c r="X76" s="29">
        <f t="shared" si="47"/>
        <v>5</v>
      </c>
      <c r="Y76" s="29">
        <v>4</v>
      </c>
      <c r="Z76" s="29">
        <v>1</v>
      </c>
      <c r="AA76" s="29">
        <f t="shared" si="48"/>
        <v>5</v>
      </c>
      <c r="AB76" s="29">
        <v>1</v>
      </c>
      <c r="AC76" s="29">
        <f t="shared" si="49"/>
        <v>5</v>
      </c>
      <c r="AD76" s="29">
        <v>2</v>
      </c>
      <c r="AE76" s="29">
        <f t="shared" si="50"/>
        <v>4</v>
      </c>
      <c r="AF76" s="29">
        <f t="shared" si="33"/>
        <v>4.5</v>
      </c>
      <c r="AG76" s="29">
        <f t="shared" si="40"/>
        <v>4.5</v>
      </c>
      <c r="AH76" s="29">
        <f t="shared" si="41"/>
        <v>0</v>
      </c>
      <c r="AI76" s="29">
        <f t="shared" si="42"/>
        <v>0.65321251377534373</v>
      </c>
      <c r="AJ76" s="29">
        <v>6</v>
      </c>
      <c r="AK76" s="29">
        <v>4</v>
      </c>
      <c r="AL76" s="29">
        <v>4</v>
      </c>
      <c r="AM76" s="29">
        <v>5</v>
      </c>
      <c r="AN76" s="29">
        <f>8-AM76</f>
        <v>3</v>
      </c>
      <c r="AO76" s="29">
        <v>4</v>
      </c>
      <c r="AP76" s="29">
        <v>2</v>
      </c>
      <c r="AQ76" s="29">
        <v>3</v>
      </c>
      <c r="AR76" s="29">
        <v>5</v>
      </c>
      <c r="AS76" s="29">
        <f>AVERAGE(AJ76,AK76,AL76,AN76,AO76,AP76,AQ76,AR76)</f>
        <v>3.875</v>
      </c>
      <c r="AT76" s="32" t="s">
        <v>73</v>
      </c>
    </row>
    <row r="77" spans="1:46" s="32" customFormat="1" x14ac:dyDescent="0.3">
      <c r="A77" s="29">
        <v>57</v>
      </c>
      <c r="B77" s="29" t="s">
        <v>166</v>
      </c>
      <c r="C77" s="29" t="s">
        <v>181</v>
      </c>
      <c r="D77" s="29">
        <f t="shared" si="34"/>
        <v>1</v>
      </c>
      <c r="E77" s="29">
        <f t="shared" si="35"/>
        <v>0.5</v>
      </c>
      <c r="F77" s="29">
        <v>21</v>
      </c>
      <c r="G77" s="30" t="s">
        <v>162</v>
      </c>
      <c r="H77" s="30">
        <f t="shared" si="27"/>
        <v>2</v>
      </c>
      <c r="I77" s="29" t="s">
        <v>70</v>
      </c>
      <c r="J77" s="29" t="s">
        <v>57</v>
      </c>
      <c r="K77" s="31" t="str">
        <f t="shared" si="45"/>
        <v>M</v>
      </c>
      <c r="L77" s="31" t="str">
        <f t="shared" si="28"/>
        <v>H</v>
      </c>
      <c r="M77" s="29">
        <v>3</v>
      </c>
      <c r="N77" s="29"/>
      <c r="O77" s="29">
        <v>0</v>
      </c>
      <c r="P77" s="29">
        <v>3</v>
      </c>
      <c r="Q77" s="29">
        <f t="shared" si="29"/>
        <v>1</v>
      </c>
      <c r="R77" s="29">
        <f t="shared" si="30"/>
        <v>1</v>
      </c>
      <c r="S77" s="29">
        <f t="shared" si="46"/>
        <v>0</v>
      </c>
      <c r="T77" s="29">
        <f t="shared" si="31"/>
        <v>2</v>
      </c>
      <c r="U77" s="31">
        <f t="shared" si="32"/>
        <v>1</v>
      </c>
      <c r="V77" s="29">
        <v>5</v>
      </c>
      <c r="W77" s="29">
        <v>1</v>
      </c>
      <c r="X77" s="29">
        <f t="shared" si="47"/>
        <v>5</v>
      </c>
      <c r="Y77" s="29">
        <v>4</v>
      </c>
      <c r="Z77" s="29">
        <v>3</v>
      </c>
      <c r="AA77" s="29">
        <f t="shared" si="48"/>
        <v>3</v>
      </c>
      <c r="AB77" s="29">
        <v>1</v>
      </c>
      <c r="AC77" s="29">
        <f t="shared" si="49"/>
        <v>5</v>
      </c>
      <c r="AD77" s="29">
        <v>1</v>
      </c>
      <c r="AE77" s="29">
        <f t="shared" si="50"/>
        <v>5</v>
      </c>
      <c r="AF77" s="29">
        <f t="shared" si="33"/>
        <v>4.5</v>
      </c>
      <c r="AG77" s="29">
        <f t="shared" si="40"/>
        <v>4.75</v>
      </c>
      <c r="AH77" s="29">
        <f t="shared" si="41"/>
        <v>0</v>
      </c>
      <c r="AI77" s="29">
        <f t="shared" si="42"/>
        <v>0.65321251377534373</v>
      </c>
      <c r="AJ77" s="29">
        <v>2</v>
      </c>
      <c r="AK77" s="29">
        <v>6</v>
      </c>
      <c r="AL77" s="29">
        <v>4</v>
      </c>
      <c r="AM77" s="29">
        <v>5</v>
      </c>
      <c r="AN77" s="29">
        <f>8-AM77</f>
        <v>3</v>
      </c>
      <c r="AO77" s="29">
        <v>4</v>
      </c>
      <c r="AP77" s="29">
        <v>6</v>
      </c>
      <c r="AQ77" s="29">
        <v>7</v>
      </c>
      <c r="AR77" s="29">
        <v>3</v>
      </c>
      <c r="AS77" s="29">
        <f>AVERAGE(AJ77,AK77,AL77,AN77,AO77,AP77,AQ77,AR77)</f>
        <v>4.375</v>
      </c>
      <c r="AT77" s="32" t="s">
        <v>73</v>
      </c>
    </row>
    <row r="78" spans="1:46" s="32" customFormat="1" x14ac:dyDescent="0.3">
      <c r="A78" s="29">
        <v>69</v>
      </c>
      <c r="B78" s="29" t="s">
        <v>166</v>
      </c>
      <c r="C78" s="29" t="s">
        <v>181</v>
      </c>
      <c r="D78" s="29">
        <f t="shared" si="34"/>
        <v>1</v>
      </c>
      <c r="E78" s="29">
        <f t="shared" si="35"/>
        <v>0.5</v>
      </c>
      <c r="F78" s="29">
        <v>22</v>
      </c>
      <c r="G78" s="30" t="s">
        <v>162</v>
      </c>
      <c r="H78" s="30">
        <f t="shared" si="27"/>
        <v>2</v>
      </c>
      <c r="I78" s="29" t="s">
        <v>69</v>
      </c>
      <c r="J78" s="29" t="s">
        <v>50</v>
      </c>
      <c r="K78" s="31" t="str">
        <f t="shared" si="45"/>
        <v>H</v>
      </c>
      <c r="L78" s="31" t="str">
        <f t="shared" si="28"/>
        <v>H</v>
      </c>
      <c r="M78" s="29">
        <v>5</v>
      </c>
      <c r="N78" s="29"/>
      <c r="O78" s="29">
        <v>1</v>
      </c>
      <c r="P78" s="29">
        <v>5</v>
      </c>
      <c r="Q78" s="29">
        <f t="shared" si="29"/>
        <v>1</v>
      </c>
      <c r="R78" s="29">
        <f t="shared" si="30"/>
        <v>1</v>
      </c>
      <c r="S78" s="29">
        <f t="shared" si="46"/>
        <v>0</v>
      </c>
      <c r="T78" s="29">
        <f t="shared" si="31"/>
        <v>4</v>
      </c>
      <c r="U78" s="31">
        <f t="shared" si="32"/>
        <v>1</v>
      </c>
      <c r="V78" s="29">
        <v>3</v>
      </c>
      <c r="W78" s="29">
        <v>1</v>
      </c>
      <c r="X78" s="29">
        <f t="shared" si="47"/>
        <v>5</v>
      </c>
      <c r="Y78" s="29">
        <v>4</v>
      </c>
      <c r="Z78" s="29">
        <v>1</v>
      </c>
      <c r="AA78" s="29">
        <f t="shared" si="48"/>
        <v>5</v>
      </c>
      <c r="AB78" s="29">
        <v>1</v>
      </c>
      <c r="AC78" s="29">
        <f t="shared" si="49"/>
        <v>5</v>
      </c>
      <c r="AD78" s="29">
        <v>1</v>
      </c>
      <c r="AE78" s="29">
        <f t="shared" si="50"/>
        <v>5</v>
      </c>
      <c r="AF78" s="29">
        <f t="shared" si="33"/>
        <v>4.5</v>
      </c>
      <c r="AG78" s="29">
        <f t="shared" si="40"/>
        <v>4.25</v>
      </c>
      <c r="AH78" s="29">
        <f t="shared" si="41"/>
        <v>0</v>
      </c>
      <c r="AI78" s="29">
        <f t="shared" si="42"/>
        <v>0.65321251377534373</v>
      </c>
      <c r="AJ78" s="29">
        <v>1</v>
      </c>
      <c r="AK78" s="29">
        <v>4</v>
      </c>
      <c r="AL78" s="29">
        <v>1</v>
      </c>
      <c r="AM78" s="29">
        <v>5</v>
      </c>
      <c r="AN78" s="29">
        <f>8-AM78</f>
        <v>3</v>
      </c>
      <c r="AO78" s="29">
        <v>5</v>
      </c>
      <c r="AP78" s="29">
        <v>3</v>
      </c>
      <c r="AQ78" s="29">
        <v>1</v>
      </c>
      <c r="AR78" s="29">
        <v>5</v>
      </c>
      <c r="AS78" s="29">
        <f>AVERAGE(AJ78,AK78,AL78,AN78,AO78,AP78,AQ78,AR78)</f>
        <v>2.875</v>
      </c>
      <c r="AT78" s="32" t="s">
        <v>73</v>
      </c>
    </row>
    <row r="79" spans="1:46" s="32" customFormat="1" x14ac:dyDescent="0.3">
      <c r="A79" s="29">
        <v>74</v>
      </c>
      <c r="B79" s="30" t="s">
        <v>160</v>
      </c>
      <c r="C79" s="29" t="s">
        <v>181</v>
      </c>
      <c r="D79" s="29">
        <f t="shared" si="34"/>
        <v>1</v>
      </c>
      <c r="E79" s="29">
        <f t="shared" si="35"/>
        <v>0.5</v>
      </c>
      <c r="F79" s="30">
        <v>21</v>
      </c>
      <c r="G79" s="30" t="s">
        <v>162</v>
      </c>
      <c r="H79" s="30">
        <f t="shared" si="27"/>
        <v>2</v>
      </c>
      <c r="I79" s="30" t="s">
        <v>70</v>
      </c>
      <c r="J79" s="30" t="s">
        <v>121</v>
      </c>
      <c r="K79" s="34" t="s">
        <v>112</v>
      </c>
      <c r="L79" s="31" t="str">
        <f t="shared" si="28"/>
        <v>L</v>
      </c>
      <c r="M79" s="34">
        <v>0</v>
      </c>
      <c r="N79" s="35"/>
      <c r="O79" s="31">
        <v>1</v>
      </c>
      <c r="P79" s="31">
        <v>0</v>
      </c>
      <c r="Q79" s="31">
        <f t="shared" si="29"/>
        <v>0</v>
      </c>
      <c r="R79" s="31">
        <f t="shared" si="30"/>
        <v>0</v>
      </c>
      <c r="S79" s="31">
        <f>M79-P79</f>
        <v>0</v>
      </c>
      <c r="T79" s="29">
        <f t="shared" si="31"/>
        <v>0</v>
      </c>
      <c r="U79" s="31">
        <f t="shared" si="32"/>
        <v>0</v>
      </c>
      <c r="V79" s="31">
        <v>5</v>
      </c>
      <c r="W79" s="31">
        <v>1</v>
      </c>
      <c r="X79" s="31">
        <f t="shared" si="47"/>
        <v>5</v>
      </c>
      <c r="Y79" s="31">
        <v>4</v>
      </c>
      <c r="Z79" s="31">
        <v>3</v>
      </c>
      <c r="AA79" s="31">
        <f t="shared" si="48"/>
        <v>3</v>
      </c>
      <c r="AB79" s="31">
        <v>1</v>
      </c>
      <c r="AC79" s="31">
        <f t="shared" si="49"/>
        <v>5</v>
      </c>
      <c r="AD79" s="31">
        <v>1</v>
      </c>
      <c r="AE79" s="31">
        <f t="shared" si="50"/>
        <v>5</v>
      </c>
      <c r="AF79" s="31">
        <f t="shared" si="33"/>
        <v>4.5</v>
      </c>
      <c r="AG79" s="29">
        <f t="shared" si="40"/>
        <v>4.75</v>
      </c>
      <c r="AH79" s="29">
        <f t="shared" si="41"/>
        <v>0</v>
      </c>
      <c r="AI79" s="29">
        <f t="shared" si="42"/>
        <v>0.65321251377534373</v>
      </c>
      <c r="AJ79" s="31">
        <v>4</v>
      </c>
      <c r="AK79" s="31">
        <v>2</v>
      </c>
      <c r="AL79" s="31">
        <v>1</v>
      </c>
      <c r="AM79" s="31">
        <v>7</v>
      </c>
      <c r="AN79" s="31">
        <v>1</v>
      </c>
      <c r="AO79" s="31">
        <v>4</v>
      </c>
      <c r="AP79" s="31">
        <v>5</v>
      </c>
      <c r="AQ79" s="31">
        <v>4</v>
      </c>
      <c r="AR79" s="31">
        <v>2</v>
      </c>
      <c r="AS79" s="31">
        <v>2.875</v>
      </c>
      <c r="AT79" s="32" t="s">
        <v>73</v>
      </c>
    </row>
    <row r="80" spans="1:46" s="32" customFormat="1" x14ac:dyDescent="0.3">
      <c r="A80" s="29">
        <v>77</v>
      </c>
      <c r="B80" s="30" t="s">
        <v>160</v>
      </c>
      <c r="C80" s="29" t="s">
        <v>131</v>
      </c>
      <c r="D80" s="29">
        <f t="shared" si="34"/>
        <v>0</v>
      </c>
      <c r="E80" s="29">
        <f t="shared" si="35"/>
        <v>-0.5</v>
      </c>
      <c r="F80" s="30">
        <v>21</v>
      </c>
      <c r="G80" s="30" t="s">
        <v>163</v>
      </c>
      <c r="H80" s="30">
        <f t="shared" si="27"/>
        <v>3</v>
      </c>
      <c r="I80" s="30" t="s">
        <v>68</v>
      </c>
      <c r="J80" s="30" t="s">
        <v>94</v>
      </c>
      <c r="K80" s="34" t="s">
        <v>112</v>
      </c>
      <c r="L80" s="31" t="str">
        <f t="shared" si="28"/>
        <v>L</v>
      </c>
      <c r="M80" s="34">
        <v>0</v>
      </c>
      <c r="N80" s="35"/>
      <c r="O80" s="31">
        <v>0</v>
      </c>
      <c r="P80" s="31">
        <v>0</v>
      </c>
      <c r="Q80" s="31">
        <f t="shared" si="29"/>
        <v>0</v>
      </c>
      <c r="R80" s="31">
        <f t="shared" si="30"/>
        <v>0</v>
      </c>
      <c r="S80" s="31">
        <f>M80-P80</f>
        <v>0</v>
      </c>
      <c r="T80" s="29">
        <f t="shared" si="31"/>
        <v>0</v>
      </c>
      <c r="U80" s="31">
        <f t="shared" si="32"/>
        <v>0</v>
      </c>
      <c r="V80" s="31">
        <v>5</v>
      </c>
      <c r="W80" s="31">
        <v>1</v>
      </c>
      <c r="X80" s="31">
        <f t="shared" si="47"/>
        <v>5</v>
      </c>
      <c r="Y80" s="31">
        <v>5</v>
      </c>
      <c r="Z80" s="31">
        <v>1</v>
      </c>
      <c r="AA80" s="31">
        <f t="shared" si="48"/>
        <v>5</v>
      </c>
      <c r="AB80" s="31">
        <v>2</v>
      </c>
      <c r="AC80" s="31">
        <f t="shared" si="49"/>
        <v>4</v>
      </c>
      <c r="AD80" s="31">
        <v>3</v>
      </c>
      <c r="AE80" s="31">
        <f t="shared" si="50"/>
        <v>3</v>
      </c>
      <c r="AF80" s="31">
        <f t="shared" si="33"/>
        <v>4.5</v>
      </c>
      <c r="AG80" s="29">
        <f t="shared" si="40"/>
        <v>4.75</v>
      </c>
      <c r="AH80" s="29">
        <f t="shared" si="41"/>
        <v>0</v>
      </c>
      <c r="AI80" s="29">
        <f t="shared" si="42"/>
        <v>0.65321251377534373</v>
      </c>
      <c r="AJ80" s="31">
        <v>2</v>
      </c>
      <c r="AK80" s="31">
        <v>2</v>
      </c>
      <c r="AL80" s="31">
        <v>3</v>
      </c>
      <c r="AM80" s="31">
        <v>7</v>
      </c>
      <c r="AN80" s="31">
        <v>1</v>
      </c>
      <c r="AO80" s="31">
        <v>5</v>
      </c>
      <c r="AP80" s="31">
        <v>4</v>
      </c>
      <c r="AQ80" s="31">
        <v>1</v>
      </c>
      <c r="AR80" s="31">
        <v>6</v>
      </c>
      <c r="AS80" s="31">
        <v>3</v>
      </c>
      <c r="AT80" s="32" t="s">
        <v>73</v>
      </c>
    </row>
    <row r="81" spans="1:46" s="32" customFormat="1" x14ac:dyDescent="0.3">
      <c r="A81" s="29">
        <v>102</v>
      </c>
      <c r="B81" s="30" t="s">
        <v>160</v>
      </c>
      <c r="C81" s="29" t="s">
        <v>131</v>
      </c>
      <c r="D81" s="29">
        <f t="shared" si="34"/>
        <v>0</v>
      </c>
      <c r="E81" s="29">
        <f t="shared" si="35"/>
        <v>-0.5</v>
      </c>
      <c r="F81" s="30">
        <v>22</v>
      </c>
      <c r="G81" s="30" t="s">
        <v>162</v>
      </c>
      <c r="H81" s="30">
        <f t="shared" si="27"/>
        <v>2</v>
      </c>
      <c r="I81" s="30" t="s">
        <v>68</v>
      </c>
      <c r="J81" s="30" t="s">
        <v>102</v>
      </c>
      <c r="K81" s="34" t="s">
        <v>112</v>
      </c>
      <c r="L81" s="31" t="str">
        <f t="shared" si="28"/>
        <v>L</v>
      </c>
      <c r="M81" s="34">
        <v>0</v>
      </c>
      <c r="N81" s="30" t="s">
        <v>51</v>
      </c>
      <c r="O81" s="31">
        <v>1</v>
      </c>
      <c r="P81" s="31">
        <v>0</v>
      </c>
      <c r="Q81" s="31">
        <f t="shared" si="29"/>
        <v>0</v>
      </c>
      <c r="R81" s="31">
        <f t="shared" si="30"/>
        <v>0</v>
      </c>
      <c r="S81" s="31">
        <f>M81-P81</f>
        <v>0</v>
      </c>
      <c r="T81" s="29">
        <f t="shared" si="31"/>
        <v>0</v>
      </c>
      <c r="U81" s="31">
        <f t="shared" si="32"/>
        <v>0</v>
      </c>
      <c r="V81" s="31">
        <v>5</v>
      </c>
      <c r="W81" s="31">
        <v>1</v>
      </c>
      <c r="X81" s="31">
        <f>(5+1)-W81</f>
        <v>5</v>
      </c>
      <c r="Y81" s="31">
        <v>4</v>
      </c>
      <c r="Z81" s="31">
        <v>2</v>
      </c>
      <c r="AA81" s="31">
        <f>(5+1)-Z81</f>
        <v>4</v>
      </c>
      <c r="AB81" s="31">
        <v>1</v>
      </c>
      <c r="AC81" s="31">
        <f>(5+1)-AB81</f>
        <v>5</v>
      </c>
      <c r="AD81" s="31">
        <v>2</v>
      </c>
      <c r="AE81" s="31">
        <f>(5+1)-AD81</f>
        <v>4</v>
      </c>
      <c r="AF81" s="31">
        <f t="shared" si="33"/>
        <v>4.5</v>
      </c>
      <c r="AG81" s="29">
        <f t="shared" si="40"/>
        <v>4.75</v>
      </c>
      <c r="AH81" s="29">
        <f t="shared" si="41"/>
        <v>0</v>
      </c>
      <c r="AI81" s="29">
        <f t="shared" si="42"/>
        <v>0.65321251377534373</v>
      </c>
      <c r="AJ81" s="31">
        <v>5</v>
      </c>
      <c r="AK81" s="31">
        <v>5</v>
      </c>
      <c r="AL81" s="31">
        <v>5</v>
      </c>
      <c r="AM81" s="31">
        <v>5</v>
      </c>
      <c r="AN81" s="31">
        <f>(7+1)-AM81</f>
        <v>3</v>
      </c>
      <c r="AO81" s="31">
        <v>5</v>
      </c>
      <c r="AP81" s="31">
        <v>4</v>
      </c>
      <c r="AQ81" s="31">
        <v>5</v>
      </c>
      <c r="AR81" s="31">
        <v>6</v>
      </c>
      <c r="AS81" s="31">
        <f>AVERAGE(AJ81:AL81,AN81,AO81,AP81,AQ81,AR81)</f>
        <v>4.75</v>
      </c>
      <c r="AT81" s="32" t="s">
        <v>73</v>
      </c>
    </row>
    <row r="82" spans="1:46" s="32" customFormat="1" x14ac:dyDescent="0.3">
      <c r="A82" s="29">
        <v>139</v>
      </c>
      <c r="B82" s="30" t="s">
        <v>160</v>
      </c>
      <c r="C82" s="29" t="s">
        <v>131</v>
      </c>
      <c r="D82" s="29">
        <f t="shared" si="34"/>
        <v>0</v>
      </c>
      <c r="E82" s="29">
        <f t="shared" si="35"/>
        <v>-0.5</v>
      </c>
      <c r="F82" s="30">
        <v>22</v>
      </c>
      <c r="G82" s="30" t="s">
        <v>162</v>
      </c>
      <c r="H82" s="30">
        <f t="shared" si="27"/>
        <v>2</v>
      </c>
      <c r="I82" s="30" t="s">
        <v>68</v>
      </c>
      <c r="J82" s="30" t="s">
        <v>102</v>
      </c>
      <c r="K82" s="34" t="s">
        <v>40</v>
      </c>
      <c r="L82" s="31" t="str">
        <f t="shared" si="28"/>
        <v>H</v>
      </c>
      <c r="M82" s="34">
        <v>3</v>
      </c>
      <c r="N82" s="30" t="s">
        <v>101</v>
      </c>
      <c r="O82" s="31">
        <v>0</v>
      </c>
      <c r="P82" s="31">
        <v>0</v>
      </c>
      <c r="Q82" s="31">
        <f t="shared" si="29"/>
        <v>0</v>
      </c>
      <c r="R82" s="31">
        <f t="shared" si="30"/>
        <v>1</v>
      </c>
      <c r="S82" s="31">
        <f>M82-P82</f>
        <v>3</v>
      </c>
      <c r="T82" s="29">
        <f t="shared" si="31"/>
        <v>-1</v>
      </c>
      <c r="U82" s="31">
        <f t="shared" si="32"/>
        <v>0</v>
      </c>
      <c r="V82" s="31">
        <v>5</v>
      </c>
      <c r="W82" s="31">
        <v>1</v>
      </c>
      <c r="X82" s="31">
        <f>(5+1)-W82</f>
        <v>5</v>
      </c>
      <c r="Y82" s="31">
        <v>4</v>
      </c>
      <c r="Z82" s="31">
        <v>2</v>
      </c>
      <c r="AA82" s="31">
        <f>(5+1)-Z82</f>
        <v>4</v>
      </c>
      <c r="AB82" s="31">
        <v>2</v>
      </c>
      <c r="AC82" s="31">
        <f>(5+1)-AB82</f>
        <v>4</v>
      </c>
      <c r="AD82" s="31">
        <v>1</v>
      </c>
      <c r="AE82" s="31">
        <f>(5+1)-AD82</f>
        <v>5</v>
      </c>
      <c r="AF82" s="31">
        <f t="shared" si="33"/>
        <v>4.5</v>
      </c>
      <c r="AG82" s="29">
        <f t="shared" si="40"/>
        <v>4.5</v>
      </c>
      <c r="AH82" s="29">
        <f t="shared" si="41"/>
        <v>0</v>
      </c>
      <c r="AI82" s="29">
        <f t="shared" si="42"/>
        <v>0.65321251377534373</v>
      </c>
      <c r="AJ82" s="31">
        <v>3</v>
      </c>
      <c r="AK82" s="31">
        <v>2</v>
      </c>
      <c r="AL82" s="31">
        <v>4</v>
      </c>
      <c r="AM82" s="31">
        <v>7</v>
      </c>
      <c r="AN82" s="31">
        <f>(7+1)-AM82</f>
        <v>1</v>
      </c>
      <c r="AO82" s="31">
        <v>3</v>
      </c>
      <c r="AP82" s="31">
        <v>5</v>
      </c>
      <c r="AQ82" s="31">
        <v>3</v>
      </c>
      <c r="AR82" s="31">
        <v>6</v>
      </c>
      <c r="AS82" s="31">
        <f>AVERAGE(AJ82:AL82,AN82,AO82,AP82,AQ82,AR82)</f>
        <v>3.375</v>
      </c>
      <c r="AT82" s="32" t="s">
        <v>73</v>
      </c>
    </row>
    <row r="83" spans="1:46" s="32" customFormat="1" x14ac:dyDescent="0.3">
      <c r="A83" s="29">
        <v>7</v>
      </c>
      <c r="B83" s="29" t="s">
        <v>166</v>
      </c>
      <c r="C83" s="29" t="s">
        <v>140</v>
      </c>
      <c r="D83" s="29">
        <f t="shared" si="34"/>
        <v>0</v>
      </c>
      <c r="E83" s="29">
        <f t="shared" si="35"/>
        <v>-0.5</v>
      </c>
      <c r="F83" s="29">
        <v>20</v>
      </c>
      <c r="G83" s="30" t="s">
        <v>163</v>
      </c>
      <c r="H83" s="30">
        <f t="shared" si="27"/>
        <v>3</v>
      </c>
      <c r="I83" s="29" t="s">
        <v>68</v>
      </c>
      <c r="J83" s="29" t="s">
        <v>38</v>
      </c>
      <c r="K83" s="31" t="str">
        <f t="shared" ref="K83:K93" si="51">_xlfn.IFS(M83=0,"L",M83=1,"L",M83=2,"M",M83=3,"M", M83=4,"H",M83=5,"H")</f>
        <v>L</v>
      </c>
      <c r="L83" s="31" t="str">
        <f t="shared" si="28"/>
        <v>L</v>
      </c>
      <c r="M83" s="29">
        <v>0</v>
      </c>
      <c r="N83" s="29"/>
      <c r="O83" s="29">
        <v>0</v>
      </c>
      <c r="P83" s="29">
        <v>3</v>
      </c>
      <c r="Q83" s="29">
        <f t="shared" si="29"/>
        <v>1</v>
      </c>
      <c r="R83" s="29">
        <f t="shared" si="30"/>
        <v>0</v>
      </c>
      <c r="S83" s="29">
        <f t="shared" ref="S83:S93" si="52">P83-M83</f>
        <v>3</v>
      </c>
      <c r="T83" s="29">
        <f t="shared" si="31"/>
        <v>3</v>
      </c>
      <c r="U83" s="31">
        <f t="shared" si="32"/>
        <v>1</v>
      </c>
      <c r="V83" s="29">
        <v>5</v>
      </c>
      <c r="W83" s="29">
        <v>1</v>
      </c>
      <c r="X83" s="29">
        <f>6-W83</f>
        <v>5</v>
      </c>
      <c r="Y83" s="29">
        <v>3</v>
      </c>
      <c r="Z83" s="29">
        <v>1</v>
      </c>
      <c r="AA83" s="29">
        <f>6-Z83</f>
        <v>5</v>
      </c>
      <c r="AB83" s="29">
        <v>1</v>
      </c>
      <c r="AC83" s="29">
        <f>6-AB83</f>
        <v>5</v>
      </c>
      <c r="AD83" s="29">
        <v>1</v>
      </c>
      <c r="AE83" s="29">
        <f>6-AD83</f>
        <v>5</v>
      </c>
      <c r="AF83" s="29">
        <f t="shared" si="33"/>
        <v>4.666666666666667</v>
      </c>
      <c r="AG83" s="29">
        <f t="shared" si="40"/>
        <v>4.5</v>
      </c>
      <c r="AH83" s="29">
        <f t="shared" si="41"/>
        <v>1</v>
      </c>
      <c r="AI83" s="29">
        <f t="shared" si="42"/>
        <v>0.66900678095857558</v>
      </c>
      <c r="AJ83" s="29">
        <v>5</v>
      </c>
      <c r="AK83" s="29">
        <v>2</v>
      </c>
      <c r="AL83" s="29">
        <v>4</v>
      </c>
      <c r="AM83" s="29">
        <v>4</v>
      </c>
      <c r="AN83" s="29">
        <f>8-AM83</f>
        <v>4</v>
      </c>
      <c r="AO83" s="29">
        <v>4</v>
      </c>
      <c r="AP83" s="29">
        <v>5</v>
      </c>
      <c r="AQ83" s="29">
        <v>5</v>
      </c>
      <c r="AR83" s="29">
        <v>5</v>
      </c>
      <c r="AS83" s="29">
        <f>AVERAGE(AJ83,AK83,AL83,AN83,AO83,AP83,AQ83,AR83)</f>
        <v>4.25</v>
      </c>
      <c r="AT83" s="32" t="s">
        <v>73</v>
      </c>
    </row>
    <row r="84" spans="1:46" s="32" customFormat="1" x14ac:dyDescent="0.3">
      <c r="A84" s="29">
        <v>14</v>
      </c>
      <c r="B84" s="29" t="s">
        <v>166</v>
      </c>
      <c r="C84" s="29" t="s">
        <v>181</v>
      </c>
      <c r="D84" s="29">
        <f t="shared" si="34"/>
        <v>1</v>
      </c>
      <c r="E84" s="29">
        <f t="shared" si="35"/>
        <v>0.5</v>
      </c>
      <c r="F84" s="29">
        <v>26</v>
      </c>
      <c r="G84" s="30" t="s">
        <v>163</v>
      </c>
      <c r="H84" s="30">
        <f t="shared" si="27"/>
        <v>3</v>
      </c>
      <c r="I84" s="29" t="s">
        <v>69</v>
      </c>
      <c r="J84" s="29" t="s">
        <v>49</v>
      </c>
      <c r="K84" s="31" t="str">
        <f t="shared" si="51"/>
        <v>L</v>
      </c>
      <c r="L84" s="31" t="str">
        <f t="shared" si="28"/>
        <v>L</v>
      </c>
      <c r="M84" s="29">
        <v>0</v>
      </c>
      <c r="N84" s="29"/>
      <c r="O84" s="29">
        <v>1</v>
      </c>
      <c r="P84" s="29">
        <v>2</v>
      </c>
      <c r="Q84" s="29">
        <f t="shared" si="29"/>
        <v>1</v>
      </c>
      <c r="R84" s="29">
        <f t="shared" si="30"/>
        <v>0</v>
      </c>
      <c r="S84" s="29">
        <f t="shared" si="52"/>
        <v>2</v>
      </c>
      <c r="T84" s="29">
        <f t="shared" si="31"/>
        <v>2</v>
      </c>
      <c r="U84" s="31">
        <f t="shared" si="32"/>
        <v>1</v>
      </c>
      <c r="V84" s="29">
        <v>4</v>
      </c>
      <c r="W84" s="29">
        <v>1</v>
      </c>
      <c r="X84" s="29">
        <f>6-W84</f>
        <v>5</v>
      </c>
      <c r="Y84" s="29">
        <v>4</v>
      </c>
      <c r="Z84" s="29">
        <v>1</v>
      </c>
      <c r="AA84" s="29">
        <f>6-Z84</f>
        <v>5</v>
      </c>
      <c r="AB84" s="29">
        <v>1</v>
      </c>
      <c r="AC84" s="29">
        <f>6-AB84</f>
        <v>5</v>
      </c>
      <c r="AD84" s="29">
        <v>1</v>
      </c>
      <c r="AE84" s="29">
        <f>6-AD84</f>
        <v>5</v>
      </c>
      <c r="AF84" s="29">
        <f t="shared" si="33"/>
        <v>4.666666666666667</v>
      </c>
      <c r="AG84" s="29">
        <f t="shared" si="40"/>
        <v>4.5</v>
      </c>
      <c r="AH84" s="29">
        <f t="shared" si="41"/>
        <v>1</v>
      </c>
      <c r="AI84" s="29">
        <f t="shared" si="42"/>
        <v>0.66900678095857558</v>
      </c>
      <c r="AJ84" s="29">
        <v>6</v>
      </c>
      <c r="AK84" s="29">
        <v>6</v>
      </c>
      <c r="AL84" s="29">
        <v>5</v>
      </c>
      <c r="AM84" s="29">
        <v>7</v>
      </c>
      <c r="AN84" s="29">
        <f>8-AM84</f>
        <v>1</v>
      </c>
      <c r="AO84" s="29">
        <v>6</v>
      </c>
      <c r="AP84" s="29">
        <v>7</v>
      </c>
      <c r="AQ84" s="29">
        <v>6</v>
      </c>
      <c r="AR84" s="29">
        <v>7</v>
      </c>
      <c r="AS84" s="29">
        <f>AVERAGE(AJ84,AK84,AL84,AN84,AO84,AP84,AQ84,AR84)</f>
        <v>5.5</v>
      </c>
      <c r="AT84" s="32" t="s">
        <v>73</v>
      </c>
    </row>
    <row r="85" spans="1:46" s="32" customFormat="1" x14ac:dyDescent="0.3">
      <c r="A85" s="29">
        <v>18</v>
      </c>
      <c r="B85" s="29" t="s">
        <v>166</v>
      </c>
      <c r="C85" s="29" t="s">
        <v>131</v>
      </c>
      <c r="D85" s="29">
        <f t="shared" si="34"/>
        <v>0</v>
      </c>
      <c r="E85" s="29">
        <f t="shared" si="35"/>
        <v>-0.5</v>
      </c>
      <c r="F85" s="29">
        <v>25</v>
      </c>
      <c r="G85" s="30" t="s">
        <v>164</v>
      </c>
      <c r="H85" s="30">
        <f t="shared" si="27"/>
        <v>1</v>
      </c>
      <c r="I85" s="29" t="s">
        <v>69</v>
      </c>
      <c r="J85" s="29" t="s">
        <v>50</v>
      </c>
      <c r="K85" s="31" t="str">
        <f t="shared" si="51"/>
        <v>L</v>
      </c>
      <c r="L85" s="31" t="str">
        <f t="shared" si="28"/>
        <v>L</v>
      </c>
      <c r="M85" s="29">
        <v>0</v>
      </c>
      <c r="N85" s="29"/>
      <c r="O85" s="29">
        <v>1</v>
      </c>
      <c r="P85" s="29">
        <v>0</v>
      </c>
      <c r="Q85" s="29">
        <f t="shared" si="29"/>
        <v>0</v>
      </c>
      <c r="R85" s="29">
        <f t="shared" si="30"/>
        <v>0</v>
      </c>
      <c r="S85" s="29">
        <f t="shared" si="52"/>
        <v>0</v>
      </c>
      <c r="T85" s="29">
        <f t="shared" si="31"/>
        <v>0</v>
      </c>
      <c r="U85" s="31">
        <f t="shared" si="32"/>
        <v>0</v>
      </c>
      <c r="V85" s="29">
        <v>5</v>
      </c>
      <c r="W85" s="29">
        <v>1</v>
      </c>
      <c r="X85" s="29">
        <f>6-W85</f>
        <v>5</v>
      </c>
      <c r="Y85" s="29">
        <v>5</v>
      </c>
      <c r="Z85" s="29">
        <v>2</v>
      </c>
      <c r="AA85" s="29">
        <f>6-Z85</f>
        <v>4</v>
      </c>
      <c r="AB85" s="29">
        <v>2</v>
      </c>
      <c r="AC85" s="29">
        <f>6-AB85</f>
        <v>4</v>
      </c>
      <c r="AD85" s="29">
        <v>1</v>
      </c>
      <c r="AE85" s="29">
        <f>6-AD85</f>
        <v>5</v>
      </c>
      <c r="AF85" s="29">
        <f t="shared" si="33"/>
        <v>4.666666666666667</v>
      </c>
      <c r="AG85" s="29">
        <f t="shared" si="40"/>
        <v>4.75</v>
      </c>
      <c r="AH85" s="29">
        <f t="shared" si="41"/>
        <v>1</v>
      </c>
      <c r="AI85" s="29">
        <f t="shared" si="42"/>
        <v>0.66900678095857558</v>
      </c>
      <c r="AJ85" s="29">
        <v>7</v>
      </c>
      <c r="AK85" s="29">
        <v>6</v>
      </c>
      <c r="AL85" s="29">
        <v>7</v>
      </c>
      <c r="AM85" s="29">
        <v>1</v>
      </c>
      <c r="AN85" s="29">
        <f>8-AM85</f>
        <v>7</v>
      </c>
      <c r="AO85" s="29">
        <v>7</v>
      </c>
      <c r="AP85" s="29">
        <v>6</v>
      </c>
      <c r="AQ85" s="29">
        <v>7</v>
      </c>
      <c r="AR85" s="29">
        <v>7</v>
      </c>
      <c r="AS85" s="29">
        <f>AVERAGE(AJ85,AK85,AL85,AN85,AO85,AP85,AQ85,AR85)</f>
        <v>6.75</v>
      </c>
      <c r="AT85" s="32" t="s">
        <v>73</v>
      </c>
    </row>
    <row r="86" spans="1:46" s="32" customFormat="1" x14ac:dyDescent="0.3">
      <c r="A86" s="29">
        <v>29</v>
      </c>
      <c r="B86" s="29" t="s">
        <v>166</v>
      </c>
      <c r="C86" s="29" t="s">
        <v>181</v>
      </c>
      <c r="D86" s="29">
        <f t="shared" si="34"/>
        <v>1</v>
      </c>
      <c r="E86" s="29">
        <f t="shared" si="35"/>
        <v>0.5</v>
      </c>
      <c r="F86" s="29">
        <v>22</v>
      </c>
      <c r="G86" s="30" t="s">
        <v>162</v>
      </c>
      <c r="H86" s="30">
        <f t="shared" si="27"/>
        <v>2</v>
      </c>
      <c r="I86" s="29" t="s">
        <v>68</v>
      </c>
      <c r="J86" s="29" t="s">
        <v>91</v>
      </c>
      <c r="K86" s="31" t="str">
        <f t="shared" si="51"/>
        <v>L</v>
      </c>
      <c r="L86" s="31" t="str">
        <f t="shared" si="28"/>
        <v>M</v>
      </c>
      <c r="M86" s="29">
        <v>1</v>
      </c>
      <c r="N86" s="29"/>
      <c r="O86" s="29">
        <v>1</v>
      </c>
      <c r="P86" s="29">
        <v>1</v>
      </c>
      <c r="Q86" s="29">
        <f t="shared" si="29"/>
        <v>1</v>
      </c>
      <c r="R86" s="29">
        <f t="shared" si="30"/>
        <v>1</v>
      </c>
      <c r="S86" s="29">
        <f t="shared" si="52"/>
        <v>0</v>
      </c>
      <c r="T86" s="29">
        <f t="shared" si="31"/>
        <v>0</v>
      </c>
      <c r="U86" s="31">
        <f t="shared" si="32"/>
        <v>0</v>
      </c>
      <c r="V86" s="29">
        <v>5</v>
      </c>
      <c r="W86" s="29">
        <v>1</v>
      </c>
      <c r="X86" s="29">
        <v>5</v>
      </c>
      <c r="Y86" s="29">
        <v>5</v>
      </c>
      <c r="Z86" s="29">
        <v>3</v>
      </c>
      <c r="AA86" s="29">
        <v>3</v>
      </c>
      <c r="AB86" s="29">
        <v>1</v>
      </c>
      <c r="AC86" s="29">
        <v>5</v>
      </c>
      <c r="AD86" s="29">
        <v>1</v>
      </c>
      <c r="AE86" s="29">
        <v>5</v>
      </c>
      <c r="AF86" s="29">
        <f t="shared" si="33"/>
        <v>4.666666666666667</v>
      </c>
      <c r="AG86" s="29">
        <f t="shared" si="40"/>
        <v>5</v>
      </c>
      <c r="AH86" s="29">
        <f t="shared" si="41"/>
        <v>1</v>
      </c>
      <c r="AI86" s="29">
        <f t="shared" si="42"/>
        <v>0.66900678095857558</v>
      </c>
      <c r="AJ86" s="29">
        <v>5</v>
      </c>
      <c r="AK86" s="29">
        <v>5</v>
      </c>
      <c r="AL86" s="29">
        <v>4</v>
      </c>
      <c r="AM86" s="29">
        <v>2</v>
      </c>
      <c r="AN86" s="29">
        <v>6</v>
      </c>
      <c r="AO86" s="29">
        <v>5</v>
      </c>
      <c r="AP86" s="29">
        <v>6</v>
      </c>
      <c r="AQ86" s="29">
        <v>4</v>
      </c>
      <c r="AR86" s="29">
        <v>4</v>
      </c>
      <c r="AS86" s="29">
        <f>(AVERAGE(AJ86,AK86,AL86,AN86,AO86,AP86,AQ86,AR86))</f>
        <v>4.875</v>
      </c>
      <c r="AT86" s="32" t="s">
        <v>73</v>
      </c>
    </row>
    <row r="87" spans="1:46" s="32" customFormat="1" x14ac:dyDescent="0.3">
      <c r="A87" s="29">
        <v>30</v>
      </c>
      <c r="B87" s="29" t="s">
        <v>166</v>
      </c>
      <c r="C87" s="29" t="s">
        <v>181</v>
      </c>
      <c r="D87" s="29">
        <f t="shared" si="34"/>
        <v>1</v>
      </c>
      <c r="E87" s="29">
        <f t="shared" si="35"/>
        <v>0.5</v>
      </c>
      <c r="F87" s="29">
        <v>22</v>
      </c>
      <c r="G87" s="30" t="s">
        <v>162</v>
      </c>
      <c r="H87" s="30">
        <f t="shared" si="27"/>
        <v>2</v>
      </c>
      <c r="I87" s="29" t="s">
        <v>68</v>
      </c>
      <c r="J87" s="29" t="s">
        <v>83</v>
      </c>
      <c r="K87" s="31" t="str">
        <f t="shared" si="51"/>
        <v>L</v>
      </c>
      <c r="L87" s="31" t="str">
        <f t="shared" si="28"/>
        <v>M</v>
      </c>
      <c r="M87" s="29">
        <v>1</v>
      </c>
      <c r="N87" s="29"/>
      <c r="O87" s="29">
        <v>1</v>
      </c>
      <c r="P87" s="29">
        <v>1</v>
      </c>
      <c r="Q87" s="29">
        <f t="shared" si="29"/>
        <v>1</v>
      </c>
      <c r="R87" s="29">
        <f t="shared" si="30"/>
        <v>1</v>
      </c>
      <c r="S87" s="29">
        <f t="shared" si="52"/>
        <v>0</v>
      </c>
      <c r="T87" s="29">
        <f t="shared" si="31"/>
        <v>0</v>
      </c>
      <c r="U87" s="31">
        <f t="shared" si="32"/>
        <v>0</v>
      </c>
      <c r="V87" s="29">
        <v>5</v>
      </c>
      <c r="W87" s="29">
        <v>1</v>
      </c>
      <c r="X87" s="29">
        <v>5</v>
      </c>
      <c r="Y87" s="29">
        <v>5</v>
      </c>
      <c r="Z87" s="29">
        <v>3</v>
      </c>
      <c r="AA87" s="29">
        <v>3</v>
      </c>
      <c r="AB87" s="29">
        <v>1</v>
      </c>
      <c r="AC87" s="29">
        <v>5</v>
      </c>
      <c r="AD87" s="29">
        <v>1</v>
      </c>
      <c r="AE87" s="29">
        <v>5</v>
      </c>
      <c r="AF87" s="29">
        <f t="shared" si="33"/>
        <v>4.666666666666667</v>
      </c>
      <c r="AG87" s="29">
        <f t="shared" si="40"/>
        <v>5</v>
      </c>
      <c r="AH87" s="29">
        <f t="shared" si="41"/>
        <v>1</v>
      </c>
      <c r="AI87" s="29">
        <f t="shared" si="42"/>
        <v>0.66900678095857558</v>
      </c>
      <c r="AJ87" s="29">
        <v>5</v>
      </c>
      <c r="AK87" s="29">
        <v>5</v>
      </c>
      <c r="AL87" s="29">
        <v>4</v>
      </c>
      <c r="AM87" s="29">
        <v>2</v>
      </c>
      <c r="AN87" s="29">
        <v>6</v>
      </c>
      <c r="AO87" s="29">
        <v>5</v>
      </c>
      <c r="AP87" s="29">
        <v>6</v>
      </c>
      <c r="AQ87" s="29">
        <v>4</v>
      </c>
      <c r="AR87" s="29">
        <v>4</v>
      </c>
      <c r="AS87" s="29">
        <f>(AVERAGE(AJ87,AK87,AL87,AN87,AO87,AP87,AQ87,AR87))</f>
        <v>4.875</v>
      </c>
      <c r="AT87" s="32" t="s">
        <v>73</v>
      </c>
    </row>
    <row r="88" spans="1:46" s="32" customFormat="1" x14ac:dyDescent="0.3">
      <c r="A88" s="29">
        <v>31</v>
      </c>
      <c r="B88" s="29" t="s">
        <v>166</v>
      </c>
      <c r="C88" s="29" t="s">
        <v>131</v>
      </c>
      <c r="D88" s="29">
        <f t="shared" si="34"/>
        <v>0</v>
      </c>
      <c r="E88" s="29">
        <f t="shared" si="35"/>
        <v>-0.5</v>
      </c>
      <c r="F88" s="29">
        <v>23</v>
      </c>
      <c r="G88" s="30" t="s">
        <v>164</v>
      </c>
      <c r="H88" s="30">
        <f t="shared" si="27"/>
        <v>1</v>
      </c>
      <c r="I88" s="29" t="s">
        <v>69</v>
      </c>
      <c r="J88" s="29" t="s">
        <v>45</v>
      </c>
      <c r="K88" s="31" t="str">
        <f t="shared" si="51"/>
        <v>L</v>
      </c>
      <c r="L88" s="31" t="str">
        <f t="shared" si="28"/>
        <v>M</v>
      </c>
      <c r="M88" s="29">
        <v>1</v>
      </c>
      <c r="N88" s="29"/>
      <c r="O88" s="29">
        <v>1</v>
      </c>
      <c r="P88" s="29">
        <v>2</v>
      </c>
      <c r="Q88" s="29">
        <f t="shared" si="29"/>
        <v>1</v>
      </c>
      <c r="R88" s="29">
        <f t="shared" si="30"/>
        <v>1</v>
      </c>
      <c r="S88" s="29">
        <f t="shared" si="52"/>
        <v>1</v>
      </c>
      <c r="T88" s="29">
        <f t="shared" si="31"/>
        <v>1</v>
      </c>
      <c r="U88" s="31">
        <f t="shared" si="32"/>
        <v>1</v>
      </c>
      <c r="V88" s="29">
        <v>5</v>
      </c>
      <c r="W88" s="29">
        <v>1</v>
      </c>
      <c r="X88" s="29">
        <f>6-W88</f>
        <v>5</v>
      </c>
      <c r="Y88" s="29">
        <v>5</v>
      </c>
      <c r="Z88" s="29">
        <v>1</v>
      </c>
      <c r="AA88" s="29">
        <f>6-Z88</f>
        <v>5</v>
      </c>
      <c r="AB88" s="29">
        <v>1</v>
      </c>
      <c r="AC88" s="29">
        <f>6-AB88</f>
        <v>5</v>
      </c>
      <c r="AD88" s="29">
        <v>3</v>
      </c>
      <c r="AE88" s="29">
        <f>6-AD88</f>
        <v>3</v>
      </c>
      <c r="AF88" s="29">
        <f t="shared" si="33"/>
        <v>4.666666666666667</v>
      </c>
      <c r="AG88" s="29">
        <f t="shared" si="40"/>
        <v>5</v>
      </c>
      <c r="AH88" s="29">
        <f t="shared" si="41"/>
        <v>1</v>
      </c>
      <c r="AI88" s="29">
        <f t="shared" si="42"/>
        <v>0.66900678095857558</v>
      </c>
      <c r="AJ88" s="29">
        <v>7</v>
      </c>
      <c r="AK88" s="29">
        <v>5</v>
      </c>
      <c r="AL88" s="29">
        <v>2</v>
      </c>
      <c r="AM88" s="29">
        <v>3</v>
      </c>
      <c r="AN88" s="29">
        <f>8-AM88</f>
        <v>5</v>
      </c>
      <c r="AO88" s="29">
        <v>5</v>
      </c>
      <c r="AP88" s="29">
        <v>7</v>
      </c>
      <c r="AQ88" s="29">
        <v>6</v>
      </c>
      <c r="AR88" s="29">
        <v>4</v>
      </c>
      <c r="AS88" s="29">
        <f>AVERAGE(AJ88,AK88,AL88,AN88,AO88,AP88,AQ88,AR88)</f>
        <v>5.125</v>
      </c>
      <c r="AT88" s="32" t="s">
        <v>73</v>
      </c>
    </row>
    <row r="89" spans="1:46" s="32" customFormat="1" x14ac:dyDescent="0.3">
      <c r="A89" s="29">
        <v>33</v>
      </c>
      <c r="B89" s="29" t="s">
        <v>166</v>
      </c>
      <c r="C89" s="29" t="s">
        <v>181</v>
      </c>
      <c r="D89" s="29">
        <f t="shared" si="34"/>
        <v>1</v>
      </c>
      <c r="E89" s="29">
        <f t="shared" si="35"/>
        <v>0.5</v>
      </c>
      <c r="F89" s="29">
        <v>23</v>
      </c>
      <c r="G89" s="30" t="s">
        <v>164</v>
      </c>
      <c r="H89" s="30">
        <f t="shared" si="27"/>
        <v>1</v>
      </c>
      <c r="I89" s="29" t="s">
        <v>68</v>
      </c>
      <c r="J89" s="29" t="s">
        <v>83</v>
      </c>
      <c r="K89" s="31" t="str">
        <f t="shared" si="51"/>
        <v>L</v>
      </c>
      <c r="L89" s="31" t="str">
        <f t="shared" si="28"/>
        <v>M</v>
      </c>
      <c r="M89" s="29">
        <v>1</v>
      </c>
      <c r="N89" s="29"/>
      <c r="O89" s="29">
        <v>1</v>
      </c>
      <c r="P89" s="29">
        <v>1</v>
      </c>
      <c r="Q89" s="29">
        <f t="shared" si="29"/>
        <v>1</v>
      </c>
      <c r="R89" s="29">
        <f t="shared" si="30"/>
        <v>1</v>
      </c>
      <c r="S89" s="29">
        <f t="shared" si="52"/>
        <v>0</v>
      </c>
      <c r="T89" s="29">
        <f t="shared" si="31"/>
        <v>0</v>
      </c>
      <c r="U89" s="31">
        <f t="shared" si="32"/>
        <v>0</v>
      </c>
      <c r="V89" s="29">
        <v>4</v>
      </c>
      <c r="W89" s="29">
        <v>1</v>
      </c>
      <c r="X89" s="29">
        <v>5</v>
      </c>
      <c r="Y89" s="29">
        <v>4</v>
      </c>
      <c r="Z89" s="29">
        <v>1</v>
      </c>
      <c r="AA89" s="29">
        <v>5</v>
      </c>
      <c r="AB89" s="29">
        <v>1</v>
      </c>
      <c r="AC89" s="29">
        <v>5</v>
      </c>
      <c r="AD89" s="29">
        <v>1</v>
      </c>
      <c r="AE89" s="29">
        <v>5</v>
      </c>
      <c r="AF89" s="29">
        <f t="shared" si="33"/>
        <v>4.666666666666667</v>
      </c>
      <c r="AG89" s="29">
        <f t="shared" si="40"/>
        <v>4.5</v>
      </c>
      <c r="AH89" s="29">
        <f t="shared" si="41"/>
        <v>1</v>
      </c>
      <c r="AI89" s="29">
        <f t="shared" si="42"/>
        <v>0.66900678095857558</v>
      </c>
      <c r="AJ89" s="29">
        <v>6</v>
      </c>
      <c r="AK89" s="29">
        <v>6</v>
      </c>
      <c r="AL89" s="29">
        <v>5</v>
      </c>
      <c r="AM89" s="29">
        <v>5</v>
      </c>
      <c r="AN89" s="29">
        <v>3</v>
      </c>
      <c r="AO89" s="29">
        <v>6</v>
      </c>
      <c r="AP89" s="29">
        <v>7</v>
      </c>
      <c r="AQ89" s="29">
        <v>5</v>
      </c>
      <c r="AR89" s="29">
        <v>6</v>
      </c>
      <c r="AS89" s="29">
        <f>(AVERAGE(AJ89,AK89,AL89,AN89,AO89,AP89,AQ89,AR89))</f>
        <v>5.5</v>
      </c>
      <c r="AT89" s="32" t="s">
        <v>73</v>
      </c>
    </row>
    <row r="90" spans="1:46" s="32" customFormat="1" x14ac:dyDescent="0.3">
      <c r="A90" s="29">
        <v>38</v>
      </c>
      <c r="B90" s="29" t="s">
        <v>166</v>
      </c>
      <c r="C90" s="29" t="s">
        <v>181</v>
      </c>
      <c r="D90" s="29">
        <f t="shared" si="34"/>
        <v>1</v>
      </c>
      <c r="E90" s="29">
        <f t="shared" si="35"/>
        <v>0.5</v>
      </c>
      <c r="F90" s="29">
        <v>18</v>
      </c>
      <c r="G90" s="30" t="s">
        <v>163</v>
      </c>
      <c r="H90" s="30">
        <f t="shared" si="27"/>
        <v>3</v>
      </c>
      <c r="I90" s="29" t="s">
        <v>68</v>
      </c>
      <c r="J90" s="29" t="s">
        <v>38</v>
      </c>
      <c r="K90" s="31" t="str">
        <f t="shared" si="51"/>
        <v>M</v>
      </c>
      <c r="L90" s="31" t="str">
        <f t="shared" si="28"/>
        <v>M</v>
      </c>
      <c r="M90" s="29">
        <v>2</v>
      </c>
      <c r="N90" s="29"/>
      <c r="O90" s="29">
        <v>0</v>
      </c>
      <c r="P90" s="29">
        <v>3</v>
      </c>
      <c r="Q90" s="29">
        <f t="shared" si="29"/>
        <v>1</v>
      </c>
      <c r="R90" s="29">
        <f t="shared" si="30"/>
        <v>1</v>
      </c>
      <c r="S90" s="29">
        <f t="shared" si="52"/>
        <v>1</v>
      </c>
      <c r="T90" s="29">
        <f t="shared" si="31"/>
        <v>2</v>
      </c>
      <c r="U90" s="31">
        <f t="shared" si="32"/>
        <v>1</v>
      </c>
      <c r="V90" s="29">
        <v>4</v>
      </c>
      <c r="W90" s="29">
        <v>1</v>
      </c>
      <c r="X90" s="29">
        <f>6-W90</f>
        <v>5</v>
      </c>
      <c r="Y90" s="29">
        <v>5</v>
      </c>
      <c r="Z90" s="29">
        <v>2</v>
      </c>
      <c r="AA90" s="29">
        <f>6-Z90</f>
        <v>4</v>
      </c>
      <c r="AB90" s="29">
        <v>1</v>
      </c>
      <c r="AC90" s="29">
        <f>6-AB90</f>
        <v>5</v>
      </c>
      <c r="AD90" s="29">
        <v>1</v>
      </c>
      <c r="AE90" s="29">
        <f>6-AD90</f>
        <v>5</v>
      </c>
      <c r="AF90" s="29">
        <f t="shared" si="33"/>
        <v>4.666666666666667</v>
      </c>
      <c r="AG90" s="29">
        <f t="shared" si="40"/>
        <v>4.75</v>
      </c>
      <c r="AH90" s="29">
        <f t="shared" si="41"/>
        <v>1</v>
      </c>
      <c r="AI90" s="29">
        <f t="shared" si="42"/>
        <v>0.66900678095857558</v>
      </c>
      <c r="AJ90" s="29">
        <v>2</v>
      </c>
      <c r="AK90" s="29">
        <v>4</v>
      </c>
      <c r="AL90" s="29">
        <v>4</v>
      </c>
      <c r="AM90" s="29">
        <v>5</v>
      </c>
      <c r="AN90" s="29">
        <f>8-AM90</f>
        <v>3</v>
      </c>
      <c r="AO90" s="29">
        <v>3</v>
      </c>
      <c r="AP90" s="29">
        <v>5</v>
      </c>
      <c r="AQ90" s="29">
        <v>3</v>
      </c>
      <c r="AR90" s="29">
        <v>5</v>
      </c>
      <c r="AS90" s="29">
        <f>AVERAGE(AJ90,AK90,AL90,AN90,AO90,AP90,AQ90,AR90)</f>
        <v>3.625</v>
      </c>
      <c r="AT90" s="32" t="s">
        <v>73</v>
      </c>
    </row>
    <row r="91" spans="1:46" s="32" customFormat="1" x14ac:dyDescent="0.3">
      <c r="A91" s="29">
        <v>48</v>
      </c>
      <c r="B91" s="29" t="s">
        <v>166</v>
      </c>
      <c r="C91" s="29" t="s">
        <v>181</v>
      </c>
      <c r="D91" s="29">
        <f t="shared" si="34"/>
        <v>1</v>
      </c>
      <c r="E91" s="29">
        <f t="shared" si="35"/>
        <v>0.5</v>
      </c>
      <c r="F91" s="29">
        <v>20</v>
      </c>
      <c r="G91" s="30" t="s">
        <v>162</v>
      </c>
      <c r="H91" s="30">
        <f t="shared" si="27"/>
        <v>2</v>
      </c>
      <c r="I91" s="29" t="s">
        <v>68</v>
      </c>
      <c r="J91" s="29" t="s">
        <v>38</v>
      </c>
      <c r="K91" s="31" t="str">
        <f t="shared" si="51"/>
        <v>M</v>
      </c>
      <c r="L91" s="31" t="str">
        <f t="shared" si="28"/>
        <v>H</v>
      </c>
      <c r="M91" s="29">
        <v>3</v>
      </c>
      <c r="N91" s="29"/>
      <c r="O91" s="29">
        <v>0</v>
      </c>
      <c r="P91" s="29">
        <v>3</v>
      </c>
      <c r="Q91" s="29">
        <f t="shared" si="29"/>
        <v>1</v>
      </c>
      <c r="R91" s="29">
        <f t="shared" si="30"/>
        <v>1</v>
      </c>
      <c r="S91" s="29">
        <f t="shared" si="52"/>
        <v>0</v>
      </c>
      <c r="T91" s="29">
        <f t="shared" si="31"/>
        <v>2</v>
      </c>
      <c r="U91" s="31">
        <f t="shared" si="32"/>
        <v>1</v>
      </c>
      <c r="V91" s="29">
        <v>5</v>
      </c>
      <c r="W91" s="29">
        <v>1</v>
      </c>
      <c r="X91" s="29">
        <f>6-W91</f>
        <v>5</v>
      </c>
      <c r="Y91" s="29">
        <v>5</v>
      </c>
      <c r="Z91" s="29">
        <v>2</v>
      </c>
      <c r="AA91" s="29">
        <f>6-Z91</f>
        <v>4</v>
      </c>
      <c r="AB91" s="29">
        <v>1</v>
      </c>
      <c r="AC91" s="29">
        <f>6-AB91</f>
        <v>5</v>
      </c>
      <c r="AD91" s="29">
        <v>2</v>
      </c>
      <c r="AE91" s="29">
        <f>6-AD91</f>
        <v>4</v>
      </c>
      <c r="AF91" s="29">
        <f t="shared" si="33"/>
        <v>4.666666666666667</v>
      </c>
      <c r="AG91" s="29">
        <f t="shared" si="40"/>
        <v>5</v>
      </c>
      <c r="AH91" s="29">
        <f t="shared" si="41"/>
        <v>1</v>
      </c>
      <c r="AI91" s="29">
        <f t="shared" si="42"/>
        <v>0.66900678095857558</v>
      </c>
      <c r="AJ91" s="29">
        <v>3</v>
      </c>
      <c r="AK91" s="29">
        <v>2</v>
      </c>
      <c r="AL91" s="29">
        <v>4</v>
      </c>
      <c r="AM91" s="29">
        <v>7</v>
      </c>
      <c r="AN91" s="29">
        <f>8-AM91</f>
        <v>1</v>
      </c>
      <c r="AO91" s="29">
        <v>5</v>
      </c>
      <c r="AP91" s="29">
        <v>2</v>
      </c>
      <c r="AQ91" s="29">
        <v>1</v>
      </c>
      <c r="AR91" s="29">
        <v>5</v>
      </c>
      <c r="AS91" s="29">
        <f>AVERAGE(AJ91,AK91,AL91,AN91,AO91,AP91,AQ91,AR91)</f>
        <v>2.875</v>
      </c>
      <c r="AT91" s="32" t="s">
        <v>73</v>
      </c>
    </row>
    <row r="92" spans="1:46" s="32" customFormat="1" x14ac:dyDescent="0.3">
      <c r="A92" s="29">
        <v>49</v>
      </c>
      <c r="B92" s="29" t="s">
        <v>166</v>
      </c>
      <c r="C92" s="29" t="s">
        <v>131</v>
      </c>
      <c r="D92" s="29">
        <f t="shared" si="34"/>
        <v>0</v>
      </c>
      <c r="E92" s="29">
        <f t="shared" si="35"/>
        <v>-0.5</v>
      </c>
      <c r="F92" s="29">
        <v>19</v>
      </c>
      <c r="G92" s="30" t="s">
        <v>162</v>
      </c>
      <c r="H92" s="30">
        <f t="shared" si="27"/>
        <v>2</v>
      </c>
      <c r="I92" s="29" t="s">
        <v>68</v>
      </c>
      <c r="J92" s="29" t="s">
        <v>82</v>
      </c>
      <c r="K92" s="31" t="str">
        <f t="shared" si="51"/>
        <v>M</v>
      </c>
      <c r="L92" s="31" t="str">
        <f t="shared" si="28"/>
        <v>H</v>
      </c>
      <c r="M92" s="29">
        <v>3</v>
      </c>
      <c r="N92" s="29"/>
      <c r="O92" s="29">
        <v>1</v>
      </c>
      <c r="P92" s="29">
        <v>3</v>
      </c>
      <c r="Q92" s="29">
        <f t="shared" si="29"/>
        <v>1</v>
      </c>
      <c r="R92" s="29">
        <f t="shared" si="30"/>
        <v>1</v>
      </c>
      <c r="S92" s="29">
        <f t="shared" si="52"/>
        <v>0</v>
      </c>
      <c r="T92" s="29">
        <f t="shared" si="31"/>
        <v>2</v>
      </c>
      <c r="U92" s="31">
        <f t="shared" si="32"/>
        <v>1</v>
      </c>
      <c r="V92" s="29">
        <v>5</v>
      </c>
      <c r="W92" s="29">
        <v>1</v>
      </c>
      <c r="X92" s="29">
        <v>5</v>
      </c>
      <c r="Y92" s="29">
        <v>5</v>
      </c>
      <c r="Z92" s="29">
        <v>2</v>
      </c>
      <c r="AA92" s="29">
        <v>4</v>
      </c>
      <c r="AB92" s="29">
        <v>1</v>
      </c>
      <c r="AC92" s="29">
        <v>5</v>
      </c>
      <c r="AD92" s="29">
        <v>2</v>
      </c>
      <c r="AE92" s="29">
        <v>4</v>
      </c>
      <c r="AF92" s="29">
        <f t="shared" si="33"/>
        <v>4.666666666666667</v>
      </c>
      <c r="AG92" s="29">
        <f t="shared" si="40"/>
        <v>5</v>
      </c>
      <c r="AH92" s="29">
        <f t="shared" si="41"/>
        <v>1</v>
      </c>
      <c r="AI92" s="29">
        <f t="shared" si="42"/>
        <v>0.66900678095857558</v>
      </c>
      <c r="AJ92" s="29">
        <v>1</v>
      </c>
      <c r="AK92" s="29">
        <v>2</v>
      </c>
      <c r="AL92" s="29">
        <v>3</v>
      </c>
      <c r="AM92" s="29">
        <v>2</v>
      </c>
      <c r="AN92" s="29">
        <v>6</v>
      </c>
      <c r="AO92" s="29">
        <v>4</v>
      </c>
      <c r="AP92" s="29">
        <v>1</v>
      </c>
      <c r="AQ92" s="29">
        <v>1</v>
      </c>
      <c r="AR92" s="29">
        <v>5</v>
      </c>
      <c r="AS92" s="29">
        <f>(AVERAGE(AJ92,AK92,AL92,AN92,AO92,AP92,AQ92,AR92))</f>
        <v>2.875</v>
      </c>
      <c r="AT92" s="32" t="s">
        <v>73</v>
      </c>
    </row>
    <row r="93" spans="1:46" s="32" customFormat="1" x14ac:dyDescent="0.3">
      <c r="A93" s="29">
        <v>61</v>
      </c>
      <c r="B93" s="29" t="s">
        <v>166</v>
      </c>
      <c r="C93" s="29" t="s">
        <v>181</v>
      </c>
      <c r="D93" s="29">
        <f t="shared" si="34"/>
        <v>1</v>
      </c>
      <c r="E93" s="29">
        <f t="shared" si="35"/>
        <v>0.5</v>
      </c>
      <c r="F93" s="29">
        <v>20</v>
      </c>
      <c r="G93" s="30" t="s">
        <v>164</v>
      </c>
      <c r="H93" s="30">
        <f t="shared" si="27"/>
        <v>1</v>
      </c>
      <c r="I93" s="29" t="s">
        <v>68</v>
      </c>
      <c r="J93" s="29" t="s">
        <v>80</v>
      </c>
      <c r="K93" s="31" t="str">
        <f t="shared" si="51"/>
        <v>M</v>
      </c>
      <c r="L93" s="31" t="str">
        <f t="shared" si="28"/>
        <v>H</v>
      </c>
      <c r="M93" s="29">
        <v>3</v>
      </c>
      <c r="N93" s="29"/>
      <c r="O93" s="29">
        <v>0</v>
      </c>
      <c r="P93" s="29">
        <v>3</v>
      </c>
      <c r="Q93" s="29">
        <f t="shared" si="29"/>
        <v>1</v>
      </c>
      <c r="R93" s="29">
        <f t="shared" si="30"/>
        <v>1</v>
      </c>
      <c r="S93" s="29">
        <f t="shared" si="52"/>
        <v>0</v>
      </c>
      <c r="T93" s="29">
        <f t="shared" si="31"/>
        <v>2</v>
      </c>
      <c r="U93" s="31">
        <f t="shared" si="32"/>
        <v>1</v>
      </c>
      <c r="V93" s="29">
        <v>5</v>
      </c>
      <c r="W93" s="29">
        <v>1</v>
      </c>
      <c r="X93" s="29">
        <v>5</v>
      </c>
      <c r="Y93" s="29">
        <v>5</v>
      </c>
      <c r="Z93" s="29">
        <v>1</v>
      </c>
      <c r="AA93" s="29">
        <v>5</v>
      </c>
      <c r="AB93" s="29">
        <v>2</v>
      </c>
      <c r="AC93" s="29">
        <v>4</v>
      </c>
      <c r="AD93" s="29">
        <v>2</v>
      </c>
      <c r="AE93" s="29">
        <v>4</v>
      </c>
      <c r="AF93" s="29">
        <f t="shared" si="33"/>
        <v>4.666666666666667</v>
      </c>
      <c r="AG93" s="29">
        <f t="shared" si="40"/>
        <v>4.75</v>
      </c>
      <c r="AH93" s="29">
        <f t="shared" si="41"/>
        <v>1</v>
      </c>
      <c r="AI93" s="29">
        <f t="shared" si="42"/>
        <v>0.66900678095857558</v>
      </c>
      <c r="AJ93" s="29">
        <v>7</v>
      </c>
      <c r="AK93" s="29">
        <v>3</v>
      </c>
      <c r="AL93" s="29">
        <v>1</v>
      </c>
      <c r="AM93" s="29">
        <v>2</v>
      </c>
      <c r="AN93" s="29">
        <v>6</v>
      </c>
      <c r="AO93" s="29">
        <v>7</v>
      </c>
      <c r="AP93" s="29">
        <v>7</v>
      </c>
      <c r="AQ93" s="29">
        <v>5</v>
      </c>
      <c r="AR93" s="29">
        <v>5</v>
      </c>
      <c r="AS93" s="29">
        <f>(AVERAGE(AJ93,AK93,AL93,AN93,AO93,AP93,AQ93,AR93))</f>
        <v>5.125</v>
      </c>
      <c r="AT93" s="32" t="s">
        <v>73</v>
      </c>
    </row>
    <row r="94" spans="1:46" s="32" customFormat="1" x14ac:dyDescent="0.3">
      <c r="A94" s="29">
        <v>76</v>
      </c>
      <c r="B94" s="30" t="s">
        <v>160</v>
      </c>
      <c r="C94" s="29" t="s">
        <v>131</v>
      </c>
      <c r="D94" s="29">
        <f t="shared" si="34"/>
        <v>0</v>
      </c>
      <c r="E94" s="29">
        <f t="shared" si="35"/>
        <v>-0.5</v>
      </c>
      <c r="F94" s="30">
        <v>20</v>
      </c>
      <c r="G94" s="30" t="s">
        <v>162</v>
      </c>
      <c r="H94" s="30">
        <f t="shared" si="27"/>
        <v>2</v>
      </c>
      <c r="I94" s="30" t="s">
        <v>70</v>
      </c>
      <c r="J94" s="30" t="s">
        <v>120</v>
      </c>
      <c r="K94" s="34" t="s">
        <v>112</v>
      </c>
      <c r="L94" s="31" t="str">
        <f t="shared" si="28"/>
        <v>L</v>
      </c>
      <c r="M94" s="34">
        <v>0</v>
      </c>
      <c r="N94" s="30" t="s">
        <v>105</v>
      </c>
      <c r="O94" s="31">
        <v>1</v>
      </c>
      <c r="P94" s="31">
        <v>0</v>
      </c>
      <c r="Q94" s="31">
        <f t="shared" si="29"/>
        <v>0</v>
      </c>
      <c r="R94" s="31">
        <f t="shared" si="30"/>
        <v>0</v>
      </c>
      <c r="S94" s="31">
        <f t="shared" ref="S94:S105" si="53">M94-P94</f>
        <v>0</v>
      </c>
      <c r="T94" s="29">
        <f t="shared" si="31"/>
        <v>0</v>
      </c>
      <c r="U94" s="31">
        <f t="shared" si="32"/>
        <v>0</v>
      </c>
      <c r="V94" s="31">
        <v>5</v>
      </c>
      <c r="W94" s="31">
        <v>1</v>
      </c>
      <c r="X94" s="31">
        <f>(5+1)-W94</f>
        <v>5</v>
      </c>
      <c r="Y94" s="31">
        <v>4</v>
      </c>
      <c r="Z94" s="31">
        <v>1</v>
      </c>
      <c r="AA94" s="31">
        <f>(5+1)-Z94</f>
        <v>5</v>
      </c>
      <c r="AB94" s="31">
        <v>2</v>
      </c>
      <c r="AC94" s="31">
        <f>(5+1)-AB94</f>
        <v>4</v>
      </c>
      <c r="AD94" s="31">
        <v>1</v>
      </c>
      <c r="AE94" s="31">
        <f>(5+1)-AD94</f>
        <v>5</v>
      </c>
      <c r="AF94" s="31">
        <f t="shared" si="33"/>
        <v>4.666666666666667</v>
      </c>
      <c r="AG94" s="29">
        <f t="shared" si="40"/>
        <v>4.5</v>
      </c>
      <c r="AH94" s="29">
        <f t="shared" si="41"/>
        <v>1</v>
      </c>
      <c r="AI94" s="29">
        <f t="shared" si="42"/>
        <v>0.66900678095857558</v>
      </c>
      <c r="AJ94" s="31">
        <v>2</v>
      </c>
      <c r="AK94" s="31">
        <v>3</v>
      </c>
      <c r="AL94" s="31">
        <v>2</v>
      </c>
      <c r="AM94" s="31">
        <v>4</v>
      </c>
      <c r="AN94" s="31">
        <f>(7+1)-AM94</f>
        <v>4</v>
      </c>
      <c r="AO94" s="31">
        <v>2</v>
      </c>
      <c r="AP94" s="31">
        <v>6</v>
      </c>
      <c r="AQ94" s="31">
        <v>3</v>
      </c>
      <c r="AR94" s="31">
        <v>2</v>
      </c>
      <c r="AS94" s="31">
        <f>AVERAGE(AJ94:AL94,AN94,AO94,AP94,AQ94,AR94)</f>
        <v>3</v>
      </c>
      <c r="AT94" s="32" t="s">
        <v>73</v>
      </c>
    </row>
    <row r="95" spans="1:46" s="32" customFormat="1" x14ac:dyDescent="0.3">
      <c r="A95" s="29">
        <v>79</v>
      </c>
      <c r="B95" s="30" t="s">
        <v>160</v>
      </c>
      <c r="C95" s="29" t="s">
        <v>131</v>
      </c>
      <c r="D95" s="29">
        <f t="shared" si="34"/>
        <v>0</v>
      </c>
      <c r="E95" s="29">
        <f t="shared" si="35"/>
        <v>-0.5</v>
      </c>
      <c r="F95" s="30">
        <v>22</v>
      </c>
      <c r="G95" s="30" t="s">
        <v>162</v>
      </c>
      <c r="H95" s="30">
        <f t="shared" si="27"/>
        <v>2</v>
      </c>
      <c r="I95" s="30" t="s">
        <v>70</v>
      </c>
      <c r="J95" s="30" t="s">
        <v>121</v>
      </c>
      <c r="K95" s="34" t="s">
        <v>112</v>
      </c>
      <c r="L95" s="31" t="str">
        <f t="shared" si="28"/>
        <v>L</v>
      </c>
      <c r="M95" s="34">
        <v>0</v>
      </c>
      <c r="N95" s="35"/>
      <c r="O95" s="31">
        <v>0</v>
      </c>
      <c r="P95" s="31">
        <v>0</v>
      </c>
      <c r="Q95" s="31">
        <f t="shared" si="29"/>
        <v>0</v>
      </c>
      <c r="R95" s="31">
        <f t="shared" si="30"/>
        <v>0</v>
      </c>
      <c r="S95" s="31">
        <f t="shared" si="53"/>
        <v>0</v>
      </c>
      <c r="T95" s="29">
        <f t="shared" si="31"/>
        <v>0</v>
      </c>
      <c r="U95" s="31">
        <f t="shared" si="32"/>
        <v>0</v>
      </c>
      <c r="V95" s="31">
        <v>5</v>
      </c>
      <c r="W95" s="31">
        <v>1</v>
      </c>
      <c r="X95" s="31">
        <f>6-W95</f>
        <v>5</v>
      </c>
      <c r="Y95" s="31">
        <v>4</v>
      </c>
      <c r="Z95" s="31">
        <v>2</v>
      </c>
      <c r="AA95" s="31">
        <f>6-Z95</f>
        <v>4</v>
      </c>
      <c r="AB95" s="31">
        <v>1</v>
      </c>
      <c r="AC95" s="31">
        <f>6-AB95</f>
        <v>5</v>
      </c>
      <c r="AD95" s="31">
        <v>1</v>
      </c>
      <c r="AE95" s="31">
        <f>6-AD95</f>
        <v>5</v>
      </c>
      <c r="AF95" s="31">
        <f t="shared" si="33"/>
        <v>4.666666666666667</v>
      </c>
      <c r="AG95" s="29">
        <f t="shared" si="40"/>
        <v>4.75</v>
      </c>
      <c r="AH95" s="29">
        <f t="shared" si="41"/>
        <v>1</v>
      </c>
      <c r="AI95" s="29">
        <f t="shared" si="42"/>
        <v>0.66900678095857558</v>
      </c>
      <c r="AJ95" s="31">
        <v>5</v>
      </c>
      <c r="AK95" s="31">
        <v>2</v>
      </c>
      <c r="AL95" s="31">
        <v>1</v>
      </c>
      <c r="AM95" s="31">
        <v>5</v>
      </c>
      <c r="AN95" s="31">
        <v>3</v>
      </c>
      <c r="AO95" s="31">
        <v>2</v>
      </c>
      <c r="AP95" s="31">
        <v>3</v>
      </c>
      <c r="AQ95" s="31">
        <v>7</v>
      </c>
      <c r="AR95" s="31">
        <v>2</v>
      </c>
      <c r="AS95" s="31">
        <v>3.125</v>
      </c>
      <c r="AT95" s="32" t="s">
        <v>73</v>
      </c>
    </row>
    <row r="96" spans="1:46" s="32" customFormat="1" x14ac:dyDescent="0.3">
      <c r="A96" s="29">
        <v>80</v>
      </c>
      <c r="B96" s="30" t="s">
        <v>160</v>
      </c>
      <c r="C96" s="29" t="s">
        <v>181</v>
      </c>
      <c r="D96" s="29">
        <f t="shared" si="34"/>
        <v>1</v>
      </c>
      <c r="E96" s="29">
        <f t="shared" si="35"/>
        <v>0.5</v>
      </c>
      <c r="F96" s="30">
        <v>21</v>
      </c>
      <c r="G96" s="30" t="s">
        <v>162</v>
      </c>
      <c r="H96" s="30">
        <f t="shared" si="27"/>
        <v>2</v>
      </c>
      <c r="I96" s="30" t="s">
        <v>68</v>
      </c>
      <c r="J96" s="30" t="s">
        <v>122</v>
      </c>
      <c r="K96" s="34" t="s">
        <v>112</v>
      </c>
      <c r="L96" s="31" t="str">
        <f t="shared" si="28"/>
        <v>L</v>
      </c>
      <c r="M96" s="34">
        <v>0</v>
      </c>
      <c r="N96" s="35"/>
      <c r="O96" s="31">
        <v>1</v>
      </c>
      <c r="P96" s="31">
        <v>0</v>
      </c>
      <c r="Q96" s="31">
        <f t="shared" si="29"/>
        <v>0</v>
      </c>
      <c r="R96" s="31">
        <f t="shared" si="30"/>
        <v>0</v>
      </c>
      <c r="S96" s="31">
        <f t="shared" si="53"/>
        <v>0</v>
      </c>
      <c r="T96" s="29">
        <f t="shared" si="31"/>
        <v>0</v>
      </c>
      <c r="U96" s="31">
        <f t="shared" si="32"/>
        <v>0</v>
      </c>
      <c r="V96" s="31">
        <v>5</v>
      </c>
      <c r="W96" s="31">
        <v>1</v>
      </c>
      <c r="X96" s="31">
        <f>6-W96</f>
        <v>5</v>
      </c>
      <c r="Y96" s="31">
        <v>3</v>
      </c>
      <c r="Z96" s="31">
        <v>1</v>
      </c>
      <c r="AA96" s="31">
        <f>6-Z96</f>
        <v>5</v>
      </c>
      <c r="AB96" s="31">
        <v>1</v>
      </c>
      <c r="AC96" s="31">
        <f>6-AB96</f>
        <v>5</v>
      </c>
      <c r="AD96" s="31">
        <v>1</v>
      </c>
      <c r="AE96" s="31">
        <f>6-AD96</f>
        <v>5</v>
      </c>
      <c r="AF96" s="31">
        <f t="shared" si="33"/>
        <v>4.666666666666667</v>
      </c>
      <c r="AG96" s="29">
        <f t="shared" si="40"/>
        <v>4.5</v>
      </c>
      <c r="AH96" s="29">
        <f t="shared" si="41"/>
        <v>1</v>
      </c>
      <c r="AI96" s="29">
        <f t="shared" si="42"/>
        <v>0.66900678095857558</v>
      </c>
      <c r="AJ96" s="31">
        <v>3</v>
      </c>
      <c r="AK96" s="31">
        <v>3</v>
      </c>
      <c r="AL96" s="31">
        <v>1</v>
      </c>
      <c r="AM96" s="31">
        <v>7</v>
      </c>
      <c r="AN96" s="31">
        <v>1</v>
      </c>
      <c r="AO96" s="31">
        <v>5</v>
      </c>
      <c r="AP96" s="31">
        <v>6</v>
      </c>
      <c r="AQ96" s="31">
        <v>2</v>
      </c>
      <c r="AR96" s="31">
        <v>5</v>
      </c>
      <c r="AS96" s="31">
        <v>3.25</v>
      </c>
      <c r="AT96" s="32" t="s">
        <v>73</v>
      </c>
    </row>
    <row r="97" spans="1:46" s="32" customFormat="1" x14ac:dyDescent="0.3">
      <c r="A97" s="29">
        <v>85</v>
      </c>
      <c r="B97" s="30" t="s">
        <v>160</v>
      </c>
      <c r="C97" s="29" t="s">
        <v>181</v>
      </c>
      <c r="D97" s="29">
        <f t="shared" si="34"/>
        <v>1</v>
      </c>
      <c r="E97" s="29">
        <f t="shared" si="35"/>
        <v>0.5</v>
      </c>
      <c r="F97" s="30">
        <v>22</v>
      </c>
      <c r="G97" s="30" t="s">
        <v>164</v>
      </c>
      <c r="H97" s="30">
        <f t="shared" si="27"/>
        <v>1</v>
      </c>
      <c r="I97" s="30" t="s">
        <v>70</v>
      </c>
      <c r="J97" s="30" t="s">
        <v>124</v>
      </c>
      <c r="K97" s="34" t="s">
        <v>112</v>
      </c>
      <c r="L97" s="31" t="str">
        <f t="shared" si="28"/>
        <v>L</v>
      </c>
      <c r="M97" s="34">
        <v>0</v>
      </c>
      <c r="N97" s="35"/>
      <c r="O97" s="31">
        <v>1</v>
      </c>
      <c r="P97" s="31">
        <v>0</v>
      </c>
      <c r="Q97" s="31">
        <f t="shared" si="29"/>
        <v>0</v>
      </c>
      <c r="R97" s="31">
        <f t="shared" si="30"/>
        <v>0</v>
      </c>
      <c r="S97" s="31">
        <f t="shared" si="53"/>
        <v>0</v>
      </c>
      <c r="T97" s="29">
        <f t="shared" si="31"/>
        <v>0</v>
      </c>
      <c r="U97" s="31">
        <f t="shared" si="32"/>
        <v>0</v>
      </c>
      <c r="V97" s="31">
        <v>5</v>
      </c>
      <c r="W97" s="31">
        <v>1</v>
      </c>
      <c r="X97" s="31">
        <f>6-W97</f>
        <v>5</v>
      </c>
      <c r="Y97" s="31">
        <v>5</v>
      </c>
      <c r="Z97" s="31">
        <v>3</v>
      </c>
      <c r="AA97" s="31">
        <f>6-Z97</f>
        <v>3</v>
      </c>
      <c r="AB97" s="31">
        <v>1</v>
      </c>
      <c r="AC97" s="31">
        <f>6-AB97</f>
        <v>5</v>
      </c>
      <c r="AD97" s="31">
        <v>1</v>
      </c>
      <c r="AE97" s="31">
        <f>6-AD97</f>
        <v>5</v>
      </c>
      <c r="AF97" s="31">
        <f t="shared" si="33"/>
        <v>4.666666666666667</v>
      </c>
      <c r="AG97" s="29">
        <f t="shared" si="40"/>
        <v>5</v>
      </c>
      <c r="AH97" s="29">
        <f t="shared" si="41"/>
        <v>1</v>
      </c>
      <c r="AI97" s="29">
        <f t="shared" si="42"/>
        <v>0.66900678095857558</v>
      </c>
      <c r="AJ97" s="31">
        <v>1</v>
      </c>
      <c r="AK97" s="31">
        <v>1</v>
      </c>
      <c r="AL97" s="31">
        <v>4</v>
      </c>
      <c r="AM97" s="31">
        <v>7</v>
      </c>
      <c r="AN97" s="31">
        <v>1</v>
      </c>
      <c r="AO97" s="31">
        <v>7</v>
      </c>
      <c r="AP97" s="31">
        <v>7</v>
      </c>
      <c r="AQ97" s="31">
        <v>3</v>
      </c>
      <c r="AR97" s="31">
        <v>6</v>
      </c>
      <c r="AS97" s="31">
        <v>3.75</v>
      </c>
      <c r="AT97" s="32" t="s">
        <v>73</v>
      </c>
    </row>
    <row r="98" spans="1:46" s="32" customFormat="1" x14ac:dyDescent="0.3">
      <c r="A98" s="29">
        <v>101</v>
      </c>
      <c r="B98" s="30" t="s">
        <v>160</v>
      </c>
      <c r="C98" s="29" t="s">
        <v>181</v>
      </c>
      <c r="D98" s="29">
        <f t="shared" si="34"/>
        <v>1</v>
      </c>
      <c r="E98" s="29">
        <f t="shared" si="35"/>
        <v>0.5</v>
      </c>
      <c r="F98" s="30">
        <v>21</v>
      </c>
      <c r="G98" s="30" t="s">
        <v>162</v>
      </c>
      <c r="H98" s="30">
        <f t="shared" ref="H98:H129" si="54">_xlfn.IFS(G98="Mid",2,G98="Low",1,G98="High",3)</f>
        <v>2</v>
      </c>
      <c r="I98" s="30"/>
      <c r="J98" s="30"/>
      <c r="K98" s="34" t="s">
        <v>112</v>
      </c>
      <c r="L98" s="31" t="str">
        <f t="shared" ref="L98:L129" si="55">_xlfn.IFS(M98=0,"L",M98=1,"M",M98=2,"M",M98=3,"H", M98=4,"H",M98=5,"H")</f>
        <v>L</v>
      </c>
      <c r="M98" s="34">
        <v>0</v>
      </c>
      <c r="N98" s="30"/>
      <c r="O98" s="31">
        <v>1</v>
      </c>
      <c r="P98" s="31">
        <v>0</v>
      </c>
      <c r="Q98" s="31">
        <f t="shared" ref="Q98:Q129" si="56">IF(P98=0,0,1)</f>
        <v>0</v>
      </c>
      <c r="R98" s="31">
        <f t="shared" ref="R98:R129" si="57">IF(M98=0,0,1)</f>
        <v>0</v>
      </c>
      <c r="S98" s="31">
        <f t="shared" si="53"/>
        <v>0</v>
      </c>
      <c r="T98" s="29">
        <f t="shared" ref="T98:T129" si="58">P98-R98</f>
        <v>0</v>
      </c>
      <c r="U98" s="31">
        <f t="shared" ref="U98:U129" si="59">IF(T98&gt;0,1,0)</f>
        <v>0</v>
      </c>
      <c r="V98" s="31">
        <v>4</v>
      </c>
      <c r="W98" s="31">
        <v>1</v>
      </c>
      <c r="X98" s="31">
        <f>(5+1)-W98</f>
        <v>5</v>
      </c>
      <c r="Y98" s="31">
        <v>4</v>
      </c>
      <c r="Z98" s="31">
        <v>1</v>
      </c>
      <c r="AA98" s="31">
        <f>(5+1)-Z98</f>
        <v>5</v>
      </c>
      <c r="AB98" s="31">
        <v>1</v>
      </c>
      <c r="AC98" s="31">
        <f>(5+1)-AB98</f>
        <v>5</v>
      </c>
      <c r="AD98" s="31">
        <v>1</v>
      </c>
      <c r="AE98" s="31">
        <f>(5+1)-AD98</f>
        <v>5</v>
      </c>
      <c r="AF98" s="31">
        <f t="shared" ref="AF98:AF129" si="60">AVERAGE(V98,X98,Y98,AA98,AC98,AE98)</f>
        <v>4.666666666666667</v>
      </c>
      <c r="AG98" s="29">
        <f t="shared" si="40"/>
        <v>4.5</v>
      </c>
      <c r="AH98" s="29">
        <f t="shared" si="41"/>
        <v>1</v>
      </c>
      <c r="AI98" s="29">
        <f t="shared" si="42"/>
        <v>0.66900678095857558</v>
      </c>
      <c r="AJ98" s="31">
        <v>5</v>
      </c>
      <c r="AK98" s="31">
        <v>3</v>
      </c>
      <c r="AL98" s="31">
        <v>5</v>
      </c>
      <c r="AM98" s="31">
        <v>2</v>
      </c>
      <c r="AN98" s="31">
        <f>(7+1)-AM98</f>
        <v>6</v>
      </c>
      <c r="AO98" s="31">
        <v>5</v>
      </c>
      <c r="AP98" s="31">
        <v>6</v>
      </c>
      <c r="AQ98" s="31">
        <v>3</v>
      </c>
      <c r="AR98" s="31">
        <v>5</v>
      </c>
      <c r="AS98" s="31">
        <f>AVERAGE(AJ98:AL98,AN98,AO98,AP98,AQ98,AR98)</f>
        <v>4.75</v>
      </c>
      <c r="AT98" s="32" t="s">
        <v>73</v>
      </c>
    </row>
    <row r="99" spans="1:46" s="32" customFormat="1" x14ac:dyDescent="0.3">
      <c r="A99" s="29">
        <v>103</v>
      </c>
      <c r="B99" s="30" t="s">
        <v>160</v>
      </c>
      <c r="C99" s="29" t="s">
        <v>181</v>
      </c>
      <c r="D99" s="29">
        <f t="shared" si="34"/>
        <v>1</v>
      </c>
      <c r="E99" s="29">
        <f t="shared" si="35"/>
        <v>0.5</v>
      </c>
      <c r="F99" s="30">
        <v>22</v>
      </c>
      <c r="G99" s="30" t="s">
        <v>164</v>
      </c>
      <c r="H99" s="30">
        <f t="shared" si="54"/>
        <v>1</v>
      </c>
      <c r="I99" s="30" t="s">
        <v>70</v>
      </c>
      <c r="J99" s="30" t="s">
        <v>121</v>
      </c>
      <c r="K99" s="34" t="s">
        <v>112</v>
      </c>
      <c r="L99" s="31" t="str">
        <f t="shared" si="55"/>
        <v>L</v>
      </c>
      <c r="M99" s="34">
        <v>0</v>
      </c>
      <c r="N99" s="35"/>
      <c r="O99" s="31">
        <v>1</v>
      </c>
      <c r="P99" s="31">
        <v>0</v>
      </c>
      <c r="Q99" s="31">
        <f t="shared" si="56"/>
        <v>0</v>
      </c>
      <c r="R99" s="31">
        <f t="shared" si="57"/>
        <v>0</v>
      </c>
      <c r="S99" s="31">
        <f t="shared" si="53"/>
        <v>0</v>
      </c>
      <c r="T99" s="29">
        <f t="shared" si="58"/>
        <v>0</v>
      </c>
      <c r="U99" s="31">
        <f t="shared" si="59"/>
        <v>0</v>
      </c>
      <c r="V99" s="31">
        <v>5</v>
      </c>
      <c r="W99" s="31">
        <v>1</v>
      </c>
      <c r="X99" s="31">
        <f>6-W99</f>
        <v>5</v>
      </c>
      <c r="Y99" s="31">
        <v>5</v>
      </c>
      <c r="Z99" s="31">
        <v>3</v>
      </c>
      <c r="AA99" s="31">
        <f>6-Z99</f>
        <v>3</v>
      </c>
      <c r="AB99" s="31">
        <v>1</v>
      </c>
      <c r="AC99" s="31">
        <f>6-AB99</f>
        <v>5</v>
      </c>
      <c r="AD99" s="31">
        <v>1</v>
      </c>
      <c r="AE99" s="31">
        <f>6-AD99</f>
        <v>5</v>
      </c>
      <c r="AF99" s="31">
        <f t="shared" si="60"/>
        <v>4.666666666666667</v>
      </c>
      <c r="AG99" s="29">
        <f t="shared" si="40"/>
        <v>5</v>
      </c>
      <c r="AH99" s="29">
        <f t="shared" si="41"/>
        <v>1</v>
      </c>
      <c r="AI99" s="29">
        <f t="shared" si="42"/>
        <v>0.66900678095857558</v>
      </c>
      <c r="AJ99" s="31">
        <v>4</v>
      </c>
      <c r="AK99" s="31">
        <v>4</v>
      </c>
      <c r="AL99" s="31">
        <v>6</v>
      </c>
      <c r="AM99" s="31">
        <v>3</v>
      </c>
      <c r="AN99" s="31">
        <v>5</v>
      </c>
      <c r="AO99" s="31">
        <v>7</v>
      </c>
      <c r="AP99" s="31">
        <v>3</v>
      </c>
      <c r="AQ99" s="31">
        <v>5</v>
      </c>
      <c r="AR99" s="31">
        <v>4</v>
      </c>
      <c r="AS99" s="31">
        <v>4.75</v>
      </c>
      <c r="AT99" s="32" t="s">
        <v>73</v>
      </c>
    </row>
    <row r="100" spans="1:46" s="32" customFormat="1" x14ac:dyDescent="0.3">
      <c r="A100" s="29">
        <v>113</v>
      </c>
      <c r="B100" s="30" t="s">
        <v>160</v>
      </c>
      <c r="C100" s="29" t="s">
        <v>181</v>
      </c>
      <c r="D100" s="29">
        <f t="shared" si="34"/>
        <v>1</v>
      </c>
      <c r="E100" s="29">
        <f t="shared" si="35"/>
        <v>0.5</v>
      </c>
      <c r="F100" s="30">
        <v>21</v>
      </c>
      <c r="G100" s="30" t="s">
        <v>164</v>
      </c>
      <c r="H100" s="30">
        <f t="shared" si="54"/>
        <v>1</v>
      </c>
      <c r="I100" s="30" t="s">
        <v>70</v>
      </c>
      <c r="J100" s="30" t="s">
        <v>121</v>
      </c>
      <c r="K100" s="34" t="s">
        <v>112</v>
      </c>
      <c r="L100" s="31" t="str">
        <f t="shared" si="55"/>
        <v>L</v>
      </c>
      <c r="M100" s="34">
        <v>0</v>
      </c>
      <c r="N100" s="35"/>
      <c r="O100" s="31">
        <v>0</v>
      </c>
      <c r="P100" s="31">
        <v>0</v>
      </c>
      <c r="Q100" s="31">
        <f t="shared" si="56"/>
        <v>0</v>
      </c>
      <c r="R100" s="31">
        <f t="shared" si="57"/>
        <v>0</v>
      </c>
      <c r="S100" s="31">
        <f t="shared" si="53"/>
        <v>0</v>
      </c>
      <c r="T100" s="29">
        <f t="shared" si="58"/>
        <v>0</v>
      </c>
      <c r="U100" s="31">
        <f t="shared" si="59"/>
        <v>0</v>
      </c>
      <c r="V100" s="31">
        <v>5</v>
      </c>
      <c r="W100" s="31">
        <v>1</v>
      </c>
      <c r="X100" s="31">
        <f>6-W100</f>
        <v>5</v>
      </c>
      <c r="Y100" s="31">
        <v>4</v>
      </c>
      <c r="Z100" s="31">
        <v>1</v>
      </c>
      <c r="AA100" s="31">
        <f>6-Z100</f>
        <v>5</v>
      </c>
      <c r="AB100" s="31">
        <v>1</v>
      </c>
      <c r="AC100" s="31">
        <f>6-AB100</f>
        <v>5</v>
      </c>
      <c r="AD100" s="31">
        <v>2</v>
      </c>
      <c r="AE100" s="31">
        <f>6-AD100</f>
        <v>4</v>
      </c>
      <c r="AF100" s="31">
        <f t="shared" si="60"/>
        <v>4.666666666666667</v>
      </c>
      <c r="AG100" s="29">
        <f t="shared" si="40"/>
        <v>4.75</v>
      </c>
      <c r="AH100" s="29">
        <f t="shared" si="41"/>
        <v>1</v>
      </c>
      <c r="AI100" s="29">
        <f t="shared" si="42"/>
        <v>0.66900678095857558</v>
      </c>
      <c r="AJ100" s="31">
        <v>6</v>
      </c>
      <c r="AK100" s="31">
        <v>4</v>
      </c>
      <c r="AL100" s="31">
        <v>6</v>
      </c>
      <c r="AM100" s="31">
        <v>3</v>
      </c>
      <c r="AN100" s="31">
        <v>5</v>
      </c>
      <c r="AO100" s="31">
        <v>6</v>
      </c>
      <c r="AP100" s="31">
        <v>6</v>
      </c>
      <c r="AQ100" s="31">
        <v>6</v>
      </c>
      <c r="AR100" s="31">
        <v>7</v>
      </c>
      <c r="AS100" s="31">
        <v>5.75</v>
      </c>
      <c r="AT100" s="32" t="s">
        <v>73</v>
      </c>
    </row>
    <row r="101" spans="1:46" s="32" customFormat="1" x14ac:dyDescent="0.3">
      <c r="A101" s="29">
        <v>115</v>
      </c>
      <c r="B101" s="30" t="s">
        <v>160</v>
      </c>
      <c r="C101" s="29" t="s">
        <v>131</v>
      </c>
      <c r="D101" s="29">
        <f t="shared" si="34"/>
        <v>0</v>
      </c>
      <c r="E101" s="29">
        <f t="shared" si="35"/>
        <v>-0.5</v>
      </c>
      <c r="F101" s="30">
        <v>20</v>
      </c>
      <c r="G101" s="30" t="s">
        <v>163</v>
      </c>
      <c r="H101" s="30">
        <f t="shared" si="54"/>
        <v>3</v>
      </c>
      <c r="I101" s="30" t="s">
        <v>68</v>
      </c>
      <c r="J101" s="30" t="s">
        <v>119</v>
      </c>
      <c r="K101" s="34" t="s">
        <v>112</v>
      </c>
      <c r="L101" s="31" t="str">
        <f t="shared" si="55"/>
        <v>L</v>
      </c>
      <c r="M101" s="34">
        <v>0</v>
      </c>
      <c r="N101" s="30" t="s">
        <v>78</v>
      </c>
      <c r="O101" s="31">
        <v>1</v>
      </c>
      <c r="P101" s="31">
        <v>0</v>
      </c>
      <c r="Q101" s="31">
        <f t="shared" si="56"/>
        <v>0</v>
      </c>
      <c r="R101" s="31">
        <f t="shared" si="57"/>
        <v>0</v>
      </c>
      <c r="S101" s="31">
        <f t="shared" si="53"/>
        <v>0</v>
      </c>
      <c r="T101" s="29">
        <f t="shared" si="58"/>
        <v>0</v>
      </c>
      <c r="U101" s="31">
        <f t="shared" si="59"/>
        <v>0</v>
      </c>
      <c r="V101" s="31">
        <v>5</v>
      </c>
      <c r="W101" s="31">
        <v>1</v>
      </c>
      <c r="X101" s="31">
        <f>(5+1)-W101</f>
        <v>5</v>
      </c>
      <c r="Y101" s="31">
        <v>5</v>
      </c>
      <c r="Z101" s="31">
        <v>3</v>
      </c>
      <c r="AA101" s="31">
        <f>(5+1)-Z101</f>
        <v>3</v>
      </c>
      <c r="AB101" s="31">
        <v>1</v>
      </c>
      <c r="AC101" s="31">
        <f>(5+1)-AB101</f>
        <v>5</v>
      </c>
      <c r="AD101" s="31">
        <v>1</v>
      </c>
      <c r="AE101" s="31">
        <f>(5+1)-AD101</f>
        <v>5</v>
      </c>
      <c r="AF101" s="31">
        <f t="shared" si="60"/>
        <v>4.666666666666667</v>
      </c>
      <c r="AG101" s="29">
        <f t="shared" si="40"/>
        <v>5</v>
      </c>
      <c r="AH101" s="29">
        <f t="shared" si="41"/>
        <v>1</v>
      </c>
      <c r="AI101" s="29">
        <f t="shared" si="42"/>
        <v>0.66900678095857558</v>
      </c>
      <c r="AJ101" s="31">
        <v>5</v>
      </c>
      <c r="AK101" s="31">
        <v>4</v>
      </c>
      <c r="AL101" s="31">
        <v>7</v>
      </c>
      <c r="AM101" s="31">
        <v>1</v>
      </c>
      <c r="AN101" s="31">
        <f>(7+1)-AM101</f>
        <v>7</v>
      </c>
      <c r="AO101" s="31">
        <v>7</v>
      </c>
      <c r="AP101" s="31">
        <v>7</v>
      </c>
      <c r="AQ101" s="31">
        <v>3</v>
      </c>
      <c r="AR101" s="31">
        <v>7</v>
      </c>
      <c r="AS101" s="31">
        <f>AVERAGE(AJ101:AL101,AN101,AO101,AP101,AQ101,AR101)</f>
        <v>5.875</v>
      </c>
      <c r="AT101" s="32" t="s">
        <v>73</v>
      </c>
    </row>
    <row r="102" spans="1:46" s="32" customFormat="1" x14ac:dyDescent="0.3">
      <c r="A102" s="29">
        <v>123</v>
      </c>
      <c r="B102" s="30" t="s">
        <v>160</v>
      </c>
      <c r="C102" s="29" t="s">
        <v>181</v>
      </c>
      <c r="D102" s="29">
        <f t="shared" si="34"/>
        <v>1</v>
      </c>
      <c r="E102" s="29">
        <f t="shared" si="35"/>
        <v>0.5</v>
      </c>
      <c r="F102" s="30">
        <v>19</v>
      </c>
      <c r="G102" s="30" t="s">
        <v>164</v>
      </c>
      <c r="H102" s="30">
        <f t="shared" si="54"/>
        <v>1</v>
      </c>
      <c r="I102" s="30" t="s">
        <v>68</v>
      </c>
      <c r="J102" s="30" t="s">
        <v>135</v>
      </c>
      <c r="K102" s="34" t="s">
        <v>131</v>
      </c>
      <c r="L102" s="31" t="str">
        <f t="shared" si="55"/>
        <v>M</v>
      </c>
      <c r="M102" s="34">
        <v>2</v>
      </c>
      <c r="N102" s="35"/>
      <c r="O102" s="31">
        <v>1</v>
      </c>
      <c r="P102" s="31">
        <v>0</v>
      </c>
      <c r="Q102" s="31">
        <f t="shared" si="56"/>
        <v>0</v>
      </c>
      <c r="R102" s="31">
        <f t="shared" si="57"/>
        <v>1</v>
      </c>
      <c r="S102" s="31">
        <f t="shared" si="53"/>
        <v>2</v>
      </c>
      <c r="T102" s="29">
        <f t="shared" si="58"/>
        <v>-1</v>
      </c>
      <c r="U102" s="31">
        <f t="shared" si="59"/>
        <v>0</v>
      </c>
      <c r="V102" s="31">
        <v>5</v>
      </c>
      <c r="W102" s="31">
        <v>1</v>
      </c>
      <c r="X102" s="31">
        <f>6-W102</f>
        <v>5</v>
      </c>
      <c r="Y102" s="31">
        <v>4</v>
      </c>
      <c r="Z102" s="31">
        <v>1</v>
      </c>
      <c r="AA102" s="31">
        <f>6-Z102</f>
        <v>5</v>
      </c>
      <c r="AB102" s="31">
        <v>2</v>
      </c>
      <c r="AC102" s="31">
        <f>6-AB102</f>
        <v>4</v>
      </c>
      <c r="AD102" s="31">
        <v>1</v>
      </c>
      <c r="AE102" s="31">
        <f>6-AD102</f>
        <v>5</v>
      </c>
      <c r="AF102" s="31">
        <f t="shared" si="60"/>
        <v>4.666666666666667</v>
      </c>
      <c r="AG102" s="29">
        <f t="shared" si="40"/>
        <v>4.5</v>
      </c>
      <c r="AH102" s="29">
        <f t="shared" si="41"/>
        <v>1</v>
      </c>
      <c r="AI102" s="29">
        <f t="shared" si="42"/>
        <v>0.66900678095857558</v>
      </c>
      <c r="AJ102" s="31">
        <v>5</v>
      </c>
      <c r="AK102" s="31">
        <v>4</v>
      </c>
      <c r="AL102" s="31">
        <v>2</v>
      </c>
      <c r="AM102" s="31">
        <v>7</v>
      </c>
      <c r="AN102" s="31">
        <v>1</v>
      </c>
      <c r="AO102" s="31">
        <v>2</v>
      </c>
      <c r="AP102" s="31">
        <v>7</v>
      </c>
      <c r="AQ102" s="31">
        <v>5</v>
      </c>
      <c r="AR102" s="31">
        <v>3</v>
      </c>
      <c r="AS102" s="31">
        <v>3.625</v>
      </c>
      <c r="AT102" s="32" t="s">
        <v>73</v>
      </c>
    </row>
    <row r="103" spans="1:46" s="32" customFormat="1" x14ac:dyDescent="0.3">
      <c r="A103" s="29">
        <v>125</v>
      </c>
      <c r="B103" s="30" t="s">
        <v>160</v>
      </c>
      <c r="C103" s="29" t="s">
        <v>131</v>
      </c>
      <c r="D103" s="29">
        <f t="shared" si="34"/>
        <v>0</v>
      </c>
      <c r="E103" s="29">
        <f t="shared" si="35"/>
        <v>-0.5</v>
      </c>
      <c r="F103" s="30">
        <v>18</v>
      </c>
      <c r="G103" s="30" t="s">
        <v>162</v>
      </c>
      <c r="H103" s="30">
        <f t="shared" si="54"/>
        <v>2</v>
      </c>
      <c r="I103" s="30" t="s">
        <v>69</v>
      </c>
      <c r="J103" s="30" t="s">
        <v>132</v>
      </c>
      <c r="K103" s="34" t="s">
        <v>131</v>
      </c>
      <c r="L103" s="31" t="str">
        <f t="shared" si="55"/>
        <v>M</v>
      </c>
      <c r="M103" s="34">
        <v>2</v>
      </c>
      <c r="N103" s="35"/>
      <c r="O103" s="31">
        <v>1</v>
      </c>
      <c r="P103" s="31">
        <v>2</v>
      </c>
      <c r="Q103" s="31">
        <f t="shared" si="56"/>
        <v>1</v>
      </c>
      <c r="R103" s="31">
        <f t="shared" si="57"/>
        <v>1</v>
      </c>
      <c r="S103" s="31">
        <f t="shared" si="53"/>
        <v>0</v>
      </c>
      <c r="T103" s="29">
        <f t="shared" si="58"/>
        <v>1</v>
      </c>
      <c r="U103" s="31">
        <f t="shared" si="59"/>
        <v>1</v>
      </c>
      <c r="V103" s="31">
        <v>4</v>
      </c>
      <c r="W103" s="31">
        <v>1</v>
      </c>
      <c r="X103" s="31">
        <f>6-W103</f>
        <v>5</v>
      </c>
      <c r="Y103" s="31">
        <v>4</v>
      </c>
      <c r="Z103" s="31">
        <v>1</v>
      </c>
      <c r="AA103" s="31">
        <f>6-Z103</f>
        <v>5</v>
      </c>
      <c r="AB103" s="31">
        <v>1</v>
      </c>
      <c r="AC103" s="31">
        <f>6-AB103</f>
        <v>5</v>
      </c>
      <c r="AD103" s="31">
        <v>1</v>
      </c>
      <c r="AE103" s="31">
        <f>6-AD103</f>
        <v>5</v>
      </c>
      <c r="AF103" s="31">
        <f t="shared" si="60"/>
        <v>4.666666666666667</v>
      </c>
      <c r="AG103" s="29">
        <f t="shared" si="40"/>
        <v>4.5</v>
      </c>
      <c r="AH103" s="29">
        <f t="shared" si="41"/>
        <v>1</v>
      </c>
      <c r="AI103" s="29">
        <f t="shared" si="42"/>
        <v>0.66900678095857558</v>
      </c>
      <c r="AJ103" s="31">
        <v>3</v>
      </c>
      <c r="AK103" s="31">
        <v>2</v>
      </c>
      <c r="AL103" s="31">
        <v>3</v>
      </c>
      <c r="AM103" s="31">
        <v>3</v>
      </c>
      <c r="AN103" s="31">
        <v>5</v>
      </c>
      <c r="AO103" s="31">
        <v>5</v>
      </c>
      <c r="AP103" s="31">
        <v>3</v>
      </c>
      <c r="AQ103" s="31">
        <v>3</v>
      </c>
      <c r="AR103" s="31">
        <v>6</v>
      </c>
      <c r="AS103" s="31">
        <v>3.75</v>
      </c>
      <c r="AT103" s="32" t="s">
        <v>73</v>
      </c>
    </row>
    <row r="104" spans="1:46" s="32" customFormat="1" x14ac:dyDescent="0.3">
      <c r="A104" s="29">
        <v>127</v>
      </c>
      <c r="B104" s="30" t="s">
        <v>160</v>
      </c>
      <c r="C104" s="29" t="s">
        <v>181</v>
      </c>
      <c r="D104" s="29">
        <f t="shared" si="34"/>
        <v>1</v>
      </c>
      <c r="E104" s="29">
        <f t="shared" si="35"/>
        <v>0.5</v>
      </c>
      <c r="F104" s="30">
        <v>22</v>
      </c>
      <c r="G104" s="30" t="s">
        <v>164</v>
      </c>
      <c r="H104" s="30">
        <f t="shared" si="54"/>
        <v>1</v>
      </c>
      <c r="I104" s="30" t="s">
        <v>68</v>
      </c>
      <c r="J104" s="30" t="s">
        <v>122</v>
      </c>
      <c r="K104" s="34" t="s">
        <v>131</v>
      </c>
      <c r="L104" s="31" t="str">
        <f t="shared" si="55"/>
        <v>M</v>
      </c>
      <c r="M104" s="34">
        <v>2</v>
      </c>
      <c r="N104" s="35"/>
      <c r="O104" s="31">
        <v>1</v>
      </c>
      <c r="P104" s="31">
        <v>2</v>
      </c>
      <c r="Q104" s="31">
        <f t="shared" si="56"/>
        <v>1</v>
      </c>
      <c r="R104" s="31">
        <f t="shared" si="57"/>
        <v>1</v>
      </c>
      <c r="S104" s="31">
        <f t="shared" si="53"/>
        <v>0</v>
      </c>
      <c r="T104" s="29">
        <f t="shared" si="58"/>
        <v>1</v>
      </c>
      <c r="U104" s="31">
        <f t="shared" si="59"/>
        <v>1</v>
      </c>
      <c r="V104" s="31">
        <v>5</v>
      </c>
      <c r="W104" s="31">
        <v>1</v>
      </c>
      <c r="X104" s="31">
        <f>6-W104</f>
        <v>5</v>
      </c>
      <c r="Y104" s="31">
        <v>5</v>
      </c>
      <c r="Z104" s="31">
        <v>2</v>
      </c>
      <c r="AA104" s="31">
        <f>6-Z104</f>
        <v>4</v>
      </c>
      <c r="AB104" s="31">
        <v>1</v>
      </c>
      <c r="AC104" s="31">
        <f>6-AB104</f>
        <v>5</v>
      </c>
      <c r="AD104" s="31">
        <v>2</v>
      </c>
      <c r="AE104" s="31">
        <f>6-AD104</f>
        <v>4</v>
      </c>
      <c r="AF104" s="31">
        <f t="shared" si="60"/>
        <v>4.666666666666667</v>
      </c>
      <c r="AG104" s="29">
        <f t="shared" si="40"/>
        <v>5</v>
      </c>
      <c r="AH104" s="29">
        <f t="shared" si="41"/>
        <v>1</v>
      </c>
      <c r="AI104" s="29">
        <f t="shared" si="42"/>
        <v>0.66900678095857558</v>
      </c>
      <c r="AJ104" s="31">
        <v>5</v>
      </c>
      <c r="AK104" s="31">
        <v>2</v>
      </c>
      <c r="AL104" s="31">
        <v>4</v>
      </c>
      <c r="AM104" s="31">
        <v>5</v>
      </c>
      <c r="AN104" s="31">
        <v>3</v>
      </c>
      <c r="AO104" s="31">
        <v>4</v>
      </c>
      <c r="AP104" s="31">
        <v>6</v>
      </c>
      <c r="AQ104" s="31">
        <v>5</v>
      </c>
      <c r="AR104" s="31">
        <v>3</v>
      </c>
      <c r="AS104" s="31">
        <v>4</v>
      </c>
      <c r="AT104" s="32" t="s">
        <v>73</v>
      </c>
    </row>
    <row r="105" spans="1:46" s="32" customFormat="1" x14ac:dyDescent="0.3">
      <c r="A105" s="29">
        <v>140</v>
      </c>
      <c r="B105" s="30" t="s">
        <v>160</v>
      </c>
      <c r="C105" s="29" t="s">
        <v>131</v>
      </c>
      <c r="D105" s="29">
        <f t="shared" si="34"/>
        <v>0</v>
      </c>
      <c r="E105" s="29">
        <f t="shared" si="35"/>
        <v>-0.5</v>
      </c>
      <c r="F105" s="30">
        <v>23</v>
      </c>
      <c r="G105" s="30" t="s">
        <v>164</v>
      </c>
      <c r="H105" s="30">
        <f t="shared" si="54"/>
        <v>1</v>
      </c>
      <c r="I105" s="30" t="s">
        <v>68</v>
      </c>
      <c r="J105" s="30" t="s">
        <v>107</v>
      </c>
      <c r="K105" s="34" t="s">
        <v>40</v>
      </c>
      <c r="L105" s="31" t="str">
        <f t="shared" si="55"/>
        <v>H</v>
      </c>
      <c r="M105" s="34">
        <v>3</v>
      </c>
      <c r="N105" s="30" t="s">
        <v>101</v>
      </c>
      <c r="O105" s="31">
        <v>1</v>
      </c>
      <c r="P105" s="31">
        <v>0</v>
      </c>
      <c r="Q105" s="31">
        <f t="shared" si="56"/>
        <v>0</v>
      </c>
      <c r="R105" s="31">
        <f t="shared" si="57"/>
        <v>1</v>
      </c>
      <c r="S105" s="31">
        <f t="shared" si="53"/>
        <v>3</v>
      </c>
      <c r="T105" s="29">
        <f t="shared" si="58"/>
        <v>-1</v>
      </c>
      <c r="U105" s="31">
        <f t="shared" si="59"/>
        <v>0</v>
      </c>
      <c r="V105" s="31">
        <v>4</v>
      </c>
      <c r="W105" s="31">
        <v>1</v>
      </c>
      <c r="X105" s="31">
        <f>(5+1)-W105</f>
        <v>5</v>
      </c>
      <c r="Y105" s="31">
        <v>5</v>
      </c>
      <c r="Z105" s="31">
        <v>1</v>
      </c>
      <c r="AA105" s="31">
        <f>(5+1)-Z105</f>
        <v>5</v>
      </c>
      <c r="AB105" s="31">
        <v>1</v>
      </c>
      <c r="AC105" s="31">
        <f>(5+1)-AB105</f>
        <v>5</v>
      </c>
      <c r="AD105" s="31">
        <v>2</v>
      </c>
      <c r="AE105" s="31">
        <f>(5+1)-AD105</f>
        <v>4</v>
      </c>
      <c r="AF105" s="31">
        <f t="shared" si="60"/>
        <v>4.666666666666667</v>
      </c>
      <c r="AG105" s="29">
        <f t="shared" si="40"/>
        <v>4.75</v>
      </c>
      <c r="AH105" s="29">
        <f t="shared" si="41"/>
        <v>1</v>
      </c>
      <c r="AI105" s="29">
        <f t="shared" si="42"/>
        <v>0.66900678095857558</v>
      </c>
      <c r="AJ105" s="31">
        <v>4</v>
      </c>
      <c r="AK105" s="31">
        <v>3</v>
      </c>
      <c r="AL105" s="31">
        <v>3</v>
      </c>
      <c r="AM105" s="31">
        <v>3</v>
      </c>
      <c r="AN105" s="31">
        <f>(7+1)-AM105</f>
        <v>5</v>
      </c>
      <c r="AO105" s="31">
        <v>3</v>
      </c>
      <c r="AP105" s="31">
        <v>3</v>
      </c>
      <c r="AQ105" s="31">
        <v>3</v>
      </c>
      <c r="AR105" s="31">
        <v>3</v>
      </c>
      <c r="AS105" s="31">
        <f>AVERAGE(AJ105:AL105,AN105,AO105,AP105,AQ105,AR105)</f>
        <v>3.375</v>
      </c>
      <c r="AT105" s="32" t="s">
        <v>73</v>
      </c>
    </row>
    <row r="106" spans="1:46" s="32" customFormat="1" x14ac:dyDescent="0.3">
      <c r="A106" s="29">
        <v>9</v>
      </c>
      <c r="B106" s="29" t="s">
        <v>166</v>
      </c>
      <c r="C106" s="29" t="s">
        <v>181</v>
      </c>
      <c r="D106" s="29">
        <f t="shared" si="34"/>
        <v>1</v>
      </c>
      <c r="E106" s="29">
        <f t="shared" si="35"/>
        <v>0.5</v>
      </c>
      <c r="F106" s="29">
        <v>20</v>
      </c>
      <c r="G106" s="30" t="s">
        <v>162</v>
      </c>
      <c r="H106" s="30">
        <f t="shared" si="54"/>
        <v>2</v>
      </c>
      <c r="I106" s="29" t="s">
        <v>68</v>
      </c>
      <c r="J106" s="29" t="s">
        <v>38</v>
      </c>
      <c r="K106" s="31" t="str">
        <f>_xlfn.IFS(M106=0,"L",M106=1,"L",M106=2,"M",M106=3,"M", M106=4,"H",M106=5,"H")</f>
        <v>L</v>
      </c>
      <c r="L106" s="31" t="str">
        <f t="shared" si="55"/>
        <v>L</v>
      </c>
      <c r="M106" s="29">
        <v>0</v>
      </c>
      <c r="N106" s="29"/>
      <c r="O106" s="29">
        <v>1</v>
      </c>
      <c r="P106" s="29">
        <v>2</v>
      </c>
      <c r="Q106" s="29">
        <f t="shared" si="56"/>
        <v>1</v>
      </c>
      <c r="R106" s="29">
        <f t="shared" si="57"/>
        <v>0</v>
      </c>
      <c r="S106" s="29">
        <f>P106-M106</f>
        <v>2</v>
      </c>
      <c r="T106" s="29">
        <f t="shared" si="58"/>
        <v>2</v>
      </c>
      <c r="U106" s="31">
        <f t="shared" si="59"/>
        <v>1</v>
      </c>
      <c r="V106" s="29">
        <v>5</v>
      </c>
      <c r="W106" s="29">
        <v>1</v>
      </c>
      <c r="X106" s="29">
        <v>5</v>
      </c>
      <c r="Y106" s="29">
        <v>5</v>
      </c>
      <c r="Z106" s="29">
        <v>1</v>
      </c>
      <c r="AA106" s="29">
        <v>5</v>
      </c>
      <c r="AB106" s="29">
        <v>1</v>
      </c>
      <c r="AC106" s="29">
        <v>5</v>
      </c>
      <c r="AD106" s="29">
        <v>2</v>
      </c>
      <c r="AE106" s="29">
        <v>4</v>
      </c>
      <c r="AF106" s="29">
        <f t="shared" si="60"/>
        <v>4.833333333333333</v>
      </c>
      <c r="AG106" s="29">
        <f t="shared" si="40"/>
        <v>5</v>
      </c>
      <c r="AH106" s="29">
        <f t="shared" si="41"/>
        <v>1</v>
      </c>
      <c r="AI106" s="29">
        <f t="shared" si="42"/>
        <v>0.68424674751531245</v>
      </c>
      <c r="AJ106" s="29">
        <v>6</v>
      </c>
      <c r="AK106" s="29">
        <v>3</v>
      </c>
      <c r="AL106" s="29">
        <v>5</v>
      </c>
      <c r="AM106" s="29">
        <v>6</v>
      </c>
      <c r="AN106" s="29">
        <v>2</v>
      </c>
      <c r="AO106" s="29">
        <v>5</v>
      </c>
      <c r="AP106" s="29">
        <v>6</v>
      </c>
      <c r="AQ106" s="29">
        <v>5</v>
      </c>
      <c r="AR106" s="29">
        <v>4</v>
      </c>
      <c r="AS106" s="29">
        <f>(AVERAGE(AJ106,AK106,AL106,AN106,AO106,AP106,AQ106,AR106))</f>
        <v>4.5</v>
      </c>
      <c r="AT106" s="32" t="s">
        <v>73</v>
      </c>
    </row>
    <row r="107" spans="1:46" s="32" customFormat="1" x14ac:dyDescent="0.3">
      <c r="A107" s="29">
        <v>21</v>
      </c>
      <c r="B107" s="29" t="s">
        <v>166</v>
      </c>
      <c r="C107" s="29" t="s">
        <v>181</v>
      </c>
      <c r="D107" s="29">
        <f t="shared" si="34"/>
        <v>1</v>
      </c>
      <c r="E107" s="29">
        <f t="shared" si="35"/>
        <v>0.5</v>
      </c>
      <c r="F107" s="29">
        <v>22</v>
      </c>
      <c r="G107" s="30" t="s">
        <v>163</v>
      </c>
      <c r="H107" s="30">
        <f t="shared" si="54"/>
        <v>3</v>
      </c>
      <c r="I107" s="29" t="s">
        <v>68</v>
      </c>
      <c r="J107" s="29" t="s">
        <v>94</v>
      </c>
      <c r="K107" s="31" t="str">
        <f>_xlfn.IFS(M107=0,"L",M107=1,"L",M107=2,"M",M107=3,"M", M107=4,"H",M107=5,"H")</f>
        <v>L</v>
      </c>
      <c r="L107" s="31" t="str">
        <f t="shared" si="55"/>
        <v>L</v>
      </c>
      <c r="M107" s="29">
        <v>0</v>
      </c>
      <c r="N107" s="29"/>
      <c r="O107" s="29">
        <v>0</v>
      </c>
      <c r="P107" s="29">
        <v>3</v>
      </c>
      <c r="Q107" s="29">
        <f t="shared" si="56"/>
        <v>1</v>
      </c>
      <c r="R107" s="29">
        <f t="shared" si="57"/>
        <v>0</v>
      </c>
      <c r="S107" s="29">
        <f>P107-M107</f>
        <v>3</v>
      </c>
      <c r="T107" s="29">
        <f t="shared" si="58"/>
        <v>3</v>
      </c>
      <c r="U107" s="31">
        <f t="shared" si="59"/>
        <v>1</v>
      </c>
      <c r="V107" s="29">
        <v>5</v>
      </c>
      <c r="W107" s="29">
        <v>1</v>
      </c>
      <c r="X107" s="29">
        <v>5</v>
      </c>
      <c r="Y107" s="29">
        <v>5</v>
      </c>
      <c r="Z107" s="29">
        <v>2</v>
      </c>
      <c r="AA107" s="29">
        <v>4</v>
      </c>
      <c r="AB107" s="29">
        <v>1</v>
      </c>
      <c r="AC107" s="29">
        <v>5</v>
      </c>
      <c r="AD107" s="29">
        <v>1</v>
      </c>
      <c r="AE107" s="29">
        <v>5</v>
      </c>
      <c r="AF107" s="29">
        <f t="shared" si="60"/>
        <v>4.833333333333333</v>
      </c>
      <c r="AG107" s="29">
        <f t="shared" si="40"/>
        <v>5</v>
      </c>
      <c r="AH107" s="29">
        <f t="shared" si="41"/>
        <v>1</v>
      </c>
      <c r="AI107" s="29">
        <f t="shared" si="42"/>
        <v>0.68424674751531245</v>
      </c>
      <c r="AJ107" s="29">
        <v>6</v>
      </c>
      <c r="AK107" s="29">
        <v>2</v>
      </c>
      <c r="AL107" s="29">
        <v>4</v>
      </c>
      <c r="AM107" s="29">
        <v>5</v>
      </c>
      <c r="AN107" s="29">
        <v>3</v>
      </c>
      <c r="AO107" s="29">
        <v>4</v>
      </c>
      <c r="AP107" s="29">
        <v>6</v>
      </c>
      <c r="AQ107" s="29">
        <v>5</v>
      </c>
      <c r="AR107" s="29">
        <v>5</v>
      </c>
      <c r="AS107" s="29">
        <f>(AVERAGE(AJ107,AK107,AL107,AN107,AO107,AP107,AQ107,AR107))</f>
        <v>4.375</v>
      </c>
      <c r="AT107" s="32" t="s">
        <v>73</v>
      </c>
    </row>
    <row r="108" spans="1:46" s="32" customFormat="1" x14ac:dyDescent="0.3">
      <c r="A108" s="29">
        <v>41</v>
      </c>
      <c r="B108" s="29" t="s">
        <v>166</v>
      </c>
      <c r="C108" s="29" t="s">
        <v>181</v>
      </c>
      <c r="D108" s="29">
        <f t="shared" si="34"/>
        <v>1</v>
      </c>
      <c r="E108" s="29">
        <f t="shared" si="35"/>
        <v>0.5</v>
      </c>
      <c r="F108" s="29">
        <v>20</v>
      </c>
      <c r="G108" s="30" t="s">
        <v>164</v>
      </c>
      <c r="H108" s="30">
        <f t="shared" si="54"/>
        <v>1</v>
      </c>
      <c r="I108" s="29" t="s">
        <v>69</v>
      </c>
      <c r="J108" s="29" t="s">
        <v>48</v>
      </c>
      <c r="K108" s="31" t="str">
        <f>_xlfn.IFS(M108=0,"L",M108=1,"L",M108=2,"M",M108=3,"M", M108=4,"H",M108=5,"H")</f>
        <v>M</v>
      </c>
      <c r="L108" s="31" t="str">
        <f t="shared" si="55"/>
        <v>M</v>
      </c>
      <c r="M108" s="29">
        <v>2</v>
      </c>
      <c r="N108" s="29"/>
      <c r="O108" s="29">
        <v>0</v>
      </c>
      <c r="P108" s="29">
        <v>3</v>
      </c>
      <c r="Q108" s="29">
        <f t="shared" si="56"/>
        <v>1</v>
      </c>
      <c r="R108" s="29">
        <f t="shared" si="57"/>
        <v>1</v>
      </c>
      <c r="S108" s="29">
        <f>P108-M108</f>
        <v>1</v>
      </c>
      <c r="T108" s="29">
        <f t="shared" si="58"/>
        <v>2</v>
      </c>
      <c r="U108" s="31">
        <f t="shared" si="59"/>
        <v>1</v>
      </c>
      <c r="V108" s="29">
        <v>5</v>
      </c>
      <c r="W108" s="29">
        <v>1</v>
      </c>
      <c r="X108" s="29">
        <f>6-W108</f>
        <v>5</v>
      </c>
      <c r="Y108" s="29">
        <v>5</v>
      </c>
      <c r="Z108" s="29">
        <v>1</v>
      </c>
      <c r="AA108" s="29">
        <f>6-Z108</f>
        <v>5</v>
      </c>
      <c r="AB108" s="29">
        <v>1</v>
      </c>
      <c r="AC108" s="29">
        <f>6-AB108</f>
        <v>5</v>
      </c>
      <c r="AD108" s="29">
        <v>2</v>
      </c>
      <c r="AE108" s="29">
        <f>6-AD108</f>
        <v>4</v>
      </c>
      <c r="AF108" s="29">
        <f t="shared" si="60"/>
        <v>4.833333333333333</v>
      </c>
      <c r="AG108" s="29">
        <f t="shared" si="40"/>
        <v>5</v>
      </c>
      <c r="AH108" s="29">
        <f t="shared" si="41"/>
        <v>1</v>
      </c>
      <c r="AI108" s="29">
        <f t="shared" si="42"/>
        <v>0.68424674751531245</v>
      </c>
      <c r="AJ108" s="29">
        <v>5</v>
      </c>
      <c r="AK108" s="29">
        <v>5</v>
      </c>
      <c r="AL108" s="29">
        <v>4</v>
      </c>
      <c r="AM108" s="29">
        <v>5</v>
      </c>
      <c r="AN108" s="29">
        <f>8-AM108</f>
        <v>3</v>
      </c>
      <c r="AO108" s="29">
        <v>6</v>
      </c>
      <c r="AP108" s="29">
        <v>5</v>
      </c>
      <c r="AQ108" s="29">
        <v>5</v>
      </c>
      <c r="AR108" s="29">
        <v>5</v>
      </c>
      <c r="AS108" s="29">
        <f>AVERAGE(AJ108,AK108,AL108,AN108,AO108,AP108,AQ108,AR108)</f>
        <v>4.75</v>
      </c>
      <c r="AT108" s="32" t="s">
        <v>73</v>
      </c>
    </row>
    <row r="109" spans="1:46" s="32" customFormat="1" x14ac:dyDescent="0.3">
      <c r="A109" s="29">
        <v>64</v>
      </c>
      <c r="B109" s="29" t="s">
        <v>166</v>
      </c>
      <c r="C109" s="29" t="s">
        <v>131</v>
      </c>
      <c r="D109" s="29">
        <f t="shared" si="34"/>
        <v>0</v>
      </c>
      <c r="E109" s="29">
        <f t="shared" si="35"/>
        <v>-0.5</v>
      </c>
      <c r="F109" s="29">
        <v>22</v>
      </c>
      <c r="G109" s="30" t="s">
        <v>162</v>
      </c>
      <c r="H109" s="30">
        <f t="shared" si="54"/>
        <v>2</v>
      </c>
      <c r="I109" s="29" t="s">
        <v>68</v>
      </c>
      <c r="J109" s="29" t="s">
        <v>46</v>
      </c>
      <c r="K109" s="31" t="str">
        <f>_xlfn.IFS(M109=0,"L",M109=1,"L",M109=2,"M",M109=3,"M", M109=4,"H",M109=5,"H")</f>
        <v>M</v>
      </c>
      <c r="L109" s="31" t="str">
        <f t="shared" si="55"/>
        <v>H</v>
      </c>
      <c r="M109" s="29">
        <v>3</v>
      </c>
      <c r="N109" s="29"/>
      <c r="O109" s="29">
        <v>0</v>
      </c>
      <c r="P109" s="29">
        <v>3</v>
      </c>
      <c r="Q109" s="29">
        <f t="shared" si="56"/>
        <v>1</v>
      </c>
      <c r="R109" s="29">
        <f t="shared" si="57"/>
        <v>1</v>
      </c>
      <c r="S109" s="29">
        <f>P109-M109</f>
        <v>0</v>
      </c>
      <c r="T109" s="29">
        <f t="shared" si="58"/>
        <v>2</v>
      </c>
      <c r="U109" s="31">
        <f t="shared" si="59"/>
        <v>1</v>
      </c>
      <c r="V109" s="29">
        <v>5</v>
      </c>
      <c r="W109" s="29">
        <v>1</v>
      </c>
      <c r="X109" s="29">
        <f>6-W109</f>
        <v>5</v>
      </c>
      <c r="Y109" s="29">
        <v>4</v>
      </c>
      <c r="Z109" s="29">
        <v>1</v>
      </c>
      <c r="AA109" s="29">
        <f>6-Z109</f>
        <v>5</v>
      </c>
      <c r="AB109" s="29">
        <v>1</v>
      </c>
      <c r="AC109" s="29">
        <f>6-AB109</f>
        <v>5</v>
      </c>
      <c r="AD109" s="29">
        <v>1</v>
      </c>
      <c r="AE109" s="29">
        <f>6-AD109</f>
        <v>5</v>
      </c>
      <c r="AF109" s="29">
        <f t="shared" si="60"/>
        <v>4.833333333333333</v>
      </c>
      <c r="AG109" s="29">
        <f t="shared" si="40"/>
        <v>4.75</v>
      </c>
      <c r="AH109" s="29">
        <f t="shared" si="41"/>
        <v>1</v>
      </c>
      <c r="AI109" s="29">
        <f t="shared" si="42"/>
        <v>0.68424674751531245</v>
      </c>
      <c r="AJ109" s="29">
        <v>7</v>
      </c>
      <c r="AK109" s="29">
        <v>7</v>
      </c>
      <c r="AL109" s="29">
        <v>1</v>
      </c>
      <c r="AM109" s="29">
        <v>1</v>
      </c>
      <c r="AN109" s="29">
        <f>8-AM109</f>
        <v>7</v>
      </c>
      <c r="AO109" s="29">
        <v>7</v>
      </c>
      <c r="AP109" s="29">
        <v>5</v>
      </c>
      <c r="AQ109" s="29">
        <v>4</v>
      </c>
      <c r="AR109" s="29">
        <v>7</v>
      </c>
      <c r="AS109" s="29">
        <f>AVERAGE(AJ109,AK109,AL109,AN109,AO109,AP109,AQ109,AR109)</f>
        <v>5.625</v>
      </c>
      <c r="AT109" s="32" t="s">
        <v>73</v>
      </c>
    </row>
    <row r="110" spans="1:46" s="32" customFormat="1" x14ac:dyDescent="0.3">
      <c r="A110" s="29">
        <v>65</v>
      </c>
      <c r="B110" s="29" t="s">
        <v>166</v>
      </c>
      <c r="C110" s="29" t="s">
        <v>181</v>
      </c>
      <c r="D110" s="29">
        <f t="shared" si="34"/>
        <v>1</v>
      </c>
      <c r="E110" s="29">
        <f t="shared" si="35"/>
        <v>0.5</v>
      </c>
      <c r="F110" s="29">
        <v>19</v>
      </c>
      <c r="G110" s="30" t="s">
        <v>162</v>
      </c>
      <c r="H110" s="30">
        <f t="shared" si="54"/>
        <v>2</v>
      </c>
      <c r="I110" s="29" t="s">
        <v>70</v>
      </c>
      <c r="J110" s="29" t="s">
        <v>77</v>
      </c>
      <c r="K110" s="31" t="str">
        <f>_xlfn.IFS(M110=0,"L",M110=1,"L",M110=2,"M",M110=3,"M", M110=4,"H",M110=5,"H")</f>
        <v>H</v>
      </c>
      <c r="L110" s="31" t="str">
        <f t="shared" si="55"/>
        <v>H</v>
      </c>
      <c r="M110" s="29">
        <v>4</v>
      </c>
      <c r="N110" s="29"/>
      <c r="O110" s="29">
        <v>1</v>
      </c>
      <c r="P110" s="29">
        <v>4</v>
      </c>
      <c r="Q110" s="29">
        <f t="shared" si="56"/>
        <v>1</v>
      </c>
      <c r="R110" s="29">
        <f t="shared" si="57"/>
        <v>1</v>
      </c>
      <c r="S110" s="29">
        <f>P110-M110</f>
        <v>0</v>
      </c>
      <c r="T110" s="29">
        <f t="shared" si="58"/>
        <v>3</v>
      </c>
      <c r="U110" s="31">
        <f t="shared" si="59"/>
        <v>1</v>
      </c>
      <c r="V110" s="29">
        <v>5</v>
      </c>
      <c r="W110" s="29">
        <v>1</v>
      </c>
      <c r="X110" s="29">
        <v>5</v>
      </c>
      <c r="Y110" s="29">
        <v>4</v>
      </c>
      <c r="Z110" s="29">
        <v>1</v>
      </c>
      <c r="AA110" s="29">
        <v>5</v>
      </c>
      <c r="AB110" s="29">
        <v>1</v>
      </c>
      <c r="AC110" s="29">
        <v>5</v>
      </c>
      <c r="AD110" s="29">
        <v>1</v>
      </c>
      <c r="AE110" s="29">
        <v>5</v>
      </c>
      <c r="AF110" s="29">
        <f t="shared" si="60"/>
        <v>4.833333333333333</v>
      </c>
      <c r="AG110" s="29">
        <f t="shared" si="40"/>
        <v>4.75</v>
      </c>
      <c r="AH110" s="29">
        <f t="shared" si="41"/>
        <v>1</v>
      </c>
      <c r="AI110" s="29">
        <f t="shared" si="42"/>
        <v>0.68424674751531245</v>
      </c>
      <c r="AJ110" s="29">
        <v>3</v>
      </c>
      <c r="AK110" s="29">
        <v>2</v>
      </c>
      <c r="AL110" s="29">
        <v>3</v>
      </c>
      <c r="AM110" s="29">
        <v>5</v>
      </c>
      <c r="AN110" s="29">
        <v>3</v>
      </c>
      <c r="AO110" s="29">
        <v>3</v>
      </c>
      <c r="AP110" s="29">
        <v>7</v>
      </c>
      <c r="AQ110" s="29">
        <v>4</v>
      </c>
      <c r="AR110" s="29">
        <v>6</v>
      </c>
      <c r="AS110" s="29">
        <f>(AVERAGE(AJ110,AK110,AL110,AN110,AO110,AP110,AQ110,AR110))</f>
        <v>3.875</v>
      </c>
      <c r="AT110" s="32" t="s">
        <v>73</v>
      </c>
    </row>
    <row r="111" spans="1:46" s="32" customFormat="1" x14ac:dyDescent="0.3">
      <c r="A111" s="29">
        <v>95</v>
      </c>
      <c r="B111" s="30" t="s">
        <v>160</v>
      </c>
      <c r="C111" s="29" t="s">
        <v>181</v>
      </c>
      <c r="D111" s="29">
        <f t="shared" si="34"/>
        <v>1</v>
      </c>
      <c r="E111" s="29">
        <f t="shared" si="35"/>
        <v>0.5</v>
      </c>
      <c r="F111" s="30">
        <v>27</v>
      </c>
      <c r="G111" s="30" t="s">
        <v>162</v>
      </c>
      <c r="H111" s="30">
        <f t="shared" si="54"/>
        <v>2</v>
      </c>
      <c r="I111" s="30" t="s">
        <v>68</v>
      </c>
      <c r="J111" s="30" t="s">
        <v>38</v>
      </c>
      <c r="K111" s="34" t="s">
        <v>112</v>
      </c>
      <c r="L111" s="31" t="str">
        <f t="shared" si="55"/>
        <v>L</v>
      </c>
      <c r="M111" s="34">
        <v>0</v>
      </c>
      <c r="N111" s="35"/>
      <c r="O111" s="31">
        <v>1</v>
      </c>
      <c r="P111" s="31">
        <v>4</v>
      </c>
      <c r="Q111" s="31">
        <f t="shared" si="56"/>
        <v>1</v>
      </c>
      <c r="R111" s="31">
        <f t="shared" si="57"/>
        <v>0</v>
      </c>
      <c r="S111" s="31">
        <f t="shared" ref="S111:S119" si="61">M111-P111</f>
        <v>-4</v>
      </c>
      <c r="T111" s="29">
        <f t="shared" si="58"/>
        <v>4</v>
      </c>
      <c r="U111" s="31">
        <f t="shared" si="59"/>
        <v>1</v>
      </c>
      <c r="V111" s="31">
        <v>5</v>
      </c>
      <c r="W111" s="31">
        <v>1</v>
      </c>
      <c r="X111" s="31">
        <f>6-W111</f>
        <v>5</v>
      </c>
      <c r="Y111" s="31">
        <v>5</v>
      </c>
      <c r="Z111" s="31">
        <v>1</v>
      </c>
      <c r="AA111" s="31">
        <f>6-Z111</f>
        <v>5</v>
      </c>
      <c r="AB111" s="31">
        <v>1</v>
      </c>
      <c r="AC111" s="31">
        <f>6-AB111</f>
        <v>5</v>
      </c>
      <c r="AD111" s="31">
        <v>2</v>
      </c>
      <c r="AE111" s="31">
        <f>6-AD111</f>
        <v>4</v>
      </c>
      <c r="AF111" s="31">
        <f t="shared" si="60"/>
        <v>4.833333333333333</v>
      </c>
      <c r="AG111" s="29">
        <f t="shared" si="40"/>
        <v>5</v>
      </c>
      <c r="AH111" s="29">
        <f t="shared" si="41"/>
        <v>1</v>
      </c>
      <c r="AI111" s="29">
        <f t="shared" si="42"/>
        <v>0.68424674751531245</v>
      </c>
      <c r="AJ111" s="31">
        <v>6</v>
      </c>
      <c r="AK111" s="31">
        <v>4</v>
      </c>
      <c r="AL111" s="31">
        <v>5</v>
      </c>
      <c r="AM111" s="31">
        <v>6</v>
      </c>
      <c r="AN111" s="31">
        <v>2</v>
      </c>
      <c r="AO111" s="31">
        <v>6</v>
      </c>
      <c r="AP111" s="31">
        <v>4</v>
      </c>
      <c r="AQ111" s="31">
        <v>3</v>
      </c>
      <c r="AR111" s="31">
        <v>5</v>
      </c>
      <c r="AS111" s="31">
        <v>4.375</v>
      </c>
      <c r="AT111" s="32" t="s">
        <v>73</v>
      </c>
    </row>
    <row r="112" spans="1:46" s="32" customFormat="1" x14ac:dyDescent="0.3">
      <c r="A112" s="29">
        <v>109</v>
      </c>
      <c r="B112" s="30" t="s">
        <v>160</v>
      </c>
      <c r="C112" s="29" t="s">
        <v>181</v>
      </c>
      <c r="D112" s="29">
        <f t="shared" si="34"/>
        <v>1</v>
      </c>
      <c r="E112" s="29">
        <f t="shared" si="35"/>
        <v>0.5</v>
      </c>
      <c r="F112" s="30">
        <v>19</v>
      </c>
      <c r="G112" s="30" t="s">
        <v>163</v>
      </c>
      <c r="H112" s="30">
        <f t="shared" si="54"/>
        <v>3</v>
      </c>
      <c r="I112" s="30" t="s">
        <v>70</v>
      </c>
      <c r="J112" s="30" t="s">
        <v>116</v>
      </c>
      <c r="K112" s="34" t="s">
        <v>112</v>
      </c>
      <c r="L112" s="31" t="str">
        <f t="shared" si="55"/>
        <v>L</v>
      </c>
      <c r="M112" s="34">
        <v>0</v>
      </c>
      <c r="N112" s="35"/>
      <c r="O112" s="31">
        <v>0</v>
      </c>
      <c r="P112" s="31">
        <v>0</v>
      </c>
      <c r="Q112" s="31">
        <f t="shared" si="56"/>
        <v>0</v>
      </c>
      <c r="R112" s="31">
        <f t="shared" si="57"/>
        <v>0</v>
      </c>
      <c r="S112" s="31">
        <f t="shared" si="61"/>
        <v>0</v>
      </c>
      <c r="T112" s="29">
        <f t="shared" si="58"/>
        <v>0</v>
      </c>
      <c r="U112" s="31">
        <f t="shared" si="59"/>
        <v>0</v>
      </c>
      <c r="V112" s="31">
        <v>5</v>
      </c>
      <c r="W112" s="31">
        <v>1</v>
      </c>
      <c r="X112" s="31">
        <f>6-W112</f>
        <v>5</v>
      </c>
      <c r="Y112" s="31">
        <v>4</v>
      </c>
      <c r="Z112" s="31">
        <v>1</v>
      </c>
      <c r="AA112" s="31">
        <f>6-Z112</f>
        <v>5</v>
      </c>
      <c r="AB112" s="31">
        <v>1</v>
      </c>
      <c r="AC112" s="31">
        <f>6-AB112</f>
        <v>5</v>
      </c>
      <c r="AD112" s="31">
        <v>1</v>
      </c>
      <c r="AE112" s="31">
        <f>6-AD112</f>
        <v>5</v>
      </c>
      <c r="AF112" s="31">
        <f t="shared" si="60"/>
        <v>4.833333333333333</v>
      </c>
      <c r="AG112" s="29">
        <f t="shared" si="40"/>
        <v>4.75</v>
      </c>
      <c r="AH112" s="29">
        <f t="shared" si="41"/>
        <v>1</v>
      </c>
      <c r="AI112" s="29">
        <f t="shared" si="42"/>
        <v>0.68424674751531245</v>
      </c>
      <c r="AJ112" s="31">
        <v>4</v>
      </c>
      <c r="AK112" s="31">
        <v>5</v>
      </c>
      <c r="AL112" s="31">
        <v>5</v>
      </c>
      <c r="AM112" s="31">
        <v>2</v>
      </c>
      <c r="AN112" s="31">
        <v>6</v>
      </c>
      <c r="AO112" s="31">
        <v>6</v>
      </c>
      <c r="AP112" s="31">
        <v>7</v>
      </c>
      <c r="AQ112" s="31">
        <v>5</v>
      </c>
      <c r="AR112" s="31">
        <v>4</v>
      </c>
      <c r="AS112" s="31">
        <v>5.25</v>
      </c>
      <c r="AT112" s="32" t="s">
        <v>73</v>
      </c>
    </row>
    <row r="113" spans="1:46" s="32" customFormat="1" x14ac:dyDescent="0.3">
      <c r="A113" s="29">
        <v>120</v>
      </c>
      <c r="B113" s="30" t="s">
        <v>160</v>
      </c>
      <c r="C113" s="29" t="s">
        <v>181</v>
      </c>
      <c r="D113" s="29">
        <f t="shared" si="34"/>
        <v>1</v>
      </c>
      <c r="E113" s="29">
        <f t="shared" si="35"/>
        <v>0.5</v>
      </c>
      <c r="F113" s="30">
        <v>28</v>
      </c>
      <c r="G113" s="30" t="s">
        <v>164</v>
      </c>
      <c r="H113" s="30">
        <f t="shared" si="54"/>
        <v>1</v>
      </c>
      <c r="I113" s="30" t="s">
        <v>68</v>
      </c>
      <c r="J113" s="30" t="s">
        <v>139</v>
      </c>
      <c r="K113" s="34" t="s">
        <v>131</v>
      </c>
      <c r="L113" s="31" t="str">
        <f t="shared" si="55"/>
        <v>M</v>
      </c>
      <c r="M113" s="34">
        <v>1</v>
      </c>
      <c r="N113" s="30" t="s">
        <v>78</v>
      </c>
      <c r="O113" s="31">
        <v>1</v>
      </c>
      <c r="P113" s="31">
        <v>1</v>
      </c>
      <c r="Q113" s="31">
        <f t="shared" si="56"/>
        <v>1</v>
      </c>
      <c r="R113" s="31">
        <f t="shared" si="57"/>
        <v>1</v>
      </c>
      <c r="S113" s="31">
        <f t="shared" si="61"/>
        <v>0</v>
      </c>
      <c r="T113" s="29">
        <f t="shared" si="58"/>
        <v>0</v>
      </c>
      <c r="U113" s="31">
        <f t="shared" si="59"/>
        <v>0</v>
      </c>
      <c r="V113" s="31">
        <v>5</v>
      </c>
      <c r="W113" s="31">
        <v>1</v>
      </c>
      <c r="X113" s="31">
        <f>(5+1)-W113</f>
        <v>5</v>
      </c>
      <c r="Y113" s="31">
        <v>4</v>
      </c>
      <c r="Z113" s="31">
        <v>1</v>
      </c>
      <c r="AA113" s="31">
        <f>(5+1)-Z113</f>
        <v>5</v>
      </c>
      <c r="AB113" s="31">
        <v>1</v>
      </c>
      <c r="AC113" s="31">
        <f>(5+1)-AB113</f>
        <v>5</v>
      </c>
      <c r="AD113" s="31">
        <v>1</v>
      </c>
      <c r="AE113" s="31">
        <f>(5+1)-AD113</f>
        <v>5</v>
      </c>
      <c r="AF113" s="31">
        <f t="shared" si="60"/>
        <v>4.833333333333333</v>
      </c>
      <c r="AG113" s="29">
        <f t="shared" si="40"/>
        <v>4.75</v>
      </c>
      <c r="AH113" s="29">
        <f t="shared" si="41"/>
        <v>1</v>
      </c>
      <c r="AI113" s="29">
        <f t="shared" si="42"/>
        <v>0.68424674751531245</v>
      </c>
      <c r="AJ113" s="31">
        <v>6</v>
      </c>
      <c r="AK113" s="31">
        <v>3</v>
      </c>
      <c r="AL113" s="31">
        <v>5</v>
      </c>
      <c r="AM113" s="31">
        <v>1</v>
      </c>
      <c r="AN113" s="31">
        <f>(7+1)-AM113</f>
        <v>7</v>
      </c>
      <c r="AO113" s="31">
        <v>6</v>
      </c>
      <c r="AP113" s="31">
        <v>6</v>
      </c>
      <c r="AQ113" s="31">
        <v>6</v>
      </c>
      <c r="AR113" s="31">
        <v>6</v>
      </c>
      <c r="AS113" s="31">
        <f>AVERAGE(AJ113:AL113,AN113,AO113,AP113,AQ113,AR113)</f>
        <v>5.625</v>
      </c>
      <c r="AT113" s="32" t="s">
        <v>73</v>
      </c>
    </row>
    <row r="114" spans="1:46" s="32" customFormat="1" x14ac:dyDescent="0.3">
      <c r="A114" s="29">
        <v>121</v>
      </c>
      <c r="B114" s="30" t="s">
        <v>160</v>
      </c>
      <c r="C114" s="29" t="s">
        <v>181</v>
      </c>
      <c r="D114" s="29">
        <f t="shared" si="34"/>
        <v>1</v>
      </c>
      <c r="E114" s="29">
        <f t="shared" si="35"/>
        <v>0.5</v>
      </c>
      <c r="F114" s="30">
        <v>18</v>
      </c>
      <c r="G114" s="30" t="s">
        <v>164</v>
      </c>
      <c r="H114" s="30">
        <f t="shared" si="54"/>
        <v>1</v>
      </c>
      <c r="I114" s="30" t="s">
        <v>69</v>
      </c>
      <c r="J114" s="30" t="s">
        <v>133</v>
      </c>
      <c r="K114" s="34" t="s">
        <v>131</v>
      </c>
      <c r="L114" s="31" t="str">
        <f t="shared" si="55"/>
        <v>M</v>
      </c>
      <c r="M114" s="34">
        <v>2</v>
      </c>
      <c r="N114" s="30" t="s">
        <v>101</v>
      </c>
      <c r="O114" s="31">
        <v>1</v>
      </c>
      <c r="P114" s="31">
        <v>2</v>
      </c>
      <c r="Q114" s="31">
        <f t="shared" si="56"/>
        <v>1</v>
      </c>
      <c r="R114" s="31">
        <f t="shared" si="57"/>
        <v>1</v>
      </c>
      <c r="S114" s="31">
        <f t="shared" si="61"/>
        <v>0</v>
      </c>
      <c r="T114" s="29">
        <f t="shared" si="58"/>
        <v>1</v>
      </c>
      <c r="U114" s="31">
        <f t="shared" si="59"/>
        <v>1</v>
      </c>
      <c r="V114" s="31">
        <v>5</v>
      </c>
      <c r="W114" s="31">
        <v>1</v>
      </c>
      <c r="X114" s="31">
        <f>(5+1)-W114</f>
        <v>5</v>
      </c>
      <c r="Y114" s="31">
        <v>4</v>
      </c>
      <c r="Z114" s="31">
        <v>1</v>
      </c>
      <c r="AA114" s="31">
        <f>(5+1)-Z114</f>
        <v>5</v>
      </c>
      <c r="AB114" s="31">
        <v>1</v>
      </c>
      <c r="AC114" s="31">
        <f>(5+1)-AB114</f>
        <v>5</v>
      </c>
      <c r="AD114" s="31">
        <v>1</v>
      </c>
      <c r="AE114" s="31">
        <f>(5+1)-AD114</f>
        <v>5</v>
      </c>
      <c r="AF114" s="31">
        <f t="shared" si="60"/>
        <v>4.833333333333333</v>
      </c>
      <c r="AG114" s="29">
        <f t="shared" si="40"/>
        <v>4.75</v>
      </c>
      <c r="AH114" s="29">
        <f t="shared" si="41"/>
        <v>1</v>
      </c>
      <c r="AI114" s="29">
        <f t="shared" si="42"/>
        <v>0.68424674751531245</v>
      </c>
      <c r="AJ114" s="31">
        <v>5</v>
      </c>
      <c r="AK114" s="31">
        <v>1</v>
      </c>
      <c r="AL114" s="31">
        <v>2</v>
      </c>
      <c r="AM114" s="31">
        <v>7</v>
      </c>
      <c r="AN114" s="31">
        <f>(7+1)-AM114</f>
        <v>1</v>
      </c>
      <c r="AO114" s="31">
        <v>3</v>
      </c>
      <c r="AP114" s="31">
        <v>4</v>
      </c>
      <c r="AQ114" s="31">
        <v>3</v>
      </c>
      <c r="AR114" s="31">
        <v>4</v>
      </c>
      <c r="AS114" s="31">
        <f>AVERAGE(AJ114:AL114,AN114,AO114,AP114,AQ114,AR114)</f>
        <v>2.875</v>
      </c>
      <c r="AT114" s="32" t="s">
        <v>73</v>
      </c>
    </row>
    <row r="115" spans="1:46" s="32" customFormat="1" x14ac:dyDescent="0.3">
      <c r="A115" s="29">
        <v>130</v>
      </c>
      <c r="B115" s="30" t="s">
        <v>160</v>
      </c>
      <c r="C115" s="29" t="s">
        <v>131</v>
      </c>
      <c r="D115" s="29">
        <f t="shared" si="34"/>
        <v>0</v>
      </c>
      <c r="E115" s="29">
        <f t="shared" si="35"/>
        <v>-0.5</v>
      </c>
      <c r="F115" s="30">
        <v>24</v>
      </c>
      <c r="G115" s="30" t="s">
        <v>162</v>
      </c>
      <c r="H115" s="30">
        <f t="shared" si="54"/>
        <v>2</v>
      </c>
      <c r="I115" s="30" t="s">
        <v>68</v>
      </c>
      <c r="J115" s="30" t="s">
        <v>100</v>
      </c>
      <c r="K115" s="34" t="s">
        <v>131</v>
      </c>
      <c r="L115" s="31" t="str">
        <f t="shared" si="55"/>
        <v>M</v>
      </c>
      <c r="M115" s="34">
        <v>2</v>
      </c>
      <c r="N115" s="30" t="s">
        <v>78</v>
      </c>
      <c r="O115" s="31">
        <v>1</v>
      </c>
      <c r="P115" s="31">
        <v>2</v>
      </c>
      <c r="Q115" s="31">
        <f t="shared" si="56"/>
        <v>1</v>
      </c>
      <c r="R115" s="31">
        <f t="shared" si="57"/>
        <v>1</v>
      </c>
      <c r="S115" s="31">
        <f t="shared" si="61"/>
        <v>0</v>
      </c>
      <c r="T115" s="29">
        <f t="shared" si="58"/>
        <v>1</v>
      </c>
      <c r="U115" s="31">
        <f t="shared" si="59"/>
        <v>1</v>
      </c>
      <c r="V115" s="31">
        <v>5</v>
      </c>
      <c r="W115" s="31">
        <v>1</v>
      </c>
      <c r="X115" s="31">
        <f>(5+1)-W115</f>
        <v>5</v>
      </c>
      <c r="Y115" s="31">
        <v>4</v>
      </c>
      <c r="Z115" s="31">
        <v>1</v>
      </c>
      <c r="AA115" s="31">
        <f>(5+1)-Z115</f>
        <v>5</v>
      </c>
      <c r="AB115" s="31">
        <v>1</v>
      </c>
      <c r="AC115" s="31">
        <f>(5+1)-AB115</f>
        <v>5</v>
      </c>
      <c r="AD115" s="31">
        <v>1</v>
      </c>
      <c r="AE115" s="31">
        <f>(5+1)-AD115</f>
        <v>5</v>
      </c>
      <c r="AF115" s="31">
        <f t="shared" si="60"/>
        <v>4.833333333333333</v>
      </c>
      <c r="AG115" s="29">
        <f t="shared" si="40"/>
        <v>4.75</v>
      </c>
      <c r="AH115" s="29">
        <f t="shared" si="41"/>
        <v>1</v>
      </c>
      <c r="AI115" s="29">
        <f t="shared" si="42"/>
        <v>0.68424674751531245</v>
      </c>
      <c r="AJ115" s="31">
        <v>6</v>
      </c>
      <c r="AK115" s="31">
        <v>5</v>
      </c>
      <c r="AL115" s="31">
        <v>5</v>
      </c>
      <c r="AM115" s="31">
        <v>5</v>
      </c>
      <c r="AN115" s="31">
        <f>(7+1)-AM115</f>
        <v>3</v>
      </c>
      <c r="AO115" s="31">
        <v>5</v>
      </c>
      <c r="AP115" s="31">
        <v>2</v>
      </c>
      <c r="AQ115" s="31">
        <v>4</v>
      </c>
      <c r="AR115" s="31">
        <v>5</v>
      </c>
      <c r="AS115" s="31">
        <f>AVERAGE(AJ115:AL115,AN115,AO115,AP115,AQ115,AR115)</f>
        <v>4.375</v>
      </c>
      <c r="AT115" s="32" t="s">
        <v>73</v>
      </c>
    </row>
    <row r="116" spans="1:46" s="32" customFormat="1" x14ac:dyDescent="0.3">
      <c r="A116" s="29">
        <v>132</v>
      </c>
      <c r="B116" s="30" t="s">
        <v>160</v>
      </c>
      <c r="C116" s="29" t="s">
        <v>131</v>
      </c>
      <c r="D116" s="29">
        <f t="shared" si="34"/>
        <v>0</v>
      </c>
      <c r="E116" s="29">
        <f t="shared" si="35"/>
        <v>-0.5</v>
      </c>
      <c r="F116" s="30">
        <v>19</v>
      </c>
      <c r="G116" s="30" t="s">
        <v>164</v>
      </c>
      <c r="H116" s="30">
        <f t="shared" si="54"/>
        <v>1</v>
      </c>
      <c r="I116" s="30" t="s">
        <v>68</v>
      </c>
      <c r="J116" s="30" t="s">
        <v>109</v>
      </c>
      <c r="K116" s="34" t="s">
        <v>131</v>
      </c>
      <c r="L116" s="31" t="str">
        <f t="shared" si="55"/>
        <v>M</v>
      </c>
      <c r="M116" s="34">
        <v>2</v>
      </c>
      <c r="N116" s="35"/>
      <c r="O116" s="31">
        <v>1</v>
      </c>
      <c r="P116" s="31">
        <v>2</v>
      </c>
      <c r="Q116" s="31">
        <f t="shared" si="56"/>
        <v>1</v>
      </c>
      <c r="R116" s="31">
        <f t="shared" si="57"/>
        <v>1</v>
      </c>
      <c r="S116" s="31">
        <f t="shared" si="61"/>
        <v>0</v>
      </c>
      <c r="T116" s="29">
        <f t="shared" si="58"/>
        <v>1</v>
      </c>
      <c r="U116" s="31">
        <f t="shared" si="59"/>
        <v>1</v>
      </c>
      <c r="V116" s="31">
        <v>5</v>
      </c>
      <c r="W116" s="31">
        <v>1</v>
      </c>
      <c r="X116" s="31">
        <f>6-W116</f>
        <v>5</v>
      </c>
      <c r="Y116" s="31">
        <v>5</v>
      </c>
      <c r="Z116" s="31">
        <v>2</v>
      </c>
      <c r="AA116" s="31">
        <f>6-Z116</f>
        <v>4</v>
      </c>
      <c r="AB116" s="31">
        <v>1</v>
      </c>
      <c r="AC116" s="31">
        <f>6-AB116</f>
        <v>5</v>
      </c>
      <c r="AD116" s="31">
        <v>1</v>
      </c>
      <c r="AE116" s="31">
        <f>6-AD116</f>
        <v>5</v>
      </c>
      <c r="AF116" s="31">
        <f t="shared" si="60"/>
        <v>4.833333333333333</v>
      </c>
      <c r="AG116" s="29">
        <f t="shared" si="40"/>
        <v>5</v>
      </c>
      <c r="AH116" s="29">
        <f t="shared" si="41"/>
        <v>1</v>
      </c>
      <c r="AI116" s="29">
        <f t="shared" si="42"/>
        <v>0.68424674751531245</v>
      </c>
      <c r="AJ116" s="31">
        <v>7</v>
      </c>
      <c r="AK116" s="31">
        <v>3</v>
      </c>
      <c r="AL116" s="31">
        <v>4</v>
      </c>
      <c r="AM116" s="31">
        <v>5</v>
      </c>
      <c r="AN116" s="31">
        <v>3</v>
      </c>
      <c r="AO116" s="31">
        <v>6</v>
      </c>
      <c r="AP116" s="31">
        <v>6</v>
      </c>
      <c r="AQ116" s="31">
        <v>4</v>
      </c>
      <c r="AR116" s="31">
        <v>4</v>
      </c>
      <c r="AS116" s="31">
        <v>4.625</v>
      </c>
      <c r="AT116" s="32" t="s">
        <v>73</v>
      </c>
    </row>
    <row r="117" spans="1:46" s="32" customFormat="1" x14ac:dyDescent="0.3">
      <c r="A117" s="29">
        <v>136</v>
      </c>
      <c r="B117" s="30" t="s">
        <v>160</v>
      </c>
      <c r="C117" s="29" t="s">
        <v>131</v>
      </c>
      <c r="D117" s="29">
        <f t="shared" si="34"/>
        <v>0</v>
      </c>
      <c r="E117" s="29">
        <f t="shared" si="35"/>
        <v>-0.5</v>
      </c>
      <c r="F117" s="30">
        <v>21</v>
      </c>
      <c r="G117" s="30" t="s">
        <v>164</v>
      </c>
      <c r="H117" s="30">
        <f t="shared" si="54"/>
        <v>1</v>
      </c>
      <c r="I117" s="30" t="s">
        <v>69</v>
      </c>
      <c r="J117" s="30" t="s">
        <v>47</v>
      </c>
      <c r="K117" s="34" t="s">
        <v>131</v>
      </c>
      <c r="L117" s="31" t="str">
        <f t="shared" si="55"/>
        <v>M</v>
      </c>
      <c r="M117" s="34">
        <v>2</v>
      </c>
      <c r="N117" s="35"/>
      <c r="O117" s="31">
        <v>1</v>
      </c>
      <c r="P117" s="31">
        <v>2</v>
      </c>
      <c r="Q117" s="31">
        <f t="shared" si="56"/>
        <v>1</v>
      </c>
      <c r="R117" s="31">
        <f t="shared" si="57"/>
        <v>1</v>
      </c>
      <c r="S117" s="31">
        <f t="shared" si="61"/>
        <v>0</v>
      </c>
      <c r="T117" s="29">
        <f t="shared" si="58"/>
        <v>1</v>
      </c>
      <c r="U117" s="31">
        <f t="shared" si="59"/>
        <v>1</v>
      </c>
      <c r="V117" s="31">
        <v>5</v>
      </c>
      <c r="W117" s="31">
        <v>1</v>
      </c>
      <c r="X117" s="31">
        <f>6-W117</f>
        <v>5</v>
      </c>
      <c r="Y117" s="31">
        <v>4</v>
      </c>
      <c r="Z117" s="31">
        <v>1</v>
      </c>
      <c r="AA117" s="31">
        <f>6-Z117</f>
        <v>5</v>
      </c>
      <c r="AB117" s="31">
        <v>1</v>
      </c>
      <c r="AC117" s="31">
        <f>6-AB117</f>
        <v>5</v>
      </c>
      <c r="AD117" s="31">
        <v>1</v>
      </c>
      <c r="AE117" s="31">
        <f>6-AD117</f>
        <v>5</v>
      </c>
      <c r="AF117" s="31">
        <f t="shared" si="60"/>
        <v>4.833333333333333</v>
      </c>
      <c r="AG117" s="29">
        <f t="shared" si="40"/>
        <v>4.75</v>
      </c>
      <c r="AH117" s="29">
        <f t="shared" si="41"/>
        <v>1</v>
      </c>
      <c r="AI117" s="29">
        <f t="shared" si="42"/>
        <v>0.68424674751531245</v>
      </c>
      <c r="AJ117" s="31">
        <v>4</v>
      </c>
      <c r="AK117" s="31">
        <v>7</v>
      </c>
      <c r="AL117" s="31">
        <v>4</v>
      </c>
      <c r="AM117" s="31">
        <v>3</v>
      </c>
      <c r="AN117" s="31">
        <v>5</v>
      </c>
      <c r="AO117" s="31">
        <v>6</v>
      </c>
      <c r="AP117" s="31">
        <v>6</v>
      </c>
      <c r="AQ117" s="31">
        <v>3</v>
      </c>
      <c r="AR117" s="31">
        <v>6</v>
      </c>
      <c r="AS117" s="31">
        <v>5.125</v>
      </c>
      <c r="AT117" s="32" t="s">
        <v>73</v>
      </c>
    </row>
    <row r="118" spans="1:46" s="32" customFormat="1" x14ac:dyDescent="0.3">
      <c r="A118" s="29">
        <v>137</v>
      </c>
      <c r="B118" s="30" t="s">
        <v>160</v>
      </c>
      <c r="C118" s="29" t="s">
        <v>181</v>
      </c>
      <c r="D118" s="29">
        <f t="shared" si="34"/>
        <v>1</v>
      </c>
      <c r="E118" s="29">
        <f t="shared" si="35"/>
        <v>0.5</v>
      </c>
      <c r="F118" s="30">
        <v>20</v>
      </c>
      <c r="G118" s="30" t="s">
        <v>164</v>
      </c>
      <c r="H118" s="30">
        <f t="shared" si="54"/>
        <v>1</v>
      </c>
      <c r="I118" s="30" t="s">
        <v>70</v>
      </c>
      <c r="J118" s="30" t="s">
        <v>114</v>
      </c>
      <c r="K118" s="34" t="s">
        <v>131</v>
      </c>
      <c r="L118" s="31" t="str">
        <f t="shared" si="55"/>
        <v>M</v>
      </c>
      <c r="M118" s="34">
        <v>2</v>
      </c>
      <c r="N118" s="30" t="s">
        <v>101</v>
      </c>
      <c r="O118" s="31">
        <v>1</v>
      </c>
      <c r="P118" s="31">
        <v>2</v>
      </c>
      <c r="Q118" s="31">
        <f t="shared" si="56"/>
        <v>1</v>
      </c>
      <c r="R118" s="31">
        <f t="shared" si="57"/>
        <v>1</v>
      </c>
      <c r="S118" s="31">
        <f t="shared" si="61"/>
        <v>0</v>
      </c>
      <c r="T118" s="29">
        <f t="shared" si="58"/>
        <v>1</v>
      </c>
      <c r="U118" s="31">
        <f t="shared" si="59"/>
        <v>1</v>
      </c>
      <c r="V118" s="31">
        <v>5</v>
      </c>
      <c r="W118" s="31">
        <v>1</v>
      </c>
      <c r="X118" s="31">
        <f>(5+1)-W118</f>
        <v>5</v>
      </c>
      <c r="Y118" s="31">
        <v>4</v>
      </c>
      <c r="Z118" s="31">
        <v>1</v>
      </c>
      <c r="AA118" s="31">
        <f>(5+1)-Z118</f>
        <v>5</v>
      </c>
      <c r="AB118" s="31">
        <v>1</v>
      </c>
      <c r="AC118" s="31">
        <f>(5+1)-AB118</f>
        <v>5</v>
      </c>
      <c r="AD118" s="31">
        <v>1</v>
      </c>
      <c r="AE118" s="31">
        <f>(5+1)-AD118</f>
        <v>5</v>
      </c>
      <c r="AF118" s="31">
        <f t="shared" si="60"/>
        <v>4.833333333333333</v>
      </c>
      <c r="AG118" s="29">
        <f t="shared" si="40"/>
        <v>4.75</v>
      </c>
      <c r="AH118" s="29">
        <f t="shared" si="41"/>
        <v>1</v>
      </c>
      <c r="AI118" s="29">
        <f t="shared" si="42"/>
        <v>0.68424674751531245</v>
      </c>
      <c r="AJ118" s="31">
        <v>7</v>
      </c>
      <c r="AK118" s="31">
        <v>4</v>
      </c>
      <c r="AL118" s="31">
        <v>6</v>
      </c>
      <c r="AM118" s="31">
        <v>6</v>
      </c>
      <c r="AN118" s="31">
        <f>(7+1)-AM118</f>
        <v>2</v>
      </c>
      <c r="AO118" s="31">
        <v>6</v>
      </c>
      <c r="AP118" s="31">
        <v>6</v>
      </c>
      <c r="AQ118" s="31">
        <v>7</v>
      </c>
      <c r="AR118" s="31">
        <v>5</v>
      </c>
      <c r="AS118" s="31">
        <f>AVERAGE(AJ118:AL118,AN118,AO118,AP118,AQ118,AR118)</f>
        <v>5.375</v>
      </c>
      <c r="AT118" s="32" t="s">
        <v>73</v>
      </c>
    </row>
    <row r="119" spans="1:46" s="32" customFormat="1" x14ac:dyDescent="0.3">
      <c r="A119" s="29">
        <v>148</v>
      </c>
      <c r="B119" s="30" t="s">
        <v>160</v>
      </c>
      <c r="C119" s="29" t="s">
        <v>131</v>
      </c>
      <c r="D119" s="29">
        <f t="shared" si="34"/>
        <v>0</v>
      </c>
      <c r="E119" s="29">
        <f t="shared" si="35"/>
        <v>-0.5</v>
      </c>
      <c r="F119" s="30">
        <v>18</v>
      </c>
      <c r="G119" s="30" t="s">
        <v>162</v>
      </c>
      <c r="H119" s="30">
        <f t="shared" si="54"/>
        <v>2</v>
      </c>
      <c r="I119" s="30" t="s">
        <v>68</v>
      </c>
      <c r="J119" s="30" t="s">
        <v>100</v>
      </c>
      <c r="K119" s="34" t="s">
        <v>40</v>
      </c>
      <c r="L119" s="31" t="str">
        <f t="shared" si="55"/>
        <v>H</v>
      </c>
      <c r="M119" s="34">
        <v>3</v>
      </c>
      <c r="N119" s="30" t="s">
        <v>101</v>
      </c>
      <c r="O119" s="31">
        <v>0</v>
      </c>
      <c r="P119" s="31">
        <v>5</v>
      </c>
      <c r="Q119" s="31">
        <f t="shared" si="56"/>
        <v>1</v>
      </c>
      <c r="R119" s="31">
        <f t="shared" si="57"/>
        <v>1</v>
      </c>
      <c r="S119" s="31">
        <f t="shared" si="61"/>
        <v>-2</v>
      </c>
      <c r="T119" s="29">
        <f t="shared" si="58"/>
        <v>4</v>
      </c>
      <c r="U119" s="31">
        <f t="shared" si="59"/>
        <v>1</v>
      </c>
      <c r="V119" s="31">
        <v>5</v>
      </c>
      <c r="W119" s="31">
        <v>1</v>
      </c>
      <c r="X119" s="31">
        <f>(5+1)-W119</f>
        <v>5</v>
      </c>
      <c r="Y119" s="31">
        <v>5</v>
      </c>
      <c r="Z119" s="31">
        <v>1</v>
      </c>
      <c r="AA119" s="31">
        <f>(5+1)-Z119</f>
        <v>5</v>
      </c>
      <c r="AB119" s="31">
        <v>1</v>
      </c>
      <c r="AC119" s="31">
        <f>(5+1)-AB119</f>
        <v>5</v>
      </c>
      <c r="AD119" s="31">
        <v>2</v>
      </c>
      <c r="AE119" s="31">
        <f>(5+1)-AD119</f>
        <v>4</v>
      </c>
      <c r="AF119" s="31">
        <f t="shared" si="60"/>
        <v>4.833333333333333</v>
      </c>
      <c r="AG119" s="29">
        <f t="shared" si="40"/>
        <v>5</v>
      </c>
      <c r="AH119" s="29">
        <f t="shared" si="41"/>
        <v>1</v>
      </c>
      <c r="AI119" s="29">
        <f t="shared" si="42"/>
        <v>0.68424674751531245</v>
      </c>
      <c r="AJ119" s="31">
        <v>6</v>
      </c>
      <c r="AK119" s="31">
        <v>5</v>
      </c>
      <c r="AL119" s="31">
        <v>6</v>
      </c>
      <c r="AM119" s="31">
        <v>3</v>
      </c>
      <c r="AN119" s="31">
        <f>(7+1)-AM119</f>
        <v>5</v>
      </c>
      <c r="AO119" s="31">
        <v>5</v>
      </c>
      <c r="AP119" s="31">
        <v>5</v>
      </c>
      <c r="AQ119" s="31">
        <v>5</v>
      </c>
      <c r="AR119" s="31">
        <v>6</v>
      </c>
      <c r="AS119" s="31">
        <f>AVERAGE(AJ119:AL119,AN119,AO119,AP119,AQ119,AR119)</f>
        <v>5.375</v>
      </c>
      <c r="AT119" s="32" t="s">
        <v>73</v>
      </c>
    </row>
    <row r="120" spans="1:46" s="32" customFormat="1" x14ac:dyDescent="0.3">
      <c r="A120" s="29">
        <v>2</v>
      </c>
      <c r="B120" s="29" t="s">
        <v>166</v>
      </c>
      <c r="C120" s="29" t="s">
        <v>131</v>
      </c>
      <c r="D120" s="29">
        <f t="shared" si="34"/>
        <v>0</v>
      </c>
      <c r="E120" s="29">
        <f t="shared" si="35"/>
        <v>-0.5</v>
      </c>
      <c r="F120" s="29">
        <v>33</v>
      </c>
      <c r="G120" s="30" t="s">
        <v>162</v>
      </c>
      <c r="H120" s="30">
        <f t="shared" si="54"/>
        <v>2</v>
      </c>
      <c r="I120" s="29" t="s">
        <v>68</v>
      </c>
      <c r="J120" s="29" t="s">
        <v>79</v>
      </c>
      <c r="K120" s="31" t="str">
        <f t="shared" ref="K120:K132" si="62">_xlfn.IFS(M120=0,"L",M120=1,"L",M120=2,"M",M120=3,"M", M120=4,"H",M120=5,"H")</f>
        <v>L</v>
      </c>
      <c r="L120" s="31" t="str">
        <f t="shared" si="55"/>
        <v>L</v>
      </c>
      <c r="M120" s="29">
        <v>0</v>
      </c>
      <c r="N120" s="29"/>
      <c r="O120" s="29">
        <v>1</v>
      </c>
      <c r="P120" s="29">
        <v>0</v>
      </c>
      <c r="Q120" s="29">
        <f t="shared" si="56"/>
        <v>0</v>
      </c>
      <c r="R120" s="29">
        <f t="shared" si="57"/>
        <v>0</v>
      </c>
      <c r="S120" s="29">
        <f t="shared" ref="S120:S132" si="63">P120-M120</f>
        <v>0</v>
      </c>
      <c r="T120" s="29">
        <f t="shared" si="58"/>
        <v>0</v>
      </c>
      <c r="U120" s="31">
        <f t="shared" si="59"/>
        <v>0</v>
      </c>
      <c r="V120" s="29">
        <v>5</v>
      </c>
      <c r="W120" s="29">
        <v>1</v>
      </c>
      <c r="X120" s="29">
        <v>5</v>
      </c>
      <c r="Y120" s="29">
        <v>5</v>
      </c>
      <c r="Z120" s="29">
        <v>1</v>
      </c>
      <c r="AA120" s="29">
        <v>5</v>
      </c>
      <c r="AB120" s="29">
        <v>1</v>
      </c>
      <c r="AC120" s="29">
        <v>5</v>
      </c>
      <c r="AD120" s="29">
        <v>1</v>
      </c>
      <c r="AE120" s="29">
        <v>5</v>
      </c>
      <c r="AF120" s="29">
        <f t="shared" si="60"/>
        <v>5</v>
      </c>
      <c r="AG120" s="29">
        <f t="shared" si="40"/>
        <v>5</v>
      </c>
      <c r="AH120" s="29">
        <f t="shared" si="41"/>
        <v>1</v>
      </c>
      <c r="AI120" s="29">
        <f t="shared" si="42"/>
        <v>0.69897000433601886</v>
      </c>
      <c r="AJ120" s="29">
        <v>3</v>
      </c>
      <c r="AK120" s="29">
        <v>3</v>
      </c>
      <c r="AL120" s="29">
        <v>3</v>
      </c>
      <c r="AM120" s="29">
        <v>2</v>
      </c>
      <c r="AN120" s="29">
        <v>6</v>
      </c>
      <c r="AO120" s="29">
        <v>3</v>
      </c>
      <c r="AP120" s="29">
        <v>2</v>
      </c>
      <c r="AQ120" s="29">
        <v>5</v>
      </c>
      <c r="AR120" s="29">
        <v>7</v>
      </c>
      <c r="AS120" s="29">
        <f>(AVERAGE(AJ120,AK120,AL120,AN120,AO120,AP120,AQ120,AR120))</f>
        <v>4</v>
      </c>
      <c r="AT120" s="32" t="s">
        <v>73</v>
      </c>
    </row>
    <row r="121" spans="1:46" s="32" customFormat="1" x14ac:dyDescent="0.3">
      <c r="A121" s="29">
        <v>15</v>
      </c>
      <c r="B121" s="29" t="s">
        <v>166</v>
      </c>
      <c r="C121" s="29" t="s">
        <v>181</v>
      </c>
      <c r="D121" s="29">
        <f t="shared" si="34"/>
        <v>1</v>
      </c>
      <c r="E121" s="29">
        <f t="shared" si="35"/>
        <v>0.5</v>
      </c>
      <c r="F121" s="29">
        <v>20</v>
      </c>
      <c r="G121" s="30" t="s">
        <v>162</v>
      </c>
      <c r="H121" s="30">
        <f t="shared" si="54"/>
        <v>2</v>
      </c>
      <c r="I121" s="29" t="s">
        <v>69</v>
      </c>
      <c r="J121" s="29" t="s">
        <v>85</v>
      </c>
      <c r="K121" s="31" t="str">
        <f t="shared" si="62"/>
        <v>L</v>
      </c>
      <c r="L121" s="31" t="str">
        <f t="shared" si="55"/>
        <v>L</v>
      </c>
      <c r="M121" s="29">
        <v>0</v>
      </c>
      <c r="N121" s="29"/>
      <c r="O121" s="29">
        <v>1</v>
      </c>
      <c r="P121" s="29">
        <v>0</v>
      </c>
      <c r="Q121" s="29">
        <f t="shared" si="56"/>
        <v>0</v>
      </c>
      <c r="R121" s="29">
        <f t="shared" si="57"/>
        <v>0</v>
      </c>
      <c r="S121" s="29">
        <f t="shared" si="63"/>
        <v>0</v>
      </c>
      <c r="T121" s="29">
        <f t="shared" si="58"/>
        <v>0</v>
      </c>
      <c r="U121" s="31">
        <f t="shared" si="59"/>
        <v>0</v>
      </c>
      <c r="V121" s="29">
        <v>5</v>
      </c>
      <c r="W121" s="29">
        <v>1</v>
      </c>
      <c r="X121" s="29">
        <v>5</v>
      </c>
      <c r="Y121" s="29">
        <v>5</v>
      </c>
      <c r="Z121" s="29">
        <v>1</v>
      </c>
      <c r="AA121" s="29">
        <v>5</v>
      </c>
      <c r="AB121" s="29">
        <v>1</v>
      </c>
      <c r="AC121" s="29">
        <v>5</v>
      </c>
      <c r="AD121" s="29">
        <v>1</v>
      </c>
      <c r="AE121" s="29">
        <v>5</v>
      </c>
      <c r="AF121" s="29">
        <f t="shared" si="60"/>
        <v>5</v>
      </c>
      <c r="AG121" s="29">
        <f t="shared" si="40"/>
        <v>5</v>
      </c>
      <c r="AH121" s="29">
        <f t="shared" si="41"/>
        <v>1</v>
      </c>
      <c r="AI121" s="29">
        <f t="shared" si="42"/>
        <v>0.69897000433601886</v>
      </c>
      <c r="AJ121" s="29">
        <v>6</v>
      </c>
      <c r="AK121" s="29">
        <v>5</v>
      </c>
      <c r="AL121" s="29">
        <v>5</v>
      </c>
      <c r="AM121" s="29">
        <v>2</v>
      </c>
      <c r="AN121" s="29">
        <v>6</v>
      </c>
      <c r="AO121" s="29">
        <v>6</v>
      </c>
      <c r="AP121" s="29">
        <v>7</v>
      </c>
      <c r="AQ121" s="29">
        <v>5</v>
      </c>
      <c r="AR121" s="29">
        <v>5</v>
      </c>
      <c r="AS121" s="29">
        <f>(AVERAGE(AJ121,AK121,AL121,AN121,AO121,AP121,AQ121,AR121))</f>
        <v>5.625</v>
      </c>
      <c r="AT121" s="32" t="s">
        <v>73</v>
      </c>
    </row>
    <row r="122" spans="1:46" s="32" customFormat="1" x14ac:dyDescent="0.3">
      <c r="A122" s="29">
        <v>16</v>
      </c>
      <c r="B122" s="29" t="s">
        <v>166</v>
      </c>
      <c r="C122" s="29" t="s">
        <v>181</v>
      </c>
      <c r="D122" s="29">
        <f t="shared" si="34"/>
        <v>1</v>
      </c>
      <c r="E122" s="29">
        <f t="shared" si="35"/>
        <v>0.5</v>
      </c>
      <c r="F122" s="29">
        <v>38</v>
      </c>
      <c r="G122" s="30" t="s">
        <v>162</v>
      </c>
      <c r="H122" s="30">
        <f t="shared" si="54"/>
        <v>2</v>
      </c>
      <c r="I122" s="29" t="s">
        <v>69</v>
      </c>
      <c r="J122" s="29" t="s">
        <v>60</v>
      </c>
      <c r="K122" s="31" t="str">
        <f t="shared" si="62"/>
        <v>L</v>
      </c>
      <c r="L122" s="31" t="str">
        <f t="shared" si="55"/>
        <v>L</v>
      </c>
      <c r="M122" s="29">
        <v>0</v>
      </c>
      <c r="N122" s="29"/>
      <c r="O122" s="29">
        <v>1</v>
      </c>
      <c r="P122" s="29">
        <v>0</v>
      </c>
      <c r="Q122" s="29">
        <f t="shared" si="56"/>
        <v>0</v>
      </c>
      <c r="R122" s="29">
        <f t="shared" si="57"/>
        <v>0</v>
      </c>
      <c r="S122" s="29">
        <f t="shared" si="63"/>
        <v>0</v>
      </c>
      <c r="T122" s="29">
        <f t="shared" si="58"/>
        <v>0</v>
      </c>
      <c r="U122" s="31">
        <f t="shared" si="59"/>
        <v>0</v>
      </c>
      <c r="V122" s="29">
        <v>5</v>
      </c>
      <c r="W122" s="29">
        <v>1</v>
      </c>
      <c r="X122" s="29">
        <f>6-W122</f>
        <v>5</v>
      </c>
      <c r="Y122" s="29">
        <v>5</v>
      </c>
      <c r="Z122" s="29">
        <v>1</v>
      </c>
      <c r="AA122" s="29">
        <f>6-Z122</f>
        <v>5</v>
      </c>
      <c r="AB122" s="29">
        <v>1</v>
      </c>
      <c r="AC122" s="29">
        <f>6-AB122</f>
        <v>5</v>
      </c>
      <c r="AD122" s="29">
        <v>1</v>
      </c>
      <c r="AE122" s="29">
        <f>6-AD122</f>
        <v>5</v>
      </c>
      <c r="AF122" s="29">
        <f t="shared" si="60"/>
        <v>5</v>
      </c>
      <c r="AG122" s="29">
        <f t="shared" si="40"/>
        <v>5</v>
      </c>
      <c r="AH122" s="29">
        <f t="shared" si="41"/>
        <v>1</v>
      </c>
      <c r="AI122" s="29">
        <f t="shared" si="42"/>
        <v>0.69897000433601886</v>
      </c>
      <c r="AJ122" s="29">
        <v>7</v>
      </c>
      <c r="AK122" s="29">
        <v>5</v>
      </c>
      <c r="AL122" s="29">
        <v>6</v>
      </c>
      <c r="AM122" s="29">
        <v>2</v>
      </c>
      <c r="AN122" s="29">
        <f>8-AM122</f>
        <v>6</v>
      </c>
      <c r="AO122" s="29">
        <v>7</v>
      </c>
      <c r="AP122" s="29">
        <v>7</v>
      </c>
      <c r="AQ122" s="29">
        <v>7</v>
      </c>
      <c r="AR122" s="29">
        <v>5</v>
      </c>
      <c r="AS122" s="29">
        <f>AVERAGE(AJ122,AK122,AL122,AN122,AO122,AP122,AQ122,AR122)</f>
        <v>6.25</v>
      </c>
      <c r="AT122" s="32" t="s">
        <v>73</v>
      </c>
    </row>
    <row r="123" spans="1:46" s="32" customFormat="1" x14ac:dyDescent="0.3">
      <c r="A123" s="29">
        <v>17</v>
      </c>
      <c r="B123" s="29" t="s">
        <v>166</v>
      </c>
      <c r="C123" s="29" t="s">
        <v>181</v>
      </c>
      <c r="D123" s="29">
        <f t="shared" si="34"/>
        <v>1</v>
      </c>
      <c r="E123" s="29">
        <f t="shared" si="35"/>
        <v>0.5</v>
      </c>
      <c r="F123" s="29">
        <v>20</v>
      </c>
      <c r="G123" s="30" t="s">
        <v>164</v>
      </c>
      <c r="H123" s="30">
        <f t="shared" si="54"/>
        <v>1</v>
      </c>
      <c r="I123" s="29" t="s">
        <v>69</v>
      </c>
      <c r="J123" s="29" t="s">
        <v>48</v>
      </c>
      <c r="K123" s="31" t="str">
        <f t="shared" si="62"/>
        <v>L</v>
      </c>
      <c r="L123" s="31" t="str">
        <f t="shared" si="55"/>
        <v>L</v>
      </c>
      <c r="M123" s="29">
        <v>0</v>
      </c>
      <c r="N123" s="29"/>
      <c r="O123" s="29">
        <v>1</v>
      </c>
      <c r="P123" s="29">
        <v>0</v>
      </c>
      <c r="Q123" s="29">
        <f t="shared" si="56"/>
        <v>0</v>
      </c>
      <c r="R123" s="29">
        <f t="shared" si="57"/>
        <v>0</v>
      </c>
      <c r="S123" s="29">
        <f t="shared" si="63"/>
        <v>0</v>
      </c>
      <c r="T123" s="29">
        <f t="shared" si="58"/>
        <v>0</v>
      </c>
      <c r="U123" s="31">
        <f t="shared" si="59"/>
        <v>0</v>
      </c>
      <c r="V123" s="29">
        <v>5</v>
      </c>
      <c r="W123" s="29">
        <v>1</v>
      </c>
      <c r="X123" s="29">
        <f>6-W123</f>
        <v>5</v>
      </c>
      <c r="Y123" s="29">
        <v>5</v>
      </c>
      <c r="Z123" s="29">
        <v>1</v>
      </c>
      <c r="AA123" s="29">
        <f>6-Z123</f>
        <v>5</v>
      </c>
      <c r="AB123" s="29">
        <v>1</v>
      </c>
      <c r="AC123" s="29">
        <f>6-AB123</f>
        <v>5</v>
      </c>
      <c r="AD123" s="29">
        <v>1</v>
      </c>
      <c r="AE123" s="29">
        <f>6-AD123</f>
        <v>5</v>
      </c>
      <c r="AF123" s="29">
        <f t="shared" si="60"/>
        <v>5</v>
      </c>
      <c r="AG123" s="29">
        <f t="shared" si="40"/>
        <v>5</v>
      </c>
      <c r="AH123" s="29">
        <f t="shared" si="41"/>
        <v>1</v>
      </c>
      <c r="AI123" s="29">
        <f t="shared" si="42"/>
        <v>0.69897000433601886</v>
      </c>
      <c r="AJ123" s="29">
        <v>6</v>
      </c>
      <c r="AK123" s="29">
        <v>6</v>
      </c>
      <c r="AL123" s="29">
        <v>7</v>
      </c>
      <c r="AM123" s="29">
        <v>1</v>
      </c>
      <c r="AN123" s="29">
        <f>8-AM123</f>
        <v>7</v>
      </c>
      <c r="AO123" s="29">
        <v>7</v>
      </c>
      <c r="AP123" s="29">
        <v>6</v>
      </c>
      <c r="AQ123" s="29">
        <v>6</v>
      </c>
      <c r="AR123" s="29">
        <v>6</v>
      </c>
      <c r="AS123" s="29">
        <f>AVERAGE(AJ123,AK123,AL123,AN123,AO123,AP123,AQ123,AR123)</f>
        <v>6.375</v>
      </c>
      <c r="AT123" s="32" t="s">
        <v>73</v>
      </c>
    </row>
    <row r="124" spans="1:46" s="32" customFormat="1" x14ac:dyDescent="0.3">
      <c r="A124" s="29">
        <v>19</v>
      </c>
      <c r="B124" s="29" t="s">
        <v>166</v>
      </c>
      <c r="C124" s="29" t="s">
        <v>181</v>
      </c>
      <c r="D124" s="29">
        <f t="shared" si="34"/>
        <v>1</v>
      </c>
      <c r="E124" s="29">
        <f t="shared" si="35"/>
        <v>0.5</v>
      </c>
      <c r="F124" s="29">
        <v>23</v>
      </c>
      <c r="G124" s="30" t="s">
        <v>163</v>
      </c>
      <c r="H124" s="30">
        <f t="shared" si="54"/>
        <v>3</v>
      </c>
      <c r="I124" s="29" t="s">
        <v>70</v>
      </c>
      <c r="J124" s="29" t="s">
        <v>57</v>
      </c>
      <c r="K124" s="31" t="str">
        <f t="shared" si="62"/>
        <v>L</v>
      </c>
      <c r="L124" s="31" t="str">
        <f t="shared" si="55"/>
        <v>L</v>
      </c>
      <c r="M124" s="29">
        <v>0</v>
      </c>
      <c r="N124" s="29"/>
      <c r="O124" s="29">
        <v>1</v>
      </c>
      <c r="P124" s="29">
        <v>0</v>
      </c>
      <c r="Q124" s="29">
        <f t="shared" si="56"/>
        <v>0</v>
      </c>
      <c r="R124" s="29">
        <f t="shared" si="57"/>
        <v>0</v>
      </c>
      <c r="S124" s="29">
        <f t="shared" si="63"/>
        <v>0</v>
      </c>
      <c r="T124" s="29">
        <f t="shared" si="58"/>
        <v>0</v>
      </c>
      <c r="U124" s="31">
        <f t="shared" si="59"/>
        <v>0</v>
      </c>
      <c r="V124" s="29">
        <v>5</v>
      </c>
      <c r="W124" s="29">
        <v>1</v>
      </c>
      <c r="X124" s="29">
        <f>6-W124</f>
        <v>5</v>
      </c>
      <c r="Y124" s="29">
        <v>5</v>
      </c>
      <c r="Z124" s="29">
        <v>1</v>
      </c>
      <c r="AA124" s="29">
        <f>6-Z124</f>
        <v>5</v>
      </c>
      <c r="AB124" s="29">
        <v>1</v>
      </c>
      <c r="AC124" s="29">
        <f>6-AB124</f>
        <v>5</v>
      </c>
      <c r="AD124" s="29">
        <v>1</v>
      </c>
      <c r="AE124" s="29">
        <f>6-AD124</f>
        <v>5</v>
      </c>
      <c r="AF124" s="29">
        <f t="shared" si="60"/>
        <v>5</v>
      </c>
      <c r="AG124" s="29">
        <f t="shared" si="40"/>
        <v>5</v>
      </c>
      <c r="AH124" s="29">
        <f t="shared" si="41"/>
        <v>1</v>
      </c>
      <c r="AI124" s="29">
        <f t="shared" si="42"/>
        <v>0.69897000433601886</v>
      </c>
      <c r="AJ124" s="29">
        <v>7</v>
      </c>
      <c r="AK124" s="29">
        <v>7</v>
      </c>
      <c r="AL124" s="29">
        <v>7</v>
      </c>
      <c r="AM124" s="29">
        <v>1</v>
      </c>
      <c r="AN124" s="29">
        <f>8-AM124</f>
        <v>7</v>
      </c>
      <c r="AO124" s="29">
        <v>7</v>
      </c>
      <c r="AP124" s="29">
        <v>7</v>
      </c>
      <c r="AQ124" s="29">
        <v>6</v>
      </c>
      <c r="AR124" s="29">
        <v>7</v>
      </c>
      <c r="AS124" s="29">
        <f>AVERAGE(AJ124,AK124,AL124,AN124,AO124,AP124,AQ124,AR124)</f>
        <v>6.875</v>
      </c>
      <c r="AT124" s="32" t="s">
        <v>73</v>
      </c>
    </row>
    <row r="125" spans="1:46" s="32" customFormat="1" x14ac:dyDescent="0.3">
      <c r="A125" s="29">
        <v>25</v>
      </c>
      <c r="B125" s="29" t="s">
        <v>166</v>
      </c>
      <c r="C125" s="29" t="s">
        <v>181</v>
      </c>
      <c r="D125" s="29">
        <f t="shared" si="34"/>
        <v>1</v>
      </c>
      <c r="E125" s="29">
        <f t="shared" si="35"/>
        <v>0.5</v>
      </c>
      <c r="F125" s="29">
        <v>20</v>
      </c>
      <c r="G125" s="30" t="s">
        <v>162</v>
      </c>
      <c r="H125" s="30">
        <f t="shared" si="54"/>
        <v>2</v>
      </c>
      <c r="I125" s="29" t="s">
        <v>68</v>
      </c>
      <c r="J125" s="29" t="s">
        <v>38</v>
      </c>
      <c r="K125" s="31" t="str">
        <f t="shared" si="62"/>
        <v>L</v>
      </c>
      <c r="L125" s="31" t="str">
        <f t="shared" si="55"/>
        <v>M</v>
      </c>
      <c r="M125" s="29">
        <v>1</v>
      </c>
      <c r="N125" s="29"/>
      <c r="O125" s="29">
        <v>0</v>
      </c>
      <c r="P125" s="29">
        <v>3</v>
      </c>
      <c r="Q125" s="29">
        <f t="shared" si="56"/>
        <v>1</v>
      </c>
      <c r="R125" s="29">
        <f t="shared" si="57"/>
        <v>1</v>
      </c>
      <c r="S125" s="29">
        <f t="shared" si="63"/>
        <v>2</v>
      </c>
      <c r="T125" s="29">
        <f t="shared" si="58"/>
        <v>2</v>
      </c>
      <c r="U125" s="31">
        <f t="shared" si="59"/>
        <v>1</v>
      </c>
      <c r="V125" s="29">
        <v>5</v>
      </c>
      <c r="W125" s="29">
        <v>1</v>
      </c>
      <c r="X125" s="29">
        <f>6-W125</f>
        <v>5</v>
      </c>
      <c r="Y125" s="29">
        <v>5</v>
      </c>
      <c r="Z125" s="29">
        <v>1</v>
      </c>
      <c r="AA125" s="29">
        <f>6-Z125</f>
        <v>5</v>
      </c>
      <c r="AB125" s="29">
        <v>1</v>
      </c>
      <c r="AC125" s="29">
        <f>6-AB125</f>
        <v>5</v>
      </c>
      <c r="AD125" s="29">
        <v>1</v>
      </c>
      <c r="AE125" s="29">
        <f>6-AD125</f>
        <v>5</v>
      </c>
      <c r="AF125" s="29">
        <f t="shared" si="60"/>
        <v>5</v>
      </c>
      <c r="AG125" s="29">
        <f t="shared" si="40"/>
        <v>5</v>
      </c>
      <c r="AH125" s="29">
        <f t="shared" si="41"/>
        <v>1</v>
      </c>
      <c r="AI125" s="29">
        <f t="shared" si="42"/>
        <v>0.69897000433601886</v>
      </c>
      <c r="AJ125" s="29">
        <v>3</v>
      </c>
      <c r="AK125" s="29">
        <v>2</v>
      </c>
      <c r="AL125" s="29">
        <v>3</v>
      </c>
      <c r="AM125" s="29">
        <v>5</v>
      </c>
      <c r="AN125" s="29">
        <f>8-AM125</f>
        <v>3</v>
      </c>
      <c r="AO125" s="29">
        <v>3</v>
      </c>
      <c r="AP125" s="29">
        <v>4</v>
      </c>
      <c r="AQ125" s="29">
        <v>2</v>
      </c>
      <c r="AR125" s="29">
        <v>4</v>
      </c>
      <c r="AS125" s="29">
        <f>AVERAGE(AJ125,AK125,AL125,AN125,AO125,AP125,AQ125,AR125)</f>
        <v>3</v>
      </c>
      <c r="AT125" s="32" t="s">
        <v>73</v>
      </c>
    </row>
    <row r="126" spans="1:46" s="32" customFormat="1" x14ac:dyDescent="0.3">
      <c r="A126" s="29">
        <v>26</v>
      </c>
      <c r="B126" s="29" t="s">
        <v>166</v>
      </c>
      <c r="C126" s="29" t="s">
        <v>131</v>
      </c>
      <c r="D126" s="29">
        <f t="shared" si="34"/>
        <v>0</v>
      </c>
      <c r="E126" s="29">
        <f t="shared" si="35"/>
        <v>-0.5</v>
      </c>
      <c r="F126" s="29">
        <v>23</v>
      </c>
      <c r="G126" s="30" t="s">
        <v>164</v>
      </c>
      <c r="H126" s="30">
        <f t="shared" si="54"/>
        <v>1</v>
      </c>
      <c r="I126" s="29" t="s">
        <v>68</v>
      </c>
      <c r="J126" s="29" t="s">
        <v>83</v>
      </c>
      <c r="K126" s="31" t="str">
        <f t="shared" si="62"/>
        <v>L</v>
      </c>
      <c r="L126" s="31" t="str">
        <f t="shared" si="55"/>
        <v>M</v>
      </c>
      <c r="M126" s="29">
        <v>1</v>
      </c>
      <c r="N126" s="29"/>
      <c r="O126" s="29">
        <v>0</v>
      </c>
      <c r="P126" s="29">
        <v>3</v>
      </c>
      <c r="Q126" s="29">
        <f t="shared" si="56"/>
        <v>1</v>
      </c>
      <c r="R126" s="29">
        <f t="shared" si="57"/>
        <v>1</v>
      </c>
      <c r="S126" s="29">
        <f t="shared" si="63"/>
        <v>2</v>
      </c>
      <c r="T126" s="29">
        <f t="shared" si="58"/>
        <v>2</v>
      </c>
      <c r="U126" s="31">
        <f t="shared" si="59"/>
        <v>1</v>
      </c>
      <c r="V126" s="29">
        <v>5</v>
      </c>
      <c r="W126" s="29">
        <v>1</v>
      </c>
      <c r="X126" s="29">
        <v>5</v>
      </c>
      <c r="Y126" s="29">
        <v>5</v>
      </c>
      <c r="Z126" s="29">
        <v>1</v>
      </c>
      <c r="AA126" s="29">
        <v>5</v>
      </c>
      <c r="AB126" s="29">
        <v>1</v>
      </c>
      <c r="AC126" s="29">
        <v>5</v>
      </c>
      <c r="AD126" s="29">
        <v>1</v>
      </c>
      <c r="AE126" s="29">
        <v>5</v>
      </c>
      <c r="AF126" s="29">
        <f t="shared" si="60"/>
        <v>5</v>
      </c>
      <c r="AG126" s="29">
        <f t="shared" si="40"/>
        <v>5</v>
      </c>
      <c r="AH126" s="29">
        <f t="shared" si="41"/>
        <v>1</v>
      </c>
      <c r="AI126" s="29">
        <f t="shared" si="42"/>
        <v>0.69897000433601886</v>
      </c>
      <c r="AJ126" s="29">
        <v>3</v>
      </c>
      <c r="AK126" s="29">
        <v>3</v>
      </c>
      <c r="AL126" s="29">
        <v>5</v>
      </c>
      <c r="AM126" s="29">
        <v>5</v>
      </c>
      <c r="AN126" s="29">
        <v>3</v>
      </c>
      <c r="AO126" s="29">
        <v>3</v>
      </c>
      <c r="AP126" s="29">
        <v>4</v>
      </c>
      <c r="AQ126" s="29">
        <v>3</v>
      </c>
      <c r="AR126" s="29">
        <v>4</v>
      </c>
      <c r="AS126" s="29">
        <f>(AVERAGE(AJ126,AK126,AL126,AN126,AO126,AP126,AQ126,AR126))</f>
        <v>3.5</v>
      </c>
      <c r="AT126" s="32" t="s">
        <v>73</v>
      </c>
    </row>
    <row r="127" spans="1:46" s="32" customFormat="1" x14ac:dyDescent="0.3">
      <c r="A127" s="29">
        <v>27</v>
      </c>
      <c r="B127" s="29" t="s">
        <v>166</v>
      </c>
      <c r="C127" s="29" t="s">
        <v>181</v>
      </c>
      <c r="D127" s="29">
        <f t="shared" si="34"/>
        <v>1</v>
      </c>
      <c r="E127" s="29">
        <f t="shared" si="35"/>
        <v>0.5</v>
      </c>
      <c r="F127" s="29">
        <v>21</v>
      </c>
      <c r="G127" s="30" t="s">
        <v>162</v>
      </c>
      <c r="H127" s="30">
        <f t="shared" si="54"/>
        <v>2</v>
      </c>
      <c r="I127" s="29" t="s">
        <v>68</v>
      </c>
      <c r="J127" s="29" t="s">
        <v>75</v>
      </c>
      <c r="K127" s="31" t="str">
        <f t="shared" si="62"/>
        <v>L</v>
      </c>
      <c r="L127" s="31" t="str">
        <f t="shared" si="55"/>
        <v>M</v>
      </c>
      <c r="M127" s="29">
        <v>1</v>
      </c>
      <c r="N127" s="29"/>
      <c r="O127" s="29">
        <v>1</v>
      </c>
      <c r="P127" s="29">
        <v>1</v>
      </c>
      <c r="Q127" s="29">
        <f t="shared" si="56"/>
        <v>1</v>
      </c>
      <c r="R127" s="29">
        <f t="shared" si="57"/>
        <v>1</v>
      </c>
      <c r="S127" s="29">
        <f t="shared" si="63"/>
        <v>0</v>
      </c>
      <c r="T127" s="29">
        <f t="shared" si="58"/>
        <v>0</v>
      </c>
      <c r="U127" s="31">
        <f t="shared" si="59"/>
        <v>0</v>
      </c>
      <c r="V127" s="29">
        <v>5</v>
      </c>
      <c r="W127" s="29">
        <v>1</v>
      </c>
      <c r="X127" s="29">
        <v>5</v>
      </c>
      <c r="Y127" s="29">
        <v>5</v>
      </c>
      <c r="Z127" s="29">
        <v>1</v>
      </c>
      <c r="AA127" s="29">
        <v>5</v>
      </c>
      <c r="AB127" s="29">
        <v>1</v>
      </c>
      <c r="AC127" s="29">
        <v>5</v>
      </c>
      <c r="AD127" s="29">
        <v>1</v>
      </c>
      <c r="AE127" s="29">
        <v>5</v>
      </c>
      <c r="AF127" s="29">
        <f t="shared" si="60"/>
        <v>5</v>
      </c>
      <c r="AG127" s="29">
        <f t="shared" si="40"/>
        <v>5</v>
      </c>
      <c r="AH127" s="29">
        <f t="shared" si="41"/>
        <v>1</v>
      </c>
      <c r="AI127" s="29">
        <f t="shared" si="42"/>
        <v>0.69897000433601886</v>
      </c>
      <c r="AJ127" s="29">
        <v>5</v>
      </c>
      <c r="AK127" s="29">
        <v>2</v>
      </c>
      <c r="AL127" s="29">
        <v>5</v>
      </c>
      <c r="AM127" s="29">
        <v>5</v>
      </c>
      <c r="AN127" s="29">
        <v>3</v>
      </c>
      <c r="AO127" s="29">
        <v>7</v>
      </c>
      <c r="AP127" s="29">
        <v>2</v>
      </c>
      <c r="AQ127" s="29">
        <v>1</v>
      </c>
      <c r="AR127" s="29">
        <v>6</v>
      </c>
      <c r="AS127" s="29">
        <f>(AVERAGE(AJ127,AK127,AL127,AN127,AO127,AP127,AQ127,AR127))</f>
        <v>3.875</v>
      </c>
      <c r="AT127" s="32" t="s">
        <v>73</v>
      </c>
    </row>
    <row r="128" spans="1:46" s="32" customFormat="1" x14ac:dyDescent="0.3">
      <c r="A128" s="29">
        <v>35</v>
      </c>
      <c r="B128" s="29" t="s">
        <v>166</v>
      </c>
      <c r="C128" s="29" t="s">
        <v>181</v>
      </c>
      <c r="D128" s="29">
        <f t="shared" si="34"/>
        <v>1</v>
      </c>
      <c r="E128" s="29">
        <f t="shared" si="35"/>
        <v>0.5</v>
      </c>
      <c r="F128" s="29">
        <v>25</v>
      </c>
      <c r="G128" s="30" t="s">
        <v>164</v>
      </c>
      <c r="H128" s="30">
        <f t="shared" si="54"/>
        <v>1</v>
      </c>
      <c r="I128" s="29" t="s">
        <v>68</v>
      </c>
      <c r="J128" s="29" t="s">
        <v>55</v>
      </c>
      <c r="K128" s="31" t="str">
        <f t="shared" si="62"/>
        <v>L</v>
      </c>
      <c r="L128" s="31" t="str">
        <f t="shared" si="55"/>
        <v>M</v>
      </c>
      <c r="M128" s="29">
        <v>1</v>
      </c>
      <c r="N128" s="29"/>
      <c r="O128" s="29">
        <v>1</v>
      </c>
      <c r="P128" s="29">
        <v>1</v>
      </c>
      <c r="Q128" s="29">
        <f t="shared" si="56"/>
        <v>1</v>
      </c>
      <c r="R128" s="29">
        <f t="shared" si="57"/>
        <v>1</v>
      </c>
      <c r="S128" s="29">
        <f t="shared" si="63"/>
        <v>0</v>
      </c>
      <c r="T128" s="29">
        <f t="shared" si="58"/>
        <v>0</v>
      </c>
      <c r="U128" s="31">
        <f t="shared" si="59"/>
        <v>0</v>
      </c>
      <c r="V128" s="29">
        <v>5</v>
      </c>
      <c r="W128" s="29">
        <v>1</v>
      </c>
      <c r="X128" s="29">
        <f>6-W128</f>
        <v>5</v>
      </c>
      <c r="Y128" s="29">
        <v>5</v>
      </c>
      <c r="Z128" s="29">
        <v>1</v>
      </c>
      <c r="AA128" s="29">
        <f>6-Z128</f>
        <v>5</v>
      </c>
      <c r="AB128" s="29">
        <v>1</v>
      </c>
      <c r="AC128" s="29">
        <f>6-AB128</f>
        <v>5</v>
      </c>
      <c r="AD128" s="29">
        <v>1</v>
      </c>
      <c r="AE128" s="29">
        <f>6-AD128</f>
        <v>5</v>
      </c>
      <c r="AF128" s="29">
        <f t="shared" si="60"/>
        <v>5</v>
      </c>
      <c r="AG128" s="29">
        <f t="shared" si="40"/>
        <v>5</v>
      </c>
      <c r="AH128" s="29">
        <f t="shared" si="41"/>
        <v>1</v>
      </c>
      <c r="AI128" s="29">
        <f t="shared" si="42"/>
        <v>0.69897000433601886</v>
      </c>
      <c r="AJ128" s="29">
        <v>6</v>
      </c>
      <c r="AK128" s="29">
        <v>5</v>
      </c>
      <c r="AL128" s="29">
        <v>7</v>
      </c>
      <c r="AM128" s="29">
        <v>1</v>
      </c>
      <c r="AN128" s="29">
        <f>8-AM128</f>
        <v>7</v>
      </c>
      <c r="AO128" s="29">
        <v>7</v>
      </c>
      <c r="AP128" s="29">
        <v>6</v>
      </c>
      <c r="AQ128" s="29">
        <v>5</v>
      </c>
      <c r="AR128" s="29">
        <v>7</v>
      </c>
      <c r="AS128" s="29">
        <f>AVERAGE(AJ128,AK128,AL128,AN128,AO128,AP128,AQ128,AR128)</f>
        <v>6.25</v>
      </c>
      <c r="AT128" s="32" t="s">
        <v>73</v>
      </c>
    </row>
    <row r="129" spans="1:46" s="32" customFormat="1" x14ac:dyDescent="0.3">
      <c r="A129" s="29">
        <v>55</v>
      </c>
      <c r="B129" s="29" t="s">
        <v>166</v>
      </c>
      <c r="C129" s="29" t="s">
        <v>181</v>
      </c>
      <c r="D129" s="29">
        <f t="shared" si="34"/>
        <v>1</v>
      </c>
      <c r="E129" s="29">
        <f t="shared" si="35"/>
        <v>0.5</v>
      </c>
      <c r="F129" s="29">
        <v>23</v>
      </c>
      <c r="G129" s="30" t="s">
        <v>164</v>
      </c>
      <c r="H129" s="30">
        <f t="shared" si="54"/>
        <v>1</v>
      </c>
      <c r="I129" s="29" t="s">
        <v>70</v>
      </c>
      <c r="J129" s="29" t="s">
        <v>62</v>
      </c>
      <c r="K129" s="31" t="str">
        <f t="shared" si="62"/>
        <v>M</v>
      </c>
      <c r="L129" s="31" t="str">
        <f t="shared" si="55"/>
        <v>H</v>
      </c>
      <c r="M129" s="29">
        <v>3</v>
      </c>
      <c r="N129" s="29"/>
      <c r="O129" s="29">
        <v>1</v>
      </c>
      <c r="P129" s="29">
        <v>3</v>
      </c>
      <c r="Q129" s="29">
        <f t="shared" si="56"/>
        <v>1</v>
      </c>
      <c r="R129" s="29">
        <f t="shared" si="57"/>
        <v>1</v>
      </c>
      <c r="S129" s="29">
        <f t="shared" si="63"/>
        <v>0</v>
      </c>
      <c r="T129" s="29">
        <f t="shared" si="58"/>
        <v>2</v>
      </c>
      <c r="U129" s="31">
        <f t="shared" si="59"/>
        <v>1</v>
      </c>
      <c r="V129" s="29">
        <v>5</v>
      </c>
      <c r="W129" s="29">
        <v>1</v>
      </c>
      <c r="X129" s="29">
        <v>5</v>
      </c>
      <c r="Y129" s="29">
        <v>5</v>
      </c>
      <c r="Z129" s="29">
        <v>1</v>
      </c>
      <c r="AA129" s="29">
        <v>5</v>
      </c>
      <c r="AB129" s="29">
        <v>1</v>
      </c>
      <c r="AC129" s="29">
        <v>5</v>
      </c>
      <c r="AD129" s="29">
        <v>1</v>
      </c>
      <c r="AE129" s="29">
        <v>5</v>
      </c>
      <c r="AF129" s="29">
        <f t="shared" si="60"/>
        <v>5</v>
      </c>
      <c r="AG129" s="29">
        <f t="shared" si="40"/>
        <v>5</v>
      </c>
      <c r="AH129" s="29">
        <f t="shared" si="41"/>
        <v>1</v>
      </c>
      <c r="AI129" s="29">
        <f t="shared" si="42"/>
        <v>0.69897000433601886</v>
      </c>
      <c r="AJ129" s="29">
        <v>3</v>
      </c>
      <c r="AK129" s="29">
        <v>3</v>
      </c>
      <c r="AL129" s="29">
        <v>4</v>
      </c>
      <c r="AM129" s="29">
        <v>4</v>
      </c>
      <c r="AN129" s="29">
        <v>4</v>
      </c>
      <c r="AO129" s="29">
        <v>4</v>
      </c>
      <c r="AP129" s="29">
        <v>5</v>
      </c>
      <c r="AQ129" s="29">
        <v>4</v>
      </c>
      <c r="AR129" s="29">
        <v>6</v>
      </c>
      <c r="AS129" s="29">
        <f>(AVERAGE(AJ129,AK129,AL129,AN129,AO129,AP129,AQ129,AR129))</f>
        <v>4.125</v>
      </c>
      <c r="AT129" s="32" t="s">
        <v>73</v>
      </c>
    </row>
    <row r="130" spans="1:46" s="32" customFormat="1" x14ac:dyDescent="0.3">
      <c r="A130" s="29">
        <v>56</v>
      </c>
      <c r="B130" s="29" t="s">
        <v>166</v>
      </c>
      <c r="C130" s="29" t="s">
        <v>181</v>
      </c>
      <c r="D130" s="29">
        <f t="shared" si="34"/>
        <v>1</v>
      </c>
      <c r="E130" s="29">
        <f t="shared" si="35"/>
        <v>0.5</v>
      </c>
      <c r="F130" s="29">
        <v>20</v>
      </c>
      <c r="G130" s="30" t="s">
        <v>162</v>
      </c>
      <c r="H130" s="30">
        <f t="shared" ref="H130:H146" si="64">_xlfn.IFS(G130="Mid",2,G130="Low",1,G130="High",3)</f>
        <v>2</v>
      </c>
      <c r="I130" s="29" t="s">
        <v>70</v>
      </c>
      <c r="J130" s="29" t="s">
        <v>77</v>
      </c>
      <c r="K130" s="31" t="str">
        <f t="shared" si="62"/>
        <v>M</v>
      </c>
      <c r="L130" s="31" t="str">
        <f t="shared" ref="L130:L146" si="65">_xlfn.IFS(M130=0,"L",M130=1,"M",M130=2,"M",M130=3,"H", M130=4,"H",M130=5,"H")</f>
        <v>H</v>
      </c>
      <c r="M130" s="29">
        <v>3</v>
      </c>
      <c r="N130" s="29"/>
      <c r="O130" s="29">
        <v>1</v>
      </c>
      <c r="P130" s="29">
        <v>3</v>
      </c>
      <c r="Q130" s="29">
        <f t="shared" ref="Q130:Q146" si="66">IF(P130=0,0,1)</f>
        <v>1</v>
      </c>
      <c r="R130" s="29">
        <f t="shared" ref="R130:R146" si="67">IF(M130=0,0,1)</f>
        <v>1</v>
      </c>
      <c r="S130" s="29">
        <f t="shared" si="63"/>
        <v>0</v>
      </c>
      <c r="T130" s="29">
        <f t="shared" ref="T130:T146" si="68">P130-R130</f>
        <v>2</v>
      </c>
      <c r="U130" s="31">
        <f t="shared" ref="U130:U146" si="69">IF(T130&gt;0,1,0)</f>
        <v>1</v>
      </c>
      <c r="V130" s="29">
        <v>5</v>
      </c>
      <c r="W130" s="29">
        <v>1</v>
      </c>
      <c r="X130" s="29">
        <v>5</v>
      </c>
      <c r="Y130" s="29">
        <v>5</v>
      </c>
      <c r="Z130" s="29">
        <v>1</v>
      </c>
      <c r="AA130" s="29">
        <v>5</v>
      </c>
      <c r="AB130" s="29">
        <v>1</v>
      </c>
      <c r="AC130" s="29">
        <v>5</v>
      </c>
      <c r="AD130" s="29">
        <v>1</v>
      </c>
      <c r="AE130" s="29">
        <v>5</v>
      </c>
      <c r="AF130" s="29">
        <f t="shared" ref="AF130:AF146" si="70">AVERAGE(V130,X130,Y130,AA130,AC130,AE130)</f>
        <v>5</v>
      </c>
      <c r="AG130" s="29">
        <f t="shared" si="40"/>
        <v>5</v>
      </c>
      <c r="AH130" s="29">
        <f t="shared" si="41"/>
        <v>1</v>
      </c>
      <c r="AI130" s="29">
        <f t="shared" si="42"/>
        <v>0.69897000433601886</v>
      </c>
      <c r="AJ130" s="29">
        <v>3</v>
      </c>
      <c r="AK130" s="29">
        <v>3</v>
      </c>
      <c r="AL130" s="29">
        <v>5</v>
      </c>
      <c r="AM130" s="29">
        <v>3</v>
      </c>
      <c r="AN130" s="29">
        <v>5</v>
      </c>
      <c r="AO130" s="29">
        <v>3</v>
      </c>
      <c r="AP130" s="29">
        <v>5</v>
      </c>
      <c r="AQ130" s="29">
        <v>4</v>
      </c>
      <c r="AR130" s="29">
        <v>6</v>
      </c>
      <c r="AS130" s="29">
        <f>(AVERAGE(AJ130,AK130,AL130,AN130,AO130,AP130,AQ130,AR130))</f>
        <v>4.25</v>
      </c>
      <c r="AT130" s="32" t="s">
        <v>73</v>
      </c>
    </row>
    <row r="131" spans="1:46" s="32" customFormat="1" x14ac:dyDescent="0.3">
      <c r="A131" s="29">
        <v>62</v>
      </c>
      <c r="B131" s="29" t="s">
        <v>166</v>
      </c>
      <c r="C131" s="29" t="s">
        <v>181</v>
      </c>
      <c r="D131" s="29">
        <f t="shared" ref="D131:D146" si="71">IF(C131="W",1,0)</f>
        <v>1</v>
      </c>
      <c r="E131" s="29">
        <f t="shared" ref="E131:E146" si="72">IF(D131=0,-0.5,0.5)</f>
        <v>0.5</v>
      </c>
      <c r="F131" s="29">
        <v>20</v>
      </c>
      <c r="G131" s="30" t="s">
        <v>164</v>
      </c>
      <c r="H131" s="30">
        <f t="shared" si="64"/>
        <v>1</v>
      </c>
      <c r="I131" s="29" t="s">
        <v>69</v>
      </c>
      <c r="J131" s="29" t="s">
        <v>69</v>
      </c>
      <c r="K131" s="31" t="str">
        <f t="shared" si="62"/>
        <v>M</v>
      </c>
      <c r="L131" s="31" t="str">
        <f t="shared" si="65"/>
        <v>H</v>
      </c>
      <c r="M131" s="29">
        <v>3</v>
      </c>
      <c r="N131" s="29"/>
      <c r="O131" s="29">
        <v>0</v>
      </c>
      <c r="P131" s="29">
        <v>3</v>
      </c>
      <c r="Q131" s="29">
        <f t="shared" si="66"/>
        <v>1</v>
      </c>
      <c r="R131" s="29">
        <f t="shared" si="67"/>
        <v>1</v>
      </c>
      <c r="S131" s="29">
        <f t="shared" si="63"/>
        <v>0</v>
      </c>
      <c r="T131" s="29">
        <f t="shared" si="68"/>
        <v>2</v>
      </c>
      <c r="U131" s="31">
        <f t="shared" si="69"/>
        <v>1</v>
      </c>
      <c r="V131" s="29">
        <v>5</v>
      </c>
      <c r="W131" s="29">
        <v>1</v>
      </c>
      <c r="X131" s="29">
        <v>5</v>
      </c>
      <c r="Y131" s="29">
        <v>5</v>
      </c>
      <c r="Z131" s="29">
        <v>1</v>
      </c>
      <c r="AA131" s="29">
        <v>5</v>
      </c>
      <c r="AB131" s="29">
        <v>1</v>
      </c>
      <c r="AC131" s="29">
        <v>5</v>
      </c>
      <c r="AD131" s="29">
        <v>1</v>
      </c>
      <c r="AE131" s="29">
        <v>5</v>
      </c>
      <c r="AF131" s="29">
        <f t="shared" si="70"/>
        <v>5</v>
      </c>
      <c r="AG131" s="29">
        <f t="shared" ref="AG131:AG146" si="73">AVERAGE(V131,X131,Y131,AC131)</f>
        <v>5</v>
      </c>
      <c r="AH131" s="29">
        <f t="shared" ref="AH131:AH146" si="74">IF(AF131&gt;4.5,1,0)</f>
        <v>1</v>
      </c>
      <c r="AI131" s="29">
        <f t="shared" ref="AI131:AI146" si="75">LOG(AF131)</f>
        <v>0.69897000433601886</v>
      </c>
      <c r="AJ131" s="29">
        <v>3</v>
      </c>
      <c r="AK131" s="29">
        <v>3</v>
      </c>
      <c r="AL131" s="29">
        <v>7</v>
      </c>
      <c r="AM131" s="29">
        <v>1</v>
      </c>
      <c r="AN131" s="29">
        <v>7</v>
      </c>
      <c r="AO131" s="29">
        <v>7</v>
      </c>
      <c r="AP131" s="29">
        <v>7</v>
      </c>
      <c r="AQ131" s="29">
        <v>5</v>
      </c>
      <c r="AR131" s="29">
        <v>4</v>
      </c>
      <c r="AS131" s="29">
        <f>(AVERAGE(AJ131,AK131,AL131,AN131,AO131,AP131,AQ131,AR131))</f>
        <v>5.375</v>
      </c>
      <c r="AT131" s="32" t="s">
        <v>73</v>
      </c>
    </row>
    <row r="132" spans="1:46" s="32" customFormat="1" x14ac:dyDescent="0.3">
      <c r="A132" s="29">
        <v>63</v>
      </c>
      <c r="B132" s="29" t="s">
        <v>166</v>
      </c>
      <c r="C132" s="29" t="s">
        <v>181</v>
      </c>
      <c r="D132" s="29">
        <f t="shared" si="71"/>
        <v>1</v>
      </c>
      <c r="E132" s="29">
        <f t="shared" si="72"/>
        <v>0.5</v>
      </c>
      <c r="F132" s="29">
        <v>20</v>
      </c>
      <c r="G132" s="30" t="s">
        <v>164</v>
      </c>
      <c r="H132" s="30">
        <f t="shared" si="64"/>
        <v>1</v>
      </c>
      <c r="I132" s="29" t="s">
        <v>69</v>
      </c>
      <c r="J132" s="29" t="s">
        <v>50</v>
      </c>
      <c r="K132" s="31" t="str">
        <f t="shared" si="62"/>
        <v>M</v>
      </c>
      <c r="L132" s="31" t="str">
        <f t="shared" si="65"/>
        <v>H</v>
      </c>
      <c r="M132" s="29">
        <v>3</v>
      </c>
      <c r="N132" s="29"/>
      <c r="O132" s="29">
        <v>0</v>
      </c>
      <c r="P132" s="29">
        <v>3</v>
      </c>
      <c r="Q132" s="29">
        <f t="shared" si="66"/>
        <v>1</v>
      </c>
      <c r="R132" s="29">
        <f t="shared" si="67"/>
        <v>1</v>
      </c>
      <c r="S132" s="29">
        <f t="shared" si="63"/>
        <v>0</v>
      </c>
      <c r="T132" s="29">
        <f t="shared" si="68"/>
        <v>2</v>
      </c>
      <c r="U132" s="31">
        <f t="shared" si="69"/>
        <v>1</v>
      </c>
      <c r="V132" s="29">
        <v>5</v>
      </c>
      <c r="W132" s="29">
        <v>1</v>
      </c>
      <c r="X132" s="29">
        <f>6-W132</f>
        <v>5</v>
      </c>
      <c r="Y132" s="29">
        <v>5</v>
      </c>
      <c r="Z132" s="29">
        <v>1</v>
      </c>
      <c r="AA132" s="29">
        <f>6-Z132</f>
        <v>5</v>
      </c>
      <c r="AB132" s="29">
        <v>1</v>
      </c>
      <c r="AC132" s="29">
        <f>6-AB132</f>
        <v>5</v>
      </c>
      <c r="AD132" s="29">
        <v>1</v>
      </c>
      <c r="AE132" s="29">
        <f>6-AD132</f>
        <v>5</v>
      </c>
      <c r="AF132" s="29">
        <f t="shared" si="70"/>
        <v>5</v>
      </c>
      <c r="AG132" s="29">
        <f t="shared" si="73"/>
        <v>5</v>
      </c>
      <c r="AH132" s="29">
        <f t="shared" si="74"/>
        <v>1</v>
      </c>
      <c r="AI132" s="29">
        <f t="shared" si="75"/>
        <v>0.69897000433601886</v>
      </c>
      <c r="AJ132" s="29">
        <v>4</v>
      </c>
      <c r="AK132" s="29">
        <v>5</v>
      </c>
      <c r="AL132" s="29">
        <v>6</v>
      </c>
      <c r="AM132" s="29">
        <v>2</v>
      </c>
      <c r="AN132" s="29">
        <f>8-AM132</f>
        <v>6</v>
      </c>
      <c r="AO132" s="29">
        <v>6</v>
      </c>
      <c r="AP132" s="29">
        <v>7</v>
      </c>
      <c r="AQ132" s="29">
        <v>4</v>
      </c>
      <c r="AR132" s="29">
        <v>6</v>
      </c>
      <c r="AS132" s="29">
        <f>AVERAGE(AJ132,AK132,AL132,AN132,AO132,AP132,AQ132,AR132)</f>
        <v>5.5</v>
      </c>
      <c r="AT132" s="32" t="s">
        <v>73</v>
      </c>
    </row>
    <row r="133" spans="1:46" s="32" customFormat="1" x14ac:dyDescent="0.3">
      <c r="A133" s="29">
        <v>72</v>
      </c>
      <c r="B133" s="30" t="s">
        <v>160</v>
      </c>
      <c r="C133" s="29" t="s">
        <v>181</v>
      </c>
      <c r="D133" s="29">
        <f t="shared" si="71"/>
        <v>1</v>
      </c>
      <c r="E133" s="29">
        <f t="shared" si="72"/>
        <v>0.5</v>
      </c>
      <c r="F133" s="30">
        <v>19</v>
      </c>
      <c r="G133" s="30" t="s">
        <v>162</v>
      </c>
      <c r="H133" s="30">
        <f t="shared" si="64"/>
        <v>2</v>
      </c>
      <c r="I133" s="30" t="s">
        <v>70</v>
      </c>
      <c r="J133" s="30" t="s">
        <v>118</v>
      </c>
      <c r="K133" s="34" t="s">
        <v>112</v>
      </c>
      <c r="L133" s="31" t="str">
        <f t="shared" si="65"/>
        <v>L</v>
      </c>
      <c r="M133" s="34">
        <v>0</v>
      </c>
      <c r="N133" s="30" t="s">
        <v>101</v>
      </c>
      <c r="O133" s="31">
        <v>0</v>
      </c>
      <c r="P133" s="31">
        <v>0</v>
      </c>
      <c r="Q133" s="31">
        <f t="shared" si="66"/>
        <v>0</v>
      </c>
      <c r="R133" s="31">
        <f t="shared" si="67"/>
        <v>0</v>
      </c>
      <c r="S133" s="31">
        <f t="shared" ref="S133:S146" si="76">M133-P133</f>
        <v>0</v>
      </c>
      <c r="T133" s="29">
        <f t="shared" si="68"/>
        <v>0</v>
      </c>
      <c r="U133" s="31">
        <f t="shared" si="69"/>
        <v>0</v>
      </c>
      <c r="V133" s="31">
        <v>5</v>
      </c>
      <c r="W133" s="31">
        <v>1</v>
      </c>
      <c r="X133" s="31">
        <f>(5+1)-W133</f>
        <v>5</v>
      </c>
      <c r="Y133" s="31">
        <v>5</v>
      </c>
      <c r="Z133" s="31">
        <v>1</v>
      </c>
      <c r="AA133" s="31">
        <f>(5+1)-Z133</f>
        <v>5</v>
      </c>
      <c r="AB133" s="31">
        <v>1</v>
      </c>
      <c r="AC133" s="31">
        <f>(5+1)-AB133</f>
        <v>5</v>
      </c>
      <c r="AD133" s="31">
        <v>1</v>
      </c>
      <c r="AE133" s="31">
        <f>(5+1)-AD133</f>
        <v>5</v>
      </c>
      <c r="AF133" s="31">
        <f t="shared" si="70"/>
        <v>5</v>
      </c>
      <c r="AG133" s="29">
        <f t="shared" si="73"/>
        <v>5</v>
      </c>
      <c r="AH133" s="29">
        <f t="shared" si="74"/>
        <v>1</v>
      </c>
      <c r="AI133" s="29">
        <f t="shared" si="75"/>
        <v>0.69897000433601886</v>
      </c>
      <c r="AJ133" s="31">
        <v>3</v>
      </c>
      <c r="AK133" s="31">
        <v>2</v>
      </c>
      <c r="AL133" s="31">
        <v>4</v>
      </c>
      <c r="AM133" s="31">
        <v>7</v>
      </c>
      <c r="AN133" s="31">
        <f>(7+1)-AM133</f>
        <v>1</v>
      </c>
      <c r="AO133" s="31">
        <v>2</v>
      </c>
      <c r="AP133" s="31">
        <v>5</v>
      </c>
      <c r="AQ133" s="31">
        <v>1</v>
      </c>
      <c r="AR133" s="31">
        <v>1</v>
      </c>
      <c r="AS133" s="31">
        <f>AVERAGE(AJ133:AL133,AN133,AO133,AP133,AQ133,AR133)</f>
        <v>2.375</v>
      </c>
      <c r="AT133" s="32" t="s">
        <v>73</v>
      </c>
    </row>
    <row r="134" spans="1:46" s="32" customFormat="1" x14ac:dyDescent="0.3">
      <c r="A134" s="29">
        <v>75</v>
      </c>
      <c r="B134" s="30" t="s">
        <v>160</v>
      </c>
      <c r="C134" s="29" t="s">
        <v>181</v>
      </c>
      <c r="D134" s="29">
        <f t="shared" si="71"/>
        <v>1</v>
      </c>
      <c r="E134" s="29">
        <f t="shared" si="72"/>
        <v>0.5</v>
      </c>
      <c r="F134" s="30">
        <v>21</v>
      </c>
      <c r="G134" s="30" t="s">
        <v>164</v>
      </c>
      <c r="H134" s="30">
        <f t="shared" si="64"/>
        <v>1</v>
      </c>
      <c r="I134" s="30"/>
      <c r="J134" s="30"/>
      <c r="K134" s="34" t="s">
        <v>112</v>
      </c>
      <c r="L134" s="31" t="str">
        <f t="shared" si="65"/>
        <v>L</v>
      </c>
      <c r="M134" s="34">
        <v>0</v>
      </c>
      <c r="N134" s="30"/>
      <c r="O134" s="31">
        <v>0</v>
      </c>
      <c r="P134" s="31">
        <v>0</v>
      </c>
      <c r="Q134" s="31">
        <f t="shared" si="66"/>
        <v>0</v>
      </c>
      <c r="R134" s="31">
        <f t="shared" si="67"/>
        <v>0</v>
      </c>
      <c r="S134" s="31">
        <f t="shared" si="76"/>
        <v>0</v>
      </c>
      <c r="T134" s="29">
        <f t="shared" si="68"/>
        <v>0</v>
      </c>
      <c r="U134" s="31">
        <f t="shared" si="69"/>
        <v>0</v>
      </c>
      <c r="V134" s="31">
        <v>5</v>
      </c>
      <c r="W134" s="31">
        <v>1</v>
      </c>
      <c r="X134" s="31">
        <f>(5+1)-W134</f>
        <v>5</v>
      </c>
      <c r="Y134" s="31">
        <v>5</v>
      </c>
      <c r="Z134" s="31">
        <v>1</v>
      </c>
      <c r="AA134" s="31">
        <f>(5+1)-Z134</f>
        <v>5</v>
      </c>
      <c r="AB134" s="31">
        <v>1</v>
      </c>
      <c r="AC134" s="31">
        <f>(5+1)-AB134</f>
        <v>5</v>
      </c>
      <c r="AD134" s="31">
        <v>1</v>
      </c>
      <c r="AE134" s="31">
        <f>(5+1)-AD134</f>
        <v>5</v>
      </c>
      <c r="AF134" s="31">
        <f t="shared" si="70"/>
        <v>5</v>
      </c>
      <c r="AG134" s="29">
        <f t="shared" si="73"/>
        <v>5</v>
      </c>
      <c r="AH134" s="29">
        <f t="shared" si="74"/>
        <v>1</v>
      </c>
      <c r="AI134" s="29">
        <f t="shared" si="75"/>
        <v>0.69897000433601886</v>
      </c>
      <c r="AJ134" s="31">
        <v>4</v>
      </c>
      <c r="AK134" s="31">
        <v>4</v>
      </c>
      <c r="AL134" s="31">
        <v>1</v>
      </c>
      <c r="AM134" s="31">
        <v>1</v>
      </c>
      <c r="AN134" s="31">
        <f>(7+1)-AM134</f>
        <v>7</v>
      </c>
      <c r="AO134" s="31">
        <v>1</v>
      </c>
      <c r="AP134" s="31">
        <v>1</v>
      </c>
      <c r="AQ134" s="31">
        <v>1</v>
      </c>
      <c r="AR134" s="31">
        <v>4</v>
      </c>
      <c r="AS134" s="31">
        <f>AVERAGE(AJ134:AL134,AN134,AO134,AP134,AQ134,AR134)</f>
        <v>2.875</v>
      </c>
      <c r="AT134" s="32" t="s">
        <v>73</v>
      </c>
    </row>
    <row r="135" spans="1:46" s="32" customFormat="1" x14ac:dyDescent="0.3">
      <c r="A135" s="29">
        <v>84</v>
      </c>
      <c r="B135" s="30" t="s">
        <v>160</v>
      </c>
      <c r="C135" s="29" t="s">
        <v>131</v>
      </c>
      <c r="D135" s="29">
        <f t="shared" si="71"/>
        <v>0</v>
      </c>
      <c r="E135" s="29">
        <f t="shared" si="72"/>
        <v>-0.5</v>
      </c>
      <c r="F135" s="30">
        <v>23</v>
      </c>
      <c r="G135" s="30" t="s">
        <v>162</v>
      </c>
      <c r="H135" s="30">
        <f t="shared" si="64"/>
        <v>2</v>
      </c>
      <c r="I135" s="30" t="s">
        <v>69</v>
      </c>
      <c r="J135" s="30" t="s">
        <v>126</v>
      </c>
      <c r="K135" s="34" t="s">
        <v>112</v>
      </c>
      <c r="L135" s="31" t="str">
        <f t="shared" si="65"/>
        <v>L</v>
      </c>
      <c r="M135" s="34">
        <v>0</v>
      </c>
      <c r="N135" s="35"/>
      <c r="O135" s="31">
        <v>0</v>
      </c>
      <c r="P135" s="31">
        <v>0</v>
      </c>
      <c r="Q135" s="31">
        <f t="shared" si="66"/>
        <v>0</v>
      </c>
      <c r="R135" s="31">
        <f t="shared" si="67"/>
        <v>0</v>
      </c>
      <c r="S135" s="31">
        <f t="shared" si="76"/>
        <v>0</v>
      </c>
      <c r="T135" s="29">
        <f t="shared" si="68"/>
        <v>0</v>
      </c>
      <c r="U135" s="31">
        <f t="shared" si="69"/>
        <v>0</v>
      </c>
      <c r="V135" s="31">
        <v>5</v>
      </c>
      <c r="W135" s="31">
        <v>1</v>
      </c>
      <c r="X135" s="31">
        <f>6-W135</f>
        <v>5</v>
      </c>
      <c r="Y135" s="31">
        <v>5</v>
      </c>
      <c r="Z135" s="31">
        <v>1</v>
      </c>
      <c r="AA135" s="31">
        <f>6-Z135</f>
        <v>5</v>
      </c>
      <c r="AB135" s="31">
        <v>1</v>
      </c>
      <c r="AC135" s="31">
        <f>6-AB135</f>
        <v>5</v>
      </c>
      <c r="AD135" s="31">
        <v>1</v>
      </c>
      <c r="AE135" s="31">
        <f>6-AD135</f>
        <v>5</v>
      </c>
      <c r="AF135" s="31">
        <f t="shared" si="70"/>
        <v>5</v>
      </c>
      <c r="AG135" s="29">
        <f t="shared" si="73"/>
        <v>5</v>
      </c>
      <c r="AH135" s="29">
        <f t="shared" si="74"/>
        <v>1</v>
      </c>
      <c r="AI135" s="29">
        <f t="shared" si="75"/>
        <v>0.69897000433601886</v>
      </c>
      <c r="AJ135" s="31">
        <v>7</v>
      </c>
      <c r="AK135" s="31">
        <v>5</v>
      </c>
      <c r="AL135" s="31">
        <v>4</v>
      </c>
      <c r="AM135" s="31">
        <v>3</v>
      </c>
      <c r="AN135" s="31">
        <v>5</v>
      </c>
      <c r="AO135" s="31">
        <v>3</v>
      </c>
      <c r="AP135" s="31">
        <v>1</v>
      </c>
      <c r="AQ135" s="31">
        <v>1</v>
      </c>
      <c r="AR135" s="31">
        <v>3</v>
      </c>
      <c r="AS135" s="31">
        <v>3.625</v>
      </c>
      <c r="AT135" s="32" t="s">
        <v>73</v>
      </c>
    </row>
    <row r="136" spans="1:46" s="32" customFormat="1" x14ac:dyDescent="0.3">
      <c r="A136" s="29">
        <v>89</v>
      </c>
      <c r="B136" s="30" t="s">
        <v>160</v>
      </c>
      <c r="C136" s="29" t="s">
        <v>181</v>
      </c>
      <c r="D136" s="29">
        <f t="shared" si="71"/>
        <v>1</v>
      </c>
      <c r="E136" s="29">
        <f t="shared" si="72"/>
        <v>0.5</v>
      </c>
      <c r="F136" s="30">
        <v>21</v>
      </c>
      <c r="G136" s="30" t="s">
        <v>164</v>
      </c>
      <c r="H136" s="30">
        <f t="shared" si="64"/>
        <v>1</v>
      </c>
      <c r="I136" s="30" t="s">
        <v>68</v>
      </c>
      <c r="J136" s="30" t="s">
        <v>102</v>
      </c>
      <c r="K136" s="34" t="s">
        <v>112</v>
      </c>
      <c r="L136" s="31" t="str">
        <f t="shared" si="65"/>
        <v>L</v>
      </c>
      <c r="M136" s="34">
        <v>0</v>
      </c>
      <c r="N136" s="30" t="s">
        <v>78</v>
      </c>
      <c r="O136" s="31">
        <v>1</v>
      </c>
      <c r="P136" s="31">
        <v>0</v>
      </c>
      <c r="Q136" s="31">
        <f t="shared" si="66"/>
        <v>0</v>
      </c>
      <c r="R136" s="31">
        <f t="shared" si="67"/>
        <v>0</v>
      </c>
      <c r="S136" s="31">
        <f t="shared" si="76"/>
        <v>0</v>
      </c>
      <c r="T136" s="29">
        <f t="shared" si="68"/>
        <v>0</v>
      </c>
      <c r="U136" s="31">
        <f t="shared" si="69"/>
        <v>0</v>
      </c>
      <c r="V136" s="31">
        <v>5</v>
      </c>
      <c r="W136" s="31">
        <v>1</v>
      </c>
      <c r="X136" s="31">
        <f>(5+1)-W136</f>
        <v>5</v>
      </c>
      <c r="Y136" s="31">
        <v>5</v>
      </c>
      <c r="Z136" s="31">
        <v>1</v>
      </c>
      <c r="AA136" s="31">
        <f>(5+1)-Z136</f>
        <v>5</v>
      </c>
      <c r="AB136" s="31">
        <v>1</v>
      </c>
      <c r="AC136" s="31">
        <f>(5+1)-AB136</f>
        <v>5</v>
      </c>
      <c r="AD136" s="31">
        <v>1</v>
      </c>
      <c r="AE136" s="31">
        <f>(5+1)-AD136</f>
        <v>5</v>
      </c>
      <c r="AF136" s="31">
        <f t="shared" si="70"/>
        <v>5</v>
      </c>
      <c r="AG136" s="29">
        <f t="shared" si="73"/>
        <v>5</v>
      </c>
      <c r="AH136" s="29">
        <f t="shared" si="74"/>
        <v>1</v>
      </c>
      <c r="AI136" s="29">
        <f t="shared" si="75"/>
        <v>0.69897000433601886</v>
      </c>
      <c r="AJ136" s="31">
        <v>5</v>
      </c>
      <c r="AK136" s="31">
        <v>4</v>
      </c>
      <c r="AL136" s="31">
        <v>3</v>
      </c>
      <c r="AM136" s="31">
        <v>3</v>
      </c>
      <c r="AN136" s="31">
        <f>(7+1)-AM136</f>
        <v>5</v>
      </c>
      <c r="AO136" s="31">
        <v>4</v>
      </c>
      <c r="AP136" s="31">
        <v>5</v>
      </c>
      <c r="AQ136" s="31">
        <v>1</v>
      </c>
      <c r="AR136" s="31">
        <v>7</v>
      </c>
      <c r="AS136" s="31">
        <f>AVERAGE(AJ136:AL136,AN136,AO136,AP136,AQ136,AR136)</f>
        <v>4.25</v>
      </c>
      <c r="AT136" s="32" t="s">
        <v>73</v>
      </c>
    </row>
    <row r="137" spans="1:46" s="32" customFormat="1" x14ac:dyDescent="0.3">
      <c r="A137" s="29">
        <v>90</v>
      </c>
      <c r="B137" s="30" t="s">
        <v>160</v>
      </c>
      <c r="C137" s="29" t="s">
        <v>181</v>
      </c>
      <c r="D137" s="29">
        <f t="shared" si="71"/>
        <v>1</v>
      </c>
      <c r="E137" s="29">
        <f t="shared" si="72"/>
        <v>0.5</v>
      </c>
      <c r="F137" s="30">
        <v>22</v>
      </c>
      <c r="G137" s="30" t="s">
        <v>162</v>
      </c>
      <c r="H137" s="30">
        <f t="shared" si="64"/>
        <v>2</v>
      </c>
      <c r="I137" s="30" t="s">
        <v>70</v>
      </c>
      <c r="J137" s="30" t="s">
        <v>121</v>
      </c>
      <c r="K137" s="34" t="s">
        <v>112</v>
      </c>
      <c r="L137" s="31" t="str">
        <f t="shared" si="65"/>
        <v>L</v>
      </c>
      <c r="M137" s="34">
        <v>0</v>
      </c>
      <c r="N137" s="35"/>
      <c r="O137" s="31">
        <v>0</v>
      </c>
      <c r="P137" s="31">
        <v>0</v>
      </c>
      <c r="Q137" s="31">
        <f t="shared" si="66"/>
        <v>0</v>
      </c>
      <c r="R137" s="31">
        <f t="shared" si="67"/>
        <v>0</v>
      </c>
      <c r="S137" s="31">
        <f t="shared" si="76"/>
        <v>0</v>
      </c>
      <c r="T137" s="29">
        <f t="shared" si="68"/>
        <v>0</v>
      </c>
      <c r="U137" s="31">
        <f t="shared" si="69"/>
        <v>0</v>
      </c>
      <c r="V137" s="31">
        <v>5</v>
      </c>
      <c r="W137" s="31">
        <v>1</v>
      </c>
      <c r="X137" s="31">
        <f>6-W137</f>
        <v>5</v>
      </c>
      <c r="Y137" s="31">
        <v>5</v>
      </c>
      <c r="Z137" s="31">
        <v>1</v>
      </c>
      <c r="AA137" s="31">
        <f>6-Z137</f>
        <v>5</v>
      </c>
      <c r="AB137" s="31">
        <v>1</v>
      </c>
      <c r="AC137" s="31">
        <f>6-AB137</f>
        <v>5</v>
      </c>
      <c r="AD137" s="31">
        <v>1</v>
      </c>
      <c r="AE137" s="31">
        <f>6-AD137</f>
        <v>5</v>
      </c>
      <c r="AF137" s="31">
        <f t="shared" si="70"/>
        <v>5</v>
      </c>
      <c r="AG137" s="29">
        <f t="shared" si="73"/>
        <v>5</v>
      </c>
      <c r="AH137" s="29">
        <f t="shared" si="74"/>
        <v>1</v>
      </c>
      <c r="AI137" s="29">
        <f t="shared" si="75"/>
        <v>0.69897000433601886</v>
      </c>
      <c r="AJ137" s="31">
        <v>7</v>
      </c>
      <c r="AK137" s="31">
        <v>4</v>
      </c>
      <c r="AL137" s="31">
        <v>2</v>
      </c>
      <c r="AM137" s="31">
        <v>7</v>
      </c>
      <c r="AN137" s="31">
        <v>1</v>
      </c>
      <c r="AO137" s="31">
        <v>3</v>
      </c>
      <c r="AP137" s="31">
        <v>7</v>
      </c>
      <c r="AQ137" s="31">
        <v>3</v>
      </c>
      <c r="AR137" s="31">
        <v>7</v>
      </c>
      <c r="AS137" s="31">
        <v>4.25</v>
      </c>
      <c r="AT137" s="32" t="s">
        <v>73</v>
      </c>
    </row>
    <row r="138" spans="1:46" s="32" customFormat="1" x14ac:dyDescent="0.3">
      <c r="A138" s="29">
        <v>91</v>
      </c>
      <c r="B138" s="30" t="s">
        <v>160</v>
      </c>
      <c r="C138" s="29" t="s">
        <v>181</v>
      </c>
      <c r="D138" s="29">
        <f t="shared" si="71"/>
        <v>1</v>
      </c>
      <c r="E138" s="29">
        <f t="shared" si="72"/>
        <v>0.5</v>
      </c>
      <c r="F138" s="30">
        <v>23</v>
      </c>
      <c r="G138" s="30" t="s">
        <v>164</v>
      </c>
      <c r="H138" s="30">
        <f t="shared" si="64"/>
        <v>1</v>
      </c>
      <c r="I138" s="30" t="s">
        <v>68</v>
      </c>
      <c r="J138" s="30" t="s">
        <v>94</v>
      </c>
      <c r="K138" s="34" t="s">
        <v>112</v>
      </c>
      <c r="L138" s="31" t="str">
        <f t="shared" si="65"/>
        <v>L</v>
      </c>
      <c r="M138" s="34">
        <v>0</v>
      </c>
      <c r="N138" s="35"/>
      <c r="O138" s="31">
        <v>0</v>
      </c>
      <c r="P138" s="31">
        <v>0</v>
      </c>
      <c r="Q138" s="31">
        <f t="shared" si="66"/>
        <v>0</v>
      </c>
      <c r="R138" s="31">
        <f t="shared" si="67"/>
        <v>0</v>
      </c>
      <c r="S138" s="31">
        <f t="shared" si="76"/>
        <v>0</v>
      </c>
      <c r="T138" s="29">
        <f t="shared" si="68"/>
        <v>0</v>
      </c>
      <c r="U138" s="31">
        <f t="shared" si="69"/>
        <v>0</v>
      </c>
      <c r="V138" s="31">
        <v>5</v>
      </c>
      <c r="W138" s="31">
        <v>1</v>
      </c>
      <c r="X138" s="31">
        <f>6-W138</f>
        <v>5</v>
      </c>
      <c r="Y138" s="31">
        <v>5</v>
      </c>
      <c r="Z138" s="31">
        <v>1</v>
      </c>
      <c r="AA138" s="31">
        <f>6-Z138</f>
        <v>5</v>
      </c>
      <c r="AB138" s="31">
        <v>1</v>
      </c>
      <c r="AC138" s="31">
        <f>6-AB138</f>
        <v>5</v>
      </c>
      <c r="AD138" s="31">
        <v>1</v>
      </c>
      <c r="AE138" s="31">
        <f>6-AD138</f>
        <v>5</v>
      </c>
      <c r="AF138" s="31">
        <f t="shared" si="70"/>
        <v>5</v>
      </c>
      <c r="AG138" s="29">
        <f t="shared" si="73"/>
        <v>5</v>
      </c>
      <c r="AH138" s="29">
        <f t="shared" si="74"/>
        <v>1</v>
      </c>
      <c r="AI138" s="29">
        <f t="shared" si="75"/>
        <v>0.69897000433601886</v>
      </c>
      <c r="AJ138" s="31">
        <v>4</v>
      </c>
      <c r="AK138" s="31">
        <v>4</v>
      </c>
      <c r="AL138" s="31">
        <v>4</v>
      </c>
      <c r="AM138" s="31">
        <v>4</v>
      </c>
      <c r="AN138" s="31">
        <v>4</v>
      </c>
      <c r="AO138" s="31">
        <v>4</v>
      </c>
      <c r="AP138" s="31">
        <v>4</v>
      </c>
      <c r="AQ138" s="31">
        <v>3</v>
      </c>
      <c r="AR138" s="31">
        <v>7</v>
      </c>
      <c r="AS138" s="31">
        <v>4.25</v>
      </c>
      <c r="AT138" s="32" t="s">
        <v>73</v>
      </c>
    </row>
    <row r="139" spans="1:46" s="32" customFormat="1" x14ac:dyDescent="0.3">
      <c r="A139" s="29">
        <v>99</v>
      </c>
      <c r="B139" s="30" t="s">
        <v>160</v>
      </c>
      <c r="C139" s="29" t="s">
        <v>131</v>
      </c>
      <c r="D139" s="29">
        <f t="shared" si="71"/>
        <v>0</v>
      </c>
      <c r="E139" s="29">
        <f t="shared" si="72"/>
        <v>-0.5</v>
      </c>
      <c r="F139" s="30">
        <v>18</v>
      </c>
      <c r="G139" s="30" t="s">
        <v>163</v>
      </c>
      <c r="H139" s="30">
        <f t="shared" si="64"/>
        <v>3</v>
      </c>
      <c r="I139" s="30" t="s">
        <v>68</v>
      </c>
      <c r="J139" s="30" t="s">
        <v>79</v>
      </c>
      <c r="K139" s="34" t="s">
        <v>112</v>
      </c>
      <c r="L139" s="31" t="str">
        <f t="shared" si="65"/>
        <v>L</v>
      </c>
      <c r="M139" s="34">
        <v>0</v>
      </c>
      <c r="N139" s="35"/>
      <c r="O139" s="31">
        <v>1</v>
      </c>
      <c r="P139" s="31">
        <v>0</v>
      </c>
      <c r="Q139" s="31">
        <f t="shared" si="66"/>
        <v>0</v>
      </c>
      <c r="R139" s="31">
        <f t="shared" si="67"/>
        <v>0</v>
      </c>
      <c r="S139" s="31">
        <f t="shared" si="76"/>
        <v>0</v>
      </c>
      <c r="T139" s="29">
        <f t="shared" si="68"/>
        <v>0</v>
      </c>
      <c r="U139" s="31">
        <f t="shared" si="69"/>
        <v>0</v>
      </c>
      <c r="V139" s="31">
        <v>5</v>
      </c>
      <c r="W139" s="31">
        <v>1</v>
      </c>
      <c r="X139" s="31">
        <f>6-W139</f>
        <v>5</v>
      </c>
      <c r="Y139" s="31">
        <v>5</v>
      </c>
      <c r="Z139" s="31">
        <v>1</v>
      </c>
      <c r="AA139" s="31">
        <f>6-Z139</f>
        <v>5</v>
      </c>
      <c r="AB139" s="31">
        <v>1</v>
      </c>
      <c r="AC139" s="31">
        <f>6-AB139</f>
        <v>5</v>
      </c>
      <c r="AD139" s="31">
        <v>1</v>
      </c>
      <c r="AE139" s="31">
        <f>6-AD139</f>
        <v>5</v>
      </c>
      <c r="AF139" s="31">
        <f t="shared" si="70"/>
        <v>5</v>
      </c>
      <c r="AG139" s="29">
        <f t="shared" si="73"/>
        <v>5</v>
      </c>
      <c r="AH139" s="29">
        <f t="shared" si="74"/>
        <v>1</v>
      </c>
      <c r="AI139" s="29">
        <f t="shared" si="75"/>
        <v>0.69897000433601886</v>
      </c>
      <c r="AJ139" s="31">
        <v>5</v>
      </c>
      <c r="AK139" s="31">
        <v>2</v>
      </c>
      <c r="AL139" s="31">
        <v>5</v>
      </c>
      <c r="AM139" s="31">
        <v>4</v>
      </c>
      <c r="AN139" s="31">
        <v>4</v>
      </c>
      <c r="AO139" s="31">
        <v>6</v>
      </c>
      <c r="AP139" s="31">
        <v>6</v>
      </c>
      <c r="AQ139" s="31">
        <v>5</v>
      </c>
      <c r="AR139" s="31">
        <v>5</v>
      </c>
      <c r="AS139" s="31">
        <v>4.75</v>
      </c>
      <c r="AT139" s="32" t="s">
        <v>73</v>
      </c>
    </row>
    <row r="140" spans="1:46" s="32" customFormat="1" x14ac:dyDescent="0.3">
      <c r="A140" s="29">
        <v>104</v>
      </c>
      <c r="B140" s="30" t="s">
        <v>160</v>
      </c>
      <c r="C140" s="29" t="s">
        <v>131</v>
      </c>
      <c r="D140" s="29">
        <f t="shared" si="71"/>
        <v>0</v>
      </c>
      <c r="E140" s="29">
        <f t="shared" si="72"/>
        <v>-0.5</v>
      </c>
      <c r="F140" s="30">
        <v>23</v>
      </c>
      <c r="G140" s="30" t="s">
        <v>164</v>
      </c>
      <c r="H140" s="30">
        <f t="shared" si="64"/>
        <v>1</v>
      </c>
      <c r="I140" s="30" t="s">
        <v>68</v>
      </c>
      <c r="J140" s="30" t="s">
        <v>79</v>
      </c>
      <c r="K140" s="34" t="s">
        <v>112</v>
      </c>
      <c r="L140" s="31" t="str">
        <f t="shared" si="65"/>
        <v>L</v>
      </c>
      <c r="M140" s="34">
        <v>0</v>
      </c>
      <c r="N140" s="35"/>
      <c r="O140" s="31">
        <v>1</v>
      </c>
      <c r="P140" s="31">
        <v>0</v>
      </c>
      <c r="Q140" s="31">
        <f t="shared" si="66"/>
        <v>0</v>
      </c>
      <c r="R140" s="31">
        <f t="shared" si="67"/>
        <v>0</v>
      </c>
      <c r="S140" s="31">
        <f t="shared" si="76"/>
        <v>0</v>
      </c>
      <c r="T140" s="29">
        <f t="shared" si="68"/>
        <v>0</v>
      </c>
      <c r="U140" s="31">
        <f t="shared" si="69"/>
        <v>0</v>
      </c>
      <c r="V140" s="31">
        <v>5</v>
      </c>
      <c r="W140" s="31">
        <v>1</v>
      </c>
      <c r="X140" s="31">
        <f>6-W140</f>
        <v>5</v>
      </c>
      <c r="Y140" s="31">
        <v>5</v>
      </c>
      <c r="Z140" s="31">
        <v>1</v>
      </c>
      <c r="AA140" s="31">
        <f>6-Z140</f>
        <v>5</v>
      </c>
      <c r="AB140" s="31">
        <v>1</v>
      </c>
      <c r="AC140" s="31">
        <f>6-AB140</f>
        <v>5</v>
      </c>
      <c r="AD140" s="31">
        <v>1</v>
      </c>
      <c r="AE140" s="31">
        <f>6-AD140</f>
        <v>5</v>
      </c>
      <c r="AF140" s="31">
        <f t="shared" si="70"/>
        <v>5</v>
      </c>
      <c r="AG140" s="29">
        <f t="shared" si="73"/>
        <v>5</v>
      </c>
      <c r="AH140" s="29">
        <f t="shared" si="74"/>
        <v>1</v>
      </c>
      <c r="AI140" s="29">
        <f t="shared" si="75"/>
        <v>0.69897000433601886</v>
      </c>
      <c r="AJ140" s="31">
        <v>5</v>
      </c>
      <c r="AK140" s="31">
        <v>6</v>
      </c>
      <c r="AL140" s="31">
        <v>3</v>
      </c>
      <c r="AM140" s="31">
        <v>5</v>
      </c>
      <c r="AN140" s="31">
        <v>3</v>
      </c>
      <c r="AO140" s="31">
        <v>4</v>
      </c>
      <c r="AP140" s="31">
        <v>6</v>
      </c>
      <c r="AQ140" s="31">
        <v>4</v>
      </c>
      <c r="AR140" s="31">
        <v>7</v>
      </c>
      <c r="AS140" s="31">
        <v>4.75</v>
      </c>
      <c r="AT140" s="32" t="s">
        <v>73</v>
      </c>
    </row>
    <row r="141" spans="1:46" s="32" customFormat="1" x14ac:dyDescent="0.3">
      <c r="A141" s="29">
        <v>111</v>
      </c>
      <c r="B141" s="30" t="s">
        <v>160</v>
      </c>
      <c r="C141" s="29" t="s">
        <v>181</v>
      </c>
      <c r="D141" s="29">
        <f t="shared" si="71"/>
        <v>1</v>
      </c>
      <c r="E141" s="29">
        <f t="shared" si="72"/>
        <v>0.5</v>
      </c>
      <c r="F141" s="30">
        <v>19</v>
      </c>
      <c r="G141" s="30" t="s">
        <v>163</v>
      </c>
      <c r="H141" s="30">
        <f t="shared" si="64"/>
        <v>3</v>
      </c>
      <c r="I141" s="30" t="s">
        <v>69</v>
      </c>
      <c r="J141" s="30" t="s">
        <v>117</v>
      </c>
      <c r="K141" s="34" t="s">
        <v>112</v>
      </c>
      <c r="L141" s="31" t="str">
        <f t="shared" si="65"/>
        <v>L</v>
      </c>
      <c r="M141" s="34">
        <v>0</v>
      </c>
      <c r="N141" s="35"/>
      <c r="O141" s="31">
        <v>1</v>
      </c>
      <c r="P141" s="31">
        <v>0</v>
      </c>
      <c r="Q141" s="31">
        <f t="shared" si="66"/>
        <v>0</v>
      </c>
      <c r="R141" s="31">
        <f t="shared" si="67"/>
        <v>0</v>
      </c>
      <c r="S141" s="31">
        <f t="shared" si="76"/>
        <v>0</v>
      </c>
      <c r="T141" s="29">
        <f t="shared" si="68"/>
        <v>0</v>
      </c>
      <c r="U141" s="31">
        <f t="shared" si="69"/>
        <v>0</v>
      </c>
      <c r="V141" s="31">
        <v>5</v>
      </c>
      <c r="W141" s="31">
        <v>1</v>
      </c>
      <c r="X141" s="31">
        <f>6-W141</f>
        <v>5</v>
      </c>
      <c r="Y141" s="31">
        <v>5</v>
      </c>
      <c r="Z141" s="31">
        <v>1</v>
      </c>
      <c r="AA141" s="31">
        <f>6-Z141</f>
        <v>5</v>
      </c>
      <c r="AB141" s="31">
        <v>1</v>
      </c>
      <c r="AC141" s="31">
        <f>6-AB141</f>
        <v>5</v>
      </c>
      <c r="AD141" s="31">
        <v>1</v>
      </c>
      <c r="AE141" s="31">
        <f>6-AD141</f>
        <v>5</v>
      </c>
      <c r="AF141" s="31">
        <f t="shared" si="70"/>
        <v>5</v>
      </c>
      <c r="AG141" s="29">
        <f t="shared" si="73"/>
        <v>5</v>
      </c>
      <c r="AH141" s="29">
        <f t="shared" si="74"/>
        <v>1</v>
      </c>
      <c r="AI141" s="29">
        <f t="shared" si="75"/>
        <v>0.69897000433601886</v>
      </c>
      <c r="AJ141" s="31">
        <v>7</v>
      </c>
      <c r="AK141" s="31">
        <v>4</v>
      </c>
      <c r="AL141" s="31">
        <v>6</v>
      </c>
      <c r="AM141" s="31">
        <v>1</v>
      </c>
      <c r="AN141" s="31">
        <v>7</v>
      </c>
      <c r="AO141" s="31">
        <v>6</v>
      </c>
      <c r="AP141" s="31">
        <v>7</v>
      </c>
      <c r="AQ141" s="31">
        <v>2</v>
      </c>
      <c r="AR141" s="31">
        <v>6</v>
      </c>
      <c r="AS141" s="31">
        <v>5.625</v>
      </c>
      <c r="AT141" s="32" t="s">
        <v>73</v>
      </c>
    </row>
    <row r="142" spans="1:46" s="32" customFormat="1" x14ac:dyDescent="0.3">
      <c r="A142" s="29">
        <v>112</v>
      </c>
      <c r="B142" s="30" t="s">
        <v>160</v>
      </c>
      <c r="C142" s="29" t="s">
        <v>131</v>
      </c>
      <c r="D142" s="29">
        <f t="shared" si="71"/>
        <v>0</v>
      </c>
      <c r="E142" s="29">
        <f t="shared" si="72"/>
        <v>-0.5</v>
      </c>
      <c r="F142" s="30">
        <v>20</v>
      </c>
      <c r="G142" s="30" t="s">
        <v>164</v>
      </c>
      <c r="H142" s="30">
        <f t="shared" si="64"/>
        <v>1</v>
      </c>
      <c r="I142" s="30" t="s">
        <v>70</v>
      </c>
      <c r="J142" s="30" t="s">
        <v>120</v>
      </c>
      <c r="K142" s="34" t="s">
        <v>112</v>
      </c>
      <c r="L142" s="31" t="str">
        <f t="shared" si="65"/>
        <v>L</v>
      </c>
      <c r="M142" s="34">
        <v>0</v>
      </c>
      <c r="N142" s="30" t="s">
        <v>101</v>
      </c>
      <c r="O142" s="31">
        <v>0</v>
      </c>
      <c r="P142" s="31">
        <v>0</v>
      </c>
      <c r="Q142" s="31">
        <f t="shared" si="66"/>
        <v>0</v>
      </c>
      <c r="R142" s="31">
        <f t="shared" si="67"/>
        <v>0</v>
      </c>
      <c r="S142" s="31">
        <f t="shared" si="76"/>
        <v>0</v>
      </c>
      <c r="T142" s="29">
        <f t="shared" si="68"/>
        <v>0</v>
      </c>
      <c r="U142" s="31">
        <f t="shared" si="69"/>
        <v>0</v>
      </c>
      <c r="V142" s="31">
        <v>5</v>
      </c>
      <c r="W142" s="31">
        <v>1</v>
      </c>
      <c r="X142" s="31">
        <f>(5+1)-W142</f>
        <v>5</v>
      </c>
      <c r="Y142" s="31">
        <v>5</v>
      </c>
      <c r="Z142" s="31">
        <v>1</v>
      </c>
      <c r="AA142" s="31">
        <f>(5+1)-Z142</f>
        <v>5</v>
      </c>
      <c r="AB142" s="31">
        <v>1</v>
      </c>
      <c r="AC142" s="31">
        <f>(5+1)-AB142</f>
        <v>5</v>
      </c>
      <c r="AD142" s="31">
        <v>1</v>
      </c>
      <c r="AE142" s="31">
        <f>(5+1)-AD142</f>
        <v>5</v>
      </c>
      <c r="AF142" s="31">
        <f t="shared" si="70"/>
        <v>5</v>
      </c>
      <c r="AG142" s="29">
        <f t="shared" si="73"/>
        <v>5</v>
      </c>
      <c r="AH142" s="29">
        <f t="shared" si="74"/>
        <v>1</v>
      </c>
      <c r="AI142" s="29">
        <f t="shared" si="75"/>
        <v>0.69897000433601886</v>
      </c>
      <c r="AJ142" s="31">
        <v>7</v>
      </c>
      <c r="AK142" s="31">
        <v>4</v>
      </c>
      <c r="AL142" s="31">
        <v>4</v>
      </c>
      <c r="AM142" s="31">
        <v>3</v>
      </c>
      <c r="AN142" s="31">
        <f>(7+1)-AM142</f>
        <v>5</v>
      </c>
      <c r="AO142" s="31">
        <v>7</v>
      </c>
      <c r="AP142" s="31">
        <v>7</v>
      </c>
      <c r="AQ142" s="31">
        <v>5</v>
      </c>
      <c r="AR142" s="31">
        <v>6</v>
      </c>
      <c r="AS142" s="31">
        <f>AVERAGE(AJ142:AL142,AN142,AO142,AP142,AQ142,AR142)</f>
        <v>5.625</v>
      </c>
      <c r="AT142" s="32" t="s">
        <v>73</v>
      </c>
    </row>
    <row r="143" spans="1:46" s="32" customFormat="1" x14ac:dyDescent="0.3">
      <c r="A143" s="29">
        <v>117</v>
      </c>
      <c r="B143" s="30" t="s">
        <v>160</v>
      </c>
      <c r="C143" s="29" t="s">
        <v>181</v>
      </c>
      <c r="D143" s="29">
        <f t="shared" si="71"/>
        <v>1</v>
      </c>
      <c r="E143" s="29">
        <f t="shared" si="72"/>
        <v>0.5</v>
      </c>
      <c r="F143" s="30">
        <v>38</v>
      </c>
      <c r="G143" s="30" t="s">
        <v>164</v>
      </c>
      <c r="H143" s="30">
        <f t="shared" si="64"/>
        <v>1</v>
      </c>
      <c r="I143" s="30" t="s">
        <v>69</v>
      </c>
      <c r="J143" s="30" t="s">
        <v>116</v>
      </c>
      <c r="K143" s="34" t="s">
        <v>112</v>
      </c>
      <c r="L143" s="31" t="str">
        <f t="shared" si="65"/>
        <v>L</v>
      </c>
      <c r="M143" s="34">
        <v>0</v>
      </c>
      <c r="N143" s="35"/>
      <c r="O143" s="31">
        <v>1</v>
      </c>
      <c r="P143" s="31">
        <v>0</v>
      </c>
      <c r="Q143" s="31">
        <f t="shared" si="66"/>
        <v>0</v>
      </c>
      <c r="R143" s="31">
        <f t="shared" si="67"/>
        <v>0</v>
      </c>
      <c r="S143" s="31">
        <f t="shared" si="76"/>
        <v>0</v>
      </c>
      <c r="T143" s="29">
        <f t="shared" si="68"/>
        <v>0</v>
      </c>
      <c r="U143" s="31">
        <f t="shared" si="69"/>
        <v>0</v>
      </c>
      <c r="V143" s="31">
        <v>5</v>
      </c>
      <c r="W143" s="31">
        <v>1</v>
      </c>
      <c r="X143" s="31">
        <f>6-W143</f>
        <v>5</v>
      </c>
      <c r="Y143" s="31">
        <v>5</v>
      </c>
      <c r="Z143" s="31">
        <v>1</v>
      </c>
      <c r="AA143" s="31">
        <f>6-Z143</f>
        <v>5</v>
      </c>
      <c r="AB143" s="31">
        <v>1</v>
      </c>
      <c r="AC143" s="31">
        <f>6-AB143</f>
        <v>5</v>
      </c>
      <c r="AD143" s="31">
        <v>1</v>
      </c>
      <c r="AE143" s="31">
        <f>6-AD143</f>
        <v>5</v>
      </c>
      <c r="AF143" s="31">
        <f t="shared" si="70"/>
        <v>5</v>
      </c>
      <c r="AG143" s="29">
        <f t="shared" si="73"/>
        <v>5</v>
      </c>
      <c r="AH143" s="29">
        <f t="shared" si="74"/>
        <v>1</v>
      </c>
      <c r="AI143" s="29">
        <f t="shared" si="75"/>
        <v>0.69897000433601886</v>
      </c>
      <c r="AJ143" s="31">
        <v>7</v>
      </c>
      <c r="AK143" s="31">
        <v>7</v>
      </c>
      <c r="AL143" s="31">
        <v>7</v>
      </c>
      <c r="AM143" s="31">
        <v>1</v>
      </c>
      <c r="AN143" s="31">
        <v>7</v>
      </c>
      <c r="AO143" s="31">
        <v>7</v>
      </c>
      <c r="AP143" s="31">
        <v>7</v>
      </c>
      <c r="AQ143" s="31">
        <v>7</v>
      </c>
      <c r="AR143" s="31">
        <v>7</v>
      </c>
      <c r="AS143" s="31">
        <v>7</v>
      </c>
      <c r="AT143" s="32" t="s">
        <v>73</v>
      </c>
    </row>
    <row r="144" spans="1:46" s="32" customFormat="1" x14ac:dyDescent="0.3">
      <c r="A144" s="29">
        <v>118</v>
      </c>
      <c r="B144" s="30" t="s">
        <v>160</v>
      </c>
      <c r="C144" s="29" t="s">
        <v>131</v>
      </c>
      <c r="D144" s="29">
        <f t="shared" si="71"/>
        <v>0</v>
      </c>
      <c r="E144" s="29">
        <f t="shared" si="72"/>
        <v>-0.5</v>
      </c>
      <c r="F144" s="30">
        <v>18</v>
      </c>
      <c r="G144" s="30" t="s">
        <v>162</v>
      </c>
      <c r="H144" s="30">
        <f t="shared" si="64"/>
        <v>2</v>
      </c>
      <c r="I144" s="30" t="s">
        <v>70</v>
      </c>
      <c r="J144" s="30" t="s">
        <v>100</v>
      </c>
      <c r="K144" s="34" t="s">
        <v>131</v>
      </c>
      <c r="L144" s="31" t="str">
        <f t="shared" si="65"/>
        <v>M</v>
      </c>
      <c r="M144" s="34">
        <v>1</v>
      </c>
      <c r="N144" s="30" t="s">
        <v>101</v>
      </c>
      <c r="O144" s="31">
        <v>1</v>
      </c>
      <c r="P144" s="31">
        <v>1</v>
      </c>
      <c r="Q144" s="31">
        <f t="shared" si="66"/>
        <v>1</v>
      </c>
      <c r="R144" s="31">
        <f t="shared" si="67"/>
        <v>1</v>
      </c>
      <c r="S144" s="31">
        <f t="shared" si="76"/>
        <v>0</v>
      </c>
      <c r="T144" s="29">
        <f t="shared" si="68"/>
        <v>0</v>
      </c>
      <c r="U144" s="31">
        <f t="shared" si="69"/>
        <v>0</v>
      </c>
      <c r="V144" s="31">
        <v>5</v>
      </c>
      <c r="W144" s="31">
        <v>1</v>
      </c>
      <c r="X144" s="31">
        <f>(5+1)-W144</f>
        <v>5</v>
      </c>
      <c r="Y144" s="31">
        <v>5</v>
      </c>
      <c r="Z144" s="31">
        <v>1</v>
      </c>
      <c r="AA144" s="31">
        <f>(5+1)-Z144</f>
        <v>5</v>
      </c>
      <c r="AB144" s="31">
        <v>1</v>
      </c>
      <c r="AC144" s="31">
        <f>(5+1)-AB144</f>
        <v>5</v>
      </c>
      <c r="AD144" s="31">
        <v>1</v>
      </c>
      <c r="AE144" s="31">
        <f>(5+1)-AD144</f>
        <v>5</v>
      </c>
      <c r="AF144" s="31">
        <f t="shared" si="70"/>
        <v>5</v>
      </c>
      <c r="AG144" s="29">
        <f t="shared" si="73"/>
        <v>5</v>
      </c>
      <c r="AH144" s="29">
        <f t="shared" si="74"/>
        <v>1</v>
      </c>
      <c r="AI144" s="29">
        <f t="shared" si="75"/>
        <v>0.69897000433601886</v>
      </c>
      <c r="AJ144" s="31">
        <v>2</v>
      </c>
      <c r="AK144" s="31">
        <v>2</v>
      </c>
      <c r="AL144" s="31">
        <v>3</v>
      </c>
      <c r="AM144" s="31">
        <v>6</v>
      </c>
      <c r="AN144" s="31">
        <f>(7+1)-AM144</f>
        <v>2</v>
      </c>
      <c r="AO144" s="31">
        <v>3</v>
      </c>
      <c r="AP144" s="31">
        <v>2</v>
      </c>
      <c r="AQ144" s="31">
        <v>2</v>
      </c>
      <c r="AR144" s="31">
        <v>6</v>
      </c>
      <c r="AS144" s="31">
        <f>AVERAGE(AJ144:AL144,AN144,AO144,AP144,AQ144,AR144)</f>
        <v>2.75</v>
      </c>
      <c r="AT144" s="32" t="s">
        <v>73</v>
      </c>
    </row>
    <row r="145" spans="1:46" s="32" customFormat="1" x14ac:dyDescent="0.3">
      <c r="A145" s="29">
        <v>134</v>
      </c>
      <c r="B145" s="30" t="s">
        <v>160</v>
      </c>
      <c r="C145" s="29" t="s">
        <v>181</v>
      </c>
      <c r="D145" s="29">
        <f t="shared" si="71"/>
        <v>1</v>
      </c>
      <c r="E145" s="29">
        <f t="shared" si="72"/>
        <v>0.5</v>
      </c>
      <c r="F145" s="30">
        <v>19</v>
      </c>
      <c r="G145" s="30" t="s">
        <v>164</v>
      </c>
      <c r="H145" s="30">
        <f t="shared" si="64"/>
        <v>1</v>
      </c>
      <c r="I145" s="30" t="s">
        <v>68</v>
      </c>
      <c r="J145" s="30" t="s">
        <v>134</v>
      </c>
      <c r="K145" s="34" t="s">
        <v>131</v>
      </c>
      <c r="L145" s="31" t="str">
        <f t="shared" si="65"/>
        <v>M</v>
      </c>
      <c r="M145" s="34">
        <v>2</v>
      </c>
      <c r="N145" s="35"/>
      <c r="O145" s="31">
        <v>0</v>
      </c>
      <c r="P145" s="31">
        <v>0</v>
      </c>
      <c r="Q145" s="31">
        <f t="shared" si="66"/>
        <v>0</v>
      </c>
      <c r="R145" s="31">
        <f t="shared" si="67"/>
        <v>1</v>
      </c>
      <c r="S145" s="31">
        <f t="shared" si="76"/>
        <v>2</v>
      </c>
      <c r="T145" s="29">
        <f t="shared" si="68"/>
        <v>-1</v>
      </c>
      <c r="U145" s="31">
        <f t="shared" si="69"/>
        <v>0</v>
      </c>
      <c r="V145" s="31">
        <v>5</v>
      </c>
      <c r="W145" s="31">
        <v>1</v>
      </c>
      <c r="X145" s="31">
        <f>6-W145</f>
        <v>5</v>
      </c>
      <c r="Y145" s="31">
        <v>5</v>
      </c>
      <c r="Z145" s="31">
        <v>1</v>
      </c>
      <c r="AA145" s="31">
        <f>6-Z145</f>
        <v>5</v>
      </c>
      <c r="AB145" s="31">
        <v>1</v>
      </c>
      <c r="AC145" s="31">
        <f>6-AB145</f>
        <v>5</v>
      </c>
      <c r="AD145" s="31">
        <v>1</v>
      </c>
      <c r="AE145" s="31">
        <f>6-AD145</f>
        <v>5</v>
      </c>
      <c r="AF145" s="31">
        <f t="shared" si="70"/>
        <v>5</v>
      </c>
      <c r="AG145" s="29">
        <f t="shared" si="73"/>
        <v>5</v>
      </c>
      <c r="AH145" s="29">
        <f t="shared" si="74"/>
        <v>1</v>
      </c>
      <c r="AI145" s="29">
        <f t="shared" si="75"/>
        <v>0.69897000433601886</v>
      </c>
      <c r="AJ145" s="31">
        <v>5</v>
      </c>
      <c r="AK145" s="31">
        <v>5</v>
      </c>
      <c r="AL145" s="31">
        <v>5</v>
      </c>
      <c r="AM145" s="31">
        <v>2</v>
      </c>
      <c r="AN145" s="31">
        <v>6</v>
      </c>
      <c r="AO145" s="31">
        <v>7</v>
      </c>
      <c r="AP145" s="31">
        <v>4</v>
      </c>
      <c r="AQ145" s="31">
        <v>3</v>
      </c>
      <c r="AR145" s="31">
        <v>5</v>
      </c>
      <c r="AS145" s="31">
        <v>5</v>
      </c>
      <c r="AT145" s="32" t="s">
        <v>73</v>
      </c>
    </row>
    <row r="146" spans="1:46" s="32" customFormat="1" x14ac:dyDescent="0.3">
      <c r="A146" s="29">
        <v>144</v>
      </c>
      <c r="B146" s="30" t="s">
        <v>160</v>
      </c>
      <c r="C146" s="29" t="s">
        <v>181</v>
      </c>
      <c r="D146" s="29">
        <f t="shared" si="71"/>
        <v>1</v>
      </c>
      <c r="E146" s="29">
        <f t="shared" si="72"/>
        <v>0.5</v>
      </c>
      <c r="F146" s="30">
        <v>20</v>
      </c>
      <c r="G146" s="30" t="s">
        <v>162</v>
      </c>
      <c r="H146" s="30">
        <f t="shared" si="64"/>
        <v>2</v>
      </c>
      <c r="I146" s="30" t="s">
        <v>68</v>
      </c>
      <c r="J146" s="30" t="s">
        <v>102</v>
      </c>
      <c r="K146" s="34" t="s">
        <v>40</v>
      </c>
      <c r="L146" s="31" t="str">
        <f t="shared" si="65"/>
        <v>H</v>
      </c>
      <c r="M146" s="34">
        <v>3</v>
      </c>
      <c r="N146" s="30" t="s">
        <v>51</v>
      </c>
      <c r="O146" s="31">
        <v>1</v>
      </c>
      <c r="P146" s="31">
        <v>3</v>
      </c>
      <c r="Q146" s="31">
        <f t="shared" si="66"/>
        <v>1</v>
      </c>
      <c r="R146" s="31">
        <f t="shared" si="67"/>
        <v>1</v>
      </c>
      <c r="S146" s="31">
        <f t="shared" si="76"/>
        <v>0</v>
      </c>
      <c r="T146" s="29">
        <f t="shared" si="68"/>
        <v>2</v>
      </c>
      <c r="U146" s="31">
        <f t="shared" si="69"/>
        <v>1</v>
      </c>
      <c r="V146" s="31">
        <v>5</v>
      </c>
      <c r="W146" s="31">
        <v>1</v>
      </c>
      <c r="X146" s="31">
        <f>(5+1)-W146</f>
        <v>5</v>
      </c>
      <c r="Y146" s="31">
        <v>5</v>
      </c>
      <c r="Z146" s="31">
        <v>1</v>
      </c>
      <c r="AA146" s="31">
        <f>(5+1)-Z146</f>
        <v>5</v>
      </c>
      <c r="AB146" s="31">
        <v>1</v>
      </c>
      <c r="AC146" s="31">
        <f>(5+1)-AB146</f>
        <v>5</v>
      </c>
      <c r="AD146" s="31">
        <v>1</v>
      </c>
      <c r="AE146" s="31">
        <f>(5+1)-AD146</f>
        <v>5</v>
      </c>
      <c r="AF146" s="31">
        <f t="shared" si="70"/>
        <v>5</v>
      </c>
      <c r="AG146" s="29">
        <f t="shared" si="73"/>
        <v>5</v>
      </c>
      <c r="AH146" s="29">
        <f t="shared" si="74"/>
        <v>1</v>
      </c>
      <c r="AI146" s="29">
        <f t="shared" si="75"/>
        <v>0.69897000433601886</v>
      </c>
      <c r="AJ146" s="31">
        <v>5</v>
      </c>
      <c r="AK146" s="31">
        <v>3</v>
      </c>
      <c r="AL146" s="31">
        <v>3</v>
      </c>
      <c r="AM146" s="31">
        <v>1</v>
      </c>
      <c r="AN146" s="31">
        <f>(7+1)-AM146</f>
        <v>7</v>
      </c>
      <c r="AO146" s="31">
        <v>6</v>
      </c>
      <c r="AP146" s="31">
        <v>5</v>
      </c>
      <c r="AQ146" s="31">
        <v>3</v>
      </c>
      <c r="AR146" s="31">
        <v>4</v>
      </c>
      <c r="AS146" s="31">
        <f>AVERAGE(AJ146:AL146,AN146,AO146,AP146,AQ146,AR146)</f>
        <v>4.5</v>
      </c>
      <c r="AT146" s="32" t="s">
        <v>73</v>
      </c>
    </row>
  </sheetData>
  <sortState xmlns:xlrd2="http://schemas.microsoft.com/office/spreadsheetml/2017/richdata2" ref="A2:AT146">
    <sortCondition ref="AF2:AF146"/>
  </sortState>
  <pageMargins left="0.7" right="0.7" top="0.75" bottom="0.75" header="0.3" footer="0.3"/>
  <ignoredErrors>
    <ignoredError sqref="X11 AA11 AC11 A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4"/>
  <sheetViews>
    <sheetView zoomScale="70" zoomScaleNormal="70" workbookViewId="0">
      <selection activeCell="L1" sqref="L1"/>
    </sheetView>
  </sheetViews>
  <sheetFormatPr baseColWidth="10" defaultRowHeight="15.6" x14ac:dyDescent="0.3"/>
  <cols>
    <col min="3" max="3" width="25" customWidth="1"/>
    <col min="19" max="19" width="10.69921875" style="24"/>
  </cols>
  <sheetData>
    <row r="1" spans="1:41" x14ac:dyDescent="0.3">
      <c r="A1" s="1" t="s">
        <v>0</v>
      </c>
      <c r="B1" s="1" t="s">
        <v>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67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71</v>
      </c>
      <c r="S1" s="2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</row>
    <row r="2" spans="1:41" x14ac:dyDescent="0.3">
      <c r="A2">
        <v>1</v>
      </c>
      <c r="B2" t="s">
        <v>97</v>
      </c>
      <c r="C2" t="s">
        <v>36</v>
      </c>
      <c r="D2">
        <v>1</v>
      </c>
      <c r="E2">
        <v>0.5</v>
      </c>
      <c r="F2">
        <v>22</v>
      </c>
      <c r="G2" t="s">
        <v>37</v>
      </c>
      <c r="H2">
        <v>2</v>
      </c>
      <c r="I2" t="s">
        <v>38</v>
      </c>
      <c r="J2" t="s">
        <v>68</v>
      </c>
      <c r="L2" t="s">
        <v>142</v>
      </c>
      <c r="M2">
        <v>3</v>
      </c>
      <c r="N2">
        <f>IF(M2=0,0,1)</f>
        <v>1</v>
      </c>
      <c r="O2">
        <v>3</v>
      </c>
      <c r="P2">
        <f>IF(O2=0,0,1)</f>
        <v>1</v>
      </c>
      <c r="Q2">
        <f>M2-O2</f>
        <v>0</v>
      </c>
      <c r="R2">
        <f>M2-P2</f>
        <v>2</v>
      </c>
      <c r="S2" s="24">
        <v>5</v>
      </c>
      <c r="T2">
        <v>1</v>
      </c>
      <c r="U2">
        <f>6-T2</f>
        <v>5</v>
      </c>
      <c r="V2">
        <v>5</v>
      </c>
      <c r="W2">
        <v>3</v>
      </c>
      <c r="X2">
        <f>6-W2</f>
        <v>3</v>
      </c>
      <c r="Y2">
        <v>5</v>
      </c>
      <c r="Z2">
        <f>6-Y2</f>
        <v>1</v>
      </c>
      <c r="AA2">
        <v>4</v>
      </c>
      <c r="AB2">
        <f>6-AA2</f>
        <v>2</v>
      </c>
      <c r="AC2">
        <f>AVERAGE(S2,U2,V2,X2,Z2,AB2)</f>
        <v>3.5</v>
      </c>
      <c r="AD2">
        <v>4</v>
      </c>
      <c r="AE2">
        <v>2</v>
      </c>
      <c r="AF2">
        <v>5</v>
      </c>
      <c r="AG2">
        <v>6</v>
      </c>
      <c r="AH2">
        <f>8-AG2</f>
        <v>2</v>
      </c>
      <c r="AI2">
        <v>5</v>
      </c>
      <c r="AJ2">
        <v>4</v>
      </c>
      <c r="AK2">
        <v>2</v>
      </c>
      <c r="AL2">
        <v>6</v>
      </c>
      <c r="AM2">
        <f>AVERAGE(AD2,AE2,AF2,AH2,AI2,AJ2,AK2,AL2)</f>
        <v>3.75</v>
      </c>
    </row>
    <row r="3" spans="1:41" x14ac:dyDescent="0.3">
      <c r="A3">
        <v>2</v>
      </c>
      <c r="B3" t="s">
        <v>97</v>
      </c>
      <c r="C3" t="s">
        <v>36</v>
      </c>
      <c r="D3">
        <v>1</v>
      </c>
      <c r="E3">
        <v>0.5</v>
      </c>
      <c r="F3">
        <v>18</v>
      </c>
      <c r="G3" t="s">
        <v>39</v>
      </c>
      <c r="H3">
        <v>3</v>
      </c>
      <c r="I3" t="s">
        <v>38</v>
      </c>
      <c r="J3" t="s">
        <v>68</v>
      </c>
      <c r="L3" t="s">
        <v>144</v>
      </c>
      <c r="M3">
        <v>3</v>
      </c>
      <c r="N3">
        <f t="shared" ref="N3:N40" si="0">IF(M3=0,0,1)</f>
        <v>1</v>
      </c>
      <c r="O3">
        <v>2</v>
      </c>
      <c r="P3">
        <f t="shared" ref="P3:P40" si="1">IF(O3=0,0,1)</f>
        <v>1</v>
      </c>
      <c r="Q3">
        <f t="shared" ref="Q3:Q40" si="2">M3-O3</f>
        <v>1</v>
      </c>
      <c r="R3">
        <f t="shared" ref="R3:R66" si="3">M3-P3</f>
        <v>2</v>
      </c>
      <c r="S3" s="24">
        <v>4</v>
      </c>
      <c r="T3">
        <v>1</v>
      </c>
      <c r="U3">
        <f t="shared" ref="U3:U40" si="4">6-T3</f>
        <v>5</v>
      </c>
      <c r="V3">
        <v>5</v>
      </c>
      <c r="W3">
        <v>2</v>
      </c>
      <c r="X3">
        <f t="shared" ref="X3:X40" si="5">6-W3</f>
        <v>4</v>
      </c>
      <c r="Y3">
        <v>1</v>
      </c>
      <c r="Z3">
        <f t="shared" ref="Z3:Z40" si="6">6-Y3</f>
        <v>5</v>
      </c>
      <c r="AA3">
        <v>1</v>
      </c>
      <c r="AB3">
        <f t="shared" ref="AB3:AB40" si="7">6-AA3</f>
        <v>5</v>
      </c>
      <c r="AC3">
        <f t="shared" ref="AC3:AC40" si="8">AVERAGE(S3,U3,V3,X3,Z3,AB3)</f>
        <v>4.666666666666667</v>
      </c>
      <c r="AD3">
        <v>2</v>
      </c>
      <c r="AE3">
        <v>4</v>
      </c>
      <c r="AF3">
        <v>4</v>
      </c>
      <c r="AG3">
        <v>5</v>
      </c>
      <c r="AH3">
        <f t="shared" ref="AH3:AH40" si="9">8-AG3</f>
        <v>3</v>
      </c>
      <c r="AI3">
        <v>3</v>
      </c>
      <c r="AJ3">
        <v>5</v>
      </c>
      <c r="AK3">
        <v>3</v>
      </c>
      <c r="AL3">
        <v>5</v>
      </c>
      <c r="AM3">
        <f t="shared" ref="AM3:AM40" si="10">AVERAGE(AD3,AE3,AF3,AH3,AI3,AJ3,AK3,AL3)</f>
        <v>3.625</v>
      </c>
    </row>
    <row r="4" spans="1:41" x14ac:dyDescent="0.3">
      <c r="A4">
        <v>3</v>
      </c>
      <c r="B4" t="s">
        <v>97</v>
      </c>
      <c r="C4" t="s">
        <v>40</v>
      </c>
      <c r="D4">
        <v>0</v>
      </c>
      <c r="E4">
        <v>-0.5</v>
      </c>
      <c r="F4">
        <v>25</v>
      </c>
      <c r="G4" t="s">
        <v>39</v>
      </c>
      <c r="H4">
        <v>3</v>
      </c>
      <c r="I4" t="s">
        <v>41</v>
      </c>
      <c r="J4" t="s">
        <v>69</v>
      </c>
      <c r="L4" t="s">
        <v>142</v>
      </c>
      <c r="M4">
        <v>2</v>
      </c>
      <c r="N4">
        <f t="shared" si="0"/>
        <v>1</v>
      </c>
      <c r="O4">
        <v>2</v>
      </c>
      <c r="P4">
        <f t="shared" si="1"/>
        <v>1</v>
      </c>
      <c r="Q4">
        <f t="shared" si="2"/>
        <v>0</v>
      </c>
      <c r="R4">
        <f t="shared" si="3"/>
        <v>1</v>
      </c>
      <c r="S4" s="24">
        <v>3</v>
      </c>
      <c r="T4">
        <v>1</v>
      </c>
      <c r="U4">
        <f t="shared" si="4"/>
        <v>5</v>
      </c>
      <c r="V4">
        <v>4</v>
      </c>
      <c r="W4">
        <v>1</v>
      </c>
      <c r="X4">
        <f t="shared" si="5"/>
        <v>5</v>
      </c>
      <c r="Y4">
        <v>1</v>
      </c>
      <c r="Z4">
        <f t="shared" si="6"/>
        <v>5</v>
      </c>
      <c r="AA4">
        <v>3</v>
      </c>
      <c r="AB4">
        <f t="shared" si="7"/>
        <v>3</v>
      </c>
      <c r="AC4">
        <f t="shared" si="8"/>
        <v>4.166666666666667</v>
      </c>
      <c r="AD4">
        <v>6</v>
      </c>
      <c r="AE4">
        <v>4</v>
      </c>
      <c r="AF4">
        <v>6</v>
      </c>
      <c r="AG4">
        <v>1</v>
      </c>
      <c r="AH4">
        <f t="shared" si="9"/>
        <v>7</v>
      </c>
      <c r="AI4">
        <v>6</v>
      </c>
      <c r="AJ4">
        <v>5</v>
      </c>
      <c r="AK4">
        <v>3</v>
      </c>
      <c r="AL4">
        <v>6</v>
      </c>
      <c r="AM4">
        <f t="shared" si="10"/>
        <v>5.375</v>
      </c>
    </row>
    <row r="5" spans="1:41" s="6" customFormat="1" x14ac:dyDescent="0.3">
      <c r="A5">
        <v>4</v>
      </c>
      <c r="B5" t="s">
        <v>97</v>
      </c>
      <c r="C5" s="6" t="s">
        <v>42</v>
      </c>
      <c r="D5" s="6">
        <v>0</v>
      </c>
      <c r="E5" s="6">
        <v>-0.5</v>
      </c>
      <c r="F5" s="6">
        <v>34</v>
      </c>
      <c r="G5" s="6" t="s">
        <v>43</v>
      </c>
      <c r="H5" s="6">
        <v>1</v>
      </c>
      <c r="I5" s="6" t="s">
        <v>44</v>
      </c>
      <c r="L5" s="6" t="s">
        <v>142</v>
      </c>
      <c r="M5" s="6">
        <v>0</v>
      </c>
      <c r="N5" s="6">
        <f t="shared" si="0"/>
        <v>0</v>
      </c>
      <c r="O5" s="6">
        <v>0</v>
      </c>
      <c r="P5">
        <f t="shared" si="1"/>
        <v>0</v>
      </c>
      <c r="Q5" s="6">
        <f t="shared" si="2"/>
        <v>0</v>
      </c>
      <c r="R5">
        <f t="shared" si="3"/>
        <v>0</v>
      </c>
      <c r="S5" s="24">
        <v>3</v>
      </c>
      <c r="T5" s="6">
        <v>5</v>
      </c>
      <c r="U5" s="6">
        <f t="shared" si="4"/>
        <v>1</v>
      </c>
      <c r="V5" s="6">
        <v>3</v>
      </c>
      <c r="W5" s="6">
        <v>1</v>
      </c>
      <c r="X5" s="6">
        <f t="shared" si="5"/>
        <v>5</v>
      </c>
      <c r="Y5" s="6">
        <v>3</v>
      </c>
      <c r="Z5" s="6">
        <f t="shared" si="6"/>
        <v>3</v>
      </c>
      <c r="AA5" s="6">
        <v>3</v>
      </c>
      <c r="AB5" s="6">
        <f t="shared" si="7"/>
        <v>3</v>
      </c>
      <c r="AC5">
        <f t="shared" si="8"/>
        <v>3</v>
      </c>
      <c r="AD5" s="6">
        <v>7</v>
      </c>
      <c r="AE5" s="6">
        <v>5</v>
      </c>
      <c r="AF5" s="6">
        <v>3</v>
      </c>
      <c r="AG5" s="6">
        <v>6</v>
      </c>
      <c r="AH5" s="6">
        <f t="shared" si="9"/>
        <v>2</v>
      </c>
      <c r="AI5" s="6">
        <v>6</v>
      </c>
      <c r="AJ5" s="6">
        <v>1</v>
      </c>
      <c r="AK5" s="6">
        <v>7</v>
      </c>
      <c r="AL5" s="6">
        <v>7</v>
      </c>
      <c r="AM5">
        <f t="shared" si="10"/>
        <v>4.75</v>
      </c>
    </row>
    <row r="6" spans="1:41" x14ac:dyDescent="0.3">
      <c r="A6">
        <v>5</v>
      </c>
      <c r="B6" t="s">
        <v>97</v>
      </c>
      <c r="C6" t="s">
        <v>40</v>
      </c>
      <c r="D6">
        <v>0</v>
      </c>
      <c r="E6">
        <v>-0.5</v>
      </c>
      <c r="F6">
        <v>23</v>
      </c>
      <c r="G6" t="s">
        <v>43</v>
      </c>
      <c r="H6">
        <v>1</v>
      </c>
      <c r="I6" t="s">
        <v>45</v>
      </c>
      <c r="J6" t="s">
        <v>69</v>
      </c>
      <c r="L6" t="s">
        <v>142</v>
      </c>
      <c r="M6">
        <v>2</v>
      </c>
      <c r="N6">
        <f t="shared" si="0"/>
        <v>1</v>
      </c>
      <c r="O6">
        <v>1</v>
      </c>
      <c r="P6">
        <f t="shared" si="1"/>
        <v>1</v>
      </c>
      <c r="Q6">
        <f t="shared" si="2"/>
        <v>1</v>
      </c>
      <c r="R6">
        <f t="shared" si="3"/>
        <v>1</v>
      </c>
      <c r="S6" s="24">
        <v>5</v>
      </c>
      <c r="T6">
        <v>1</v>
      </c>
      <c r="U6">
        <f t="shared" si="4"/>
        <v>5</v>
      </c>
      <c r="V6">
        <v>5</v>
      </c>
      <c r="W6">
        <v>1</v>
      </c>
      <c r="X6">
        <f t="shared" si="5"/>
        <v>5</v>
      </c>
      <c r="Y6">
        <v>1</v>
      </c>
      <c r="Z6">
        <f t="shared" si="6"/>
        <v>5</v>
      </c>
      <c r="AA6">
        <v>3</v>
      </c>
      <c r="AB6">
        <f t="shared" si="7"/>
        <v>3</v>
      </c>
      <c r="AC6">
        <f t="shared" si="8"/>
        <v>4.666666666666667</v>
      </c>
      <c r="AD6">
        <v>7</v>
      </c>
      <c r="AE6">
        <v>5</v>
      </c>
      <c r="AF6">
        <v>2</v>
      </c>
      <c r="AG6">
        <v>3</v>
      </c>
      <c r="AH6">
        <f t="shared" si="9"/>
        <v>5</v>
      </c>
      <c r="AI6">
        <v>5</v>
      </c>
      <c r="AJ6">
        <v>7</v>
      </c>
      <c r="AK6">
        <v>6</v>
      </c>
      <c r="AL6">
        <v>4</v>
      </c>
      <c r="AM6">
        <f t="shared" si="10"/>
        <v>5.125</v>
      </c>
    </row>
    <row r="7" spans="1:41" x14ac:dyDescent="0.3">
      <c r="A7">
        <v>6</v>
      </c>
      <c r="B7" t="s">
        <v>97</v>
      </c>
      <c r="C7" t="s">
        <v>40</v>
      </c>
      <c r="D7">
        <v>0</v>
      </c>
      <c r="E7">
        <v>-0.5</v>
      </c>
      <c r="F7">
        <v>22</v>
      </c>
      <c r="G7" t="s">
        <v>37</v>
      </c>
      <c r="H7">
        <v>2</v>
      </c>
      <c r="I7" t="s">
        <v>46</v>
      </c>
      <c r="J7" t="s">
        <v>68</v>
      </c>
      <c r="L7" t="s">
        <v>144</v>
      </c>
      <c r="M7">
        <v>3</v>
      </c>
      <c r="N7">
        <f t="shared" si="0"/>
        <v>1</v>
      </c>
      <c r="O7">
        <v>3</v>
      </c>
      <c r="P7">
        <f t="shared" si="1"/>
        <v>1</v>
      </c>
      <c r="Q7">
        <f t="shared" si="2"/>
        <v>0</v>
      </c>
      <c r="R7">
        <f t="shared" si="3"/>
        <v>2</v>
      </c>
      <c r="S7" s="24">
        <v>5</v>
      </c>
      <c r="T7">
        <v>1</v>
      </c>
      <c r="U7">
        <f t="shared" si="4"/>
        <v>5</v>
      </c>
      <c r="V7">
        <v>4</v>
      </c>
      <c r="W7">
        <v>1</v>
      </c>
      <c r="X7">
        <f t="shared" si="5"/>
        <v>5</v>
      </c>
      <c r="Y7">
        <v>1</v>
      </c>
      <c r="Z7">
        <f t="shared" si="6"/>
        <v>5</v>
      </c>
      <c r="AA7">
        <v>1</v>
      </c>
      <c r="AB7">
        <f t="shared" si="7"/>
        <v>5</v>
      </c>
      <c r="AC7">
        <f t="shared" si="8"/>
        <v>4.833333333333333</v>
      </c>
      <c r="AD7">
        <v>7</v>
      </c>
      <c r="AE7">
        <v>7</v>
      </c>
      <c r="AF7">
        <v>1</v>
      </c>
      <c r="AG7">
        <v>1</v>
      </c>
      <c r="AH7">
        <f t="shared" si="9"/>
        <v>7</v>
      </c>
      <c r="AI7">
        <v>7</v>
      </c>
      <c r="AJ7">
        <v>5</v>
      </c>
      <c r="AK7">
        <v>4</v>
      </c>
      <c r="AL7">
        <v>7</v>
      </c>
      <c r="AM7">
        <f t="shared" si="10"/>
        <v>5.625</v>
      </c>
    </row>
    <row r="8" spans="1:41" x14ac:dyDescent="0.3">
      <c r="A8">
        <v>7</v>
      </c>
      <c r="B8" t="s">
        <v>97</v>
      </c>
      <c r="C8" t="s">
        <v>36</v>
      </c>
      <c r="D8">
        <v>1</v>
      </c>
      <c r="E8">
        <v>0.5</v>
      </c>
      <c r="F8">
        <v>18</v>
      </c>
      <c r="G8" t="s">
        <v>37</v>
      </c>
      <c r="H8">
        <v>2</v>
      </c>
      <c r="I8" t="s">
        <v>47</v>
      </c>
      <c r="J8" t="s">
        <v>69</v>
      </c>
      <c r="L8" t="s">
        <v>144</v>
      </c>
      <c r="M8">
        <v>3</v>
      </c>
      <c r="N8">
        <f t="shared" si="0"/>
        <v>1</v>
      </c>
      <c r="O8">
        <v>5</v>
      </c>
      <c r="P8">
        <f t="shared" si="1"/>
        <v>1</v>
      </c>
      <c r="Q8">
        <f t="shared" si="2"/>
        <v>-2</v>
      </c>
      <c r="R8">
        <f t="shared" si="3"/>
        <v>2</v>
      </c>
      <c r="S8" s="24">
        <v>3</v>
      </c>
      <c r="T8">
        <v>4</v>
      </c>
      <c r="U8">
        <f t="shared" si="4"/>
        <v>2</v>
      </c>
      <c r="V8">
        <v>2</v>
      </c>
      <c r="W8">
        <v>2</v>
      </c>
      <c r="X8">
        <f t="shared" si="5"/>
        <v>4</v>
      </c>
      <c r="Y8">
        <v>2</v>
      </c>
      <c r="Z8">
        <f t="shared" si="6"/>
        <v>4</v>
      </c>
      <c r="AA8">
        <v>5</v>
      </c>
      <c r="AB8">
        <f t="shared" si="7"/>
        <v>1</v>
      </c>
      <c r="AC8">
        <f t="shared" si="8"/>
        <v>2.6666666666666665</v>
      </c>
      <c r="AD8">
        <v>1</v>
      </c>
      <c r="AE8">
        <v>2</v>
      </c>
      <c r="AF8">
        <v>1</v>
      </c>
      <c r="AG8">
        <v>7</v>
      </c>
      <c r="AH8">
        <f t="shared" si="9"/>
        <v>1</v>
      </c>
      <c r="AI8">
        <v>2</v>
      </c>
      <c r="AJ8">
        <v>1</v>
      </c>
      <c r="AK8">
        <v>1</v>
      </c>
      <c r="AL8">
        <v>4</v>
      </c>
      <c r="AM8">
        <f t="shared" si="10"/>
        <v>1.625</v>
      </c>
    </row>
    <row r="9" spans="1:41" x14ac:dyDescent="0.3">
      <c r="A9">
        <v>8</v>
      </c>
      <c r="B9" t="s">
        <v>97</v>
      </c>
      <c r="C9" t="s">
        <v>36</v>
      </c>
      <c r="D9">
        <v>1</v>
      </c>
      <c r="E9">
        <v>0.5</v>
      </c>
      <c r="F9">
        <v>19</v>
      </c>
      <c r="G9" t="s">
        <v>37</v>
      </c>
      <c r="H9">
        <v>2</v>
      </c>
      <c r="I9" t="s">
        <v>48</v>
      </c>
      <c r="J9" t="s">
        <v>69</v>
      </c>
      <c r="L9" t="s">
        <v>142</v>
      </c>
      <c r="M9">
        <v>1</v>
      </c>
      <c r="N9">
        <f t="shared" si="0"/>
        <v>1</v>
      </c>
      <c r="O9">
        <v>1</v>
      </c>
      <c r="P9">
        <f t="shared" si="1"/>
        <v>1</v>
      </c>
      <c r="Q9">
        <f t="shared" si="2"/>
        <v>0</v>
      </c>
      <c r="R9">
        <f t="shared" si="3"/>
        <v>0</v>
      </c>
      <c r="S9" s="24">
        <v>5</v>
      </c>
      <c r="T9">
        <v>2</v>
      </c>
      <c r="U9">
        <f t="shared" si="4"/>
        <v>4</v>
      </c>
      <c r="V9">
        <v>3</v>
      </c>
      <c r="W9">
        <v>1</v>
      </c>
      <c r="X9">
        <f t="shared" si="5"/>
        <v>5</v>
      </c>
      <c r="Y9">
        <v>1</v>
      </c>
      <c r="Z9">
        <f t="shared" si="6"/>
        <v>5</v>
      </c>
      <c r="AA9">
        <v>1</v>
      </c>
      <c r="AB9">
        <f t="shared" si="7"/>
        <v>5</v>
      </c>
      <c r="AC9">
        <f t="shared" si="8"/>
        <v>4.5</v>
      </c>
      <c r="AD9">
        <v>6</v>
      </c>
      <c r="AE9">
        <v>2</v>
      </c>
      <c r="AF9">
        <v>4</v>
      </c>
      <c r="AG9">
        <v>5</v>
      </c>
      <c r="AH9">
        <f t="shared" si="9"/>
        <v>3</v>
      </c>
      <c r="AI9">
        <v>6</v>
      </c>
      <c r="AJ9">
        <v>7</v>
      </c>
      <c r="AK9">
        <v>3</v>
      </c>
      <c r="AL9">
        <v>6</v>
      </c>
      <c r="AM9">
        <f t="shared" si="10"/>
        <v>4.625</v>
      </c>
    </row>
    <row r="10" spans="1:41" x14ac:dyDescent="0.3">
      <c r="A10">
        <v>9</v>
      </c>
      <c r="B10" t="s">
        <v>97</v>
      </c>
      <c r="C10" t="s">
        <v>36</v>
      </c>
      <c r="D10">
        <v>1</v>
      </c>
      <c r="E10">
        <v>0.5</v>
      </c>
      <c r="F10">
        <v>26</v>
      </c>
      <c r="G10" t="s">
        <v>39</v>
      </c>
      <c r="H10">
        <v>3</v>
      </c>
      <c r="I10" t="s">
        <v>49</v>
      </c>
      <c r="J10" t="s">
        <v>69</v>
      </c>
      <c r="L10" t="s">
        <v>142</v>
      </c>
      <c r="M10">
        <v>2</v>
      </c>
      <c r="N10">
        <f t="shared" si="0"/>
        <v>1</v>
      </c>
      <c r="O10">
        <v>0</v>
      </c>
      <c r="P10">
        <f t="shared" si="1"/>
        <v>0</v>
      </c>
      <c r="Q10">
        <f t="shared" si="2"/>
        <v>2</v>
      </c>
      <c r="R10">
        <f t="shared" si="3"/>
        <v>2</v>
      </c>
      <c r="S10" s="24">
        <v>4</v>
      </c>
      <c r="T10">
        <v>1</v>
      </c>
      <c r="U10">
        <f t="shared" si="4"/>
        <v>5</v>
      </c>
      <c r="V10">
        <v>4</v>
      </c>
      <c r="W10">
        <v>1</v>
      </c>
      <c r="X10">
        <f t="shared" si="5"/>
        <v>5</v>
      </c>
      <c r="Y10">
        <v>1</v>
      </c>
      <c r="Z10">
        <f t="shared" si="6"/>
        <v>5</v>
      </c>
      <c r="AA10">
        <v>1</v>
      </c>
      <c r="AB10">
        <f t="shared" si="7"/>
        <v>5</v>
      </c>
      <c r="AC10">
        <f t="shared" si="8"/>
        <v>4.666666666666667</v>
      </c>
      <c r="AD10">
        <v>6</v>
      </c>
      <c r="AE10">
        <v>6</v>
      </c>
      <c r="AF10">
        <v>5</v>
      </c>
      <c r="AG10">
        <v>7</v>
      </c>
      <c r="AH10">
        <f t="shared" si="9"/>
        <v>1</v>
      </c>
      <c r="AI10">
        <v>6</v>
      </c>
      <c r="AJ10">
        <v>7</v>
      </c>
      <c r="AK10">
        <v>6</v>
      </c>
      <c r="AL10">
        <v>7</v>
      </c>
      <c r="AM10">
        <f t="shared" si="10"/>
        <v>5.5</v>
      </c>
    </row>
    <row r="11" spans="1:41" x14ac:dyDescent="0.3">
      <c r="A11">
        <v>10</v>
      </c>
      <c r="B11" t="s">
        <v>97</v>
      </c>
      <c r="C11" t="s">
        <v>36</v>
      </c>
      <c r="D11">
        <v>1</v>
      </c>
      <c r="E11">
        <v>0.5</v>
      </c>
      <c r="F11">
        <v>19</v>
      </c>
      <c r="G11" t="s">
        <v>37</v>
      </c>
      <c r="H11">
        <v>2</v>
      </c>
      <c r="I11" t="s">
        <v>57</v>
      </c>
      <c r="J11" t="s">
        <v>70</v>
      </c>
      <c r="L11" t="s">
        <v>142</v>
      </c>
      <c r="M11">
        <v>1</v>
      </c>
      <c r="N11">
        <f t="shared" si="0"/>
        <v>1</v>
      </c>
      <c r="O11">
        <v>1</v>
      </c>
      <c r="P11">
        <f t="shared" si="1"/>
        <v>1</v>
      </c>
      <c r="Q11">
        <f t="shared" si="2"/>
        <v>0</v>
      </c>
      <c r="R11">
        <f t="shared" si="3"/>
        <v>0</v>
      </c>
      <c r="S11" s="24">
        <v>2</v>
      </c>
      <c r="T11">
        <v>3</v>
      </c>
      <c r="U11">
        <f t="shared" si="4"/>
        <v>3</v>
      </c>
      <c r="V11">
        <v>4</v>
      </c>
      <c r="W11">
        <v>1</v>
      </c>
      <c r="X11">
        <f t="shared" si="5"/>
        <v>5</v>
      </c>
      <c r="Y11">
        <v>1</v>
      </c>
      <c r="Z11">
        <f t="shared" si="6"/>
        <v>5</v>
      </c>
      <c r="AA11">
        <v>1</v>
      </c>
      <c r="AB11">
        <f t="shared" si="7"/>
        <v>5</v>
      </c>
      <c r="AC11">
        <f t="shared" si="8"/>
        <v>4</v>
      </c>
      <c r="AD11">
        <v>4</v>
      </c>
      <c r="AE11">
        <v>1</v>
      </c>
      <c r="AF11">
        <v>1</v>
      </c>
      <c r="AG11">
        <v>3</v>
      </c>
      <c r="AH11">
        <f t="shared" si="9"/>
        <v>5</v>
      </c>
      <c r="AI11">
        <v>2</v>
      </c>
      <c r="AJ11">
        <v>3</v>
      </c>
      <c r="AK11">
        <v>4</v>
      </c>
      <c r="AL11">
        <v>3</v>
      </c>
      <c r="AM11">
        <f t="shared" si="10"/>
        <v>2.875</v>
      </c>
    </row>
    <row r="12" spans="1:41" x14ac:dyDescent="0.3">
      <c r="A12">
        <v>11</v>
      </c>
      <c r="B12" t="s">
        <v>97</v>
      </c>
      <c r="C12" t="s">
        <v>36</v>
      </c>
      <c r="D12">
        <v>1</v>
      </c>
      <c r="E12">
        <v>0.5</v>
      </c>
      <c r="F12">
        <v>21</v>
      </c>
      <c r="G12" t="s">
        <v>37</v>
      </c>
      <c r="H12">
        <v>2</v>
      </c>
      <c r="I12" t="s">
        <v>38</v>
      </c>
      <c r="J12" t="s">
        <v>68</v>
      </c>
      <c r="L12" t="s">
        <v>142</v>
      </c>
      <c r="M12">
        <v>0</v>
      </c>
      <c r="N12">
        <f t="shared" si="0"/>
        <v>0</v>
      </c>
      <c r="O12"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24">
        <v>5</v>
      </c>
      <c r="T12">
        <v>1</v>
      </c>
      <c r="U12">
        <f t="shared" si="4"/>
        <v>5</v>
      </c>
      <c r="V12">
        <v>5</v>
      </c>
      <c r="W12">
        <v>3</v>
      </c>
      <c r="X12">
        <f t="shared" si="5"/>
        <v>3</v>
      </c>
      <c r="Y12">
        <v>1</v>
      </c>
      <c r="Z12">
        <f t="shared" si="6"/>
        <v>5</v>
      </c>
      <c r="AA12">
        <v>4</v>
      </c>
      <c r="AB12">
        <f t="shared" si="7"/>
        <v>2</v>
      </c>
      <c r="AC12">
        <f t="shared" si="8"/>
        <v>4.166666666666667</v>
      </c>
      <c r="AD12">
        <v>5</v>
      </c>
      <c r="AE12">
        <v>4</v>
      </c>
      <c r="AF12">
        <v>5</v>
      </c>
      <c r="AG12">
        <v>2</v>
      </c>
      <c r="AH12">
        <f t="shared" si="9"/>
        <v>6</v>
      </c>
      <c r="AI12">
        <v>4</v>
      </c>
      <c r="AJ12">
        <v>6</v>
      </c>
      <c r="AK12">
        <v>5</v>
      </c>
      <c r="AL12">
        <v>5</v>
      </c>
      <c r="AM12">
        <f t="shared" si="10"/>
        <v>5</v>
      </c>
    </row>
    <row r="13" spans="1:41" x14ac:dyDescent="0.3">
      <c r="A13">
        <v>12</v>
      </c>
      <c r="B13" t="s">
        <v>97</v>
      </c>
      <c r="C13" t="s">
        <v>36</v>
      </c>
      <c r="D13">
        <v>1</v>
      </c>
      <c r="E13">
        <v>0.5</v>
      </c>
      <c r="F13">
        <v>22</v>
      </c>
      <c r="G13" t="s">
        <v>37</v>
      </c>
      <c r="H13">
        <v>2</v>
      </c>
      <c r="I13" t="s">
        <v>50</v>
      </c>
      <c r="J13" t="s">
        <v>69</v>
      </c>
      <c r="K13" t="s">
        <v>51</v>
      </c>
      <c r="L13" t="s">
        <v>142</v>
      </c>
      <c r="M13">
        <v>5</v>
      </c>
      <c r="N13">
        <f t="shared" si="0"/>
        <v>1</v>
      </c>
      <c r="O13">
        <v>5</v>
      </c>
      <c r="P13">
        <f t="shared" si="1"/>
        <v>1</v>
      </c>
      <c r="Q13">
        <f t="shared" si="2"/>
        <v>0</v>
      </c>
      <c r="R13">
        <f t="shared" si="3"/>
        <v>4</v>
      </c>
      <c r="S13" s="24">
        <v>3</v>
      </c>
      <c r="T13">
        <v>1</v>
      </c>
      <c r="U13">
        <f t="shared" si="4"/>
        <v>5</v>
      </c>
      <c r="V13">
        <v>4</v>
      </c>
      <c r="W13">
        <v>1</v>
      </c>
      <c r="X13">
        <f t="shared" si="5"/>
        <v>5</v>
      </c>
      <c r="Y13">
        <v>1</v>
      </c>
      <c r="Z13">
        <f t="shared" si="6"/>
        <v>5</v>
      </c>
      <c r="AA13">
        <v>1</v>
      </c>
      <c r="AB13">
        <f t="shared" si="7"/>
        <v>5</v>
      </c>
      <c r="AC13">
        <f t="shared" si="8"/>
        <v>4.5</v>
      </c>
      <c r="AD13">
        <v>1</v>
      </c>
      <c r="AE13">
        <v>4</v>
      </c>
      <c r="AF13">
        <v>1</v>
      </c>
      <c r="AG13">
        <v>5</v>
      </c>
      <c r="AH13">
        <f t="shared" si="9"/>
        <v>3</v>
      </c>
      <c r="AI13">
        <v>5</v>
      </c>
      <c r="AJ13">
        <v>3</v>
      </c>
      <c r="AK13">
        <v>1</v>
      </c>
      <c r="AL13">
        <v>5</v>
      </c>
      <c r="AM13">
        <f t="shared" si="10"/>
        <v>2.875</v>
      </c>
    </row>
    <row r="14" spans="1:41" s="6" customFormat="1" x14ac:dyDescent="0.3">
      <c r="A14">
        <v>13</v>
      </c>
      <c r="B14" t="s">
        <v>97</v>
      </c>
      <c r="C14" s="6" t="s">
        <v>36</v>
      </c>
      <c r="D14" s="6">
        <v>1</v>
      </c>
      <c r="E14" s="6">
        <v>0.5</v>
      </c>
      <c r="F14" s="6">
        <v>21</v>
      </c>
      <c r="G14" s="6" t="s">
        <v>37</v>
      </c>
      <c r="H14" s="6">
        <v>2</v>
      </c>
      <c r="I14" s="6" t="s">
        <v>52</v>
      </c>
      <c r="J14" s="6" t="s">
        <v>69</v>
      </c>
      <c r="L14" s="6" t="s">
        <v>144</v>
      </c>
      <c r="M14" s="6">
        <v>3</v>
      </c>
      <c r="N14">
        <f t="shared" si="0"/>
        <v>1</v>
      </c>
      <c r="O14" s="6">
        <v>1</v>
      </c>
      <c r="P14">
        <f t="shared" si="1"/>
        <v>1</v>
      </c>
      <c r="Q14">
        <f t="shared" si="2"/>
        <v>2</v>
      </c>
      <c r="R14">
        <f t="shared" si="3"/>
        <v>2</v>
      </c>
      <c r="S14" s="24">
        <v>2</v>
      </c>
      <c r="T14" s="6">
        <v>2</v>
      </c>
      <c r="U14" s="6">
        <f t="shared" si="4"/>
        <v>4</v>
      </c>
      <c r="V14" s="6">
        <v>1</v>
      </c>
      <c r="W14" s="6">
        <v>1</v>
      </c>
      <c r="X14" s="6">
        <f t="shared" si="5"/>
        <v>5</v>
      </c>
      <c r="Y14" s="6">
        <v>2</v>
      </c>
      <c r="Z14" s="6">
        <f t="shared" si="6"/>
        <v>4</v>
      </c>
      <c r="AA14" s="6">
        <v>1</v>
      </c>
      <c r="AB14" s="6">
        <f t="shared" si="7"/>
        <v>5</v>
      </c>
      <c r="AC14">
        <f t="shared" si="8"/>
        <v>3.5</v>
      </c>
      <c r="AD14" s="6">
        <v>7</v>
      </c>
      <c r="AE14" s="6">
        <v>7</v>
      </c>
      <c r="AF14" s="6">
        <v>7</v>
      </c>
      <c r="AG14" s="6">
        <v>1</v>
      </c>
      <c r="AH14" s="6">
        <f t="shared" si="9"/>
        <v>7</v>
      </c>
      <c r="AI14" s="6">
        <v>7</v>
      </c>
      <c r="AJ14" s="6">
        <v>6</v>
      </c>
      <c r="AK14" s="6">
        <v>4</v>
      </c>
      <c r="AL14" s="6">
        <v>4</v>
      </c>
      <c r="AM14">
        <f t="shared" si="10"/>
        <v>6.125</v>
      </c>
      <c r="AO14" s="6" t="s">
        <v>53</v>
      </c>
    </row>
    <row r="15" spans="1:41" x14ac:dyDescent="0.3">
      <c r="A15">
        <v>14</v>
      </c>
      <c r="B15" t="s">
        <v>97</v>
      </c>
      <c r="C15" t="s">
        <v>36</v>
      </c>
      <c r="D15">
        <v>1</v>
      </c>
      <c r="E15">
        <v>0.5</v>
      </c>
      <c r="F15">
        <v>20</v>
      </c>
      <c r="G15" t="s">
        <v>37</v>
      </c>
      <c r="H15">
        <v>2</v>
      </c>
      <c r="I15" t="s">
        <v>54</v>
      </c>
      <c r="J15" t="s">
        <v>69</v>
      </c>
      <c r="L15" t="s">
        <v>144</v>
      </c>
      <c r="M15">
        <v>3</v>
      </c>
      <c r="N15">
        <f t="shared" si="0"/>
        <v>1</v>
      </c>
      <c r="O15">
        <v>3</v>
      </c>
      <c r="P15">
        <f t="shared" si="1"/>
        <v>1</v>
      </c>
      <c r="Q15">
        <f t="shared" si="2"/>
        <v>0</v>
      </c>
      <c r="R15">
        <f t="shared" si="3"/>
        <v>2</v>
      </c>
      <c r="S15" s="24">
        <v>5</v>
      </c>
      <c r="T15">
        <v>2</v>
      </c>
      <c r="U15">
        <f t="shared" si="4"/>
        <v>4</v>
      </c>
      <c r="V15">
        <v>2</v>
      </c>
      <c r="W15">
        <v>1</v>
      </c>
      <c r="X15">
        <f t="shared" si="5"/>
        <v>5</v>
      </c>
      <c r="Y15">
        <v>1</v>
      </c>
      <c r="Z15">
        <f t="shared" si="6"/>
        <v>5</v>
      </c>
      <c r="AA15">
        <v>2</v>
      </c>
      <c r="AB15">
        <f t="shared" si="7"/>
        <v>4</v>
      </c>
      <c r="AC15">
        <f t="shared" si="8"/>
        <v>4.166666666666667</v>
      </c>
      <c r="AD15">
        <v>2</v>
      </c>
      <c r="AE15">
        <v>4</v>
      </c>
      <c r="AF15">
        <v>5</v>
      </c>
      <c r="AG15">
        <v>3</v>
      </c>
      <c r="AH15">
        <f t="shared" si="9"/>
        <v>5</v>
      </c>
      <c r="AI15">
        <v>3</v>
      </c>
      <c r="AJ15">
        <v>7</v>
      </c>
      <c r="AK15">
        <v>4</v>
      </c>
      <c r="AL15">
        <v>6</v>
      </c>
      <c r="AM15">
        <f t="shared" si="10"/>
        <v>4.5</v>
      </c>
    </row>
    <row r="16" spans="1:41" x14ac:dyDescent="0.3">
      <c r="A16">
        <v>15</v>
      </c>
      <c r="B16" t="s">
        <v>97</v>
      </c>
      <c r="C16" t="s">
        <v>36</v>
      </c>
      <c r="D16">
        <v>1</v>
      </c>
      <c r="E16">
        <v>0.5</v>
      </c>
      <c r="F16">
        <v>19</v>
      </c>
      <c r="G16" t="s">
        <v>43</v>
      </c>
      <c r="H16">
        <v>1</v>
      </c>
      <c r="I16" t="s">
        <v>54</v>
      </c>
      <c r="J16" t="s">
        <v>69</v>
      </c>
      <c r="L16" t="s">
        <v>144</v>
      </c>
      <c r="M16">
        <v>3</v>
      </c>
      <c r="N16">
        <f t="shared" si="0"/>
        <v>1</v>
      </c>
      <c r="O16">
        <v>3</v>
      </c>
      <c r="P16">
        <f t="shared" si="1"/>
        <v>1</v>
      </c>
      <c r="Q16">
        <f t="shared" si="2"/>
        <v>0</v>
      </c>
      <c r="R16">
        <f t="shared" si="3"/>
        <v>2</v>
      </c>
      <c r="S16" s="24">
        <v>3</v>
      </c>
      <c r="T16">
        <v>3</v>
      </c>
      <c r="U16">
        <f t="shared" si="4"/>
        <v>3</v>
      </c>
      <c r="V16">
        <v>5</v>
      </c>
      <c r="W16">
        <v>1</v>
      </c>
      <c r="X16">
        <f t="shared" si="5"/>
        <v>5</v>
      </c>
      <c r="Y16">
        <v>1</v>
      </c>
      <c r="Z16">
        <f t="shared" si="6"/>
        <v>5</v>
      </c>
      <c r="AA16">
        <v>4</v>
      </c>
      <c r="AB16">
        <f t="shared" si="7"/>
        <v>2</v>
      </c>
      <c r="AC16">
        <f t="shared" si="8"/>
        <v>3.8333333333333335</v>
      </c>
      <c r="AD16">
        <v>5</v>
      </c>
      <c r="AE16">
        <v>5</v>
      </c>
      <c r="AF16">
        <v>3</v>
      </c>
      <c r="AG16">
        <v>7</v>
      </c>
      <c r="AH16">
        <f t="shared" si="9"/>
        <v>1</v>
      </c>
      <c r="AI16">
        <v>3</v>
      </c>
      <c r="AJ16">
        <v>7</v>
      </c>
      <c r="AK16">
        <v>6</v>
      </c>
      <c r="AL16">
        <v>7</v>
      </c>
      <c r="AM16">
        <f t="shared" si="10"/>
        <v>4.625</v>
      </c>
    </row>
    <row r="17" spans="1:39" x14ac:dyDescent="0.3">
      <c r="A17">
        <v>16</v>
      </c>
      <c r="B17" t="s">
        <v>97</v>
      </c>
      <c r="C17" t="s">
        <v>36</v>
      </c>
      <c r="D17">
        <v>1</v>
      </c>
      <c r="E17">
        <v>0.5</v>
      </c>
      <c r="F17">
        <v>20</v>
      </c>
      <c r="G17" t="s">
        <v>37</v>
      </c>
      <c r="H17">
        <v>2</v>
      </c>
      <c r="I17" t="s">
        <v>38</v>
      </c>
      <c r="J17" t="s">
        <v>68</v>
      </c>
      <c r="L17" t="s">
        <v>144</v>
      </c>
      <c r="M17">
        <v>3</v>
      </c>
      <c r="N17">
        <f t="shared" si="0"/>
        <v>1</v>
      </c>
      <c r="O17">
        <v>3</v>
      </c>
      <c r="P17">
        <f t="shared" si="1"/>
        <v>1</v>
      </c>
      <c r="Q17">
        <f t="shared" si="2"/>
        <v>0</v>
      </c>
      <c r="R17">
        <f t="shared" si="3"/>
        <v>2</v>
      </c>
      <c r="S17" s="24">
        <v>5</v>
      </c>
      <c r="T17">
        <v>1</v>
      </c>
      <c r="U17">
        <f t="shared" si="4"/>
        <v>5</v>
      </c>
      <c r="V17">
        <v>5</v>
      </c>
      <c r="W17">
        <v>2</v>
      </c>
      <c r="X17">
        <f t="shared" si="5"/>
        <v>4</v>
      </c>
      <c r="Y17">
        <v>1</v>
      </c>
      <c r="Z17">
        <f t="shared" si="6"/>
        <v>5</v>
      </c>
      <c r="AA17">
        <v>2</v>
      </c>
      <c r="AB17">
        <f t="shared" si="7"/>
        <v>4</v>
      </c>
      <c r="AC17">
        <f t="shared" si="8"/>
        <v>4.666666666666667</v>
      </c>
      <c r="AD17">
        <v>3</v>
      </c>
      <c r="AE17">
        <v>2</v>
      </c>
      <c r="AF17">
        <v>4</v>
      </c>
      <c r="AG17">
        <v>7</v>
      </c>
      <c r="AH17">
        <f t="shared" si="9"/>
        <v>1</v>
      </c>
      <c r="AI17">
        <v>5</v>
      </c>
      <c r="AJ17">
        <v>2</v>
      </c>
      <c r="AK17">
        <v>1</v>
      </c>
      <c r="AL17">
        <v>5</v>
      </c>
      <c r="AM17">
        <f t="shared" si="10"/>
        <v>2.875</v>
      </c>
    </row>
    <row r="18" spans="1:39" x14ac:dyDescent="0.3">
      <c r="A18">
        <v>17</v>
      </c>
      <c r="B18" t="s">
        <v>97</v>
      </c>
      <c r="C18" t="s">
        <v>36</v>
      </c>
      <c r="D18">
        <v>1</v>
      </c>
      <c r="E18">
        <v>0.5</v>
      </c>
      <c r="F18">
        <v>25</v>
      </c>
      <c r="G18" t="s">
        <v>43</v>
      </c>
      <c r="H18">
        <v>1</v>
      </c>
      <c r="I18" t="s">
        <v>55</v>
      </c>
      <c r="J18" t="s">
        <v>68</v>
      </c>
      <c r="L18" t="s">
        <v>142</v>
      </c>
      <c r="M18">
        <v>1</v>
      </c>
      <c r="N18">
        <f t="shared" si="0"/>
        <v>1</v>
      </c>
      <c r="O18">
        <v>1</v>
      </c>
      <c r="P18">
        <f t="shared" si="1"/>
        <v>1</v>
      </c>
      <c r="Q18">
        <f t="shared" si="2"/>
        <v>0</v>
      </c>
      <c r="R18">
        <f t="shared" si="3"/>
        <v>0</v>
      </c>
      <c r="S18" s="24">
        <v>5</v>
      </c>
      <c r="T18">
        <v>1</v>
      </c>
      <c r="U18">
        <f t="shared" si="4"/>
        <v>5</v>
      </c>
      <c r="V18">
        <v>5</v>
      </c>
      <c r="W18">
        <v>1</v>
      </c>
      <c r="X18">
        <f t="shared" si="5"/>
        <v>5</v>
      </c>
      <c r="Y18">
        <v>1</v>
      </c>
      <c r="Z18">
        <f t="shared" si="6"/>
        <v>5</v>
      </c>
      <c r="AA18">
        <v>1</v>
      </c>
      <c r="AB18">
        <f t="shared" si="7"/>
        <v>5</v>
      </c>
      <c r="AC18">
        <f t="shared" si="8"/>
        <v>5</v>
      </c>
      <c r="AD18">
        <v>6</v>
      </c>
      <c r="AE18">
        <v>5</v>
      </c>
      <c r="AF18">
        <v>7</v>
      </c>
      <c r="AG18">
        <v>1</v>
      </c>
      <c r="AH18">
        <f t="shared" si="9"/>
        <v>7</v>
      </c>
      <c r="AI18">
        <v>7</v>
      </c>
      <c r="AJ18">
        <v>6</v>
      </c>
      <c r="AK18">
        <v>5</v>
      </c>
      <c r="AL18">
        <v>7</v>
      </c>
      <c r="AM18">
        <f t="shared" si="10"/>
        <v>6.25</v>
      </c>
    </row>
    <row r="19" spans="1:39" s="6" customFormat="1" x14ac:dyDescent="0.3">
      <c r="A19">
        <v>18</v>
      </c>
      <c r="B19" t="s">
        <v>97</v>
      </c>
      <c r="C19" s="6" t="s">
        <v>36</v>
      </c>
      <c r="D19" s="6">
        <v>1</v>
      </c>
      <c r="E19" s="6">
        <v>0.5</v>
      </c>
      <c r="F19" s="6">
        <v>21</v>
      </c>
      <c r="G19" s="6" t="s">
        <v>43</v>
      </c>
      <c r="H19" s="6">
        <v>1</v>
      </c>
      <c r="I19" s="6" t="s">
        <v>66</v>
      </c>
      <c r="L19" s="6" t="s">
        <v>142</v>
      </c>
      <c r="M19" s="6">
        <v>3</v>
      </c>
      <c r="N19" s="6">
        <f t="shared" si="0"/>
        <v>1</v>
      </c>
      <c r="O19" s="6">
        <v>3</v>
      </c>
      <c r="P19">
        <f t="shared" si="1"/>
        <v>1</v>
      </c>
      <c r="Q19" s="6">
        <f t="shared" si="2"/>
        <v>0</v>
      </c>
      <c r="R19">
        <f t="shared" si="3"/>
        <v>2</v>
      </c>
      <c r="S19" s="24">
        <v>1</v>
      </c>
      <c r="T19" s="6">
        <v>5</v>
      </c>
      <c r="U19" s="6">
        <f t="shared" si="4"/>
        <v>1</v>
      </c>
      <c r="V19" s="6">
        <v>3</v>
      </c>
      <c r="W19" s="6">
        <v>4</v>
      </c>
      <c r="X19" s="6">
        <f t="shared" si="5"/>
        <v>2</v>
      </c>
      <c r="Y19" s="6">
        <v>3</v>
      </c>
      <c r="Z19" s="6">
        <f t="shared" si="6"/>
        <v>3</v>
      </c>
      <c r="AA19" s="6">
        <v>5</v>
      </c>
      <c r="AB19" s="6">
        <f t="shared" si="7"/>
        <v>1</v>
      </c>
      <c r="AC19">
        <f t="shared" si="8"/>
        <v>1.8333333333333333</v>
      </c>
      <c r="AD19" s="6">
        <v>1</v>
      </c>
      <c r="AE19" s="6">
        <v>1</v>
      </c>
      <c r="AF19" s="6">
        <v>7</v>
      </c>
      <c r="AG19" s="6">
        <v>1</v>
      </c>
      <c r="AH19" s="6">
        <f t="shared" si="9"/>
        <v>7</v>
      </c>
      <c r="AI19" s="6">
        <v>7</v>
      </c>
      <c r="AJ19" s="6">
        <v>1</v>
      </c>
      <c r="AK19" s="6">
        <v>1</v>
      </c>
      <c r="AL19" s="6">
        <v>7</v>
      </c>
      <c r="AM19">
        <f t="shared" si="10"/>
        <v>4</v>
      </c>
    </row>
    <row r="20" spans="1:39" x14ac:dyDescent="0.3">
      <c r="A20">
        <v>19</v>
      </c>
      <c r="B20" t="s">
        <v>97</v>
      </c>
      <c r="C20" t="s">
        <v>36</v>
      </c>
      <c r="D20">
        <v>1</v>
      </c>
      <c r="E20">
        <v>0.5</v>
      </c>
      <c r="F20">
        <v>23</v>
      </c>
      <c r="G20" t="s">
        <v>43</v>
      </c>
      <c r="H20">
        <v>1</v>
      </c>
      <c r="I20" t="s">
        <v>56</v>
      </c>
      <c r="J20" t="s">
        <v>68</v>
      </c>
      <c r="L20" t="s">
        <v>142</v>
      </c>
      <c r="M20">
        <v>2</v>
      </c>
      <c r="N20">
        <f t="shared" si="0"/>
        <v>1</v>
      </c>
      <c r="O20">
        <v>2</v>
      </c>
      <c r="P20">
        <f t="shared" si="1"/>
        <v>1</v>
      </c>
      <c r="Q20">
        <f t="shared" si="2"/>
        <v>0</v>
      </c>
      <c r="R20">
        <f t="shared" si="3"/>
        <v>1</v>
      </c>
      <c r="S20" s="24">
        <v>4</v>
      </c>
      <c r="T20">
        <v>1</v>
      </c>
      <c r="U20">
        <f t="shared" si="4"/>
        <v>5</v>
      </c>
      <c r="V20">
        <v>2</v>
      </c>
      <c r="W20">
        <v>5</v>
      </c>
      <c r="X20">
        <f t="shared" si="5"/>
        <v>1</v>
      </c>
      <c r="Y20">
        <v>4</v>
      </c>
      <c r="Z20">
        <f t="shared" si="6"/>
        <v>2</v>
      </c>
      <c r="AA20">
        <v>5</v>
      </c>
      <c r="AB20">
        <f t="shared" si="7"/>
        <v>1</v>
      </c>
      <c r="AC20">
        <f t="shared" si="8"/>
        <v>2.5</v>
      </c>
      <c r="AD20">
        <v>4</v>
      </c>
      <c r="AE20">
        <v>2</v>
      </c>
      <c r="AF20">
        <v>7</v>
      </c>
      <c r="AG20">
        <v>1</v>
      </c>
      <c r="AH20">
        <f t="shared" si="9"/>
        <v>7</v>
      </c>
      <c r="AI20">
        <v>7</v>
      </c>
      <c r="AJ20">
        <v>5</v>
      </c>
      <c r="AK20">
        <v>5</v>
      </c>
      <c r="AL20">
        <v>5</v>
      </c>
      <c r="AM20">
        <f t="shared" si="10"/>
        <v>5.25</v>
      </c>
    </row>
    <row r="21" spans="1:39" x14ac:dyDescent="0.3">
      <c r="A21">
        <v>20</v>
      </c>
      <c r="B21" t="s">
        <v>97</v>
      </c>
      <c r="C21" t="s">
        <v>36</v>
      </c>
      <c r="D21">
        <v>1</v>
      </c>
      <c r="E21">
        <v>0.5</v>
      </c>
      <c r="F21">
        <v>23</v>
      </c>
      <c r="G21" t="s">
        <v>39</v>
      </c>
      <c r="H21">
        <v>3</v>
      </c>
      <c r="I21" t="s">
        <v>57</v>
      </c>
      <c r="J21" t="s">
        <v>70</v>
      </c>
      <c r="L21" t="s">
        <v>142</v>
      </c>
      <c r="M21">
        <v>0</v>
      </c>
      <c r="N21">
        <f t="shared" si="0"/>
        <v>0</v>
      </c>
      <c r="O21"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24">
        <v>5</v>
      </c>
      <c r="T21">
        <v>1</v>
      </c>
      <c r="U21">
        <f t="shared" si="4"/>
        <v>5</v>
      </c>
      <c r="V21">
        <v>5</v>
      </c>
      <c r="W21">
        <v>1</v>
      </c>
      <c r="X21">
        <f t="shared" si="5"/>
        <v>5</v>
      </c>
      <c r="Y21">
        <v>1</v>
      </c>
      <c r="Z21">
        <f t="shared" si="6"/>
        <v>5</v>
      </c>
      <c r="AA21">
        <v>1</v>
      </c>
      <c r="AB21">
        <f t="shared" si="7"/>
        <v>5</v>
      </c>
      <c r="AC21">
        <f t="shared" si="8"/>
        <v>5</v>
      </c>
      <c r="AD21">
        <v>7</v>
      </c>
      <c r="AE21">
        <v>7</v>
      </c>
      <c r="AF21">
        <v>7</v>
      </c>
      <c r="AG21">
        <v>1</v>
      </c>
      <c r="AH21">
        <f t="shared" si="9"/>
        <v>7</v>
      </c>
      <c r="AI21">
        <v>7</v>
      </c>
      <c r="AJ21">
        <v>7</v>
      </c>
      <c r="AK21">
        <v>6</v>
      </c>
      <c r="AL21">
        <v>7</v>
      </c>
      <c r="AM21">
        <f t="shared" si="10"/>
        <v>6.875</v>
      </c>
    </row>
    <row r="22" spans="1:39" x14ac:dyDescent="0.3">
      <c r="A22">
        <v>21</v>
      </c>
      <c r="B22" t="s">
        <v>97</v>
      </c>
      <c r="C22" t="s">
        <v>36</v>
      </c>
      <c r="D22">
        <v>1</v>
      </c>
      <c r="E22">
        <v>0.5</v>
      </c>
      <c r="F22">
        <v>21</v>
      </c>
      <c r="G22" t="s">
        <v>37</v>
      </c>
      <c r="H22">
        <v>2</v>
      </c>
      <c r="I22" t="s">
        <v>57</v>
      </c>
      <c r="J22" t="s">
        <v>70</v>
      </c>
      <c r="L22" t="s">
        <v>144</v>
      </c>
      <c r="M22">
        <v>3</v>
      </c>
      <c r="N22">
        <f t="shared" si="0"/>
        <v>1</v>
      </c>
      <c r="O22">
        <v>3</v>
      </c>
      <c r="P22">
        <f t="shared" si="1"/>
        <v>1</v>
      </c>
      <c r="Q22">
        <f t="shared" si="2"/>
        <v>0</v>
      </c>
      <c r="R22">
        <f t="shared" si="3"/>
        <v>2</v>
      </c>
      <c r="S22" s="24">
        <v>5</v>
      </c>
      <c r="T22">
        <v>1</v>
      </c>
      <c r="U22">
        <f t="shared" si="4"/>
        <v>5</v>
      </c>
      <c r="V22">
        <v>4</v>
      </c>
      <c r="W22">
        <v>3</v>
      </c>
      <c r="X22">
        <f t="shared" si="5"/>
        <v>3</v>
      </c>
      <c r="Y22">
        <v>1</v>
      </c>
      <c r="Z22">
        <f t="shared" si="6"/>
        <v>5</v>
      </c>
      <c r="AA22">
        <v>1</v>
      </c>
      <c r="AB22">
        <f t="shared" si="7"/>
        <v>5</v>
      </c>
      <c r="AC22">
        <f t="shared" si="8"/>
        <v>4.5</v>
      </c>
      <c r="AD22">
        <v>2</v>
      </c>
      <c r="AE22">
        <v>6</v>
      </c>
      <c r="AF22">
        <v>4</v>
      </c>
      <c r="AG22">
        <v>5</v>
      </c>
      <c r="AH22">
        <f t="shared" si="9"/>
        <v>3</v>
      </c>
      <c r="AI22">
        <v>4</v>
      </c>
      <c r="AJ22">
        <v>6</v>
      </c>
      <c r="AK22">
        <v>7</v>
      </c>
      <c r="AL22">
        <v>3</v>
      </c>
      <c r="AM22">
        <f t="shared" si="10"/>
        <v>4.375</v>
      </c>
    </row>
    <row r="23" spans="1:39" x14ac:dyDescent="0.3">
      <c r="A23">
        <v>22</v>
      </c>
      <c r="B23" t="s">
        <v>97</v>
      </c>
      <c r="C23" t="s">
        <v>36</v>
      </c>
      <c r="D23">
        <v>1</v>
      </c>
      <c r="E23">
        <v>0.5</v>
      </c>
      <c r="F23">
        <v>20</v>
      </c>
      <c r="G23" t="s">
        <v>43</v>
      </c>
      <c r="H23">
        <v>1</v>
      </c>
      <c r="I23" t="s">
        <v>57</v>
      </c>
      <c r="J23" t="s">
        <v>70</v>
      </c>
      <c r="L23" t="s">
        <v>144</v>
      </c>
      <c r="M23">
        <v>3</v>
      </c>
      <c r="N23">
        <f t="shared" si="0"/>
        <v>1</v>
      </c>
      <c r="O23">
        <v>3</v>
      </c>
      <c r="P23">
        <f t="shared" si="1"/>
        <v>1</v>
      </c>
      <c r="Q23">
        <f t="shared" si="2"/>
        <v>0</v>
      </c>
      <c r="R23">
        <f t="shared" si="3"/>
        <v>2</v>
      </c>
      <c r="S23" s="24">
        <v>4</v>
      </c>
      <c r="T23">
        <v>1</v>
      </c>
      <c r="U23">
        <f t="shared" si="4"/>
        <v>5</v>
      </c>
      <c r="V23">
        <v>4</v>
      </c>
      <c r="W23">
        <v>3</v>
      </c>
      <c r="X23">
        <f t="shared" si="5"/>
        <v>3</v>
      </c>
      <c r="Y23">
        <v>1</v>
      </c>
      <c r="Z23">
        <f t="shared" si="6"/>
        <v>5</v>
      </c>
      <c r="AA23">
        <v>3</v>
      </c>
      <c r="AB23">
        <f t="shared" si="7"/>
        <v>3</v>
      </c>
      <c r="AC23">
        <f t="shared" si="8"/>
        <v>4</v>
      </c>
      <c r="AD23">
        <v>3</v>
      </c>
      <c r="AE23">
        <v>4</v>
      </c>
      <c r="AF23">
        <v>2</v>
      </c>
      <c r="AG23">
        <v>6</v>
      </c>
      <c r="AH23">
        <f t="shared" si="9"/>
        <v>2</v>
      </c>
      <c r="AI23">
        <v>3</v>
      </c>
      <c r="AJ23">
        <v>5</v>
      </c>
      <c r="AK23">
        <v>3</v>
      </c>
      <c r="AL23">
        <v>4</v>
      </c>
      <c r="AM23">
        <f t="shared" si="10"/>
        <v>3.25</v>
      </c>
    </row>
    <row r="24" spans="1:39" x14ac:dyDescent="0.3">
      <c r="A24">
        <v>23</v>
      </c>
      <c r="B24" t="s">
        <v>97</v>
      </c>
      <c r="C24" t="s">
        <v>36</v>
      </c>
      <c r="D24">
        <v>1</v>
      </c>
      <c r="E24">
        <v>0.5</v>
      </c>
      <c r="F24">
        <v>22</v>
      </c>
      <c r="G24" t="s">
        <v>43</v>
      </c>
      <c r="H24">
        <v>1</v>
      </c>
      <c r="I24" t="s">
        <v>57</v>
      </c>
      <c r="J24" t="s">
        <v>70</v>
      </c>
      <c r="L24" t="s">
        <v>142</v>
      </c>
      <c r="M24">
        <v>1</v>
      </c>
      <c r="N24">
        <f t="shared" si="0"/>
        <v>1</v>
      </c>
      <c r="O24">
        <v>1</v>
      </c>
      <c r="P24">
        <f t="shared" si="1"/>
        <v>1</v>
      </c>
      <c r="Q24">
        <f t="shared" si="2"/>
        <v>0</v>
      </c>
      <c r="R24">
        <f t="shared" si="3"/>
        <v>0</v>
      </c>
      <c r="S24" s="24">
        <v>4</v>
      </c>
      <c r="T24">
        <v>1</v>
      </c>
      <c r="U24">
        <f t="shared" si="4"/>
        <v>5</v>
      </c>
      <c r="V24">
        <v>4</v>
      </c>
      <c r="W24">
        <v>5</v>
      </c>
      <c r="X24">
        <f t="shared" si="5"/>
        <v>1</v>
      </c>
      <c r="Y24">
        <v>1</v>
      </c>
      <c r="Z24">
        <f t="shared" si="6"/>
        <v>5</v>
      </c>
      <c r="AA24">
        <v>2</v>
      </c>
      <c r="AB24">
        <f t="shared" si="7"/>
        <v>4</v>
      </c>
      <c r="AC24">
        <f t="shared" si="8"/>
        <v>3.8333333333333335</v>
      </c>
      <c r="AD24">
        <v>6</v>
      </c>
      <c r="AE24">
        <v>5</v>
      </c>
      <c r="AF24">
        <v>5</v>
      </c>
      <c r="AG24">
        <v>4</v>
      </c>
      <c r="AH24">
        <f t="shared" si="9"/>
        <v>4</v>
      </c>
      <c r="AI24">
        <v>6</v>
      </c>
      <c r="AJ24">
        <v>7</v>
      </c>
      <c r="AK24">
        <v>4</v>
      </c>
      <c r="AL24">
        <v>4</v>
      </c>
      <c r="AM24">
        <f t="shared" si="10"/>
        <v>5.125</v>
      </c>
    </row>
    <row r="25" spans="1:39" x14ac:dyDescent="0.3">
      <c r="A25">
        <v>24</v>
      </c>
      <c r="B25" t="s">
        <v>97</v>
      </c>
      <c r="C25" t="s">
        <v>40</v>
      </c>
      <c r="D25">
        <v>0</v>
      </c>
      <c r="E25">
        <v>-0.5</v>
      </c>
      <c r="F25">
        <v>25</v>
      </c>
      <c r="G25" t="s">
        <v>43</v>
      </c>
      <c r="H25">
        <v>1</v>
      </c>
      <c r="I25" t="s">
        <v>50</v>
      </c>
      <c r="J25" t="s">
        <v>69</v>
      </c>
      <c r="L25" t="s">
        <v>142</v>
      </c>
      <c r="M25">
        <v>0</v>
      </c>
      <c r="N25">
        <f t="shared" si="0"/>
        <v>0</v>
      </c>
      <c r="O25"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24">
        <v>5</v>
      </c>
      <c r="T25">
        <v>1</v>
      </c>
      <c r="U25">
        <f t="shared" si="4"/>
        <v>5</v>
      </c>
      <c r="V25">
        <v>5</v>
      </c>
      <c r="W25">
        <v>2</v>
      </c>
      <c r="X25">
        <f t="shared" si="5"/>
        <v>4</v>
      </c>
      <c r="Y25">
        <v>2</v>
      </c>
      <c r="Z25">
        <f t="shared" si="6"/>
        <v>4</v>
      </c>
      <c r="AA25">
        <v>1</v>
      </c>
      <c r="AB25">
        <f t="shared" si="7"/>
        <v>5</v>
      </c>
      <c r="AC25">
        <f t="shared" si="8"/>
        <v>4.666666666666667</v>
      </c>
      <c r="AD25">
        <v>7</v>
      </c>
      <c r="AE25">
        <v>6</v>
      </c>
      <c r="AF25">
        <v>7</v>
      </c>
      <c r="AG25">
        <v>1</v>
      </c>
      <c r="AH25">
        <f t="shared" si="9"/>
        <v>7</v>
      </c>
      <c r="AI25">
        <v>7</v>
      </c>
      <c r="AJ25">
        <v>6</v>
      </c>
      <c r="AK25">
        <v>7</v>
      </c>
      <c r="AL25">
        <v>7</v>
      </c>
      <c r="AM25">
        <f t="shared" si="10"/>
        <v>6.75</v>
      </c>
    </row>
    <row r="26" spans="1:39" x14ac:dyDescent="0.3">
      <c r="A26">
        <v>25</v>
      </c>
      <c r="B26" t="s">
        <v>97</v>
      </c>
      <c r="C26" t="s">
        <v>36</v>
      </c>
      <c r="D26">
        <v>1</v>
      </c>
      <c r="E26">
        <v>0.5</v>
      </c>
      <c r="F26">
        <v>21</v>
      </c>
      <c r="G26" t="s">
        <v>37</v>
      </c>
      <c r="H26">
        <v>2</v>
      </c>
      <c r="I26" t="s">
        <v>58</v>
      </c>
      <c r="J26" t="s">
        <v>69</v>
      </c>
      <c r="L26" t="s">
        <v>144</v>
      </c>
      <c r="M26">
        <v>3</v>
      </c>
      <c r="N26">
        <f t="shared" si="0"/>
        <v>1</v>
      </c>
      <c r="O26">
        <v>0</v>
      </c>
      <c r="P26">
        <f t="shared" si="1"/>
        <v>0</v>
      </c>
      <c r="Q26">
        <f t="shared" si="2"/>
        <v>3</v>
      </c>
      <c r="R26">
        <f t="shared" si="3"/>
        <v>3</v>
      </c>
      <c r="S26" s="24">
        <v>4</v>
      </c>
      <c r="T26">
        <v>1</v>
      </c>
      <c r="U26">
        <f t="shared" si="4"/>
        <v>5</v>
      </c>
      <c r="V26">
        <v>1</v>
      </c>
      <c r="W26">
        <v>1</v>
      </c>
      <c r="X26">
        <f t="shared" si="5"/>
        <v>5</v>
      </c>
      <c r="Y26">
        <v>1</v>
      </c>
      <c r="Z26">
        <f t="shared" si="6"/>
        <v>5</v>
      </c>
      <c r="AA26">
        <v>1</v>
      </c>
      <c r="AB26">
        <f t="shared" si="7"/>
        <v>5</v>
      </c>
      <c r="AC26">
        <f t="shared" si="8"/>
        <v>4.166666666666667</v>
      </c>
      <c r="AD26">
        <v>4</v>
      </c>
      <c r="AE26">
        <v>3</v>
      </c>
      <c r="AF26">
        <v>3</v>
      </c>
      <c r="AG26">
        <v>1</v>
      </c>
      <c r="AH26">
        <f t="shared" si="9"/>
        <v>7</v>
      </c>
      <c r="AI26">
        <v>1</v>
      </c>
      <c r="AJ26">
        <v>7</v>
      </c>
      <c r="AK26">
        <v>3</v>
      </c>
      <c r="AL26">
        <v>5</v>
      </c>
      <c r="AM26">
        <f t="shared" si="10"/>
        <v>4.125</v>
      </c>
    </row>
    <row r="27" spans="1:39" s="6" customFormat="1" x14ac:dyDescent="0.3">
      <c r="A27">
        <v>26</v>
      </c>
      <c r="B27" t="s">
        <v>97</v>
      </c>
      <c r="C27" s="6" t="s">
        <v>36</v>
      </c>
      <c r="D27" s="6">
        <v>1</v>
      </c>
      <c r="E27" s="6">
        <v>0.5</v>
      </c>
      <c r="F27" s="6">
        <v>20</v>
      </c>
      <c r="G27" s="6" t="s">
        <v>43</v>
      </c>
      <c r="H27" s="6">
        <v>1</v>
      </c>
      <c r="I27" s="6" t="s">
        <v>59</v>
      </c>
      <c r="L27" s="6" t="s">
        <v>142</v>
      </c>
      <c r="M27" s="6">
        <v>0</v>
      </c>
      <c r="N27" s="6">
        <f t="shared" si="0"/>
        <v>0</v>
      </c>
      <c r="O27" s="6">
        <v>0</v>
      </c>
      <c r="P27">
        <f t="shared" si="1"/>
        <v>0</v>
      </c>
      <c r="Q27" s="6">
        <f t="shared" si="2"/>
        <v>0</v>
      </c>
      <c r="R27">
        <f t="shared" si="3"/>
        <v>0</v>
      </c>
      <c r="S27" s="24">
        <v>5</v>
      </c>
      <c r="T27" s="6">
        <v>1</v>
      </c>
      <c r="U27" s="6">
        <f t="shared" si="4"/>
        <v>5</v>
      </c>
      <c r="V27" s="6">
        <v>5</v>
      </c>
      <c r="W27" s="6">
        <v>1</v>
      </c>
      <c r="X27" s="6">
        <f t="shared" si="5"/>
        <v>5</v>
      </c>
      <c r="Y27" s="6">
        <v>1</v>
      </c>
      <c r="Z27" s="6">
        <f t="shared" si="6"/>
        <v>5</v>
      </c>
      <c r="AA27" s="6">
        <v>1</v>
      </c>
      <c r="AB27" s="6">
        <f t="shared" si="7"/>
        <v>5</v>
      </c>
      <c r="AC27">
        <f t="shared" si="8"/>
        <v>5</v>
      </c>
      <c r="AD27" s="6">
        <v>7</v>
      </c>
      <c r="AE27" s="6">
        <v>5</v>
      </c>
      <c r="AF27" s="6">
        <v>3</v>
      </c>
      <c r="AG27" s="6">
        <v>5</v>
      </c>
      <c r="AH27" s="6">
        <f t="shared" si="9"/>
        <v>3</v>
      </c>
      <c r="AI27" s="6">
        <v>6</v>
      </c>
      <c r="AJ27" s="6">
        <v>7</v>
      </c>
      <c r="AK27" s="6">
        <v>7</v>
      </c>
      <c r="AL27" s="6">
        <v>7</v>
      </c>
      <c r="AM27">
        <f t="shared" si="10"/>
        <v>5.625</v>
      </c>
    </row>
    <row r="28" spans="1:39" x14ac:dyDescent="0.3">
      <c r="A28">
        <v>27</v>
      </c>
      <c r="B28" t="s">
        <v>97</v>
      </c>
      <c r="C28" t="s">
        <v>36</v>
      </c>
      <c r="D28">
        <v>1</v>
      </c>
      <c r="E28">
        <v>0.5</v>
      </c>
      <c r="F28">
        <v>20</v>
      </c>
      <c r="G28" t="s">
        <v>43</v>
      </c>
      <c r="H28">
        <v>1</v>
      </c>
      <c r="I28" t="s">
        <v>48</v>
      </c>
      <c r="J28" t="s">
        <v>69</v>
      </c>
      <c r="L28" t="s">
        <v>144</v>
      </c>
      <c r="M28">
        <v>3</v>
      </c>
      <c r="N28">
        <f t="shared" si="0"/>
        <v>1</v>
      </c>
      <c r="O28">
        <v>2</v>
      </c>
      <c r="P28">
        <f t="shared" si="1"/>
        <v>1</v>
      </c>
      <c r="Q28">
        <f t="shared" si="2"/>
        <v>1</v>
      </c>
      <c r="R28">
        <f t="shared" si="3"/>
        <v>2</v>
      </c>
      <c r="S28" s="24">
        <v>5</v>
      </c>
      <c r="T28">
        <v>1</v>
      </c>
      <c r="U28">
        <f t="shared" si="4"/>
        <v>5</v>
      </c>
      <c r="V28">
        <v>5</v>
      </c>
      <c r="W28">
        <v>1</v>
      </c>
      <c r="X28">
        <f t="shared" si="5"/>
        <v>5</v>
      </c>
      <c r="Y28">
        <v>1</v>
      </c>
      <c r="Z28">
        <f t="shared" si="6"/>
        <v>5</v>
      </c>
      <c r="AA28">
        <v>2</v>
      </c>
      <c r="AB28">
        <f t="shared" si="7"/>
        <v>4</v>
      </c>
      <c r="AC28">
        <f t="shared" si="8"/>
        <v>4.833333333333333</v>
      </c>
      <c r="AD28">
        <v>5</v>
      </c>
      <c r="AE28">
        <v>5</v>
      </c>
      <c r="AF28">
        <v>4</v>
      </c>
      <c r="AG28">
        <v>5</v>
      </c>
      <c r="AH28">
        <f t="shared" si="9"/>
        <v>3</v>
      </c>
      <c r="AI28">
        <v>6</v>
      </c>
      <c r="AJ28">
        <v>5</v>
      </c>
      <c r="AK28">
        <v>5</v>
      </c>
      <c r="AL28">
        <v>5</v>
      </c>
      <c r="AM28">
        <f t="shared" si="10"/>
        <v>4.75</v>
      </c>
    </row>
    <row r="29" spans="1:39" x14ac:dyDescent="0.3">
      <c r="A29">
        <v>28</v>
      </c>
      <c r="B29" t="s">
        <v>97</v>
      </c>
      <c r="C29" t="s">
        <v>36</v>
      </c>
      <c r="D29">
        <v>1</v>
      </c>
      <c r="E29">
        <v>0.5</v>
      </c>
      <c r="F29">
        <v>38</v>
      </c>
      <c r="G29" t="s">
        <v>37</v>
      </c>
      <c r="H29">
        <v>2</v>
      </c>
      <c r="I29" t="s">
        <v>60</v>
      </c>
      <c r="J29" t="s">
        <v>69</v>
      </c>
      <c r="L29" t="s">
        <v>142</v>
      </c>
      <c r="M29">
        <v>0</v>
      </c>
      <c r="N29">
        <f t="shared" si="0"/>
        <v>0</v>
      </c>
      <c r="O29"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24">
        <v>5</v>
      </c>
      <c r="T29">
        <v>1</v>
      </c>
      <c r="U29">
        <f t="shared" si="4"/>
        <v>5</v>
      </c>
      <c r="V29">
        <v>5</v>
      </c>
      <c r="W29">
        <v>1</v>
      </c>
      <c r="X29">
        <f t="shared" si="5"/>
        <v>5</v>
      </c>
      <c r="Y29">
        <v>1</v>
      </c>
      <c r="Z29">
        <f t="shared" si="6"/>
        <v>5</v>
      </c>
      <c r="AA29">
        <v>1</v>
      </c>
      <c r="AB29">
        <f t="shared" si="7"/>
        <v>5</v>
      </c>
      <c r="AC29">
        <f t="shared" si="8"/>
        <v>5</v>
      </c>
      <c r="AD29">
        <v>7</v>
      </c>
      <c r="AE29">
        <v>5</v>
      </c>
      <c r="AF29">
        <v>6</v>
      </c>
      <c r="AG29">
        <v>2</v>
      </c>
      <c r="AH29">
        <f t="shared" si="9"/>
        <v>6</v>
      </c>
      <c r="AI29">
        <v>7</v>
      </c>
      <c r="AJ29">
        <v>7</v>
      </c>
      <c r="AK29">
        <v>7</v>
      </c>
      <c r="AL29">
        <v>5</v>
      </c>
      <c r="AM29">
        <f t="shared" si="10"/>
        <v>6.25</v>
      </c>
    </row>
    <row r="30" spans="1:39" x14ac:dyDescent="0.3">
      <c r="A30">
        <v>29</v>
      </c>
      <c r="B30" t="s">
        <v>97</v>
      </c>
      <c r="C30" t="s">
        <v>36</v>
      </c>
      <c r="D30">
        <v>1</v>
      </c>
      <c r="E30">
        <v>0.5</v>
      </c>
      <c r="F30">
        <v>19</v>
      </c>
      <c r="G30" t="s">
        <v>37</v>
      </c>
      <c r="H30">
        <v>2</v>
      </c>
      <c r="I30" t="s">
        <v>61</v>
      </c>
      <c r="J30" t="s">
        <v>69</v>
      </c>
      <c r="L30" t="s">
        <v>142</v>
      </c>
      <c r="M30">
        <v>3</v>
      </c>
      <c r="N30">
        <f t="shared" si="0"/>
        <v>1</v>
      </c>
      <c r="O30">
        <v>4</v>
      </c>
      <c r="P30">
        <f t="shared" si="1"/>
        <v>1</v>
      </c>
      <c r="Q30">
        <f t="shared" si="2"/>
        <v>-1</v>
      </c>
      <c r="R30">
        <f t="shared" si="3"/>
        <v>2</v>
      </c>
      <c r="S30" s="24">
        <v>5</v>
      </c>
      <c r="T30">
        <v>3</v>
      </c>
      <c r="U30">
        <f t="shared" si="4"/>
        <v>3</v>
      </c>
      <c r="V30">
        <v>4</v>
      </c>
      <c r="W30">
        <v>5</v>
      </c>
      <c r="X30">
        <f t="shared" si="5"/>
        <v>1</v>
      </c>
      <c r="Y30">
        <v>4</v>
      </c>
      <c r="Z30">
        <f t="shared" si="6"/>
        <v>2</v>
      </c>
      <c r="AA30">
        <v>3</v>
      </c>
      <c r="AB30">
        <f t="shared" si="7"/>
        <v>3</v>
      </c>
      <c r="AC30">
        <f t="shared" si="8"/>
        <v>3</v>
      </c>
      <c r="AD30">
        <v>7</v>
      </c>
      <c r="AE30">
        <v>5</v>
      </c>
      <c r="AF30">
        <v>7</v>
      </c>
      <c r="AG30">
        <v>5</v>
      </c>
      <c r="AH30">
        <f t="shared" si="9"/>
        <v>3</v>
      </c>
      <c r="AI30">
        <v>5</v>
      </c>
      <c r="AJ30">
        <v>7</v>
      </c>
      <c r="AK30">
        <v>7</v>
      </c>
      <c r="AL30">
        <v>7</v>
      </c>
      <c r="AM30">
        <f t="shared" si="10"/>
        <v>6</v>
      </c>
    </row>
    <row r="31" spans="1:39" x14ac:dyDescent="0.3">
      <c r="A31">
        <v>30</v>
      </c>
      <c r="B31" t="s">
        <v>97</v>
      </c>
      <c r="C31" t="s">
        <v>36</v>
      </c>
      <c r="D31">
        <v>1</v>
      </c>
      <c r="E31">
        <v>0.5</v>
      </c>
      <c r="F31">
        <v>18</v>
      </c>
      <c r="G31" t="s">
        <v>43</v>
      </c>
      <c r="H31">
        <v>1</v>
      </c>
      <c r="I31" t="s">
        <v>61</v>
      </c>
      <c r="J31" t="s">
        <v>69</v>
      </c>
      <c r="L31" t="s">
        <v>142</v>
      </c>
      <c r="M31">
        <v>4</v>
      </c>
      <c r="N31">
        <f t="shared" si="0"/>
        <v>1</v>
      </c>
      <c r="O31" s="5">
        <v>1.5</v>
      </c>
      <c r="P31">
        <f t="shared" si="1"/>
        <v>1</v>
      </c>
      <c r="Q31">
        <f t="shared" si="2"/>
        <v>2.5</v>
      </c>
      <c r="R31">
        <f t="shared" si="3"/>
        <v>3</v>
      </c>
      <c r="S31" s="24">
        <v>4</v>
      </c>
      <c r="T31">
        <v>2</v>
      </c>
      <c r="U31">
        <f t="shared" si="4"/>
        <v>4</v>
      </c>
      <c r="V31">
        <v>4</v>
      </c>
      <c r="W31">
        <v>1</v>
      </c>
      <c r="X31">
        <f t="shared" si="5"/>
        <v>5</v>
      </c>
      <c r="Y31">
        <v>1</v>
      </c>
      <c r="Z31">
        <f t="shared" si="6"/>
        <v>5</v>
      </c>
      <c r="AA31">
        <v>4</v>
      </c>
      <c r="AB31">
        <f t="shared" si="7"/>
        <v>2</v>
      </c>
      <c r="AC31">
        <f t="shared" si="8"/>
        <v>4</v>
      </c>
      <c r="AD31">
        <v>5</v>
      </c>
      <c r="AE31">
        <v>5</v>
      </c>
      <c r="AF31">
        <v>3</v>
      </c>
      <c r="AG31">
        <v>7</v>
      </c>
      <c r="AH31">
        <f t="shared" si="9"/>
        <v>1</v>
      </c>
      <c r="AI31">
        <v>6</v>
      </c>
      <c r="AJ31">
        <v>6</v>
      </c>
      <c r="AK31">
        <v>6</v>
      </c>
      <c r="AL31">
        <v>7</v>
      </c>
      <c r="AM31">
        <f t="shared" si="10"/>
        <v>4.875</v>
      </c>
    </row>
    <row r="32" spans="1:39" x14ac:dyDescent="0.3">
      <c r="A32">
        <v>31</v>
      </c>
      <c r="B32" t="s">
        <v>97</v>
      </c>
      <c r="C32" t="s">
        <v>36</v>
      </c>
      <c r="D32">
        <v>1</v>
      </c>
      <c r="E32">
        <v>0.5</v>
      </c>
      <c r="F32">
        <v>20</v>
      </c>
      <c r="G32" t="s">
        <v>43</v>
      </c>
      <c r="H32">
        <v>1</v>
      </c>
      <c r="I32" t="s">
        <v>48</v>
      </c>
      <c r="J32" t="s">
        <v>69</v>
      </c>
      <c r="L32" t="s">
        <v>142</v>
      </c>
      <c r="M32">
        <v>0</v>
      </c>
      <c r="N32">
        <f t="shared" si="0"/>
        <v>0</v>
      </c>
      <c r="O32"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24">
        <v>5</v>
      </c>
      <c r="T32">
        <v>1</v>
      </c>
      <c r="U32">
        <f t="shared" si="4"/>
        <v>5</v>
      </c>
      <c r="V32">
        <v>5</v>
      </c>
      <c r="W32">
        <v>1</v>
      </c>
      <c r="X32">
        <f t="shared" si="5"/>
        <v>5</v>
      </c>
      <c r="Y32">
        <v>1</v>
      </c>
      <c r="Z32">
        <f t="shared" si="6"/>
        <v>5</v>
      </c>
      <c r="AA32">
        <v>1</v>
      </c>
      <c r="AB32">
        <f t="shared" si="7"/>
        <v>5</v>
      </c>
      <c r="AC32">
        <f t="shared" si="8"/>
        <v>5</v>
      </c>
      <c r="AD32">
        <v>6</v>
      </c>
      <c r="AE32">
        <v>6</v>
      </c>
      <c r="AF32">
        <v>7</v>
      </c>
      <c r="AG32">
        <v>1</v>
      </c>
      <c r="AH32">
        <f t="shared" si="9"/>
        <v>7</v>
      </c>
      <c r="AI32">
        <v>7</v>
      </c>
      <c r="AJ32">
        <v>6</v>
      </c>
      <c r="AK32">
        <v>6</v>
      </c>
      <c r="AL32">
        <v>6</v>
      </c>
      <c r="AM32">
        <f t="shared" si="10"/>
        <v>6.375</v>
      </c>
    </row>
    <row r="33" spans="1:41" x14ac:dyDescent="0.3">
      <c r="A33">
        <v>32</v>
      </c>
      <c r="B33" t="s">
        <v>97</v>
      </c>
      <c r="C33" t="s">
        <v>36</v>
      </c>
      <c r="D33">
        <v>1</v>
      </c>
      <c r="E33">
        <v>0.5</v>
      </c>
      <c r="F33">
        <v>19</v>
      </c>
      <c r="G33" t="s">
        <v>37</v>
      </c>
      <c r="H33">
        <v>2</v>
      </c>
      <c r="I33" t="s">
        <v>48</v>
      </c>
      <c r="J33" t="s">
        <v>69</v>
      </c>
      <c r="L33" t="s">
        <v>142</v>
      </c>
      <c r="M33">
        <v>4</v>
      </c>
      <c r="N33">
        <f t="shared" si="0"/>
        <v>1</v>
      </c>
      <c r="O33">
        <v>3</v>
      </c>
      <c r="P33">
        <f t="shared" si="1"/>
        <v>1</v>
      </c>
      <c r="Q33">
        <f t="shared" si="2"/>
        <v>1</v>
      </c>
      <c r="R33">
        <f t="shared" si="3"/>
        <v>3</v>
      </c>
      <c r="S33" s="24">
        <v>4</v>
      </c>
      <c r="T33">
        <v>1</v>
      </c>
      <c r="U33">
        <f t="shared" si="4"/>
        <v>5</v>
      </c>
      <c r="V33">
        <v>4</v>
      </c>
      <c r="W33">
        <v>1</v>
      </c>
      <c r="X33">
        <f t="shared" si="5"/>
        <v>5</v>
      </c>
      <c r="Y33">
        <v>1</v>
      </c>
      <c r="Z33">
        <f t="shared" si="6"/>
        <v>5</v>
      </c>
      <c r="AA33">
        <v>2</v>
      </c>
      <c r="AB33">
        <f t="shared" si="7"/>
        <v>4</v>
      </c>
      <c r="AC33">
        <f t="shared" si="8"/>
        <v>4.5</v>
      </c>
      <c r="AD33">
        <v>6</v>
      </c>
      <c r="AE33">
        <v>4</v>
      </c>
      <c r="AF33">
        <v>4</v>
      </c>
      <c r="AG33">
        <v>5</v>
      </c>
      <c r="AH33">
        <f t="shared" si="9"/>
        <v>3</v>
      </c>
      <c r="AI33">
        <v>4</v>
      </c>
      <c r="AJ33">
        <v>2</v>
      </c>
      <c r="AK33">
        <v>3</v>
      </c>
      <c r="AL33">
        <v>5</v>
      </c>
      <c r="AM33">
        <f t="shared" si="10"/>
        <v>3.875</v>
      </c>
    </row>
    <row r="34" spans="1:41" x14ac:dyDescent="0.3">
      <c r="A34">
        <v>33</v>
      </c>
      <c r="B34" t="s">
        <v>97</v>
      </c>
      <c r="C34" t="s">
        <v>36</v>
      </c>
      <c r="D34">
        <v>1</v>
      </c>
      <c r="E34">
        <v>0.5</v>
      </c>
      <c r="F34">
        <v>18</v>
      </c>
      <c r="G34" t="s">
        <v>39</v>
      </c>
      <c r="H34">
        <v>3</v>
      </c>
      <c r="I34" t="s">
        <v>62</v>
      </c>
      <c r="J34" t="s">
        <v>70</v>
      </c>
      <c r="L34" t="s">
        <v>144</v>
      </c>
      <c r="M34">
        <v>3</v>
      </c>
      <c r="N34">
        <f t="shared" si="0"/>
        <v>1</v>
      </c>
      <c r="O34">
        <v>3</v>
      </c>
      <c r="P34">
        <f t="shared" si="1"/>
        <v>1</v>
      </c>
      <c r="Q34">
        <f t="shared" si="2"/>
        <v>0</v>
      </c>
      <c r="R34">
        <f t="shared" si="3"/>
        <v>2</v>
      </c>
      <c r="S34" s="24">
        <v>2</v>
      </c>
      <c r="T34">
        <v>3</v>
      </c>
      <c r="U34">
        <f t="shared" si="4"/>
        <v>3</v>
      </c>
      <c r="V34">
        <v>3</v>
      </c>
      <c r="W34">
        <v>1</v>
      </c>
      <c r="X34">
        <f t="shared" si="5"/>
        <v>5</v>
      </c>
      <c r="Y34">
        <v>1</v>
      </c>
      <c r="Z34">
        <f t="shared" si="6"/>
        <v>5</v>
      </c>
      <c r="AA34">
        <v>2</v>
      </c>
      <c r="AB34">
        <f t="shared" si="7"/>
        <v>4</v>
      </c>
      <c r="AC34">
        <f t="shared" si="8"/>
        <v>3.6666666666666665</v>
      </c>
      <c r="AD34">
        <v>4</v>
      </c>
      <c r="AE34">
        <v>5</v>
      </c>
      <c r="AF34">
        <v>2</v>
      </c>
      <c r="AG34">
        <v>4</v>
      </c>
      <c r="AH34">
        <f t="shared" si="9"/>
        <v>4</v>
      </c>
      <c r="AI34">
        <v>3</v>
      </c>
      <c r="AJ34">
        <v>3</v>
      </c>
      <c r="AK34">
        <v>1</v>
      </c>
      <c r="AL34">
        <v>3</v>
      </c>
      <c r="AM34">
        <f t="shared" si="10"/>
        <v>3.125</v>
      </c>
    </row>
    <row r="35" spans="1:41" x14ac:dyDescent="0.3">
      <c r="A35">
        <v>34</v>
      </c>
      <c r="B35" t="s">
        <v>97</v>
      </c>
      <c r="C35" t="s">
        <v>42</v>
      </c>
      <c r="D35">
        <v>0</v>
      </c>
      <c r="E35">
        <v>-0.5</v>
      </c>
      <c r="F35">
        <v>20</v>
      </c>
      <c r="G35" t="s">
        <v>39</v>
      </c>
      <c r="H35">
        <v>3</v>
      </c>
      <c r="I35" t="s">
        <v>38</v>
      </c>
      <c r="J35" t="s">
        <v>68</v>
      </c>
      <c r="L35" t="s">
        <v>144</v>
      </c>
      <c r="M35">
        <v>3</v>
      </c>
      <c r="N35">
        <f t="shared" si="0"/>
        <v>1</v>
      </c>
      <c r="O35">
        <v>0</v>
      </c>
      <c r="P35">
        <f t="shared" si="1"/>
        <v>0</v>
      </c>
      <c r="Q35">
        <f t="shared" si="2"/>
        <v>3</v>
      </c>
      <c r="R35">
        <f t="shared" si="3"/>
        <v>3</v>
      </c>
      <c r="S35" s="24">
        <v>5</v>
      </c>
      <c r="T35">
        <v>1</v>
      </c>
      <c r="U35">
        <f t="shared" si="4"/>
        <v>5</v>
      </c>
      <c r="V35">
        <v>3</v>
      </c>
      <c r="W35">
        <v>1</v>
      </c>
      <c r="X35">
        <f t="shared" si="5"/>
        <v>5</v>
      </c>
      <c r="Y35">
        <v>1</v>
      </c>
      <c r="Z35">
        <f t="shared" si="6"/>
        <v>5</v>
      </c>
      <c r="AA35">
        <v>1</v>
      </c>
      <c r="AB35">
        <f t="shared" si="7"/>
        <v>5</v>
      </c>
      <c r="AC35">
        <f t="shared" si="8"/>
        <v>4.666666666666667</v>
      </c>
      <c r="AD35">
        <v>5</v>
      </c>
      <c r="AE35">
        <v>2</v>
      </c>
      <c r="AF35">
        <v>4</v>
      </c>
      <c r="AG35">
        <v>4</v>
      </c>
      <c r="AH35">
        <f t="shared" si="9"/>
        <v>4</v>
      </c>
      <c r="AI35">
        <v>4</v>
      </c>
      <c r="AJ35">
        <v>5</v>
      </c>
      <c r="AK35">
        <v>5</v>
      </c>
      <c r="AL35">
        <v>5</v>
      </c>
      <c r="AM35">
        <f t="shared" si="10"/>
        <v>4.25</v>
      </c>
    </row>
    <row r="36" spans="1:41" x14ac:dyDescent="0.3">
      <c r="A36">
        <v>35</v>
      </c>
      <c r="B36" t="s">
        <v>97</v>
      </c>
      <c r="C36" t="s">
        <v>40</v>
      </c>
      <c r="D36">
        <v>0</v>
      </c>
      <c r="E36">
        <v>-0.5</v>
      </c>
      <c r="F36">
        <v>25</v>
      </c>
      <c r="G36" t="s">
        <v>37</v>
      </c>
      <c r="H36">
        <v>2</v>
      </c>
      <c r="I36" t="s">
        <v>63</v>
      </c>
      <c r="J36" t="s">
        <v>69</v>
      </c>
      <c r="L36" t="s">
        <v>142</v>
      </c>
      <c r="M36">
        <v>1</v>
      </c>
      <c r="N36">
        <f t="shared" si="0"/>
        <v>1</v>
      </c>
      <c r="O36">
        <v>2</v>
      </c>
      <c r="P36">
        <f t="shared" si="1"/>
        <v>1</v>
      </c>
      <c r="Q36">
        <f t="shared" si="2"/>
        <v>-1</v>
      </c>
      <c r="R36">
        <f t="shared" si="3"/>
        <v>0</v>
      </c>
      <c r="S36" s="24">
        <v>2</v>
      </c>
      <c r="T36">
        <v>1</v>
      </c>
      <c r="U36">
        <f t="shared" si="4"/>
        <v>5</v>
      </c>
      <c r="V36">
        <v>3</v>
      </c>
      <c r="W36">
        <v>1</v>
      </c>
      <c r="X36">
        <f t="shared" si="5"/>
        <v>5</v>
      </c>
      <c r="Y36">
        <v>1</v>
      </c>
      <c r="Z36">
        <f t="shared" si="6"/>
        <v>5</v>
      </c>
      <c r="AB36">
        <f t="shared" si="7"/>
        <v>6</v>
      </c>
      <c r="AC36">
        <f t="shared" si="8"/>
        <v>4.333333333333333</v>
      </c>
      <c r="AD36">
        <v>6</v>
      </c>
      <c r="AE36">
        <v>4</v>
      </c>
      <c r="AF36">
        <v>5</v>
      </c>
      <c r="AG36">
        <v>5</v>
      </c>
      <c r="AH36">
        <f t="shared" si="9"/>
        <v>3</v>
      </c>
      <c r="AI36">
        <v>6</v>
      </c>
      <c r="AJ36">
        <v>5</v>
      </c>
      <c r="AK36">
        <v>6</v>
      </c>
      <c r="AL36">
        <v>6</v>
      </c>
      <c r="AM36">
        <f t="shared" si="10"/>
        <v>5.125</v>
      </c>
    </row>
    <row r="37" spans="1:41" s="7" customFormat="1" x14ac:dyDescent="0.3">
      <c r="A37">
        <v>36</v>
      </c>
      <c r="B37" t="s">
        <v>97</v>
      </c>
      <c r="C37" s="7" t="s">
        <v>40</v>
      </c>
      <c r="D37" s="7">
        <v>0</v>
      </c>
      <c r="E37" s="7">
        <v>-0.5</v>
      </c>
      <c r="F37" s="7">
        <v>22</v>
      </c>
      <c r="G37" s="7" t="s">
        <v>37</v>
      </c>
      <c r="H37" s="7">
        <v>2</v>
      </c>
      <c r="I37" s="7" t="s">
        <v>64</v>
      </c>
      <c r="L37" s="7" t="s">
        <v>142</v>
      </c>
      <c r="M37" s="7">
        <v>0</v>
      </c>
      <c r="N37" s="8">
        <f t="shared" si="0"/>
        <v>0</v>
      </c>
      <c r="O37" s="7">
        <v>0</v>
      </c>
      <c r="P37">
        <f t="shared" si="1"/>
        <v>0</v>
      </c>
      <c r="Q37" s="8">
        <f t="shared" si="2"/>
        <v>0</v>
      </c>
      <c r="R37">
        <f t="shared" si="3"/>
        <v>0</v>
      </c>
      <c r="S37" s="25">
        <v>5</v>
      </c>
      <c r="T37" s="7">
        <v>1</v>
      </c>
      <c r="U37" s="7">
        <f t="shared" si="4"/>
        <v>5</v>
      </c>
      <c r="V37" s="7">
        <v>5</v>
      </c>
      <c r="W37" s="7">
        <v>1</v>
      </c>
      <c r="X37" s="7">
        <f t="shared" si="5"/>
        <v>5</v>
      </c>
      <c r="Y37" s="7">
        <v>1</v>
      </c>
      <c r="Z37" s="7">
        <f t="shared" si="6"/>
        <v>5</v>
      </c>
      <c r="AA37" s="7">
        <v>1</v>
      </c>
      <c r="AB37" s="7">
        <f t="shared" si="7"/>
        <v>5</v>
      </c>
      <c r="AC37">
        <f t="shared" si="8"/>
        <v>5</v>
      </c>
      <c r="AD37" s="7">
        <v>6</v>
      </c>
      <c r="AE37" s="7">
        <v>5</v>
      </c>
      <c r="AF37" s="7">
        <v>7</v>
      </c>
      <c r="AG37" s="7">
        <v>4</v>
      </c>
      <c r="AH37" s="7">
        <f t="shared" si="9"/>
        <v>4</v>
      </c>
      <c r="AI37" s="7">
        <v>6</v>
      </c>
      <c r="AJ37" s="7">
        <v>6</v>
      </c>
      <c r="AK37" s="7">
        <v>3</v>
      </c>
      <c r="AL37" s="7">
        <v>7</v>
      </c>
      <c r="AM37">
        <f t="shared" si="10"/>
        <v>5.5</v>
      </c>
      <c r="AO37" s="7" t="s">
        <v>65</v>
      </c>
    </row>
    <row r="38" spans="1:41" x14ac:dyDescent="0.3">
      <c r="A38">
        <v>37</v>
      </c>
      <c r="B38" t="s">
        <v>97</v>
      </c>
      <c r="C38" t="s">
        <v>36</v>
      </c>
      <c r="D38">
        <v>1</v>
      </c>
      <c r="E38">
        <v>0.5</v>
      </c>
      <c r="F38">
        <v>20</v>
      </c>
      <c r="G38" t="s">
        <v>37</v>
      </c>
      <c r="H38">
        <v>2</v>
      </c>
      <c r="I38" t="s">
        <v>38</v>
      </c>
      <c r="J38" t="s">
        <v>68</v>
      </c>
      <c r="L38" t="s">
        <v>144</v>
      </c>
      <c r="M38">
        <v>3</v>
      </c>
      <c r="N38">
        <f t="shared" si="0"/>
        <v>1</v>
      </c>
      <c r="O38">
        <v>0</v>
      </c>
      <c r="P38">
        <f t="shared" si="1"/>
        <v>0</v>
      </c>
      <c r="Q38">
        <f t="shared" si="2"/>
        <v>3</v>
      </c>
      <c r="R38">
        <f t="shared" si="3"/>
        <v>3</v>
      </c>
      <c r="S38" s="24">
        <v>4</v>
      </c>
      <c r="T38">
        <v>1</v>
      </c>
      <c r="U38">
        <f t="shared" si="4"/>
        <v>5</v>
      </c>
      <c r="V38">
        <v>3</v>
      </c>
      <c r="W38">
        <v>1</v>
      </c>
      <c r="X38">
        <f t="shared" si="5"/>
        <v>5</v>
      </c>
      <c r="Y38">
        <v>1</v>
      </c>
      <c r="Z38">
        <f t="shared" si="6"/>
        <v>5</v>
      </c>
      <c r="AA38">
        <v>1</v>
      </c>
      <c r="AB38">
        <f t="shared" si="7"/>
        <v>5</v>
      </c>
      <c r="AC38">
        <f t="shared" si="8"/>
        <v>4.5</v>
      </c>
      <c r="AD38">
        <v>3</v>
      </c>
      <c r="AE38">
        <v>5</v>
      </c>
      <c r="AF38">
        <v>4</v>
      </c>
      <c r="AG38">
        <v>3</v>
      </c>
      <c r="AH38">
        <f t="shared" si="9"/>
        <v>5</v>
      </c>
      <c r="AI38">
        <v>5</v>
      </c>
      <c r="AJ38">
        <v>7</v>
      </c>
      <c r="AK38">
        <v>5</v>
      </c>
      <c r="AL38">
        <v>2</v>
      </c>
      <c r="AM38">
        <f t="shared" si="10"/>
        <v>4.5</v>
      </c>
    </row>
    <row r="39" spans="1:41" x14ac:dyDescent="0.3">
      <c r="A39">
        <v>38</v>
      </c>
      <c r="B39" t="s">
        <v>97</v>
      </c>
      <c r="C39" t="s">
        <v>36</v>
      </c>
      <c r="D39">
        <v>1</v>
      </c>
      <c r="E39">
        <v>0.5</v>
      </c>
      <c r="F39">
        <v>20</v>
      </c>
      <c r="G39" t="s">
        <v>43</v>
      </c>
      <c r="H39">
        <v>1</v>
      </c>
      <c r="I39" t="s">
        <v>50</v>
      </c>
      <c r="J39" t="s">
        <v>69</v>
      </c>
      <c r="L39" t="s">
        <v>144</v>
      </c>
      <c r="M39">
        <v>3</v>
      </c>
      <c r="N39">
        <f t="shared" si="0"/>
        <v>1</v>
      </c>
      <c r="O39">
        <v>3</v>
      </c>
      <c r="P39">
        <f t="shared" si="1"/>
        <v>1</v>
      </c>
      <c r="Q39">
        <f t="shared" si="2"/>
        <v>0</v>
      </c>
      <c r="R39">
        <f t="shared" si="3"/>
        <v>2</v>
      </c>
      <c r="S39" s="24">
        <v>5</v>
      </c>
      <c r="T39">
        <v>1</v>
      </c>
      <c r="U39">
        <f t="shared" si="4"/>
        <v>5</v>
      </c>
      <c r="V39">
        <v>5</v>
      </c>
      <c r="W39">
        <v>1</v>
      </c>
      <c r="X39">
        <f t="shared" si="5"/>
        <v>5</v>
      </c>
      <c r="Y39">
        <v>1</v>
      </c>
      <c r="Z39">
        <f t="shared" si="6"/>
        <v>5</v>
      </c>
      <c r="AA39">
        <v>1</v>
      </c>
      <c r="AB39">
        <f t="shared" si="7"/>
        <v>5</v>
      </c>
      <c r="AC39">
        <f t="shared" si="8"/>
        <v>5</v>
      </c>
      <c r="AD39">
        <v>4</v>
      </c>
      <c r="AE39">
        <v>5</v>
      </c>
      <c r="AF39">
        <v>6</v>
      </c>
      <c r="AG39">
        <v>2</v>
      </c>
      <c r="AH39">
        <f t="shared" si="9"/>
        <v>6</v>
      </c>
      <c r="AI39">
        <v>6</v>
      </c>
      <c r="AJ39">
        <v>7</v>
      </c>
      <c r="AK39">
        <v>4</v>
      </c>
      <c r="AL39">
        <v>6</v>
      </c>
      <c r="AM39">
        <f t="shared" si="10"/>
        <v>5.5</v>
      </c>
    </row>
    <row r="40" spans="1:41" x14ac:dyDescent="0.3">
      <c r="A40">
        <v>39</v>
      </c>
      <c r="B40" t="s">
        <v>97</v>
      </c>
      <c r="C40" t="s">
        <v>36</v>
      </c>
      <c r="D40">
        <v>1</v>
      </c>
      <c r="E40">
        <v>0.5</v>
      </c>
      <c r="F40">
        <v>20</v>
      </c>
      <c r="G40" t="s">
        <v>37</v>
      </c>
      <c r="H40">
        <v>2</v>
      </c>
      <c r="I40" t="s">
        <v>38</v>
      </c>
      <c r="J40" t="s">
        <v>68</v>
      </c>
      <c r="L40" t="s">
        <v>144</v>
      </c>
      <c r="M40">
        <v>3</v>
      </c>
      <c r="N40">
        <f t="shared" si="0"/>
        <v>1</v>
      </c>
      <c r="O40">
        <v>1</v>
      </c>
      <c r="P40">
        <f t="shared" si="1"/>
        <v>1</v>
      </c>
      <c r="Q40">
        <f t="shared" si="2"/>
        <v>2</v>
      </c>
      <c r="R40">
        <f t="shared" si="3"/>
        <v>2</v>
      </c>
      <c r="S40" s="24">
        <v>5</v>
      </c>
      <c r="T40">
        <v>1</v>
      </c>
      <c r="U40">
        <f t="shared" si="4"/>
        <v>5</v>
      </c>
      <c r="V40">
        <v>5</v>
      </c>
      <c r="W40">
        <v>1</v>
      </c>
      <c r="X40">
        <f t="shared" si="5"/>
        <v>5</v>
      </c>
      <c r="Y40">
        <v>1</v>
      </c>
      <c r="Z40">
        <f t="shared" si="6"/>
        <v>5</v>
      </c>
      <c r="AA40">
        <v>1</v>
      </c>
      <c r="AB40">
        <f t="shared" si="7"/>
        <v>5</v>
      </c>
      <c r="AC40">
        <f t="shared" si="8"/>
        <v>5</v>
      </c>
      <c r="AD40">
        <v>3</v>
      </c>
      <c r="AE40">
        <v>2</v>
      </c>
      <c r="AF40">
        <v>3</v>
      </c>
      <c r="AG40">
        <v>5</v>
      </c>
      <c r="AH40">
        <f t="shared" si="9"/>
        <v>3</v>
      </c>
      <c r="AI40">
        <v>3</v>
      </c>
      <c r="AJ40">
        <v>4</v>
      </c>
      <c r="AK40">
        <v>2</v>
      </c>
      <c r="AL40">
        <v>4</v>
      </c>
      <c r="AM40">
        <f t="shared" si="10"/>
        <v>3</v>
      </c>
    </row>
    <row r="41" spans="1:41" s="28" customFormat="1" x14ac:dyDescent="0.3">
      <c r="A41">
        <v>40</v>
      </c>
      <c r="B41" t="s">
        <v>97</v>
      </c>
      <c r="C41" s="28" t="s">
        <v>40</v>
      </c>
      <c r="D41" s="28">
        <f>IF(C41="F",1,0)</f>
        <v>0</v>
      </c>
      <c r="E41" s="28">
        <f>IF(D41=0,-0.5,0.5)</f>
        <v>-0.5</v>
      </c>
      <c r="F41" s="28">
        <v>20</v>
      </c>
      <c r="G41" s="28" t="s">
        <v>72</v>
      </c>
      <c r="H41" s="28">
        <v>2</v>
      </c>
      <c r="I41" s="28" t="s">
        <v>55</v>
      </c>
      <c r="J41" s="28" t="s">
        <v>141</v>
      </c>
      <c r="L41" s="28" t="s">
        <v>142</v>
      </c>
      <c r="M41" s="28">
        <v>5</v>
      </c>
      <c r="N41" s="28">
        <f>IF(M41=0,0,1)</f>
        <v>1</v>
      </c>
      <c r="O41" s="28">
        <v>5</v>
      </c>
      <c r="P41" s="28">
        <f>IF(O41=0,0,1)</f>
        <v>1</v>
      </c>
      <c r="Q41" s="28">
        <f>M41-O41</f>
        <v>0</v>
      </c>
      <c r="R41" s="28">
        <f t="shared" si="3"/>
        <v>4</v>
      </c>
      <c r="S41" s="28">
        <v>4</v>
      </c>
      <c r="T41" s="28">
        <v>5</v>
      </c>
      <c r="U41" s="28">
        <v>3</v>
      </c>
      <c r="V41" s="28">
        <v>1</v>
      </c>
      <c r="W41" s="28">
        <v>5</v>
      </c>
      <c r="X41" s="28">
        <v>3</v>
      </c>
      <c r="Y41" s="28">
        <v>3</v>
      </c>
      <c r="Z41" s="28">
        <v>2</v>
      </c>
      <c r="AA41" s="28">
        <v>4</v>
      </c>
      <c r="AB41" s="28">
        <f>AVERAGE(R41,T41,U41,W41,Y41,AA41)</f>
        <v>4</v>
      </c>
      <c r="AC41" s="28">
        <v>6</v>
      </c>
      <c r="AD41" s="28">
        <v>4</v>
      </c>
      <c r="AE41" s="28">
        <v>3</v>
      </c>
      <c r="AF41" s="28">
        <v>6</v>
      </c>
      <c r="AG41" s="28">
        <v>2</v>
      </c>
      <c r="AH41" s="28">
        <v>5</v>
      </c>
      <c r="AI41" s="28">
        <v>5</v>
      </c>
      <c r="AJ41" s="28">
        <v>1</v>
      </c>
      <c r="AK41" s="28">
        <v>4</v>
      </c>
      <c r="AL41" s="28">
        <f>(AVERAGE(AC41,AD41,AE41,AG41,AH41,AI41,AJ41,AK41))</f>
        <v>3.75</v>
      </c>
      <c r="AN41" s="28" t="s">
        <v>73</v>
      </c>
    </row>
    <row r="42" spans="1:41" x14ac:dyDescent="0.3">
      <c r="A42">
        <v>41</v>
      </c>
      <c r="B42" t="s">
        <v>97</v>
      </c>
      <c r="C42" t="s">
        <v>40</v>
      </c>
      <c r="D42" s="6">
        <f t="shared" ref="D42:D105" si="11">IF(C42="F",1,0)</f>
        <v>0</v>
      </c>
      <c r="E42" s="6">
        <f t="shared" ref="E42:E105" si="12">IF(D42=0,-0.5,0.5)</f>
        <v>-0.5</v>
      </c>
      <c r="F42">
        <v>23</v>
      </c>
      <c r="G42" t="s">
        <v>74</v>
      </c>
      <c r="H42">
        <v>1</v>
      </c>
      <c r="I42" t="s">
        <v>75</v>
      </c>
      <c r="J42" t="s">
        <v>68</v>
      </c>
      <c r="L42" t="s">
        <v>143</v>
      </c>
      <c r="M42">
        <v>3</v>
      </c>
      <c r="N42" s="6">
        <f t="shared" ref="N42:N105" si="13">IF(M42=0,0,1)</f>
        <v>1</v>
      </c>
      <c r="O42">
        <v>0</v>
      </c>
      <c r="P42" s="6">
        <f t="shared" ref="P42:P105" si="14">IF(O42=0,0,1)</f>
        <v>0</v>
      </c>
      <c r="Q42" s="6">
        <f t="shared" ref="Q42:Q105" si="15">M42-O42</f>
        <v>3</v>
      </c>
      <c r="R42">
        <f t="shared" si="3"/>
        <v>3</v>
      </c>
      <c r="S42" s="24">
        <v>2</v>
      </c>
      <c r="T42">
        <v>5</v>
      </c>
      <c r="U42">
        <v>4</v>
      </c>
      <c r="V42">
        <v>3</v>
      </c>
      <c r="W42">
        <v>3</v>
      </c>
      <c r="X42">
        <v>1</v>
      </c>
      <c r="Y42">
        <v>5</v>
      </c>
      <c r="Z42">
        <v>4</v>
      </c>
      <c r="AA42">
        <v>2</v>
      </c>
      <c r="AB42" s="6">
        <f t="shared" ref="AB42:AB80" si="16">AVERAGE(R42,T42,U42,W42,Y42,AA42)</f>
        <v>3.6666666666666665</v>
      </c>
      <c r="AC42">
        <v>5</v>
      </c>
      <c r="AD42">
        <v>2</v>
      </c>
      <c r="AE42">
        <v>6</v>
      </c>
      <c r="AF42">
        <v>2</v>
      </c>
      <c r="AG42">
        <v>6</v>
      </c>
      <c r="AH42">
        <v>6</v>
      </c>
      <c r="AI42">
        <v>5</v>
      </c>
      <c r="AJ42">
        <v>2</v>
      </c>
      <c r="AK42">
        <v>5</v>
      </c>
      <c r="AL42" s="6">
        <f t="shared" ref="AL42:AL80" si="17">(AVERAGE(AC42,AD42,AE42,AG42,AH42,AI42,AJ42,AK42))</f>
        <v>4.625</v>
      </c>
      <c r="AN42" t="s">
        <v>73</v>
      </c>
    </row>
    <row r="43" spans="1:41" x14ac:dyDescent="0.3">
      <c r="A43">
        <v>42</v>
      </c>
      <c r="B43" t="s">
        <v>97</v>
      </c>
      <c r="C43" t="s">
        <v>36</v>
      </c>
      <c r="D43" s="6">
        <f t="shared" si="11"/>
        <v>1</v>
      </c>
      <c r="E43" s="6">
        <f t="shared" si="12"/>
        <v>0.5</v>
      </c>
      <c r="F43">
        <v>19</v>
      </c>
      <c r="G43" t="s">
        <v>76</v>
      </c>
      <c r="H43">
        <v>2</v>
      </c>
      <c r="I43" t="s">
        <v>77</v>
      </c>
      <c r="J43" t="s">
        <v>70</v>
      </c>
      <c r="L43" t="s">
        <v>142</v>
      </c>
      <c r="M43">
        <v>4</v>
      </c>
      <c r="N43" s="6">
        <f t="shared" si="13"/>
        <v>1</v>
      </c>
      <c r="O43">
        <v>4</v>
      </c>
      <c r="P43" s="6">
        <f t="shared" si="14"/>
        <v>1</v>
      </c>
      <c r="Q43" s="6">
        <f t="shared" si="15"/>
        <v>0</v>
      </c>
      <c r="R43">
        <f t="shared" si="3"/>
        <v>3</v>
      </c>
      <c r="S43" s="24">
        <v>5</v>
      </c>
      <c r="T43">
        <v>5</v>
      </c>
      <c r="U43">
        <v>4</v>
      </c>
      <c r="V43">
        <v>1</v>
      </c>
      <c r="W43">
        <v>5</v>
      </c>
      <c r="X43">
        <v>1</v>
      </c>
      <c r="Y43">
        <v>5</v>
      </c>
      <c r="Z43">
        <v>1</v>
      </c>
      <c r="AA43">
        <v>5</v>
      </c>
      <c r="AB43" s="6">
        <f t="shared" si="16"/>
        <v>4.5</v>
      </c>
      <c r="AC43">
        <v>3</v>
      </c>
      <c r="AD43">
        <v>2</v>
      </c>
      <c r="AE43">
        <v>3</v>
      </c>
      <c r="AF43">
        <v>5</v>
      </c>
      <c r="AG43">
        <v>3</v>
      </c>
      <c r="AH43">
        <v>3</v>
      </c>
      <c r="AI43">
        <v>7</v>
      </c>
      <c r="AJ43">
        <v>4</v>
      </c>
      <c r="AK43">
        <v>6</v>
      </c>
      <c r="AL43" s="6">
        <f t="shared" si="17"/>
        <v>3.875</v>
      </c>
      <c r="AN43" t="s">
        <v>73</v>
      </c>
    </row>
    <row r="44" spans="1:41" s="6" customFormat="1" x14ac:dyDescent="0.3">
      <c r="A44">
        <v>43</v>
      </c>
      <c r="B44" t="s">
        <v>97</v>
      </c>
      <c r="C44" s="6" t="s">
        <v>36</v>
      </c>
      <c r="D44" s="6">
        <f t="shared" si="11"/>
        <v>1</v>
      </c>
      <c r="E44" s="6">
        <f t="shared" si="12"/>
        <v>0.5</v>
      </c>
      <c r="F44" s="6">
        <v>20</v>
      </c>
      <c r="G44" s="6" t="s">
        <v>37</v>
      </c>
      <c r="H44" s="6">
        <v>2</v>
      </c>
      <c r="I44" s="6" t="s">
        <v>55</v>
      </c>
      <c r="J44" s="6" t="s">
        <v>141</v>
      </c>
      <c r="L44" s="6" t="s">
        <v>143</v>
      </c>
      <c r="M44" s="6">
        <v>3</v>
      </c>
      <c r="N44" s="6">
        <f t="shared" si="13"/>
        <v>1</v>
      </c>
      <c r="O44" s="6">
        <v>2</v>
      </c>
      <c r="P44" s="6">
        <f t="shared" si="14"/>
        <v>1</v>
      </c>
      <c r="Q44" s="6">
        <f t="shared" si="15"/>
        <v>1</v>
      </c>
      <c r="R44">
        <f t="shared" si="3"/>
        <v>2</v>
      </c>
      <c r="S44" s="24">
        <v>2</v>
      </c>
      <c r="T44" s="6">
        <v>5</v>
      </c>
      <c r="U44" s="6">
        <v>3</v>
      </c>
      <c r="V44" s="6">
        <v>2</v>
      </c>
      <c r="W44" s="6">
        <v>4</v>
      </c>
      <c r="X44" s="6">
        <v>1</v>
      </c>
      <c r="Y44" s="6">
        <v>5</v>
      </c>
      <c r="Z44" s="6">
        <v>3</v>
      </c>
      <c r="AA44" s="6">
        <v>3</v>
      </c>
      <c r="AB44" s="6">
        <f t="shared" si="16"/>
        <v>3.6666666666666665</v>
      </c>
      <c r="AC44" s="6">
        <v>3</v>
      </c>
      <c r="AD44" s="6">
        <v>2</v>
      </c>
      <c r="AE44" s="6">
        <v>3</v>
      </c>
      <c r="AF44" s="6">
        <v>4</v>
      </c>
      <c r="AG44" s="6">
        <v>4</v>
      </c>
      <c r="AH44" s="6">
        <v>3</v>
      </c>
      <c r="AI44" s="6">
        <v>3</v>
      </c>
      <c r="AJ44" s="6">
        <v>6</v>
      </c>
      <c r="AK44" s="6">
        <v>3</v>
      </c>
      <c r="AL44" s="6">
        <f t="shared" si="17"/>
        <v>3.375</v>
      </c>
      <c r="AN44" s="6" t="s">
        <v>144</v>
      </c>
    </row>
    <row r="45" spans="1:41" s="6" customFormat="1" x14ac:dyDescent="0.3">
      <c r="A45">
        <v>44</v>
      </c>
      <c r="B45" t="s">
        <v>97</v>
      </c>
      <c r="C45" s="6" t="s">
        <v>36</v>
      </c>
      <c r="D45" s="6">
        <f t="shared" si="11"/>
        <v>1</v>
      </c>
      <c r="E45" s="6">
        <f t="shared" si="12"/>
        <v>0.5</v>
      </c>
      <c r="F45" s="6">
        <v>21</v>
      </c>
      <c r="G45" s="6" t="s">
        <v>37</v>
      </c>
      <c r="H45" s="6">
        <v>2</v>
      </c>
      <c r="I45" s="6" t="s">
        <v>145</v>
      </c>
      <c r="J45" s="6" t="s">
        <v>141</v>
      </c>
      <c r="L45" s="6" t="s">
        <v>142</v>
      </c>
      <c r="M45" s="6">
        <v>0</v>
      </c>
      <c r="N45" s="6">
        <f t="shared" si="13"/>
        <v>0</v>
      </c>
      <c r="O45" s="6">
        <v>0</v>
      </c>
      <c r="P45" s="6">
        <f t="shared" si="14"/>
        <v>0</v>
      </c>
      <c r="Q45" s="6">
        <f t="shared" si="15"/>
        <v>0</v>
      </c>
      <c r="R45">
        <f t="shared" si="3"/>
        <v>0</v>
      </c>
      <c r="S45" s="24">
        <v>5</v>
      </c>
      <c r="T45" s="6">
        <v>5</v>
      </c>
      <c r="U45" s="6">
        <v>4</v>
      </c>
      <c r="V45" s="6">
        <v>2</v>
      </c>
      <c r="W45" s="6">
        <v>4</v>
      </c>
      <c r="X45" s="6">
        <v>1</v>
      </c>
      <c r="Y45" s="6">
        <v>5</v>
      </c>
      <c r="Z45" s="6">
        <v>1</v>
      </c>
      <c r="AA45" s="6">
        <v>5</v>
      </c>
      <c r="AB45" s="6">
        <f t="shared" si="16"/>
        <v>3.8333333333333335</v>
      </c>
      <c r="AC45" s="6">
        <v>6</v>
      </c>
      <c r="AD45" s="6">
        <v>4</v>
      </c>
      <c r="AE45" s="6">
        <v>6</v>
      </c>
      <c r="AF45" s="6">
        <v>4</v>
      </c>
      <c r="AG45" s="6">
        <v>4</v>
      </c>
      <c r="AH45" s="6">
        <v>4</v>
      </c>
      <c r="AI45" s="6">
        <v>6</v>
      </c>
      <c r="AJ45" s="6">
        <v>6</v>
      </c>
      <c r="AK45" s="6">
        <v>6</v>
      </c>
      <c r="AL45" s="6">
        <f t="shared" si="17"/>
        <v>5.25</v>
      </c>
      <c r="AN45" s="6" t="s">
        <v>144</v>
      </c>
    </row>
    <row r="46" spans="1:41" x14ac:dyDescent="0.3">
      <c r="A46">
        <v>45</v>
      </c>
      <c r="B46" t="s">
        <v>97</v>
      </c>
      <c r="C46" t="s">
        <v>36</v>
      </c>
      <c r="D46" s="6">
        <f t="shared" si="11"/>
        <v>1</v>
      </c>
      <c r="E46" s="6">
        <f t="shared" si="12"/>
        <v>0.5</v>
      </c>
      <c r="F46">
        <v>20</v>
      </c>
      <c r="G46" t="s">
        <v>37</v>
      </c>
      <c r="H46">
        <v>2</v>
      </c>
      <c r="I46" t="s">
        <v>77</v>
      </c>
      <c r="J46" s="6" t="s">
        <v>70</v>
      </c>
      <c r="L46" t="s">
        <v>142</v>
      </c>
      <c r="M46">
        <v>3</v>
      </c>
      <c r="N46" s="6">
        <f t="shared" si="13"/>
        <v>1</v>
      </c>
      <c r="O46">
        <v>3</v>
      </c>
      <c r="P46" s="6">
        <f t="shared" si="14"/>
        <v>1</v>
      </c>
      <c r="Q46" s="6">
        <f t="shared" si="15"/>
        <v>0</v>
      </c>
      <c r="R46">
        <f t="shared" si="3"/>
        <v>2</v>
      </c>
      <c r="S46" s="24">
        <v>5</v>
      </c>
      <c r="T46">
        <v>5</v>
      </c>
      <c r="U46">
        <v>5</v>
      </c>
      <c r="V46">
        <v>1</v>
      </c>
      <c r="W46">
        <v>5</v>
      </c>
      <c r="X46">
        <v>1</v>
      </c>
      <c r="Y46">
        <v>5</v>
      </c>
      <c r="Z46">
        <v>1</v>
      </c>
      <c r="AA46">
        <v>5</v>
      </c>
      <c r="AB46" s="6">
        <f t="shared" si="16"/>
        <v>4.5</v>
      </c>
      <c r="AC46">
        <v>3</v>
      </c>
      <c r="AD46">
        <v>3</v>
      </c>
      <c r="AE46">
        <v>5</v>
      </c>
      <c r="AF46">
        <v>3</v>
      </c>
      <c r="AG46">
        <v>5</v>
      </c>
      <c r="AH46">
        <v>3</v>
      </c>
      <c r="AI46">
        <v>5</v>
      </c>
      <c r="AJ46">
        <v>4</v>
      </c>
      <c r="AK46">
        <v>6</v>
      </c>
      <c r="AL46" s="6">
        <f t="shared" si="17"/>
        <v>4.25</v>
      </c>
      <c r="AN46" t="s">
        <v>73</v>
      </c>
    </row>
    <row r="47" spans="1:41" x14ac:dyDescent="0.3">
      <c r="A47">
        <v>46</v>
      </c>
      <c r="B47" t="s">
        <v>97</v>
      </c>
      <c r="C47" t="s">
        <v>36</v>
      </c>
      <c r="D47" s="6">
        <f t="shared" si="11"/>
        <v>1</v>
      </c>
      <c r="E47" s="6">
        <f t="shared" si="12"/>
        <v>0.5</v>
      </c>
      <c r="F47">
        <v>19</v>
      </c>
      <c r="G47" t="s">
        <v>74</v>
      </c>
      <c r="H47">
        <v>1</v>
      </c>
      <c r="I47" t="s">
        <v>75</v>
      </c>
      <c r="J47" s="6" t="s">
        <v>68</v>
      </c>
      <c r="K47" t="s">
        <v>51</v>
      </c>
      <c r="L47" t="s">
        <v>142</v>
      </c>
      <c r="M47">
        <v>0</v>
      </c>
      <c r="N47" s="6">
        <f t="shared" si="13"/>
        <v>0</v>
      </c>
      <c r="O47">
        <v>2</v>
      </c>
      <c r="P47" s="6">
        <f t="shared" si="14"/>
        <v>1</v>
      </c>
      <c r="Q47" s="6">
        <f t="shared" si="15"/>
        <v>-2</v>
      </c>
      <c r="R47">
        <f t="shared" si="3"/>
        <v>-1</v>
      </c>
      <c r="S47" s="24">
        <v>4</v>
      </c>
      <c r="T47">
        <v>5</v>
      </c>
      <c r="U47">
        <v>4</v>
      </c>
      <c r="V47">
        <v>3</v>
      </c>
      <c r="W47">
        <v>3</v>
      </c>
      <c r="X47">
        <v>2</v>
      </c>
      <c r="Y47">
        <v>4</v>
      </c>
      <c r="Z47">
        <v>1</v>
      </c>
      <c r="AA47">
        <v>5</v>
      </c>
      <c r="AB47" s="6">
        <f t="shared" si="16"/>
        <v>3.3333333333333335</v>
      </c>
      <c r="AC47">
        <v>2</v>
      </c>
      <c r="AD47">
        <v>3</v>
      </c>
      <c r="AE47">
        <v>4</v>
      </c>
      <c r="AF47">
        <v>5</v>
      </c>
      <c r="AG47">
        <v>3</v>
      </c>
      <c r="AH47">
        <v>4</v>
      </c>
      <c r="AI47">
        <v>3</v>
      </c>
      <c r="AJ47">
        <v>3</v>
      </c>
      <c r="AK47">
        <v>5</v>
      </c>
      <c r="AL47" s="6">
        <f t="shared" si="17"/>
        <v>3.375</v>
      </c>
      <c r="AN47" t="s">
        <v>73</v>
      </c>
    </row>
    <row r="48" spans="1:41" x14ac:dyDescent="0.3">
      <c r="A48">
        <v>47</v>
      </c>
      <c r="B48" t="s">
        <v>97</v>
      </c>
      <c r="C48" t="s">
        <v>36</v>
      </c>
      <c r="D48" s="6">
        <f t="shared" si="11"/>
        <v>1</v>
      </c>
      <c r="E48" s="6">
        <f t="shared" si="12"/>
        <v>0.5</v>
      </c>
      <c r="F48">
        <v>21</v>
      </c>
      <c r="G48" t="s">
        <v>146</v>
      </c>
      <c r="H48">
        <v>2</v>
      </c>
      <c r="I48" t="s">
        <v>75</v>
      </c>
      <c r="J48" s="6" t="s">
        <v>68</v>
      </c>
      <c r="K48" t="s">
        <v>78</v>
      </c>
      <c r="L48" t="s">
        <v>142</v>
      </c>
      <c r="M48">
        <v>1</v>
      </c>
      <c r="N48" s="6">
        <f t="shared" si="13"/>
        <v>1</v>
      </c>
      <c r="O48">
        <v>1</v>
      </c>
      <c r="P48" s="6">
        <f t="shared" si="14"/>
        <v>1</v>
      </c>
      <c r="Q48" s="6">
        <f t="shared" si="15"/>
        <v>0</v>
      </c>
      <c r="R48">
        <f t="shared" si="3"/>
        <v>0</v>
      </c>
      <c r="S48" s="24">
        <v>5</v>
      </c>
      <c r="T48">
        <v>5</v>
      </c>
      <c r="U48">
        <v>5</v>
      </c>
      <c r="V48">
        <v>1</v>
      </c>
      <c r="W48">
        <v>5</v>
      </c>
      <c r="X48">
        <v>1</v>
      </c>
      <c r="Y48">
        <v>5</v>
      </c>
      <c r="Z48">
        <v>1</v>
      </c>
      <c r="AA48">
        <v>5</v>
      </c>
      <c r="AB48" s="6">
        <f t="shared" si="16"/>
        <v>4.166666666666667</v>
      </c>
      <c r="AC48">
        <v>5</v>
      </c>
      <c r="AD48">
        <v>2</v>
      </c>
      <c r="AE48">
        <v>5</v>
      </c>
      <c r="AF48">
        <v>5</v>
      </c>
      <c r="AG48">
        <v>3</v>
      </c>
      <c r="AH48">
        <v>7</v>
      </c>
      <c r="AI48">
        <v>2</v>
      </c>
      <c r="AJ48">
        <v>1</v>
      </c>
      <c r="AK48">
        <v>6</v>
      </c>
      <c r="AL48" s="6">
        <f t="shared" si="17"/>
        <v>3.875</v>
      </c>
      <c r="AN48" t="s">
        <v>73</v>
      </c>
    </row>
    <row r="49" spans="1:40" s="6" customFormat="1" x14ac:dyDescent="0.3">
      <c r="A49">
        <v>48</v>
      </c>
      <c r="B49" t="s">
        <v>97</v>
      </c>
      <c r="C49" s="6" t="s">
        <v>147</v>
      </c>
      <c r="D49" s="6">
        <f t="shared" si="11"/>
        <v>0</v>
      </c>
      <c r="E49" s="6">
        <f t="shared" si="12"/>
        <v>-0.5</v>
      </c>
      <c r="F49" s="6">
        <v>20</v>
      </c>
      <c r="G49" s="6" t="s">
        <v>74</v>
      </c>
      <c r="H49" s="6">
        <v>1</v>
      </c>
      <c r="I49" s="6" t="s">
        <v>75</v>
      </c>
      <c r="J49" s="6" t="s">
        <v>68</v>
      </c>
      <c r="L49" s="6" t="s">
        <v>44</v>
      </c>
      <c r="M49" s="6">
        <v>0</v>
      </c>
      <c r="N49" s="6">
        <f t="shared" si="13"/>
        <v>0</v>
      </c>
      <c r="O49" s="6">
        <v>0</v>
      </c>
      <c r="P49" s="6">
        <f t="shared" si="14"/>
        <v>0</v>
      </c>
      <c r="Q49" s="6">
        <f t="shared" si="15"/>
        <v>0</v>
      </c>
      <c r="R49">
        <f t="shared" si="3"/>
        <v>0</v>
      </c>
      <c r="S49" s="24">
        <v>5</v>
      </c>
      <c r="T49" s="6">
        <v>5</v>
      </c>
      <c r="U49" s="6">
        <v>5</v>
      </c>
      <c r="V49" s="6">
        <v>2</v>
      </c>
      <c r="W49" s="6">
        <v>4</v>
      </c>
      <c r="X49" s="6">
        <v>1</v>
      </c>
      <c r="Y49" s="6">
        <v>5</v>
      </c>
      <c r="Z49" s="6">
        <v>1</v>
      </c>
      <c r="AA49" s="6">
        <v>5</v>
      </c>
      <c r="AB49" s="6">
        <f t="shared" si="16"/>
        <v>4</v>
      </c>
      <c r="AC49" s="6">
        <v>7</v>
      </c>
      <c r="AD49" s="6">
        <v>6</v>
      </c>
      <c r="AE49" s="6">
        <v>7</v>
      </c>
      <c r="AF49" s="6">
        <v>2</v>
      </c>
      <c r="AG49" s="6">
        <v>6</v>
      </c>
      <c r="AH49" s="6">
        <v>7</v>
      </c>
      <c r="AI49" s="6">
        <v>7</v>
      </c>
      <c r="AJ49" s="6">
        <v>7</v>
      </c>
      <c r="AK49" s="6">
        <v>7</v>
      </c>
      <c r="AL49" s="6">
        <f t="shared" si="17"/>
        <v>6.75</v>
      </c>
      <c r="AN49" s="6" t="s">
        <v>73</v>
      </c>
    </row>
    <row r="50" spans="1:40" s="6" customFormat="1" x14ac:dyDescent="0.3">
      <c r="A50">
        <v>49</v>
      </c>
      <c r="B50" t="s">
        <v>97</v>
      </c>
      <c r="C50" s="6" t="s">
        <v>40</v>
      </c>
      <c r="D50" s="6">
        <f t="shared" si="11"/>
        <v>0</v>
      </c>
      <c r="E50" s="6">
        <f t="shared" si="12"/>
        <v>-0.5</v>
      </c>
      <c r="F50" s="6">
        <v>24</v>
      </c>
      <c r="G50" s="6" t="s">
        <v>146</v>
      </c>
      <c r="H50" s="6">
        <v>2</v>
      </c>
      <c r="I50" s="6" t="s">
        <v>148</v>
      </c>
      <c r="J50" s="6" t="s">
        <v>141</v>
      </c>
      <c r="L50" s="6" t="s">
        <v>44</v>
      </c>
      <c r="M50" s="6">
        <v>0</v>
      </c>
      <c r="N50" s="6">
        <f t="shared" si="13"/>
        <v>0</v>
      </c>
      <c r="O50" s="6">
        <v>0</v>
      </c>
      <c r="P50" s="6">
        <f t="shared" si="14"/>
        <v>0</v>
      </c>
      <c r="Q50" s="6">
        <f t="shared" si="15"/>
        <v>0</v>
      </c>
      <c r="R50">
        <f t="shared" si="3"/>
        <v>0</v>
      </c>
      <c r="S50" s="24">
        <v>5</v>
      </c>
      <c r="T50" s="6">
        <v>5</v>
      </c>
      <c r="U50" s="6">
        <v>5</v>
      </c>
      <c r="V50" s="6">
        <v>1</v>
      </c>
      <c r="W50" s="6">
        <v>5</v>
      </c>
      <c r="X50" s="6">
        <v>1</v>
      </c>
      <c r="Y50" s="6">
        <v>5</v>
      </c>
      <c r="Z50" s="6">
        <v>1</v>
      </c>
      <c r="AA50" s="6">
        <v>5</v>
      </c>
      <c r="AB50" s="6">
        <f t="shared" si="16"/>
        <v>4.166666666666667</v>
      </c>
      <c r="AC50" s="6">
        <v>7</v>
      </c>
      <c r="AD50" s="6">
        <v>3</v>
      </c>
      <c r="AE50" s="6">
        <v>7</v>
      </c>
      <c r="AF50" s="6">
        <v>1</v>
      </c>
      <c r="AG50" s="6">
        <v>7</v>
      </c>
      <c r="AH50" s="6">
        <v>7</v>
      </c>
      <c r="AI50" s="6">
        <v>7</v>
      </c>
      <c r="AJ50" s="6">
        <v>3</v>
      </c>
      <c r="AK50" s="6">
        <v>7</v>
      </c>
      <c r="AL50" s="6">
        <f t="shared" si="17"/>
        <v>6</v>
      </c>
      <c r="AN50" s="6" t="s">
        <v>73</v>
      </c>
    </row>
    <row r="51" spans="1:40" s="6" customFormat="1" x14ac:dyDescent="0.3">
      <c r="A51">
        <v>50</v>
      </c>
      <c r="B51" t="s">
        <v>97</v>
      </c>
      <c r="C51" s="6" t="s">
        <v>36</v>
      </c>
      <c r="D51" s="6">
        <f t="shared" si="11"/>
        <v>1</v>
      </c>
      <c r="E51" s="6">
        <f t="shared" si="12"/>
        <v>0.5</v>
      </c>
      <c r="F51" s="6">
        <v>35</v>
      </c>
      <c r="G51" s="6" t="s">
        <v>149</v>
      </c>
      <c r="H51" s="6">
        <v>2</v>
      </c>
      <c r="I51" s="6" t="s">
        <v>150</v>
      </c>
      <c r="L51" s="6" t="s">
        <v>44</v>
      </c>
      <c r="M51" s="6">
        <v>1</v>
      </c>
      <c r="N51" s="6">
        <f t="shared" si="13"/>
        <v>1</v>
      </c>
      <c r="O51" s="6">
        <v>1</v>
      </c>
      <c r="P51" s="6">
        <f t="shared" si="14"/>
        <v>1</v>
      </c>
      <c r="Q51" s="6">
        <f t="shared" si="15"/>
        <v>0</v>
      </c>
      <c r="R51">
        <f t="shared" si="3"/>
        <v>0</v>
      </c>
      <c r="S51" s="24">
        <v>5</v>
      </c>
      <c r="T51" s="6">
        <v>5</v>
      </c>
      <c r="U51" s="6">
        <v>5</v>
      </c>
      <c r="V51" s="6">
        <v>1</v>
      </c>
      <c r="W51" s="6">
        <v>5</v>
      </c>
      <c r="X51" s="6">
        <v>1</v>
      </c>
      <c r="Y51" s="6">
        <v>5</v>
      </c>
      <c r="Z51" s="6">
        <v>1</v>
      </c>
      <c r="AA51" s="6">
        <v>5</v>
      </c>
      <c r="AB51" s="6">
        <f t="shared" si="16"/>
        <v>4.166666666666667</v>
      </c>
      <c r="AC51" s="6">
        <v>7</v>
      </c>
      <c r="AD51" s="6">
        <v>7</v>
      </c>
      <c r="AE51" s="6">
        <v>7</v>
      </c>
      <c r="AF51" s="6">
        <v>1</v>
      </c>
      <c r="AG51" s="6">
        <v>7</v>
      </c>
      <c r="AH51" s="6">
        <v>7</v>
      </c>
      <c r="AI51" s="6">
        <v>7</v>
      </c>
      <c r="AJ51" s="6">
        <v>6</v>
      </c>
      <c r="AK51" s="6">
        <v>7</v>
      </c>
      <c r="AL51" s="6">
        <f t="shared" si="17"/>
        <v>6.875</v>
      </c>
      <c r="AN51" s="6" t="s">
        <v>144</v>
      </c>
    </row>
    <row r="52" spans="1:40" x14ac:dyDescent="0.3">
      <c r="A52">
        <v>51</v>
      </c>
      <c r="B52" t="s">
        <v>97</v>
      </c>
      <c r="C52" t="s">
        <v>40</v>
      </c>
      <c r="D52" s="6">
        <f t="shared" si="11"/>
        <v>0</v>
      </c>
      <c r="E52" s="6">
        <f t="shared" si="12"/>
        <v>-0.5</v>
      </c>
      <c r="F52">
        <v>33</v>
      </c>
      <c r="G52" t="s">
        <v>149</v>
      </c>
      <c r="H52">
        <v>2</v>
      </c>
      <c r="I52" t="s">
        <v>79</v>
      </c>
      <c r="J52" s="6" t="s">
        <v>68</v>
      </c>
      <c r="L52" t="s">
        <v>142</v>
      </c>
      <c r="M52">
        <v>0</v>
      </c>
      <c r="N52" s="6">
        <f t="shared" si="13"/>
        <v>0</v>
      </c>
      <c r="O52">
        <v>0</v>
      </c>
      <c r="P52" s="6">
        <f t="shared" si="14"/>
        <v>0</v>
      </c>
      <c r="Q52" s="6">
        <f t="shared" si="15"/>
        <v>0</v>
      </c>
      <c r="R52">
        <f t="shared" si="3"/>
        <v>0</v>
      </c>
      <c r="S52" s="24">
        <v>5</v>
      </c>
      <c r="T52">
        <v>5</v>
      </c>
      <c r="U52">
        <v>5</v>
      </c>
      <c r="V52">
        <v>1</v>
      </c>
      <c r="W52">
        <v>5</v>
      </c>
      <c r="X52">
        <v>1</v>
      </c>
      <c r="Y52">
        <v>5</v>
      </c>
      <c r="Z52">
        <v>1</v>
      </c>
      <c r="AA52">
        <v>5</v>
      </c>
      <c r="AB52" s="6">
        <f t="shared" si="16"/>
        <v>4.166666666666667</v>
      </c>
      <c r="AC52">
        <v>3</v>
      </c>
      <c r="AD52">
        <v>3</v>
      </c>
      <c r="AE52">
        <v>3</v>
      </c>
      <c r="AF52">
        <v>2</v>
      </c>
      <c r="AG52">
        <v>6</v>
      </c>
      <c r="AH52">
        <v>3</v>
      </c>
      <c r="AI52">
        <v>2</v>
      </c>
      <c r="AJ52">
        <v>5</v>
      </c>
      <c r="AK52">
        <v>7</v>
      </c>
      <c r="AL52" s="6">
        <f t="shared" si="17"/>
        <v>4</v>
      </c>
      <c r="AN52" t="s">
        <v>73</v>
      </c>
    </row>
    <row r="53" spans="1:40" x14ac:dyDescent="0.3">
      <c r="A53">
        <v>52</v>
      </c>
      <c r="B53" t="s">
        <v>97</v>
      </c>
      <c r="C53" t="s">
        <v>36</v>
      </c>
      <c r="D53" s="6">
        <f t="shared" si="11"/>
        <v>1</v>
      </c>
      <c r="E53" s="6">
        <f t="shared" si="12"/>
        <v>0.5</v>
      </c>
      <c r="F53">
        <v>20</v>
      </c>
      <c r="G53" t="s">
        <v>74</v>
      </c>
      <c r="H53">
        <v>1</v>
      </c>
      <c r="I53" t="s">
        <v>80</v>
      </c>
      <c r="J53" s="6" t="s">
        <v>68</v>
      </c>
      <c r="L53" t="s">
        <v>143</v>
      </c>
      <c r="M53">
        <v>3</v>
      </c>
      <c r="N53" s="6">
        <f t="shared" si="13"/>
        <v>1</v>
      </c>
      <c r="O53">
        <v>3</v>
      </c>
      <c r="P53" s="6">
        <f t="shared" si="14"/>
        <v>1</v>
      </c>
      <c r="Q53" s="6">
        <f t="shared" si="15"/>
        <v>0</v>
      </c>
      <c r="R53">
        <f t="shared" si="3"/>
        <v>2</v>
      </c>
      <c r="S53" s="24">
        <v>5</v>
      </c>
      <c r="T53">
        <v>5</v>
      </c>
      <c r="U53">
        <v>5</v>
      </c>
      <c r="V53">
        <v>1</v>
      </c>
      <c r="W53">
        <v>5</v>
      </c>
      <c r="X53">
        <v>2</v>
      </c>
      <c r="Y53">
        <v>4</v>
      </c>
      <c r="Z53">
        <v>2</v>
      </c>
      <c r="AA53">
        <v>4</v>
      </c>
      <c r="AB53" s="6">
        <f t="shared" si="16"/>
        <v>4.166666666666667</v>
      </c>
      <c r="AC53">
        <v>7</v>
      </c>
      <c r="AD53">
        <v>3</v>
      </c>
      <c r="AE53">
        <v>1</v>
      </c>
      <c r="AF53">
        <v>2</v>
      </c>
      <c r="AG53">
        <v>6</v>
      </c>
      <c r="AH53">
        <v>7</v>
      </c>
      <c r="AI53">
        <v>7</v>
      </c>
      <c r="AJ53">
        <v>5</v>
      </c>
      <c r="AK53">
        <v>5</v>
      </c>
      <c r="AL53" s="6">
        <f t="shared" si="17"/>
        <v>5.125</v>
      </c>
      <c r="AN53" t="s">
        <v>73</v>
      </c>
    </row>
    <row r="54" spans="1:40" s="6" customFormat="1" x14ac:dyDescent="0.3">
      <c r="A54">
        <v>53</v>
      </c>
      <c r="B54" t="s">
        <v>97</v>
      </c>
      <c r="C54" s="6" t="s">
        <v>151</v>
      </c>
      <c r="D54" s="6">
        <f t="shared" si="11"/>
        <v>0</v>
      </c>
      <c r="E54" s="6">
        <f t="shared" si="12"/>
        <v>-0.5</v>
      </c>
      <c r="F54" s="6">
        <v>21</v>
      </c>
      <c r="G54" s="6" t="s">
        <v>149</v>
      </c>
      <c r="H54" s="6">
        <v>2</v>
      </c>
      <c r="I54" s="6" t="s">
        <v>75</v>
      </c>
      <c r="J54" s="6" t="s">
        <v>68</v>
      </c>
      <c r="L54" s="6" t="s">
        <v>143</v>
      </c>
      <c r="M54" s="6">
        <v>3</v>
      </c>
      <c r="N54" s="6">
        <f t="shared" si="13"/>
        <v>1</v>
      </c>
      <c r="O54" s="6">
        <v>0</v>
      </c>
      <c r="P54" s="6">
        <f t="shared" si="14"/>
        <v>0</v>
      </c>
      <c r="Q54" s="6">
        <f t="shared" si="15"/>
        <v>3</v>
      </c>
      <c r="R54">
        <f t="shared" si="3"/>
        <v>3</v>
      </c>
      <c r="S54" s="24">
        <v>4</v>
      </c>
      <c r="T54" s="6">
        <v>4</v>
      </c>
      <c r="U54" s="6">
        <v>2</v>
      </c>
      <c r="V54" s="6">
        <v>2</v>
      </c>
      <c r="W54" s="6">
        <v>4</v>
      </c>
      <c r="X54" s="6">
        <v>3</v>
      </c>
      <c r="Y54" s="6">
        <v>3</v>
      </c>
      <c r="Z54" s="6">
        <v>4</v>
      </c>
      <c r="AA54" s="6">
        <v>2</v>
      </c>
      <c r="AB54" s="6">
        <f t="shared" si="16"/>
        <v>3</v>
      </c>
      <c r="AC54" s="6">
        <v>4</v>
      </c>
      <c r="AD54" s="6">
        <v>1</v>
      </c>
      <c r="AE54" s="6">
        <v>3</v>
      </c>
      <c r="AF54" s="6">
        <v>5</v>
      </c>
      <c r="AG54" s="6">
        <v>3</v>
      </c>
      <c r="AH54" s="6">
        <v>2</v>
      </c>
      <c r="AI54" s="6">
        <v>5</v>
      </c>
      <c r="AJ54" s="6">
        <v>4</v>
      </c>
      <c r="AK54" s="6">
        <v>6</v>
      </c>
      <c r="AL54" s="6">
        <f t="shared" si="17"/>
        <v>3.5</v>
      </c>
      <c r="AN54" s="6" t="s">
        <v>73</v>
      </c>
    </row>
    <row r="55" spans="1:40" x14ac:dyDescent="0.3">
      <c r="A55">
        <v>54</v>
      </c>
      <c r="B55" t="s">
        <v>97</v>
      </c>
      <c r="C55" t="s">
        <v>40</v>
      </c>
      <c r="D55" s="6">
        <f t="shared" si="11"/>
        <v>0</v>
      </c>
      <c r="E55" s="6">
        <f t="shared" si="12"/>
        <v>-0.5</v>
      </c>
      <c r="F55">
        <v>20</v>
      </c>
      <c r="G55" t="s">
        <v>81</v>
      </c>
      <c r="H55">
        <v>3</v>
      </c>
      <c r="I55" t="s">
        <v>75</v>
      </c>
      <c r="J55" s="6" t="s">
        <v>68</v>
      </c>
      <c r="L55" t="s">
        <v>142</v>
      </c>
      <c r="M55">
        <v>2</v>
      </c>
      <c r="N55" s="6">
        <f t="shared" si="13"/>
        <v>1</v>
      </c>
      <c r="O55">
        <v>1</v>
      </c>
      <c r="P55" s="6">
        <f t="shared" si="14"/>
        <v>1</v>
      </c>
      <c r="Q55" s="6">
        <f t="shared" si="15"/>
        <v>1</v>
      </c>
      <c r="R55">
        <f t="shared" si="3"/>
        <v>1</v>
      </c>
      <c r="S55" s="24">
        <v>3</v>
      </c>
      <c r="T55">
        <v>5</v>
      </c>
      <c r="U55">
        <v>3</v>
      </c>
      <c r="V55">
        <v>1</v>
      </c>
      <c r="W55">
        <v>5</v>
      </c>
      <c r="X55">
        <v>3</v>
      </c>
      <c r="Y55">
        <v>3</v>
      </c>
      <c r="Z55">
        <v>3</v>
      </c>
      <c r="AA55">
        <v>3</v>
      </c>
      <c r="AB55" s="6">
        <f t="shared" si="16"/>
        <v>3.3333333333333335</v>
      </c>
      <c r="AC55">
        <v>5</v>
      </c>
      <c r="AD55">
        <v>1</v>
      </c>
      <c r="AE55">
        <v>1</v>
      </c>
      <c r="AF55">
        <v>3</v>
      </c>
      <c r="AG55">
        <v>5</v>
      </c>
      <c r="AH55">
        <v>4</v>
      </c>
      <c r="AI55">
        <v>3</v>
      </c>
      <c r="AJ55">
        <v>2</v>
      </c>
      <c r="AK55">
        <v>2</v>
      </c>
      <c r="AL55" s="6">
        <f t="shared" si="17"/>
        <v>2.875</v>
      </c>
      <c r="AN55" t="s">
        <v>73</v>
      </c>
    </row>
    <row r="56" spans="1:40" x14ac:dyDescent="0.3">
      <c r="A56">
        <v>55</v>
      </c>
      <c r="B56" t="s">
        <v>97</v>
      </c>
      <c r="C56" t="s">
        <v>36</v>
      </c>
      <c r="D56" s="6">
        <f t="shared" si="11"/>
        <v>1</v>
      </c>
      <c r="E56" s="6">
        <f t="shared" si="12"/>
        <v>0.5</v>
      </c>
      <c r="F56">
        <v>20</v>
      </c>
      <c r="G56" t="s">
        <v>74</v>
      </c>
      <c r="H56">
        <v>1</v>
      </c>
      <c r="I56" t="s">
        <v>38</v>
      </c>
      <c r="J56" s="6" t="s">
        <v>68</v>
      </c>
      <c r="L56" t="s">
        <v>142</v>
      </c>
      <c r="M56">
        <v>4</v>
      </c>
      <c r="N56" s="6">
        <f t="shared" si="13"/>
        <v>1</v>
      </c>
      <c r="O56">
        <v>4</v>
      </c>
      <c r="P56" s="6">
        <f t="shared" si="14"/>
        <v>1</v>
      </c>
      <c r="Q56" s="6">
        <f t="shared" si="15"/>
        <v>0</v>
      </c>
      <c r="R56">
        <f t="shared" si="3"/>
        <v>3</v>
      </c>
      <c r="S56" s="24">
        <v>5</v>
      </c>
      <c r="T56">
        <v>5</v>
      </c>
      <c r="U56">
        <v>5</v>
      </c>
      <c r="V56">
        <v>5</v>
      </c>
      <c r="W56">
        <v>1</v>
      </c>
      <c r="X56">
        <v>2</v>
      </c>
      <c r="Y56">
        <v>4</v>
      </c>
      <c r="Z56">
        <v>2</v>
      </c>
      <c r="AA56">
        <v>4</v>
      </c>
      <c r="AB56" s="6">
        <f t="shared" si="16"/>
        <v>3.6666666666666665</v>
      </c>
      <c r="AC56">
        <v>4</v>
      </c>
      <c r="AD56">
        <v>4</v>
      </c>
      <c r="AE56">
        <v>3</v>
      </c>
      <c r="AF56">
        <v>6</v>
      </c>
      <c r="AG56">
        <v>2</v>
      </c>
      <c r="AH56">
        <v>2</v>
      </c>
      <c r="AI56">
        <v>5</v>
      </c>
      <c r="AJ56">
        <v>5</v>
      </c>
      <c r="AK56">
        <v>6</v>
      </c>
      <c r="AL56" s="6">
        <f t="shared" si="17"/>
        <v>3.875</v>
      </c>
      <c r="AN56" t="s">
        <v>73</v>
      </c>
    </row>
    <row r="57" spans="1:40" x14ac:dyDescent="0.3">
      <c r="A57">
        <v>56</v>
      </c>
      <c r="B57" t="s">
        <v>97</v>
      </c>
      <c r="C57" t="s">
        <v>36</v>
      </c>
      <c r="D57" s="6">
        <f t="shared" si="11"/>
        <v>1</v>
      </c>
      <c r="E57" s="6">
        <f t="shared" si="12"/>
        <v>0.5</v>
      </c>
      <c r="F57">
        <v>21</v>
      </c>
      <c r="G57" t="s">
        <v>149</v>
      </c>
      <c r="H57">
        <v>2</v>
      </c>
      <c r="I57" t="s">
        <v>38</v>
      </c>
      <c r="J57" s="6" t="s">
        <v>68</v>
      </c>
      <c r="L57" t="s">
        <v>142</v>
      </c>
      <c r="M57">
        <v>3</v>
      </c>
      <c r="N57" s="6">
        <f t="shared" si="13"/>
        <v>1</v>
      </c>
      <c r="O57">
        <v>0</v>
      </c>
      <c r="P57" s="6">
        <f t="shared" si="14"/>
        <v>0</v>
      </c>
      <c r="Q57" s="6">
        <f t="shared" si="15"/>
        <v>3</v>
      </c>
      <c r="R57">
        <f t="shared" si="3"/>
        <v>3</v>
      </c>
      <c r="S57" s="24">
        <v>5</v>
      </c>
      <c r="T57">
        <v>5</v>
      </c>
      <c r="U57">
        <v>1</v>
      </c>
      <c r="V57">
        <v>2</v>
      </c>
      <c r="W57">
        <v>4</v>
      </c>
      <c r="X57">
        <v>1</v>
      </c>
      <c r="Y57">
        <v>5</v>
      </c>
      <c r="Z57">
        <v>1</v>
      </c>
      <c r="AA57">
        <v>5</v>
      </c>
      <c r="AB57" s="6">
        <f t="shared" si="16"/>
        <v>3.8333333333333335</v>
      </c>
      <c r="AC57">
        <v>7</v>
      </c>
      <c r="AD57">
        <v>2</v>
      </c>
      <c r="AE57">
        <v>7</v>
      </c>
      <c r="AF57">
        <v>2</v>
      </c>
      <c r="AG57">
        <v>6</v>
      </c>
      <c r="AH57">
        <v>7</v>
      </c>
      <c r="AI57">
        <v>6</v>
      </c>
      <c r="AJ57">
        <v>2</v>
      </c>
      <c r="AK57">
        <v>5</v>
      </c>
      <c r="AL57" s="6">
        <f t="shared" si="17"/>
        <v>5.25</v>
      </c>
      <c r="AN57" t="s">
        <v>73</v>
      </c>
    </row>
    <row r="58" spans="1:40" x14ac:dyDescent="0.3">
      <c r="A58">
        <v>57</v>
      </c>
      <c r="B58" t="s">
        <v>97</v>
      </c>
      <c r="C58" t="s">
        <v>36</v>
      </c>
      <c r="D58" s="6">
        <f t="shared" si="11"/>
        <v>1</v>
      </c>
      <c r="E58" s="6">
        <f t="shared" si="12"/>
        <v>0.5</v>
      </c>
      <c r="F58">
        <v>23</v>
      </c>
      <c r="G58" t="s">
        <v>81</v>
      </c>
      <c r="H58">
        <v>3</v>
      </c>
      <c r="I58" t="s">
        <v>38</v>
      </c>
      <c r="J58" s="6" t="s">
        <v>68</v>
      </c>
      <c r="L58" t="s">
        <v>142</v>
      </c>
      <c r="M58">
        <v>0</v>
      </c>
      <c r="N58" s="6">
        <f t="shared" si="13"/>
        <v>0</v>
      </c>
      <c r="O58">
        <v>0</v>
      </c>
      <c r="P58" s="6">
        <f t="shared" si="14"/>
        <v>0</v>
      </c>
      <c r="Q58" s="6">
        <f t="shared" si="15"/>
        <v>0</v>
      </c>
      <c r="R58">
        <f t="shared" si="3"/>
        <v>0</v>
      </c>
      <c r="S58" s="24">
        <v>5</v>
      </c>
      <c r="T58">
        <v>5</v>
      </c>
      <c r="U58">
        <v>5</v>
      </c>
      <c r="V58">
        <v>4</v>
      </c>
      <c r="W58">
        <v>2</v>
      </c>
      <c r="X58">
        <v>1</v>
      </c>
      <c r="Y58">
        <v>5</v>
      </c>
      <c r="Z58">
        <v>1</v>
      </c>
      <c r="AA58">
        <v>5</v>
      </c>
      <c r="AB58" s="6">
        <f t="shared" si="16"/>
        <v>3.6666666666666665</v>
      </c>
      <c r="AC58">
        <v>5</v>
      </c>
      <c r="AD58">
        <v>1</v>
      </c>
      <c r="AE58">
        <v>4</v>
      </c>
      <c r="AF58">
        <v>4</v>
      </c>
      <c r="AG58">
        <v>4</v>
      </c>
      <c r="AH58">
        <v>6</v>
      </c>
      <c r="AI58">
        <v>5</v>
      </c>
      <c r="AJ58">
        <v>2</v>
      </c>
      <c r="AK58">
        <v>6</v>
      </c>
      <c r="AL58" s="6">
        <f t="shared" si="17"/>
        <v>4.125</v>
      </c>
      <c r="AN58" t="s">
        <v>73</v>
      </c>
    </row>
    <row r="59" spans="1:40" x14ac:dyDescent="0.3">
      <c r="A59">
        <v>58</v>
      </c>
      <c r="B59" t="s">
        <v>97</v>
      </c>
      <c r="C59" t="s">
        <v>36</v>
      </c>
      <c r="D59" s="6">
        <f t="shared" si="11"/>
        <v>1</v>
      </c>
      <c r="E59" s="6">
        <f t="shared" si="12"/>
        <v>0.5</v>
      </c>
      <c r="F59">
        <v>22</v>
      </c>
      <c r="G59" t="s">
        <v>149</v>
      </c>
      <c r="H59">
        <v>2</v>
      </c>
      <c r="I59" t="s">
        <v>38</v>
      </c>
      <c r="J59" s="6" t="s">
        <v>68</v>
      </c>
      <c r="L59" t="s">
        <v>44</v>
      </c>
      <c r="M59">
        <v>0</v>
      </c>
      <c r="N59" s="6">
        <f t="shared" si="13"/>
        <v>0</v>
      </c>
      <c r="O59">
        <v>0</v>
      </c>
      <c r="P59" s="6">
        <f t="shared" si="14"/>
        <v>0</v>
      </c>
      <c r="Q59" s="6">
        <f t="shared" si="15"/>
        <v>0</v>
      </c>
      <c r="R59">
        <f t="shared" si="3"/>
        <v>0</v>
      </c>
      <c r="S59" s="24">
        <v>1</v>
      </c>
      <c r="T59">
        <v>1</v>
      </c>
      <c r="U59">
        <v>1</v>
      </c>
      <c r="V59">
        <v>5</v>
      </c>
      <c r="W59">
        <v>1</v>
      </c>
      <c r="X59">
        <v>5</v>
      </c>
      <c r="Y59">
        <v>1</v>
      </c>
      <c r="Z59">
        <v>5</v>
      </c>
      <c r="AA59">
        <v>1</v>
      </c>
      <c r="AB59" s="6">
        <f t="shared" si="16"/>
        <v>0.83333333333333337</v>
      </c>
      <c r="AC59">
        <v>5</v>
      </c>
      <c r="AD59">
        <v>4</v>
      </c>
      <c r="AE59">
        <v>3</v>
      </c>
      <c r="AF59">
        <v>5</v>
      </c>
      <c r="AG59">
        <v>3</v>
      </c>
      <c r="AH59">
        <v>5</v>
      </c>
      <c r="AI59">
        <v>4</v>
      </c>
      <c r="AJ59">
        <v>5</v>
      </c>
      <c r="AK59">
        <v>4</v>
      </c>
      <c r="AL59" s="6">
        <f t="shared" si="17"/>
        <v>4.125</v>
      </c>
      <c r="AN59" t="s">
        <v>73</v>
      </c>
    </row>
    <row r="60" spans="1:40" x14ac:dyDescent="0.3">
      <c r="A60">
        <v>59</v>
      </c>
      <c r="B60" t="s">
        <v>97</v>
      </c>
      <c r="C60" t="s">
        <v>36</v>
      </c>
      <c r="D60" s="6">
        <f t="shared" si="11"/>
        <v>1</v>
      </c>
      <c r="E60" s="6">
        <f t="shared" si="12"/>
        <v>0.5</v>
      </c>
      <c r="F60">
        <v>20</v>
      </c>
      <c r="G60" t="s">
        <v>149</v>
      </c>
      <c r="H60">
        <v>2</v>
      </c>
      <c r="I60" t="s">
        <v>38</v>
      </c>
      <c r="J60" s="6" t="s">
        <v>68</v>
      </c>
      <c r="L60" t="s">
        <v>73</v>
      </c>
      <c r="M60">
        <v>2</v>
      </c>
      <c r="N60" s="6">
        <f t="shared" si="13"/>
        <v>1</v>
      </c>
      <c r="O60">
        <v>0</v>
      </c>
      <c r="P60" s="6">
        <f t="shared" si="14"/>
        <v>0</v>
      </c>
      <c r="Q60" s="6">
        <f t="shared" si="15"/>
        <v>2</v>
      </c>
      <c r="R60">
        <f t="shared" si="3"/>
        <v>2</v>
      </c>
      <c r="S60" s="24">
        <v>5</v>
      </c>
      <c r="T60">
        <v>5</v>
      </c>
      <c r="U60">
        <v>5</v>
      </c>
      <c r="V60">
        <v>1</v>
      </c>
      <c r="W60">
        <v>5</v>
      </c>
      <c r="X60">
        <v>1</v>
      </c>
      <c r="Y60">
        <v>5</v>
      </c>
      <c r="Z60">
        <v>2</v>
      </c>
      <c r="AA60">
        <v>4</v>
      </c>
      <c r="AB60" s="6">
        <f t="shared" si="16"/>
        <v>4.333333333333333</v>
      </c>
      <c r="AC60">
        <v>6</v>
      </c>
      <c r="AD60">
        <v>3</v>
      </c>
      <c r="AE60">
        <v>5</v>
      </c>
      <c r="AF60">
        <v>6</v>
      </c>
      <c r="AG60">
        <v>2</v>
      </c>
      <c r="AH60">
        <v>5</v>
      </c>
      <c r="AI60">
        <v>6</v>
      </c>
      <c r="AJ60">
        <v>5</v>
      </c>
      <c r="AK60">
        <v>4</v>
      </c>
      <c r="AL60" s="6">
        <f t="shared" si="17"/>
        <v>4.5</v>
      </c>
      <c r="AN60" t="s">
        <v>73</v>
      </c>
    </row>
    <row r="61" spans="1:40" x14ac:dyDescent="0.3">
      <c r="A61">
        <v>60</v>
      </c>
      <c r="B61" t="s">
        <v>97</v>
      </c>
      <c r="C61" t="s">
        <v>40</v>
      </c>
      <c r="D61" s="6">
        <f t="shared" si="11"/>
        <v>0</v>
      </c>
      <c r="E61" s="6">
        <f t="shared" si="12"/>
        <v>-0.5</v>
      </c>
      <c r="F61">
        <v>19</v>
      </c>
      <c r="G61" t="s">
        <v>149</v>
      </c>
      <c r="H61">
        <v>2</v>
      </c>
      <c r="I61" t="s">
        <v>82</v>
      </c>
      <c r="J61" s="6" t="s">
        <v>68</v>
      </c>
      <c r="L61" t="s">
        <v>44</v>
      </c>
      <c r="M61">
        <v>3</v>
      </c>
      <c r="N61" s="6">
        <f t="shared" si="13"/>
        <v>1</v>
      </c>
      <c r="O61">
        <v>3</v>
      </c>
      <c r="P61" s="6">
        <f t="shared" si="14"/>
        <v>1</v>
      </c>
      <c r="Q61" s="6">
        <f t="shared" si="15"/>
        <v>0</v>
      </c>
      <c r="R61">
        <f t="shared" si="3"/>
        <v>2</v>
      </c>
      <c r="S61" s="24">
        <v>5</v>
      </c>
      <c r="T61">
        <v>5</v>
      </c>
      <c r="U61">
        <v>5</v>
      </c>
      <c r="V61">
        <v>2</v>
      </c>
      <c r="W61">
        <v>4</v>
      </c>
      <c r="X61">
        <v>1</v>
      </c>
      <c r="Y61">
        <v>5</v>
      </c>
      <c r="Z61">
        <v>2</v>
      </c>
      <c r="AA61">
        <v>4</v>
      </c>
      <c r="AB61" s="6">
        <f t="shared" si="16"/>
        <v>4.166666666666667</v>
      </c>
      <c r="AC61">
        <v>1</v>
      </c>
      <c r="AD61">
        <v>2</v>
      </c>
      <c r="AE61">
        <v>3</v>
      </c>
      <c r="AF61">
        <v>2</v>
      </c>
      <c r="AG61">
        <v>6</v>
      </c>
      <c r="AH61">
        <v>4</v>
      </c>
      <c r="AI61">
        <v>1</v>
      </c>
      <c r="AJ61">
        <v>1</v>
      </c>
      <c r="AK61">
        <v>5</v>
      </c>
      <c r="AL61" s="6">
        <f t="shared" si="17"/>
        <v>2.875</v>
      </c>
      <c r="AN61" t="s">
        <v>73</v>
      </c>
    </row>
    <row r="62" spans="1:40" x14ac:dyDescent="0.3">
      <c r="A62">
        <v>61</v>
      </c>
      <c r="B62" t="s">
        <v>97</v>
      </c>
      <c r="C62" t="s">
        <v>36</v>
      </c>
      <c r="D62" s="6">
        <f t="shared" si="11"/>
        <v>1</v>
      </c>
      <c r="E62" s="6">
        <f t="shared" si="12"/>
        <v>0.5</v>
      </c>
      <c r="F62">
        <v>18</v>
      </c>
      <c r="G62" t="s">
        <v>149</v>
      </c>
      <c r="H62">
        <v>2</v>
      </c>
      <c r="I62" t="s">
        <v>83</v>
      </c>
      <c r="J62" s="6" t="s">
        <v>68</v>
      </c>
      <c r="L62" t="s">
        <v>143</v>
      </c>
      <c r="M62">
        <v>3</v>
      </c>
      <c r="N62" s="6">
        <f t="shared" si="13"/>
        <v>1</v>
      </c>
      <c r="O62">
        <v>2</v>
      </c>
      <c r="P62" s="6">
        <f t="shared" si="14"/>
        <v>1</v>
      </c>
      <c r="Q62" s="6">
        <f t="shared" si="15"/>
        <v>1</v>
      </c>
      <c r="R62">
        <f t="shared" si="3"/>
        <v>2</v>
      </c>
      <c r="S62" s="24">
        <v>5</v>
      </c>
      <c r="T62">
        <v>5</v>
      </c>
      <c r="U62">
        <v>5</v>
      </c>
      <c r="V62">
        <v>3</v>
      </c>
      <c r="W62">
        <v>3</v>
      </c>
      <c r="X62">
        <v>1</v>
      </c>
      <c r="Y62">
        <v>5</v>
      </c>
      <c r="Z62">
        <v>4</v>
      </c>
      <c r="AA62">
        <v>2</v>
      </c>
      <c r="AB62" s="6">
        <f t="shared" si="16"/>
        <v>3.6666666666666665</v>
      </c>
      <c r="AC62">
        <v>4</v>
      </c>
      <c r="AD62">
        <v>2</v>
      </c>
      <c r="AE62">
        <v>6</v>
      </c>
      <c r="AF62">
        <v>4</v>
      </c>
      <c r="AG62">
        <v>4</v>
      </c>
      <c r="AH62">
        <v>6</v>
      </c>
      <c r="AI62">
        <v>2</v>
      </c>
      <c r="AJ62">
        <v>5</v>
      </c>
      <c r="AK62">
        <v>6</v>
      </c>
      <c r="AL62" s="6">
        <f t="shared" si="17"/>
        <v>4.375</v>
      </c>
      <c r="AN62" t="s">
        <v>73</v>
      </c>
    </row>
    <row r="63" spans="1:40" x14ac:dyDescent="0.3">
      <c r="A63">
        <v>62</v>
      </c>
      <c r="B63" t="s">
        <v>97</v>
      </c>
      <c r="C63" t="s">
        <v>36</v>
      </c>
      <c r="D63" s="6">
        <f t="shared" si="11"/>
        <v>1</v>
      </c>
      <c r="E63" s="6">
        <f t="shared" si="12"/>
        <v>0.5</v>
      </c>
      <c r="F63">
        <v>23</v>
      </c>
      <c r="G63" t="s">
        <v>74</v>
      </c>
      <c r="H63">
        <v>1</v>
      </c>
      <c r="I63" t="s">
        <v>83</v>
      </c>
      <c r="J63" s="6" t="s">
        <v>68</v>
      </c>
      <c r="K63" t="s">
        <v>51</v>
      </c>
      <c r="L63" t="s">
        <v>142</v>
      </c>
      <c r="M63">
        <v>1</v>
      </c>
      <c r="N63" s="6">
        <f t="shared" si="13"/>
        <v>1</v>
      </c>
      <c r="O63">
        <v>1</v>
      </c>
      <c r="P63" s="6">
        <f t="shared" si="14"/>
        <v>1</v>
      </c>
      <c r="Q63" s="6">
        <f t="shared" si="15"/>
        <v>0</v>
      </c>
      <c r="R63">
        <f t="shared" si="3"/>
        <v>0</v>
      </c>
      <c r="S63" s="24">
        <v>4</v>
      </c>
      <c r="T63">
        <v>5</v>
      </c>
      <c r="U63">
        <v>4</v>
      </c>
      <c r="V63">
        <v>1</v>
      </c>
      <c r="W63">
        <v>5</v>
      </c>
      <c r="X63">
        <v>1</v>
      </c>
      <c r="Y63">
        <v>5</v>
      </c>
      <c r="Z63">
        <v>1</v>
      </c>
      <c r="AA63">
        <v>5</v>
      </c>
      <c r="AB63" s="6">
        <f t="shared" si="16"/>
        <v>4</v>
      </c>
      <c r="AC63">
        <v>6</v>
      </c>
      <c r="AD63">
        <v>6</v>
      </c>
      <c r="AE63">
        <v>5</v>
      </c>
      <c r="AF63">
        <v>5</v>
      </c>
      <c r="AG63">
        <v>3</v>
      </c>
      <c r="AH63">
        <v>6</v>
      </c>
      <c r="AI63">
        <v>7</v>
      </c>
      <c r="AJ63">
        <v>5</v>
      </c>
      <c r="AK63">
        <v>6</v>
      </c>
      <c r="AL63" s="6">
        <f t="shared" si="17"/>
        <v>5.5</v>
      </c>
      <c r="AN63" t="s">
        <v>73</v>
      </c>
    </row>
    <row r="64" spans="1:40" x14ac:dyDescent="0.3">
      <c r="A64">
        <v>63</v>
      </c>
      <c r="B64" t="s">
        <v>97</v>
      </c>
      <c r="C64" t="s">
        <v>40</v>
      </c>
      <c r="D64" s="6">
        <f t="shared" si="11"/>
        <v>0</v>
      </c>
      <c r="E64" s="6">
        <f t="shared" si="12"/>
        <v>-0.5</v>
      </c>
      <c r="F64">
        <v>25</v>
      </c>
      <c r="G64" t="s">
        <v>74</v>
      </c>
      <c r="H64">
        <v>1</v>
      </c>
      <c r="I64" t="s">
        <v>84</v>
      </c>
      <c r="J64" s="6" t="s">
        <v>68</v>
      </c>
      <c r="L64" t="s">
        <v>44</v>
      </c>
      <c r="M64">
        <v>3</v>
      </c>
      <c r="N64" s="6">
        <f t="shared" si="13"/>
        <v>1</v>
      </c>
      <c r="O64">
        <v>3</v>
      </c>
      <c r="P64" s="6">
        <f t="shared" si="14"/>
        <v>1</v>
      </c>
      <c r="Q64" s="6">
        <f t="shared" si="15"/>
        <v>0</v>
      </c>
      <c r="R64">
        <f t="shared" si="3"/>
        <v>2</v>
      </c>
      <c r="S64" s="24">
        <v>4</v>
      </c>
      <c r="T64">
        <v>4</v>
      </c>
      <c r="U64">
        <v>4</v>
      </c>
      <c r="V64">
        <v>1</v>
      </c>
      <c r="W64">
        <v>5</v>
      </c>
      <c r="X64">
        <v>1</v>
      </c>
      <c r="Y64">
        <v>5</v>
      </c>
      <c r="Z64">
        <v>2</v>
      </c>
      <c r="AA64">
        <v>4</v>
      </c>
      <c r="AB64" s="6">
        <f t="shared" si="16"/>
        <v>4</v>
      </c>
      <c r="AC64">
        <v>6</v>
      </c>
      <c r="AD64">
        <v>6</v>
      </c>
      <c r="AE64">
        <v>5</v>
      </c>
      <c r="AF64">
        <v>6</v>
      </c>
      <c r="AG64">
        <v>2</v>
      </c>
      <c r="AH64">
        <v>5</v>
      </c>
      <c r="AI64">
        <v>6</v>
      </c>
      <c r="AJ64">
        <v>4</v>
      </c>
      <c r="AK64">
        <v>5</v>
      </c>
      <c r="AL64" s="6">
        <f t="shared" si="17"/>
        <v>4.875</v>
      </c>
      <c r="AN64" t="s">
        <v>73</v>
      </c>
    </row>
    <row r="65" spans="1:40" x14ac:dyDescent="0.3">
      <c r="A65">
        <v>64</v>
      </c>
      <c r="B65" t="s">
        <v>97</v>
      </c>
      <c r="C65" t="s">
        <v>36</v>
      </c>
      <c r="D65" s="6">
        <f t="shared" si="11"/>
        <v>1</v>
      </c>
      <c r="E65" s="6">
        <f t="shared" si="12"/>
        <v>0.5</v>
      </c>
      <c r="F65">
        <v>20</v>
      </c>
      <c r="G65" t="s">
        <v>149</v>
      </c>
      <c r="H65">
        <v>2</v>
      </c>
      <c r="I65" t="s">
        <v>85</v>
      </c>
      <c r="J65" s="6" t="s">
        <v>69</v>
      </c>
      <c r="L65" t="s">
        <v>44</v>
      </c>
      <c r="M65">
        <v>0</v>
      </c>
      <c r="N65" s="6">
        <f t="shared" si="13"/>
        <v>0</v>
      </c>
      <c r="O65">
        <v>0</v>
      </c>
      <c r="P65" s="6">
        <f t="shared" si="14"/>
        <v>0</v>
      </c>
      <c r="Q65" s="6">
        <f t="shared" si="15"/>
        <v>0</v>
      </c>
      <c r="R65">
        <f t="shared" si="3"/>
        <v>0</v>
      </c>
      <c r="S65" s="24">
        <v>5</v>
      </c>
      <c r="T65">
        <v>5</v>
      </c>
      <c r="U65">
        <v>5</v>
      </c>
      <c r="V65">
        <v>1</v>
      </c>
      <c r="W65">
        <v>5</v>
      </c>
      <c r="X65">
        <v>1</v>
      </c>
      <c r="Y65">
        <v>5</v>
      </c>
      <c r="Z65">
        <v>1</v>
      </c>
      <c r="AA65">
        <v>5</v>
      </c>
      <c r="AB65" s="6">
        <f t="shared" si="16"/>
        <v>4.166666666666667</v>
      </c>
      <c r="AC65">
        <v>6</v>
      </c>
      <c r="AD65">
        <v>5</v>
      </c>
      <c r="AE65">
        <v>5</v>
      </c>
      <c r="AF65">
        <v>2</v>
      </c>
      <c r="AG65">
        <v>6</v>
      </c>
      <c r="AH65">
        <v>6</v>
      </c>
      <c r="AI65">
        <v>7</v>
      </c>
      <c r="AJ65">
        <v>5</v>
      </c>
      <c r="AK65">
        <v>5</v>
      </c>
      <c r="AL65" s="6">
        <f t="shared" si="17"/>
        <v>5.625</v>
      </c>
      <c r="AN65" t="s">
        <v>73</v>
      </c>
    </row>
    <row r="66" spans="1:40" x14ac:dyDescent="0.3">
      <c r="A66">
        <v>65</v>
      </c>
      <c r="B66" t="s">
        <v>97</v>
      </c>
      <c r="C66" t="s">
        <v>40</v>
      </c>
      <c r="D66" s="6">
        <f t="shared" si="11"/>
        <v>0</v>
      </c>
      <c r="E66" s="6">
        <f t="shared" si="12"/>
        <v>-0.5</v>
      </c>
      <c r="F66">
        <v>23</v>
      </c>
      <c r="G66" t="s">
        <v>74</v>
      </c>
      <c r="H66">
        <v>1</v>
      </c>
      <c r="I66" t="s">
        <v>83</v>
      </c>
      <c r="J66" s="6" t="s">
        <v>68</v>
      </c>
      <c r="L66" t="s">
        <v>143</v>
      </c>
      <c r="M66">
        <v>3</v>
      </c>
      <c r="N66" s="6">
        <f t="shared" si="13"/>
        <v>1</v>
      </c>
      <c r="O66">
        <v>1</v>
      </c>
      <c r="P66" s="6">
        <f t="shared" si="14"/>
        <v>1</v>
      </c>
      <c r="Q66" s="6">
        <f t="shared" si="15"/>
        <v>2</v>
      </c>
      <c r="R66">
        <f t="shared" si="3"/>
        <v>2</v>
      </c>
      <c r="S66" s="24">
        <v>5</v>
      </c>
      <c r="T66">
        <v>5</v>
      </c>
      <c r="U66">
        <v>5</v>
      </c>
      <c r="V66">
        <v>1</v>
      </c>
      <c r="W66">
        <v>5</v>
      </c>
      <c r="X66">
        <v>1</v>
      </c>
      <c r="Y66">
        <v>5</v>
      </c>
      <c r="Z66">
        <v>1</v>
      </c>
      <c r="AA66">
        <v>5</v>
      </c>
      <c r="AB66" s="6">
        <f t="shared" si="16"/>
        <v>4.5</v>
      </c>
      <c r="AC66">
        <v>3</v>
      </c>
      <c r="AD66">
        <v>3</v>
      </c>
      <c r="AE66">
        <v>5</v>
      </c>
      <c r="AF66">
        <v>5</v>
      </c>
      <c r="AG66">
        <v>3</v>
      </c>
      <c r="AH66">
        <v>3</v>
      </c>
      <c r="AI66">
        <v>4</v>
      </c>
      <c r="AJ66">
        <v>3</v>
      </c>
      <c r="AK66">
        <v>4</v>
      </c>
      <c r="AL66" s="6">
        <f t="shared" si="17"/>
        <v>3.5</v>
      </c>
      <c r="AN66" t="s">
        <v>73</v>
      </c>
    </row>
    <row r="67" spans="1:40" x14ac:dyDescent="0.3">
      <c r="A67">
        <v>66</v>
      </c>
      <c r="B67" t="s">
        <v>97</v>
      </c>
      <c r="C67" t="s">
        <v>36</v>
      </c>
      <c r="D67" s="6">
        <f t="shared" si="11"/>
        <v>1</v>
      </c>
      <c r="E67" s="6">
        <f t="shared" si="12"/>
        <v>0.5</v>
      </c>
      <c r="F67">
        <v>18</v>
      </c>
      <c r="G67" t="s">
        <v>149</v>
      </c>
      <c r="H67">
        <v>2</v>
      </c>
      <c r="I67" t="s">
        <v>86</v>
      </c>
      <c r="J67" s="6" t="s">
        <v>69</v>
      </c>
      <c r="L67" t="s">
        <v>143</v>
      </c>
      <c r="M67">
        <v>3</v>
      </c>
      <c r="N67" s="6">
        <f t="shared" si="13"/>
        <v>1</v>
      </c>
      <c r="O67">
        <v>0.5</v>
      </c>
      <c r="P67" s="6">
        <f t="shared" si="14"/>
        <v>1</v>
      </c>
      <c r="Q67" s="6">
        <f t="shared" si="15"/>
        <v>2.5</v>
      </c>
      <c r="R67">
        <f t="shared" ref="R67:R130" si="18">M67-P67</f>
        <v>2</v>
      </c>
      <c r="S67" s="24">
        <v>3</v>
      </c>
      <c r="T67">
        <v>5</v>
      </c>
      <c r="U67">
        <v>3</v>
      </c>
      <c r="V67">
        <v>1</v>
      </c>
      <c r="W67">
        <v>5</v>
      </c>
      <c r="X67">
        <v>1</v>
      </c>
      <c r="Y67">
        <v>5</v>
      </c>
      <c r="Z67">
        <v>1</v>
      </c>
      <c r="AA67">
        <v>5</v>
      </c>
      <c r="AB67" s="6">
        <f t="shared" si="16"/>
        <v>4.166666666666667</v>
      </c>
      <c r="AC67">
        <v>6</v>
      </c>
      <c r="AD67">
        <v>2</v>
      </c>
      <c r="AE67">
        <v>3</v>
      </c>
      <c r="AF67">
        <v>1</v>
      </c>
      <c r="AG67">
        <v>7</v>
      </c>
      <c r="AH67">
        <v>2</v>
      </c>
      <c r="AI67">
        <v>6</v>
      </c>
      <c r="AJ67">
        <v>7</v>
      </c>
      <c r="AK67">
        <v>3</v>
      </c>
      <c r="AL67" s="6">
        <f t="shared" si="17"/>
        <v>4.5</v>
      </c>
      <c r="AN67" t="s">
        <v>73</v>
      </c>
    </row>
    <row r="68" spans="1:40" x14ac:dyDescent="0.3">
      <c r="A68">
        <v>67</v>
      </c>
      <c r="B68" t="s">
        <v>97</v>
      </c>
      <c r="C68" t="s">
        <v>40</v>
      </c>
      <c r="D68" s="6">
        <f t="shared" si="11"/>
        <v>0</v>
      </c>
      <c r="E68" s="6">
        <f t="shared" si="12"/>
        <v>-0.5</v>
      </c>
      <c r="F68">
        <v>18</v>
      </c>
      <c r="G68" t="s">
        <v>149</v>
      </c>
      <c r="H68">
        <v>2</v>
      </c>
      <c r="I68" t="s">
        <v>87</v>
      </c>
      <c r="J68" s="6" t="s">
        <v>69</v>
      </c>
      <c r="L68" t="s">
        <v>143</v>
      </c>
      <c r="M68">
        <v>3</v>
      </c>
      <c r="N68" s="6">
        <f t="shared" si="13"/>
        <v>1</v>
      </c>
      <c r="O68">
        <v>0.5</v>
      </c>
      <c r="P68" s="6">
        <f t="shared" si="14"/>
        <v>1</v>
      </c>
      <c r="Q68" s="6">
        <f t="shared" si="15"/>
        <v>2.5</v>
      </c>
      <c r="R68">
        <f t="shared" si="18"/>
        <v>2</v>
      </c>
      <c r="S68" s="24">
        <v>3</v>
      </c>
      <c r="T68">
        <v>5</v>
      </c>
      <c r="U68">
        <v>3</v>
      </c>
      <c r="V68">
        <v>1</v>
      </c>
      <c r="W68">
        <v>5</v>
      </c>
      <c r="X68">
        <v>1</v>
      </c>
      <c r="Y68">
        <v>5</v>
      </c>
      <c r="Z68">
        <v>1</v>
      </c>
      <c r="AA68">
        <v>5</v>
      </c>
      <c r="AB68" s="6">
        <f t="shared" si="16"/>
        <v>4.166666666666667</v>
      </c>
      <c r="AC68">
        <v>4</v>
      </c>
      <c r="AD68">
        <v>3</v>
      </c>
      <c r="AE68">
        <v>3</v>
      </c>
      <c r="AF68">
        <v>4</v>
      </c>
      <c r="AG68">
        <v>4</v>
      </c>
      <c r="AH68">
        <v>2</v>
      </c>
      <c r="AI68">
        <v>6</v>
      </c>
      <c r="AJ68">
        <v>5</v>
      </c>
      <c r="AK68">
        <v>3</v>
      </c>
      <c r="AL68" s="6">
        <f t="shared" si="17"/>
        <v>3.75</v>
      </c>
      <c r="AN68" t="s">
        <v>73</v>
      </c>
    </row>
    <row r="69" spans="1:40" x14ac:dyDescent="0.3">
      <c r="A69">
        <v>68</v>
      </c>
      <c r="B69" t="s">
        <v>97</v>
      </c>
      <c r="C69" t="s">
        <v>36</v>
      </c>
      <c r="D69" s="6">
        <f t="shared" si="11"/>
        <v>1</v>
      </c>
      <c r="E69" s="6">
        <f t="shared" si="12"/>
        <v>0.5</v>
      </c>
      <c r="F69">
        <v>19</v>
      </c>
      <c r="G69" t="s">
        <v>149</v>
      </c>
      <c r="H69">
        <v>2</v>
      </c>
      <c r="I69" t="s">
        <v>88</v>
      </c>
      <c r="J69" s="6" t="s">
        <v>69</v>
      </c>
      <c r="L69" t="s">
        <v>142</v>
      </c>
      <c r="M69">
        <v>3</v>
      </c>
      <c r="N69" s="6">
        <f t="shared" si="13"/>
        <v>1</v>
      </c>
      <c r="O69">
        <v>3</v>
      </c>
      <c r="P69" s="6">
        <f t="shared" si="14"/>
        <v>1</v>
      </c>
      <c r="Q69" s="6">
        <f t="shared" si="15"/>
        <v>0</v>
      </c>
      <c r="R69">
        <f t="shared" si="18"/>
        <v>2</v>
      </c>
      <c r="S69" s="24">
        <v>4</v>
      </c>
      <c r="T69">
        <v>5</v>
      </c>
      <c r="U69">
        <v>5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 s="6">
        <f t="shared" si="16"/>
        <v>3.5</v>
      </c>
      <c r="AC69">
        <v>1</v>
      </c>
      <c r="AD69">
        <v>1</v>
      </c>
      <c r="AE69">
        <v>3</v>
      </c>
      <c r="AF69">
        <v>5</v>
      </c>
      <c r="AG69">
        <v>3</v>
      </c>
      <c r="AH69">
        <v>3</v>
      </c>
      <c r="AI69">
        <v>1</v>
      </c>
      <c r="AJ69">
        <v>1</v>
      </c>
      <c r="AK69">
        <v>1</v>
      </c>
      <c r="AL69" s="6">
        <f t="shared" si="17"/>
        <v>1.75</v>
      </c>
      <c r="AN69" t="s">
        <v>73</v>
      </c>
    </row>
    <row r="70" spans="1:40" x14ac:dyDescent="0.3">
      <c r="A70">
        <v>69</v>
      </c>
      <c r="B70" t="s">
        <v>97</v>
      </c>
      <c r="C70" t="s">
        <v>36</v>
      </c>
      <c r="D70" s="6">
        <f t="shared" si="11"/>
        <v>1</v>
      </c>
      <c r="E70" s="6">
        <f t="shared" si="12"/>
        <v>0.5</v>
      </c>
      <c r="F70">
        <v>18</v>
      </c>
      <c r="G70" t="s">
        <v>149</v>
      </c>
      <c r="H70">
        <v>2</v>
      </c>
      <c r="I70" t="s">
        <v>89</v>
      </c>
      <c r="J70" s="6" t="s">
        <v>69</v>
      </c>
      <c r="L70" t="s">
        <v>143</v>
      </c>
      <c r="M70">
        <v>3</v>
      </c>
      <c r="N70" s="6">
        <f t="shared" si="13"/>
        <v>1</v>
      </c>
      <c r="O70">
        <v>0</v>
      </c>
      <c r="P70" s="6">
        <f t="shared" si="14"/>
        <v>0</v>
      </c>
      <c r="Q70" s="6">
        <f t="shared" si="15"/>
        <v>3</v>
      </c>
      <c r="R70">
        <f t="shared" si="18"/>
        <v>3</v>
      </c>
      <c r="S70" s="24">
        <v>2</v>
      </c>
      <c r="T70">
        <v>5</v>
      </c>
      <c r="U70">
        <v>2</v>
      </c>
      <c r="V70">
        <v>1</v>
      </c>
      <c r="W70">
        <v>5</v>
      </c>
      <c r="X70">
        <v>1</v>
      </c>
      <c r="Y70">
        <v>5</v>
      </c>
      <c r="Z70">
        <v>1</v>
      </c>
      <c r="AA70">
        <v>5</v>
      </c>
      <c r="AB70" s="6">
        <f t="shared" si="16"/>
        <v>4.166666666666667</v>
      </c>
      <c r="AC70">
        <v>1</v>
      </c>
      <c r="AD70">
        <v>2</v>
      </c>
      <c r="AE70">
        <v>3</v>
      </c>
      <c r="AF70">
        <v>2</v>
      </c>
      <c r="AG70">
        <v>6</v>
      </c>
      <c r="AH70">
        <v>2</v>
      </c>
      <c r="AI70">
        <v>7</v>
      </c>
      <c r="AJ70">
        <v>6</v>
      </c>
      <c r="AK70">
        <v>5</v>
      </c>
      <c r="AL70" s="6">
        <f t="shared" si="17"/>
        <v>4</v>
      </c>
      <c r="AN70" t="s">
        <v>73</v>
      </c>
    </row>
    <row r="71" spans="1:40" x14ac:dyDescent="0.3">
      <c r="A71">
        <v>70</v>
      </c>
      <c r="B71" t="s">
        <v>97</v>
      </c>
      <c r="C71" t="s">
        <v>36</v>
      </c>
      <c r="D71" s="6">
        <f t="shared" si="11"/>
        <v>1</v>
      </c>
      <c r="E71" s="6">
        <f t="shared" si="12"/>
        <v>0.5</v>
      </c>
      <c r="F71">
        <v>20</v>
      </c>
      <c r="G71" t="s">
        <v>74</v>
      </c>
      <c r="H71">
        <v>1</v>
      </c>
      <c r="I71" t="s">
        <v>69</v>
      </c>
      <c r="J71" s="6" t="s">
        <v>69</v>
      </c>
      <c r="L71" t="s">
        <v>143</v>
      </c>
      <c r="M71">
        <v>3</v>
      </c>
      <c r="N71" s="6">
        <f t="shared" si="13"/>
        <v>1</v>
      </c>
      <c r="O71">
        <v>3</v>
      </c>
      <c r="P71" s="6">
        <f t="shared" si="14"/>
        <v>1</v>
      </c>
      <c r="Q71" s="6">
        <f t="shared" si="15"/>
        <v>0</v>
      </c>
      <c r="R71">
        <f t="shared" si="18"/>
        <v>2</v>
      </c>
      <c r="S71" s="24">
        <v>5</v>
      </c>
      <c r="T71">
        <v>5</v>
      </c>
      <c r="U71">
        <v>5</v>
      </c>
      <c r="V71">
        <v>1</v>
      </c>
      <c r="W71">
        <v>5</v>
      </c>
      <c r="X71">
        <v>1</v>
      </c>
      <c r="Y71">
        <v>5</v>
      </c>
      <c r="Z71">
        <v>1</v>
      </c>
      <c r="AA71">
        <v>5</v>
      </c>
      <c r="AB71" s="6">
        <f t="shared" si="16"/>
        <v>4.5</v>
      </c>
      <c r="AC71">
        <v>3</v>
      </c>
      <c r="AD71">
        <v>3</v>
      </c>
      <c r="AE71">
        <v>7</v>
      </c>
      <c r="AF71">
        <v>1</v>
      </c>
      <c r="AG71">
        <v>7</v>
      </c>
      <c r="AH71">
        <v>7</v>
      </c>
      <c r="AI71">
        <v>7</v>
      </c>
      <c r="AJ71">
        <v>5</v>
      </c>
      <c r="AK71">
        <v>4</v>
      </c>
      <c r="AL71" s="6">
        <f t="shared" si="17"/>
        <v>5.375</v>
      </c>
      <c r="AN71" t="s">
        <v>73</v>
      </c>
    </row>
    <row r="72" spans="1:40" x14ac:dyDescent="0.3">
      <c r="A72">
        <v>71</v>
      </c>
      <c r="B72" t="s">
        <v>97</v>
      </c>
      <c r="C72" t="s">
        <v>36</v>
      </c>
      <c r="D72" s="6">
        <f t="shared" si="11"/>
        <v>1</v>
      </c>
      <c r="E72" s="6">
        <f t="shared" si="12"/>
        <v>0.5</v>
      </c>
      <c r="F72">
        <v>20</v>
      </c>
      <c r="G72" t="s">
        <v>74</v>
      </c>
      <c r="H72">
        <v>1</v>
      </c>
      <c r="I72" t="s">
        <v>90</v>
      </c>
      <c r="J72" s="6" t="s">
        <v>70</v>
      </c>
      <c r="L72" t="s">
        <v>143</v>
      </c>
      <c r="M72">
        <v>3</v>
      </c>
      <c r="N72" s="6">
        <f t="shared" si="13"/>
        <v>1</v>
      </c>
      <c r="O72">
        <v>3</v>
      </c>
      <c r="P72" s="6">
        <f t="shared" si="14"/>
        <v>1</v>
      </c>
      <c r="Q72" s="6">
        <f t="shared" si="15"/>
        <v>0</v>
      </c>
      <c r="R72">
        <f t="shared" si="18"/>
        <v>2</v>
      </c>
      <c r="S72" s="24">
        <v>4</v>
      </c>
      <c r="T72">
        <v>5</v>
      </c>
      <c r="U72">
        <v>4</v>
      </c>
      <c r="V72">
        <v>2</v>
      </c>
      <c r="W72">
        <v>4</v>
      </c>
      <c r="X72">
        <v>2</v>
      </c>
      <c r="Y72">
        <v>4</v>
      </c>
      <c r="Z72">
        <v>2</v>
      </c>
      <c r="AA72">
        <v>4</v>
      </c>
      <c r="AB72" s="6">
        <f t="shared" si="16"/>
        <v>3.8333333333333335</v>
      </c>
      <c r="AC72">
        <v>3</v>
      </c>
      <c r="AD72">
        <v>3</v>
      </c>
      <c r="AE72">
        <v>5</v>
      </c>
      <c r="AF72">
        <v>5</v>
      </c>
      <c r="AG72">
        <v>3</v>
      </c>
      <c r="AH72">
        <v>2</v>
      </c>
      <c r="AI72">
        <v>2</v>
      </c>
      <c r="AJ72">
        <v>1</v>
      </c>
      <c r="AK72">
        <v>2</v>
      </c>
      <c r="AL72" s="6">
        <f t="shared" si="17"/>
        <v>2.625</v>
      </c>
      <c r="AN72" t="s">
        <v>73</v>
      </c>
    </row>
    <row r="73" spans="1:40" x14ac:dyDescent="0.3">
      <c r="A73">
        <v>72</v>
      </c>
      <c r="B73" t="s">
        <v>97</v>
      </c>
      <c r="C73" t="s">
        <v>36</v>
      </c>
      <c r="D73" s="6">
        <f t="shared" si="11"/>
        <v>1</v>
      </c>
      <c r="E73" s="6">
        <f t="shared" si="12"/>
        <v>0.5</v>
      </c>
      <c r="F73">
        <v>22</v>
      </c>
      <c r="G73" t="s">
        <v>149</v>
      </c>
      <c r="H73">
        <v>2</v>
      </c>
      <c r="I73" t="s">
        <v>91</v>
      </c>
      <c r="J73" s="6" t="s">
        <v>68</v>
      </c>
      <c r="L73" t="s">
        <v>44</v>
      </c>
      <c r="M73">
        <v>1</v>
      </c>
      <c r="N73" s="6">
        <f t="shared" si="13"/>
        <v>1</v>
      </c>
      <c r="O73">
        <v>1</v>
      </c>
      <c r="P73" s="6">
        <f t="shared" si="14"/>
        <v>1</v>
      </c>
      <c r="Q73" s="6">
        <f t="shared" si="15"/>
        <v>0</v>
      </c>
      <c r="R73">
        <f t="shared" si="18"/>
        <v>0</v>
      </c>
      <c r="S73" s="24">
        <v>5</v>
      </c>
      <c r="T73">
        <v>5</v>
      </c>
      <c r="U73">
        <v>5</v>
      </c>
      <c r="V73">
        <v>3</v>
      </c>
      <c r="W73">
        <v>3</v>
      </c>
      <c r="X73">
        <v>1</v>
      </c>
      <c r="Y73">
        <v>5</v>
      </c>
      <c r="Z73">
        <v>1</v>
      </c>
      <c r="AA73">
        <v>5</v>
      </c>
      <c r="AB73" s="6">
        <f t="shared" si="16"/>
        <v>3.8333333333333335</v>
      </c>
      <c r="AC73">
        <v>5</v>
      </c>
      <c r="AD73">
        <v>5</v>
      </c>
      <c r="AE73">
        <v>4</v>
      </c>
      <c r="AF73">
        <v>2</v>
      </c>
      <c r="AG73">
        <v>6</v>
      </c>
      <c r="AH73">
        <v>5</v>
      </c>
      <c r="AI73">
        <v>6</v>
      </c>
      <c r="AJ73">
        <v>4</v>
      </c>
      <c r="AK73">
        <v>4</v>
      </c>
      <c r="AL73" s="6">
        <f t="shared" si="17"/>
        <v>4.875</v>
      </c>
      <c r="AN73" t="s">
        <v>73</v>
      </c>
    </row>
    <row r="74" spans="1:40" x14ac:dyDescent="0.3">
      <c r="A74">
        <v>73</v>
      </c>
      <c r="B74" t="s">
        <v>97</v>
      </c>
      <c r="C74" t="s">
        <v>36</v>
      </c>
      <c r="D74" s="6">
        <f t="shared" si="11"/>
        <v>1</v>
      </c>
      <c r="E74" s="6">
        <f t="shared" si="12"/>
        <v>0.5</v>
      </c>
      <c r="F74">
        <v>22</v>
      </c>
      <c r="G74" t="s">
        <v>149</v>
      </c>
      <c r="H74">
        <v>2</v>
      </c>
      <c r="I74" t="s">
        <v>83</v>
      </c>
      <c r="J74" s="6" t="s">
        <v>68</v>
      </c>
      <c r="L74" t="s">
        <v>44</v>
      </c>
      <c r="M74">
        <v>1</v>
      </c>
      <c r="N74" s="6">
        <f t="shared" si="13"/>
        <v>1</v>
      </c>
      <c r="O74">
        <v>1</v>
      </c>
      <c r="P74" s="6">
        <f t="shared" si="14"/>
        <v>1</v>
      </c>
      <c r="Q74" s="6">
        <f t="shared" si="15"/>
        <v>0</v>
      </c>
      <c r="R74">
        <f t="shared" si="18"/>
        <v>0</v>
      </c>
      <c r="S74" s="24">
        <v>5</v>
      </c>
      <c r="T74">
        <v>5</v>
      </c>
      <c r="U74">
        <v>5</v>
      </c>
      <c r="V74">
        <v>3</v>
      </c>
      <c r="W74">
        <v>3</v>
      </c>
      <c r="X74">
        <v>1</v>
      </c>
      <c r="Y74">
        <v>5</v>
      </c>
      <c r="Z74">
        <v>1</v>
      </c>
      <c r="AA74">
        <v>5</v>
      </c>
      <c r="AB74" s="6">
        <f t="shared" si="16"/>
        <v>3.8333333333333335</v>
      </c>
      <c r="AC74">
        <v>5</v>
      </c>
      <c r="AD74">
        <v>5</v>
      </c>
      <c r="AE74">
        <v>4</v>
      </c>
      <c r="AF74">
        <v>2</v>
      </c>
      <c r="AG74">
        <v>6</v>
      </c>
      <c r="AH74">
        <v>5</v>
      </c>
      <c r="AI74">
        <v>6</v>
      </c>
      <c r="AJ74">
        <v>4</v>
      </c>
      <c r="AK74">
        <v>4</v>
      </c>
      <c r="AL74" s="6">
        <f t="shared" si="17"/>
        <v>4.875</v>
      </c>
      <c r="AN74" t="s">
        <v>73</v>
      </c>
    </row>
    <row r="75" spans="1:40" x14ac:dyDescent="0.3">
      <c r="A75">
        <v>74</v>
      </c>
      <c r="B75" t="s">
        <v>97</v>
      </c>
      <c r="C75" t="s">
        <v>36</v>
      </c>
      <c r="D75" s="6">
        <f t="shared" si="11"/>
        <v>1</v>
      </c>
      <c r="E75" s="6">
        <f t="shared" si="12"/>
        <v>0.5</v>
      </c>
      <c r="F75">
        <v>19</v>
      </c>
      <c r="G75" t="s">
        <v>149</v>
      </c>
      <c r="H75">
        <v>2</v>
      </c>
      <c r="I75" t="s">
        <v>92</v>
      </c>
      <c r="J75" s="6" t="s">
        <v>70</v>
      </c>
      <c r="L75" t="s">
        <v>152</v>
      </c>
      <c r="M75">
        <v>0</v>
      </c>
      <c r="N75" s="6">
        <f t="shared" si="13"/>
        <v>0</v>
      </c>
      <c r="O75">
        <v>0</v>
      </c>
      <c r="P75" s="6">
        <f t="shared" si="14"/>
        <v>0</v>
      </c>
      <c r="Q75" s="6">
        <f t="shared" si="15"/>
        <v>0</v>
      </c>
      <c r="R75">
        <f t="shared" si="18"/>
        <v>0</v>
      </c>
      <c r="S75" s="24">
        <v>5</v>
      </c>
      <c r="T75">
        <v>5</v>
      </c>
      <c r="U75">
        <v>5</v>
      </c>
      <c r="V75">
        <v>1</v>
      </c>
      <c r="W75">
        <v>5</v>
      </c>
      <c r="X75">
        <v>5</v>
      </c>
      <c r="Y75">
        <v>1</v>
      </c>
      <c r="Z75">
        <v>1</v>
      </c>
      <c r="AA75">
        <v>5</v>
      </c>
      <c r="AB75" s="6">
        <f t="shared" si="16"/>
        <v>3.5</v>
      </c>
      <c r="AC75">
        <v>6</v>
      </c>
      <c r="AD75">
        <v>1</v>
      </c>
      <c r="AE75">
        <v>7</v>
      </c>
      <c r="AF75">
        <v>1</v>
      </c>
      <c r="AG75">
        <v>7</v>
      </c>
      <c r="AH75">
        <v>7</v>
      </c>
      <c r="AI75">
        <v>2</v>
      </c>
      <c r="AJ75">
        <v>4</v>
      </c>
      <c r="AK75">
        <v>7</v>
      </c>
      <c r="AL75" s="6">
        <f t="shared" si="17"/>
        <v>5.125</v>
      </c>
      <c r="AN75" t="s">
        <v>73</v>
      </c>
    </row>
    <row r="76" spans="1:40" x14ac:dyDescent="0.3">
      <c r="A76">
        <v>75</v>
      </c>
      <c r="B76" t="s">
        <v>97</v>
      </c>
      <c r="C76" t="s">
        <v>40</v>
      </c>
      <c r="D76" s="6">
        <f t="shared" si="11"/>
        <v>0</v>
      </c>
      <c r="E76" s="6">
        <f t="shared" si="12"/>
        <v>-0.5</v>
      </c>
      <c r="F76">
        <v>22</v>
      </c>
      <c r="G76" t="s">
        <v>146</v>
      </c>
      <c r="H76">
        <v>2</v>
      </c>
      <c r="I76" t="s">
        <v>84</v>
      </c>
      <c r="J76" s="6" t="s">
        <v>68</v>
      </c>
      <c r="L76" t="s">
        <v>44</v>
      </c>
      <c r="M76">
        <v>2</v>
      </c>
      <c r="N76" s="6">
        <f t="shared" si="13"/>
        <v>1</v>
      </c>
      <c r="O76">
        <v>2</v>
      </c>
      <c r="P76" s="6">
        <f t="shared" si="14"/>
        <v>1</v>
      </c>
      <c r="Q76" s="6">
        <f t="shared" si="15"/>
        <v>0</v>
      </c>
      <c r="R76">
        <f t="shared" si="18"/>
        <v>1</v>
      </c>
      <c r="S76" s="24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 s="6">
        <f t="shared" si="16"/>
        <v>2.6666666666666665</v>
      </c>
      <c r="AC76">
        <v>4</v>
      </c>
      <c r="AD76">
        <v>1</v>
      </c>
      <c r="AE76">
        <v>4</v>
      </c>
      <c r="AF76">
        <v>1</v>
      </c>
      <c r="AG76">
        <v>7</v>
      </c>
      <c r="AH76">
        <v>5</v>
      </c>
      <c r="AI76">
        <v>4</v>
      </c>
      <c r="AJ76">
        <v>2</v>
      </c>
      <c r="AK76">
        <v>7</v>
      </c>
      <c r="AL76" s="6">
        <f t="shared" si="17"/>
        <v>4.25</v>
      </c>
      <c r="AN76" t="s">
        <v>73</v>
      </c>
    </row>
    <row r="77" spans="1:40" x14ac:dyDescent="0.3">
      <c r="A77">
        <v>76</v>
      </c>
      <c r="B77" t="s">
        <v>97</v>
      </c>
      <c r="C77" t="s">
        <v>40</v>
      </c>
      <c r="D77" s="6">
        <f t="shared" si="11"/>
        <v>0</v>
      </c>
      <c r="E77" s="6">
        <f t="shared" si="12"/>
        <v>-0.5</v>
      </c>
      <c r="F77">
        <v>19</v>
      </c>
      <c r="G77" t="s">
        <v>149</v>
      </c>
      <c r="H77">
        <v>2</v>
      </c>
      <c r="I77" t="s">
        <v>93</v>
      </c>
      <c r="J77" s="6" t="s">
        <v>68</v>
      </c>
      <c r="L77" t="s">
        <v>44</v>
      </c>
      <c r="M77">
        <v>2</v>
      </c>
      <c r="N77" s="6">
        <f t="shared" si="13"/>
        <v>1</v>
      </c>
      <c r="O77">
        <v>2</v>
      </c>
      <c r="P77" s="6">
        <f t="shared" si="14"/>
        <v>1</v>
      </c>
      <c r="Q77" s="6">
        <f t="shared" si="15"/>
        <v>0</v>
      </c>
      <c r="R77">
        <f t="shared" si="18"/>
        <v>1</v>
      </c>
      <c r="S77" s="24">
        <v>3</v>
      </c>
      <c r="T77">
        <v>5</v>
      </c>
      <c r="U77">
        <v>4</v>
      </c>
      <c r="V77">
        <v>3</v>
      </c>
      <c r="W77">
        <v>3</v>
      </c>
      <c r="X77">
        <v>1</v>
      </c>
      <c r="Y77">
        <v>5</v>
      </c>
      <c r="Z77">
        <v>4</v>
      </c>
      <c r="AA77">
        <v>2</v>
      </c>
      <c r="AB77" s="6">
        <f t="shared" si="16"/>
        <v>3.3333333333333335</v>
      </c>
      <c r="AC77">
        <v>3</v>
      </c>
      <c r="AD77">
        <v>2</v>
      </c>
      <c r="AE77">
        <v>4</v>
      </c>
      <c r="AF77">
        <v>2</v>
      </c>
      <c r="AG77">
        <v>6</v>
      </c>
      <c r="AH77">
        <v>5</v>
      </c>
      <c r="AI77">
        <v>6</v>
      </c>
      <c r="AJ77">
        <v>6</v>
      </c>
      <c r="AK77">
        <v>6</v>
      </c>
      <c r="AL77" s="6">
        <f t="shared" si="17"/>
        <v>4.75</v>
      </c>
      <c r="AN77" t="s">
        <v>73</v>
      </c>
    </row>
    <row r="78" spans="1:40" s="6" customFormat="1" x14ac:dyDescent="0.3">
      <c r="A78">
        <v>77</v>
      </c>
      <c r="B78" t="s">
        <v>97</v>
      </c>
      <c r="C78" s="6" t="s">
        <v>40</v>
      </c>
      <c r="D78" s="6">
        <f t="shared" si="11"/>
        <v>0</v>
      </c>
      <c r="E78" s="6">
        <f t="shared" si="12"/>
        <v>-0.5</v>
      </c>
      <c r="F78" s="6">
        <v>20</v>
      </c>
      <c r="G78" s="6" t="s">
        <v>153</v>
      </c>
      <c r="H78" s="6">
        <v>3</v>
      </c>
      <c r="I78" s="6" t="s">
        <v>154</v>
      </c>
      <c r="J78" s="6" t="s">
        <v>141</v>
      </c>
      <c r="L78" s="6" t="s">
        <v>44</v>
      </c>
      <c r="M78" s="6">
        <v>3</v>
      </c>
      <c r="N78" s="6">
        <f t="shared" si="13"/>
        <v>1</v>
      </c>
      <c r="O78" s="6">
        <v>1</v>
      </c>
      <c r="P78" s="6">
        <f t="shared" si="14"/>
        <v>1</v>
      </c>
      <c r="Q78" s="6">
        <f t="shared" si="15"/>
        <v>2</v>
      </c>
      <c r="R78">
        <f t="shared" si="18"/>
        <v>2</v>
      </c>
      <c r="S78" s="24">
        <v>4</v>
      </c>
      <c r="T78" s="6">
        <v>4</v>
      </c>
      <c r="U78" s="6">
        <v>4</v>
      </c>
      <c r="V78" s="6">
        <v>1</v>
      </c>
      <c r="W78" s="6">
        <v>5</v>
      </c>
      <c r="X78" s="6">
        <v>1</v>
      </c>
      <c r="Y78" s="6">
        <v>5</v>
      </c>
      <c r="Z78" s="6">
        <v>1</v>
      </c>
      <c r="AA78" s="6">
        <v>5</v>
      </c>
      <c r="AB78" s="6">
        <f t="shared" si="16"/>
        <v>4.166666666666667</v>
      </c>
      <c r="AC78" s="6">
        <v>3</v>
      </c>
      <c r="AD78" s="6">
        <v>3</v>
      </c>
      <c r="AE78" s="6">
        <v>2</v>
      </c>
      <c r="AF78" s="6">
        <v>6</v>
      </c>
      <c r="AG78" s="6">
        <v>2</v>
      </c>
      <c r="AH78" s="6">
        <v>3</v>
      </c>
      <c r="AI78" s="6">
        <v>5</v>
      </c>
      <c r="AJ78" s="6">
        <v>3</v>
      </c>
      <c r="AK78" s="6">
        <v>4</v>
      </c>
      <c r="AL78" s="6">
        <f t="shared" si="17"/>
        <v>3.125</v>
      </c>
      <c r="AN78" s="6" t="s">
        <v>73</v>
      </c>
    </row>
    <row r="79" spans="1:40" x14ac:dyDescent="0.3">
      <c r="A79">
        <v>78</v>
      </c>
      <c r="B79" t="s">
        <v>97</v>
      </c>
      <c r="C79" t="s">
        <v>36</v>
      </c>
      <c r="D79" s="6">
        <f t="shared" si="11"/>
        <v>1</v>
      </c>
      <c r="E79" s="6">
        <f t="shared" si="12"/>
        <v>0.5</v>
      </c>
      <c r="F79">
        <v>23</v>
      </c>
      <c r="G79" t="s">
        <v>74</v>
      </c>
      <c r="H79">
        <v>1</v>
      </c>
      <c r="I79" t="s">
        <v>62</v>
      </c>
      <c r="J79" s="6" t="s">
        <v>70</v>
      </c>
      <c r="L79" t="s">
        <v>44</v>
      </c>
      <c r="M79">
        <v>3</v>
      </c>
      <c r="N79" s="6">
        <f t="shared" si="13"/>
        <v>1</v>
      </c>
      <c r="O79">
        <v>3</v>
      </c>
      <c r="P79" s="6">
        <f t="shared" si="14"/>
        <v>1</v>
      </c>
      <c r="Q79" s="6">
        <f t="shared" si="15"/>
        <v>0</v>
      </c>
      <c r="R79">
        <f t="shared" si="18"/>
        <v>2</v>
      </c>
      <c r="S79" s="24">
        <v>5</v>
      </c>
      <c r="T79">
        <v>5</v>
      </c>
      <c r="U79">
        <v>5</v>
      </c>
      <c r="V79">
        <v>1</v>
      </c>
      <c r="W79">
        <v>5</v>
      </c>
      <c r="X79">
        <v>1</v>
      </c>
      <c r="Y79">
        <v>5</v>
      </c>
      <c r="Z79">
        <v>1</v>
      </c>
      <c r="AA79">
        <v>5</v>
      </c>
      <c r="AB79" s="6">
        <f t="shared" si="16"/>
        <v>4.5</v>
      </c>
      <c r="AC79">
        <v>3</v>
      </c>
      <c r="AD79">
        <v>3</v>
      </c>
      <c r="AE79">
        <v>4</v>
      </c>
      <c r="AF79">
        <v>4</v>
      </c>
      <c r="AG79">
        <v>4</v>
      </c>
      <c r="AH79">
        <v>4</v>
      </c>
      <c r="AI79">
        <v>5</v>
      </c>
      <c r="AJ79">
        <v>4</v>
      </c>
      <c r="AK79">
        <v>6</v>
      </c>
      <c r="AL79" s="6">
        <f t="shared" si="17"/>
        <v>4.125</v>
      </c>
      <c r="AN79" t="s">
        <v>73</v>
      </c>
    </row>
    <row r="80" spans="1:40" x14ac:dyDescent="0.3">
      <c r="A80">
        <v>79</v>
      </c>
      <c r="B80" t="s">
        <v>97</v>
      </c>
      <c r="C80" t="s">
        <v>36</v>
      </c>
      <c r="D80" s="6">
        <f t="shared" si="11"/>
        <v>1</v>
      </c>
      <c r="E80" s="6">
        <f t="shared" si="12"/>
        <v>0.5</v>
      </c>
      <c r="F80">
        <v>22</v>
      </c>
      <c r="G80" t="s">
        <v>81</v>
      </c>
      <c r="H80">
        <v>3</v>
      </c>
      <c r="I80" t="s">
        <v>94</v>
      </c>
      <c r="J80" s="6" t="s">
        <v>68</v>
      </c>
      <c r="L80" t="s">
        <v>143</v>
      </c>
      <c r="M80">
        <v>3</v>
      </c>
      <c r="N80" s="6">
        <f t="shared" si="13"/>
        <v>1</v>
      </c>
      <c r="O80">
        <v>0.5</v>
      </c>
      <c r="P80" s="6">
        <f t="shared" si="14"/>
        <v>1</v>
      </c>
      <c r="Q80" s="6">
        <f t="shared" si="15"/>
        <v>2.5</v>
      </c>
      <c r="R80">
        <f t="shared" si="18"/>
        <v>2</v>
      </c>
      <c r="S80" s="24">
        <v>5</v>
      </c>
      <c r="T80">
        <v>5</v>
      </c>
      <c r="U80">
        <v>5</v>
      </c>
      <c r="V80">
        <v>2</v>
      </c>
      <c r="W80">
        <v>4</v>
      </c>
      <c r="X80">
        <v>1</v>
      </c>
      <c r="Y80">
        <v>5</v>
      </c>
      <c r="Z80">
        <v>1</v>
      </c>
      <c r="AA80">
        <v>5</v>
      </c>
      <c r="AB80" s="6">
        <f t="shared" si="16"/>
        <v>4.333333333333333</v>
      </c>
      <c r="AC80">
        <v>6</v>
      </c>
      <c r="AD80">
        <v>2</v>
      </c>
      <c r="AE80">
        <v>4</v>
      </c>
      <c r="AF80">
        <v>5</v>
      </c>
      <c r="AG80">
        <v>3</v>
      </c>
      <c r="AH80">
        <v>4</v>
      </c>
      <c r="AI80">
        <v>6</v>
      </c>
      <c r="AJ80">
        <v>5</v>
      </c>
      <c r="AK80">
        <v>5</v>
      </c>
      <c r="AL80" s="6">
        <f t="shared" si="17"/>
        <v>4.375</v>
      </c>
      <c r="AN80" t="s">
        <v>73</v>
      </c>
    </row>
    <row r="81" spans="1:40" s="19" customFormat="1" ht="15.75" customHeight="1" x14ac:dyDescent="0.3">
      <c r="A81">
        <v>80</v>
      </c>
      <c r="B81" t="s">
        <v>98</v>
      </c>
      <c r="C81" s="15" t="s">
        <v>36</v>
      </c>
      <c r="D81" s="6">
        <f t="shared" si="11"/>
        <v>1</v>
      </c>
      <c r="E81" s="6">
        <f t="shared" si="12"/>
        <v>0.5</v>
      </c>
      <c r="F81" s="15">
        <v>19</v>
      </c>
      <c r="G81" s="15" t="s">
        <v>155</v>
      </c>
      <c r="H81" s="12">
        <f>_xlfn.IFS(G81="Intermédiaire",2,G81="Populaire",1,G81="Aisée",3)</f>
        <v>2</v>
      </c>
      <c r="I81" s="15" t="s">
        <v>102</v>
      </c>
      <c r="J81" s="15" t="s">
        <v>68</v>
      </c>
      <c r="L81" s="14" t="s">
        <v>144</v>
      </c>
      <c r="M81" s="14">
        <v>0</v>
      </c>
      <c r="N81" s="6">
        <f t="shared" si="13"/>
        <v>0</v>
      </c>
      <c r="O81" s="14">
        <v>3</v>
      </c>
      <c r="P81" s="6">
        <f t="shared" si="14"/>
        <v>1</v>
      </c>
      <c r="Q81" s="6">
        <f t="shared" si="15"/>
        <v>-3</v>
      </c>
      <c r="R81">
        <f t="shared" si="18"/>
        <v>-1</v>
      </c>
      <c r="S81" s="26">
        <v>5</v>
      </c>
      <c r="T81" s="16">
        <v>1</v>
      </c>
      <c r="U81" s="16">
        <f t="shared" ref="U81:U125" si="19">(5+1)-T81</f>
        <v>5</v>
      </c>
      <c r="V81" s="16">
        <v>1</v>
      </c>
      <c r="W81" s="16">
        <v>1</v>
      </c>
      <c r="X81" s="16">
        <f t="shared" ref="X81:X125" si="20">(5+1)-W81</f>
        <v>5</v>
      </c>
      <c r="Y81" s="16">
        <v>1</v>
      </c>
      <c r="Z81" s="16">
        <f t="shared" ref="Z81:Z125" si="21">(5+1)-Y81</f>
        <v>5</v>
      </c>
      <c r="AA81" s="16">
        <v>1</v>
      </c>
      <c r="AB81" s="16">
        <f t="shared" ref="AB81:AB125" si="22">(5+1)-AA81</f>
        <v>5</v>
      </c>
      <c r="AC81" s="16">
        <f t="shared" ref="AC81:AC144" si="23">AVERAGE(S81,U81,V81,X81,Z81,AB81)</f>
        <v>4.333333333333333</v>
      </c>
      <c r="AD81" s="17">
        <v>4</v>
      </c>
      <c r="AE81" s="17">
        <v>6</v>
      </c>
      <c r="AF81" s="17">
        <v>7</v>
      </c>
      <c r="AG81" s="17">
        <v>4</v>
      </c>
      <c r="AH81" s="17">
        <f t="shared" ref="AH81:AH125" si="24">(7+1)-AG81</f>
        <v>4</v>
      </c>
      <c r="AI81" s="17">
        <v>5</v>
      </c>
      <c r="AJ81" s="17">
        <v>7</v>
      </c>
      <c r="AK81" s="17">
        <v>4</v>
      </c>
      <c r="AL81" s="17">
        <v>4</v>
      </c>
      <c r="AM81" s="17">
        <f t="shared" ref="AM81:AM125" si="25">AVERAGE(AD81:AF81,AH81,AI81,AJ81,AK81,AL81)</f>
        <v>5.125</v>
      </c>
      <c r="AN81" s="19" t="s">
        <v>73</v>
      </c>
    </row>
    <row r="82" spans="1:40" s="19" customFormat="1" ht="15.75" customHeight="1" x14ac:dyDescent="0.3">
      <c r="A82">
        <v>81</v>
      </c>
      <c r="B82" t="s">
        <v>98</v>
      </c>
      <c r="C82" s="15" t="s">
        <v>40</v>
      </c>
      <c r="D82" s="6">
        <f t="shared" si="11"/>
        <v>0</v>
      </c>
      <c r="E82" s="6">
        <f t="shared" si="12"/>
        <v>-0.5</v>
      </c>
      <c r="F82" s="15">
        <v>21</v>
      </c>
      <c r="G82" s="15" t="s">
        <v>155</v>
      </c>
      <c r="H82" s="12">
        <f t="shared" ref="H82:H145" si="26">_xlfn.IFS(G82="Intermédiaire",2,G82="Populaire",1,G82="Aisée",3)</f>
        <v>2</v>
      </c>
      <c r="I82" s="15" t="s">
        <v>108</v>
      </c>
      <c r="J82" s="15" t="s">
        <v>70</v>
      </c>
      <c r="L82" s="14" t="s">
        <v>142</v>
      </c>
      <c r="M82" s="14">
        <v>0</v>
      </c>
      <c r="N82" s="6">
        <f t="shared" si="13"/>
        <v>0</v>
      </c>
      <c r="O82" s="14">
        <v>0</v>
      </c>
      <c r="P82" s="6">
        <f t="shared" si="14"/>
        <v>0</v>
      </c>
      <c r="Q82" s="6">
        <f t="shared" si="15"/>
        <v>0</v>
      </c>
      <c r="R82">
        <f t="shared" si="18"/>
        <v>0</v>
      </c>
      <c r="S82" s="26">
        <v>5</v>
      </c>
      <c r="T82" s="16">
        <v>1</v>
      </c>
      <c r="U82" s="16">
        <f t="shared" si="19"/>
        <v>5</v>
      </c>
      <c r="V82" s="16">
        <v>5</v>
      </c>
      <c r="W82" s="16">
        <v>4</v>
      </c>
      <c r="X82" s="16">
        <f t="shared" si="20"/>
        <v>2</v>
      </c>
      <c r="Y82" s="16">
        <v>2</v>
      </c>
      <c r="Z82" s="16">
        <f t="shared" si="21"/>
        <v>4</v>
      </c>
      <c r="AA82" s="16">
        <v>3</v>
      </c>
      <c r="AB82" s="16">
        <f t="shared" si="22"/>
        <v>3</v>
      </c>
      <c r="AC82" s="16">
        <f t="shared" si="23"/>
        <v>4</v>
      </c>
      <c r="AD82" s="17">
        <v>7</v>
      </c>
      <c r="AE82" s="17">
        <v>6</v>
      </c>
      <c r="AF82" s="17">
        <v>6</v>
      </c>
      <c r="AG82" s="17">
        <v>2</v>
      </c>
      <c r="AH82" s="17">
        <f t="shared" si="24"/>
        <v>6</v>
      </c>
      <c r="AI82" s="17">
        <v>6</v>
      </c>
      <c r="AJ82" s="17">
        <v>7</v>
      </c>
      <c r="AK82" s="17">
        <v>6</v>
      </c>
      <c r="AL82" s="17">
        <v>4</v>
      </c>
      <c r="AM82" s="17">
        <f t="shared" si="25"/>
        <v>6</v>
      </c>
      <c r="AN82" s="19" t="s">
        <v>73</v>
      </c>
    </row>
    <row r="83" spans="1:40" s="19" customFormat="1" ht="15.75" customHeight="1" x14ac:dyDescent="0.3">
      <c r="A83">
        <v>82</v>
      </c>
      <c r="B83" t="s">
        <v>98</v>
      </c>
      <c r="C83" s="15" t="s">
        <v>40</v>
      </c>
      <c r="D83" s="6">
        <f t="shared" si="11"/>
        <v>0</v>
      </c>
      <c r="E83" s="6">
        <f t="shared" si="12"/>
        <v>-0.5</v>
      </c>
      <c r="F83" s="15">
        <v>22</v>
      </c>
      <c r="G83" s="15" t="s">
        <v>155</v>
      </c>
      <c r="H83" s="12">
        <f t="shared" si="26"/>
        <v>2</v>
      </c>
      <c r="I83" s="15" t="s">
        <v>102</v>
      </c>
      <c r="J83" s="15" t="s">
        <v>68</v>
      </c>
      <c r="L83" s="14" t="s">
        <v>144</v>
      </c>
      <c r="M83" s="14">
        <v>0</v>
      </c>
      <c r="N83" s="6">
        <f t="shared" si="13"/>
        <v>0</v>
      </c>
      <c r="O83" s="14">
        <v>3</v>
      </c>
      <c r="P83" s="6">
        <f t="shared" si="14"/>
        <v>1</v>
      </c>
      <c r="Q83" s="6">
        <f t="shared" si="15"/>
        <v>-3</v>
      </c>
      <c r="R83">
        <f t="shared" si="18"/>
        <v>-1</v>
      </c>
      <c r="S83" s="26">
        <v>5</v>
      </c>
      <c r="T83" s="16">
        <v>1</v>
      </c>
      <c r="U83" s="16">
        <f t="shared" si="19"/>
        <v>5</v>
      </c>
      <c r="V83" s="16">
        <v>4</v>
      </c>
      <c r="W83" s="16">
        <v>2</v>
      </c>
      <c r="X83" s="16">
        <f t="shared" si="20"/>
        <v>4</v>
      </c>
      <c r="Y83" s="16">
        <v>2</v>
      </c>
      <c r="Z83" s="16">
        <f t="shared" si="21"/>
        <v>4</v>
      </c>
      <c r="AA83" s="16">
        <v>1</v>
      </c>
      <c r="AB83" s="16">
        <f t="shared" si="22"/>
        <v>5</v>
      </c>
      <c r="AC83" s="16">
        <f t="shared" si="23"/>
        <v>4.5</v>
      </c>
      <c r="AD83" s="17">
        <v>3</v>
      </c>
      <c r="AE83" s="17">
        <v>2</v>
      </c>
      <c r="AF83" s="17">
        <v>4</v>
      </c>
      <c r="AG83" s="17">
        <v>7</v>
      </c>
      <c r="AH83" s="17">
        <f t="shared" si="24"/>
        <v>1</v>
      </c>
      <c r="AI83" s="17">
        <v>3</v>
      </c>
      <c r="AJ83" s="17">
        <v>5</v>
      </c>
      <c r="AK83" s="17">
        <v>3</v>
      </c>
      <c r="AL83" s="17">
        <v>6</v>
      </c>
      <c r="AM83" s="17">
        <f t="shared" si="25"/>
        <v>3.375</v>
      </c>
      <c r="AN83" s="19" t="s">
        <v>73</v>
      </c>
    </row>
    <row r="84" spans="1:40" s="19" customFormat="1" ht="15.75" customHeight="1" x14ac:dyDescent="0.3">
      <c r="A84">
        <v>83</v>
      </c>
      <c r="B84" t="s">
        <v>98</v>
      </c>
      <c r="C84" s="15" t="s">
        <v>40</v>
      </c>
      <c r="D84" s="6">
        <f t="shared" si="11"/>
        <v>0</v>
      </c>
      <c r="E84" s="6">
        <f t="shared" si="12"/>
        <v>-0.5</v>
      </c>
      <c r="F84" s="15">
        <v>22</v>
      </c>
      <c r="G84" s="15" t="s">
        <v>156</v>
      </c>
      <c r="H84" s="12">
        <f t="shared" si="26"/>
        <v>3</v>
      </c>
      <c r="I84" s="15" t="s">
        <v>120</v>
      </c>
      <c r="J84" s="15" t="s">
        <v>70</v>
      </c>
      <c r="L84" s="14" t="s">
        <v>144</v>
      </c>
      <c r="M84" s="14">
        <v>0</v>
      </c>
      <c r="N84" s="6">
        <f t="shared" si="13"/>
        <v>0</v>
      </c>
      <c r="O84" s="14">
        <v>0</v>
      </c>
      <c r="P84" s="6">
        <f t="shared" si="14"/>
        <v>0</v>
      </c>
      <c r="Q84" s="6">
        <f t="shared" si="15"/>
        <v>0</v>
      </c>
      <c r="R84">
        <f t="shared" si="18"/>
        <v>0</v>
      </c>
      <c r="S84" s="26">
        <v>4</v>
      </c>
      <c r="T84" s="16">
        <v>2</v>
      </c>
      <c r="U84" s="16">
        <f t="shared" si="19"/>
        <v>4</v>
      </c>
      <c r="V84" s="16">
        <v>3</v>
      </c>
      <c r="W84" s="16">
        <v>5</v>
      </c>
      <c r="X84" s="16">
        <f t="shared" si="20"/>
        <v>1</v>
      </c>
      <c r="Y84" s="16">
        <v>3</v>
      </c>
      <c r="Z84" s="16">
        <f t="shared" si="21"/>
        <v>3</v>
      </c>
      <c r="AA84" s="16">
        <v>1</v>
      </c>
      <c r="AB84" s="16">
        <f t="shared" si="22"/>
        <v>5</v>
      </c>
      <c r="AC84" s="16">
        <f t="shared" si="23"/>
        <v>3.3333333333333335</v>
      </c>
      <c r="AD84" s="17">
        <v>6</v>
      </c>
      <c r="AE84" s="17">
        <v>2</v>
      </c>
      <c r="AF84" s="17">
        <v>5</v>
      </c>
      <c r="AG84" s="17">
        <v>2</v>
      </c>
      <c r="AH84" s="17">
        <f t="shared" si="24"/>
        <v>6</v>
      </c>
      <c r="AI84" s="17">
        <v>4</v>
      </c>
      <c r="AJ84" s="17">
        <v>7</v>
      </c>
      <c r="AK84" s="17">
        <v>1</v>
      </c>
      <c r="AL84" s="17">
        <v>5</v>
      </c>
      <c r="AM84" s="17">
        <f t="shared" si="25"/>
        <v>4.5</v>
      </c>
      <c r="AN84" s="19" t="s">
        <v>73</v>
      </c>
    </row>
    <row r="85" spans="1:40" s="19" customFormat="1" ht="15.75" customHeight="1" x14ac:dyDescent="0.3">
      <c r="A85">
        <v>84</v>
      </c>
      <c r="B85" t="s">
        <v>98</v>
      </c>
      <c r="C85" s="15" t="s">
        <v>40</v>
      </c>
      <c r="D85" s="6">
        <f t="shared" si="11"/>
        <v>0</v>
      </c>
      <c r="E85" s="6">
        <f t="shared" si="12"/>
        <v>-0.5</v>
      </c>
      <c r="F85" s="15">
        <v>22</v>
      </c>
      <c r="G85" s="15" t="s">
        <v>155</v>
      </c>
      <c r="H85" s="12">
        <f t="shared" si="26"/>
        <v>2</v>
      </c>
      <c r="I85" s="15"/>
      <c r="J85" s="15"/>
      <c r="L85" s="14" t="s">
        <v>144</v>
      </c>
      <c r="M85" s="14">
        <v>0</v>
      </c>
      <c r="N85" s="6">
        <f t="shared" si="13"/>
        <v>0</v>
      </c>
      <c r="O85" s="14">
        <v>0</v>
      </c>
      <c r="P85" s="6">
        <f t="shared" si="14"/>
        <v>0</v>
      </c>
      <c r="Q85" s="6">
        <f t="shared" si="15"/>
        <v>0</v>
      </c>
      <c r="R85">
        <f t="shared" si="18"/>
        <v>0</v>
      </c>
      <c r="S85" s="26">
        <v>4</v>
      </c>
      <c r="T85" s="16">
        <v>1</v>
      </c>
      <c r="U85" s="16">
        <f t="shared" si="19"/>
        <v>5</v>
      </c>
      <c r="V85" s="16">
        <v>3</v>
      </c>
      <c r="W85" s="16">
        <v>4</v>
      </c>
      <c r="X85" s="16">
        <f t="shared" si="20"/>
        <v>2</v>
      </c>
      <c r="Y85" s="16">
        <v>3</v>
      </c>
      <c r="Z85" s="16">
        <f t="shared" si="21"/>
        <v>3</v>
      </c>
      <c r="AA85" s="16">
        <v>1</v>
      </c>
      <c r="AB85" s="16">
        <f t="shared" si="22"/>
        <v>5</v>
      </c>
      <c r="AC85" s="16">
        <f t="shared" si="23"/>
        <v>3.6666666666666665</v>
      </c>
      <c r="AD85" s="17">
        <v>6</v>
      </c>
      <c r="AE85" s="17">
        <v>3</v>
      </c>
      <c r="AF85" s="17">
        <v>6</v>
      </c>
      <c r="AG85" s="17">
        <v>2</v>
      </c>
      <c r="AH85" s="17">
        <f t="shared" si="24"/>
        <v>6</v>
      </c>
      <c r="AI85" s="17">
        <v>5</v>
      </c>
      <c r="AJ85" s="17">
        <v>6</v>
      </c>
      <c r="AK85" s="17">
        <v>2</v>
      </c>
      <c r="AL85" s="17">
        <v>5</v>
      </c>
      <c r="AM85" s="17">
        <f t="shared" si="25"/>
        <v>4.875</v>
      </c>
      <c r="AN85" s="19" t="s">
        <v>73</v>
      </c>
    </row>
    <row r="86" spans="1:40" s="19" customFormat="1" ht="15.75" customHeight="1" x14ac:dyDescent="0.3">
      <c r="A86">
        <v>85</v>
      </c>
      <c r="B86" t="s">
        <v>98</v>
      </c>
      <c r="C86" s="15" t="s">
        <v>40</v>
      </c>
      <c r="D86" s="6">
        <f t="shared" si="11"/>
        <v>0</v>
      </c>
      <c r="E86" s="6">
        <f t="shared" si="12"/>
        <v>-0.5</v>
      </c>
      <c r="F86" s="15">
        <v>27</v>
      </c>
      <c r="G86" s="15" t="s">
        <v>157</v>
      </c>
      <c r="H86" s="12">
        <f t="shared" si="26"/>
        <v>1</v>
      </c>
      <c r="I86" s="15"/>
      <c r="J86" s="15"/>
      <c r="L86" s="14" t="s">
        <v>144</v>
      </c>
      <c r="M86" s="14">
        <v>0</v>
      </c>
      <c r="N86" s="6">
        <f t="shared" si="13"/>
        <v>0</v>
      </c>
      <c r="O86" s="14">
        <v>5</v>
      </c>
      <c r="P86" s="6">
        <f t="shared" si="14"/>
        <v>1</v>
      </c>
      <c r="Q86" s="6">
        <f t="shared" si="15"/>
        <v>-5</v>
      </c>
      <c r="R86">
        <f t="shared" si="18"/>
        <v>-1</v>
      </c>
      <c r="S86" s="26">
        <v>5</v>
      </c>
      <c r="T86" s="16">
        <v>1</v>
      </c>
      <c r="U86" s="16">
        <f t="shared" si="19"/>
        <v>5</v>
      </c>
      <c r="V86" s="16">
        <v>5</v>
      </c>
      <c r="W86" s="16">
        <v>5</v>
      </c>
      <c r="X86" s="16">
        <f t="shared" si="20"/>
        <v>1</v>
      </c>
      <c r="Y86" s="16">
        <v>1</v>
      </c>
      <c r="Z86" s="16">
        <f t="shared" si="21"/>
        <v>5</v>
      </c>
      <c r="AA86" s="16">
        <v>1</v>
      </c>
      <c r="AB86" s="16">
        <f t="shared" si="22"/>
        <v>5</v>
      </c>
      <c r="AC86" s="16">
        <f t="shared" si="23"/>
        <v>4.333333333333333</v>
      </c>
      <c r="AD86" s="17">
        <v>6</v>
      </c>
      <c r="AE86" s="17">
        <v>4</v>
      </c>
      <c r="AF86" s="17">
        <v>6</v>
      </c>
      <c r="AG86" s="17">
        <v>2</v>
      </c>
      <c r="AH86" s="17">
        <f t="shared" si="24"/>
        <v>6</v>
      </c>
      <c r="AI86" s="17">
        <v>6</v>
      </c>
      <c r="AJ86" s="17">
        <v>6</v>
      </c>
      <c r="AK86" s="17">
        <v>5</v>
      </c>
      <c r="AL86" s="17">
        <v>5</v>
      </c>
      <c r="AM86" s="17">
        <f t="shared" si="25"/>
        <v>5.5</v>
      </c>
      <c r="AN86" s="19" t="s">
        <v>73</v>
      </c>
    </row>
    <row r="87" spans="1:40" s="19" customFormat="1" ht="15.75" customHeight="1" x14ac:dyDescent="0.3">
      <c r="A87">
        <v>86</v>
      </c>
      <c r="B87" t="s">
        <v>98</v>
      </c>
      <c r="C87" s="15" t="s">
        <v>36</v>
      </c>
      <c r="D87" s="6">
        <f t="shared" si="11"/>
        <v>1</v>
      </c>
      <c r="E87" s="6">
        <f t="shared" si="12"/>
        <v>0.5</v>
      </c>
      <c r="F87" s="15">
        <v>21</v>
      </c>
      <c r="G87" s="15" t="s">
        <v>157</v>
      </c>
      <c r="H87" s="12">
        <f t="shared" si="26"/>
        <v>1</v>
      </c>
      <c r="I87" s="15"/>
      <c r="J87" s="15"/>
      <c r="L87" s="14" t="s">
        <v>144</v>
      </c>
      <c r="M87" s="14">
        <v>0</v>
      </c>
      <c r="N87" s="6">
        <f t="shared" si="13"/>
        <v>0</v>
      </c>
      <c r="O87" s="14">
        <v>0</v>
      </c>
      <c r="P87" s="6">
        <f t="shared" si="14"/>
        <v>0</v>
      </c>
      <c r="Q87" s="6">
        <f t="shared" si="15"/>
        <v>0</v>
      </c>
      <c r="R87">
        <f t="shared" si="18"/>
        <v>0</v>
      </c>
      <c r="S87" s="26">
        <v>5</v>
      </c>
      <c r="T87" s="16">
        <v>1</v>
      </c>
      <c r="U87" s="16">
        <f t="shared" si="19"/>
        <v>5</v>
      </c>
      <c r="V87" s="16">
        <v>5</v>
      </c>
      <c r="W87" s="16">
        <v>1</v>
      </c>
      <c r="X87" s="16">
        <f t="shared" si="20"/>
        <v>5</v>
      </c>
      <c r="Y87" s="16">
        <v>1</v>
      </c>
      <c r="Z87" s="16">
        <f t="shared" si="21"/>
        <v>5</v>
      </c>
      <c r="AA87" s="16">
        <v>1</v>
      </c>
      <c r="AB87" s="16">
        <f t="shared" si="22"/>
        <v>5</v>
      </c>
      <c r="AC87" s="16">
        <f t="shared" si="23"/>
        <v>5</v>
      </c>
      <c r="AD87" s="17">
        <v>4</v>
      </c>
      <c r="AE87" s="17">
        <v>4</v>
      </c>
      <c r="AF87" s="17">
        <v>1</v>
      </c>
      <c r="AG87" s="17">
        <v>1</v>
      </c>
      <c r="AH87" s="17">
        <f t="shared" si="24"/>
        <v>7</v>
      </c>
      <c r="AI87" s="17">
        <v>1</v>
      </c>
      <c r="AJ87" s="17">
        <v>1</v>
      </c>
      <c r="AK87" s="17">
        <v>1</v>
      </c>
      <c r="AL87" s="17">
        <v>4</v>
      </c>
      <c r="AM87" s="17">
        <f t="shared" si="25"/>
        <v>2.875</v>
      </c>
      <c r="AN87" s="19" t="s">
        <v>73</v>
      </c>
    </row>
    <row r="88" spans="1:40" s="19" customFormat="1" ht="15.75" customHeight="1" x14ac:dyDescent="0.3">
      <c r="A88">
        <v>87</v>
      </c>
      <c r="B88" t="s">
        <v>98</v>
      </c>
      <c r="C88" s="15" t="s">
        <v>40</v>
      </c>
      <c r="D88" s="6">
        <f t="shared" si="11"/>
        <v>0</v>
      </c>
      <c r="E88" s="6">
        <f t="shared" si="12"/>
        <v>-0.5</v>
      </c>
      <c r="F88" s="15">
        <v>23</v>
      </c>
      <c r="G88" s="15" t="s">
        <v>157</v>
      </c>
      <c r="H88" s="12">
        <f t="shared" si="26"/>
        <v>1</v>
      </c>
      <c r="I88" s="15" t="s">
        <v>107</v>
      </c>
      <c r="J88" s="15" t="s">
        <v>68</v>
      </c>
      <c r="L88" s="14" t="s">
        <v>142</v>
      </c>
      <c r="M88" s="14">
        <v>0</v>
      </c>
      <c r="N88" s="6">
        <f t="shared" si="13"/>
        <v>0</v>
      </c>
      <c r="O88" s="14">
        <v>3</v>
      </c>
      <c r="P88" s="6">
        <f t="shared" si="14"/>
        <v>1</v>
      </c>
      <c r="Q88" s="6">
        <f t="shared" si="15"/>
        <v>-3</v>
      </c>
      <c r="R88">
        <f t="shared" si="18"/>
        <v>-1</v>
      </c>
      <c r="S88" s="26">
        <v>4</v>
      </c>
      <c r="T88" s="16">
        <v>1</v>
      </c>
      <c r="U88" s="16">
        <f t="shared" si="19"/>
        <v>5</v>
      </c>
      <c r="V88" s="16">
        <v>5</v>
      </c>
      <c r="W88" s="16">
        <v>1</v>
      </c>
      <c r="X88" s="16">
        <f t="shared" si="20"/>
        <v>5</v>
      </c>
      <c r="Y88" s="16">
        <v>1</v>
      </c>
      <c r="Z88" s="16">
        <f t="shared" si="21"/>
        <v>5</v>
      </c>
      <c r="AA88" s="16">
        <v>2</v>
      </c>
      <c r="AB88" s="16">
        <f t="shared" si="22"/>
        <v>4</v>
      </c>
      <c r="AC88" s="16">
        <f t="shared" si="23"/>
        <v>4.666666666666667</v>
      </c>
      <c r="AD88" s="17">
        <v>4</v>
      </c>
      <c r="AE88" s="17">
        <v>3</v>
      </c>
      <c r="AF88" s="17">
        <v>3</v>
      </c>
      <c r="AG88" s="17">
        <v>3</v>
      </c>
      <c r="AH88" s="17">
        <f t="shared" si="24"/>
        <v>5</v>
      </c>
      <c r="AI88" s="17">
        <v>3</v>
      </c>
      <c r="AJ88" s="17">
        <v>3</v>
      </c>
      <c r="AK88" s="17">
        <v>3</v>
      </c>
      <c r="AL88" s="17">
        <v>3</v>
      </c>
      <c r="AM88" s="17">
        <f t="shared" si="25"/>
        <v>3.375</v>
      </c>
      <c r="AN88" s="19" t="s">
        <v>73</v>
      </c>
    </row>
    <row r="89" spans="1:40" s="19" customFormat="1" ht="15.75" customHeight="1" x14ac:dyDescent="0.3">
      <c r="A89">
        <v>88</v>
      </c>
      <c r="B89" t="s">
        <v>98</v>
      </c>
      <c r="C89" s="15" t="s">
        <v>36</v>
      </c>
      <c r="D89" s="6">
        <f t="shared" si="11"/>
        <v>1</v>
      </c>
      <c r="E89" s="6">
        <f t="shared" si="12"/>
        <v>0.5</v>
      </c>
      <c r="F89" s="15">
        <v>19</v>
      </c>
      <c r="G89" s="15" t="s">
        <v>155</v>
      </c>
      <c r="H89" s="12">
        <f t="shared" si="26"/>
        <v>2</v>
      </c>
      <c r="I89" s="15" t="s">
        <v>158</v>
      </c>
      <c r="J89" s="15"/>
      <c r="L89" s="14" t="s">
        <v>142</v>
      </c>
      <c r="M89" s="14">
        <v>0</v>
      </c>
      <c r="N89" s="6">
        <f t="shared" si="13"/>
        <v>0</v>
      </c>
      <c r="O89" s="14">
        <v>0</v>
      </c>
      <c r="P89" s="6">
        <f t="shared" si="14"/>
        <v>0</v>
      </c>
      <c r="Q89" s="6">
        <f t="shared" si="15"/>
        <v>0</v>
      </c>
      <c r="R89">
        <f t="shared" si="18"/>
        <v>0</v>
      </c>
      <c r="S89" s="26">
        <v>5</v>
      </c>
      <c r="T89" s="16">
        <v>1</v>
      </c>
      <c r="U89" s="16">
        <f t="shared" si="19"/>
        <v>5</v>
      </c>
      <c r="V89" s="16">
        <v>4</v>
      </c>
      <c r="W89" s="16">
        <v>1</v>
      </c>
      <c r="X89" s="16">
        <f t="shared" si="20"/>
        <v>5</v>
      </c>
      <c r="Y89" s="16">
        <v>2</v>
      </c>
      <c r="Z89" s="16">
        <f t="shared" si="21"/>
        <v>4</v>
      </c>
      <c r="AA89" s="16">
        <v>1</v>
      </c>
      <c r="AB89" s="16">
        <f t="shared" si="22"/>
        <v>5</v>
      </c>
      <c r="AC89" s="16">
        <f t="shared" si="23"/>
        <v>4.666666666666667</v>
      </c>
      <c r="AD89" s="17">
        <v>6</v>
      </c>
      <c r="AE89" s="17">
        <v>2</v>
      </c>
      <c r="AF89" s="17">
        <v>6</v>
      </c>
      <c r="AG89" s="17">
        <v>3</v>
      </c>
      <c r="AH89" s="17">
        <f t="shared" si="24"/>
        <v>5</v>
      </c>
      <c r="AI89" s="17">
        <v>6</v>
      </c>
      <c r="AJ89" s="17">
        <v>7</v>
      </c>
      <c r="AK89" s="17">
        <v>3</v>
      </c>
      <c r="AL89" s="17">
        <v>5</v>
      </c>
      <c r="AM89" s="17">
        <f t="shared" si="25"/>
        <v>5</v>
      </c>
      <c r="AN89" s="19" t="s">
        <v>73</v>
      </c>
    </row>
    <row r="90" spans="1:40" s="19" customFormat="1" ht="15.75" customHeight="1" x14ac:dyDescent="0.3">
      <c r="A90">
        <v>89</v>
      </c>
      <c r="B90" t="s">
        <v>98</v>
      </c>
      <c r="C90" s="15" t="s">
        <v>40</v>
      </c>
      <c r="D90" s="6">
        <f t="shared" si="11"/>
        <v>0</v>
      </c>
      <c r="E90" s="6">
        <f t="shared" si="12"/>
        <v>-0.5</v>
      </c>
      <c r="F90" s="15">
        <v>24</v>
      </c>
      <c r="G90" s="15" t="s">
        <v>155</v>
      </c>
      <c r="H90" s="12">
        <f t="shared" si="26"/>
        <v>2</v>
      </c>
      <c r="I90" s="15" t="s">
        <v>100</v>
      </c>
      <c r="J90" s="15"/>
      <c r="L90" s="14" t="s">
        <v>142</v>
      </c>
      <c r="M90" s="14">
        <v>2</v>
      </c>
      <c r="N90" s="6">
        <f t="shared" si="13"/>
        <v>1</v>
      </c>
      <c r="O90" s="14">
        <v>2</v>
      </c>
      <c r="P90" s="6">
        <f t="shared" si="14"/>
        <v>1</v>
      </c>
      <c r="Q90" s="6">
        <f t="shared" si="15"/>
        <v>0</v>
      </c>
      <c r="R90">
        <f t="shared" si="18"/>
        <v>1</v>
      </c>
      <c r="S90" s="26">
        <v>5</v>
      </c>
      <c r="T90" s="16">
        <v>1</v>
      </c>
      <c r="U90" s="16">
        <f t="shared" si="19"/>
        <v>5</v>
      </c>
      <c r="V90" s="16">
        <v>4</v>
      </c>
      <c r="W90" s="16">
        <v>1</v>
      </c>
      <c r="X90" s="16">
        <f t="shared" si="20"/>
        <v>5</v>
      </c>
      <c r="Y90" s="16">
        <v>1</v>
      </c>
      <c r="Z90" s="16">
        <f t="shared" si="21"/>
        <v>5</v>
      </c>
      <c r="AA90" s="16">
        <v>1</v>
      </c>
      <c r="AB90" s="16">
        <f t="shared" si="22"/>
        <v>5</v>
      </c>
      <c r="AC90" s="16">
        <f t="shared" si="23"/>
        <v>4.833333333333333</v>
      </c>
      <c r="AD90" s="17">
        <v>6</v>
      </c>
      <c r="AE90" s="17">
        <v>5</v>
      </c>
      <c r="AF90" s="17">
        <v>5</v>
      </c>
      <c r="AG90" s="17">
        <v>5</v>
      </c>
      <c r="AH90" s="17">
        <f t="shared" si="24"/>
        <v>3</v>
      </c>
      <c r="AI90" s="17">
        <v>5</v>
      </c>
      <c r="AJ90" s="17">
        <v>2</v>
      </c>
      <c r="AK90" s="17">
        <v>4</v>
      </c>
      <c r="AL90" s="17">
        <v>5</v>
      </c>
      <c r="AM90" s="17">
        <f t="shared" si="25"/>
        <v>4.375</v>
      </c>
      <c r="AN90" s="19" t="s">
        <v>73</v>
      </c>
    </row>
    <row r="91" spans="1:40" s="19" customFormat="1" ht="15.75" customHeight="1" x14ac:dyDescent="0.3">
      <c r="A91">
        <v>90</v>
      </c>
      <c r="B91" t="s">
        <v>98</v>
      </c>
      <c r="C91" s="15" t="s">
        <v>36</v>
      </c>
      <c r="D91" s="6">
        <f t="shared" si="11"/>
        <v>1</v>
      </c>
      <c r="E91" s="6">
        <f t="shared" si="12"/>
        <v>0.5</v>
      </c>
      <c r="F91" s="15">
        <v>19</v>
      </c>
      <c r="G91" s="15" t="s">
        <v>155</v>
      </c>
      <c r="H91" s="12">
        <f t="shared" si="26"/>
        <v>2</v>
      </c>
      <c r="I91" s="15" t="s">
        <v>118</v>
      </c>
      <c r="J91" s="15" t="s">
        <v>70</v>
      </c>
      <c r="L91" s="14" t="s">
        <v>144</v>
      </c>
      <c r="M91" s="14">
        <v>0</v>
      </c>
      <c r="N91" s="6">
        <f t="shared" si="13"/>
        <v>0</v>
      </c>
      <c r="O91" s="14">
        <v>0</v>
      </c>
      <c r="P91" s="6">
        <f t="shared" si="14"/>
        <v>0</v>
      </c>
      <c r="Q91" s="6">
        <f t="shared" si="15"/>
        <v>0</v>
      </c>
      <c r="R91">
        <f t="shared" si="18"/>
        <v>0</v>
      </c>
      <c r="S91" s="26">
        <v>5</v>
      </c>
      <c r="T91" s="16">
        <v>1</v>
      </c>
      <c r="U91" s="16">
        <f t="shared" si="19"/>
        <v>5</v>
      </c>
      <c r="V91" s="16">
        <v>5</v>
      </c>
      <c r="W91" s="16">
        <v>1</v>
      </c>
      <c r="X91" s="16">
        <f t="shared" si="20"/>
        <v>5</v>
      </c>
      <c r="Y91" s="16">
        <v>1</v>
      </c>
      <c r="Z91" s="16">
        <f t="shared" si="21"/>
        <v>5</v>
      </c>
      <c r="AA91" s="16">
        <v>1</v>
      </c>
      <c r="AB91" s="16">
        <f t="shared" si="22"/>
        <v>5</v>
      </c>
      <c r="AC91" s="16">
        <f t="shared" si="23"/>
        <v>5</v>
      </c>
      <c r="AD91" s="17">
        <v>3</v>
      </c>
      <c r="AE91" s="17">
        <v>2</v>
      </c>
      <c r="AF91" s="17">
        <v>4</v>
      </c>
      <c r="AG91" s="17">
        <v>7</v>
      </c>
      <c r="AH91" s="17">
        <f t="shared" si="24"/>
        <v>1</v>
      </c>
      <c r="AI91" s="17">
        <v>2</v>
      </c>
      <c r="AJ91" s="17">
        <v>5</v>
      </c>
      <c r="AK91" s="17">
        <v>1</v>
      </c>
      <c r="AL91" s="17">
        <v>1</v>
      </c>
      <c r="AM91" s="17">
        <f t="shared" si="25"/>
        <v>2.375</v>
      </c>
      <c r="AN91" s="19" t="s">
        <v>73</v>
      </c>
    </row>
    <row r="92" spans="1:40" s="19" customFormat="1" ht="15.75" customHeight="1" x14ac:dyDescent="0.3">
      <c r="A92">
        <v>91</v>
      </c>
      <c r="B92" t="s">
        <v>98</v>
      </c>
      <c r="C92" s="15" t="s">
        <v>36</v>
      </c>
      <c r="D92" s="6">
        <f t="shared" si="11"/>
        <v>1</v>
      </c>
      <c r="E92" s="6">
        <f t="shared" si="12"/>
        <v>0.5</v>
      </c>
      <c r="F92" s="15">
        <v>19</v>
      </c>
      <c r="G92" s="15" t="s">
        <v>155</v>
      </c>
      <c r="H92" s="12">
        <f t="shared" si="26"/>
        <v>2</v>
      </c>
      <c r="I92" s="15" t="s">
        <v>159</v>
      </c>
      <c r="J92" s="15" t="s">
        <v>68</v>
      </c>
      <c r="L92" s="14" t="s">
        <v>142</v>
      </c>
      <c r="M92" s="14">
        <v>0</v>
      </c>
      <c r="N92" s="6">
        <f t="shared" si="13"/>
        <v>0</v>
      </c>
      <c r="O92" s="14">
        <v>1</v>
      </c>
      <c r="P92" s="6">
        <f t="shared" si="14"/>
        <v>1</v>
      </c>
      <c r="Q92" s="6">
        <f t="shared" si="15"/>
        <v>-1</v>
      </c>
      <c r="R92">
        <f t="shared" si="18"/>
        <v>-1</v>
      </c>
      <c r="S92" s="26">
        <v>4</v>
      </c>
      <c r="T92" s="16">
        <v>1</v>
      </c>
      <c r="U92" s="16">
        <f t="shared" si="19"/>
        <v>5</v>
      </c>
      <c r="V92" s="16">
        <v>3</v>
      </c>
      <c r="W92" s="16">
        <v>3</v>
      </c>
      <c r="X92" s="16">
        <f t="shared" si="20"/>
        <v>3</v>
      </c>
      <c r="Y92" s="16">
        <v>2</v>
      </c>
      <c r="Z92" s="16">
        <f t="shared" si="21"/>
        <v>4</v>
      </c>
      <c r="AA92" s="16">
        <v>1</v>
      </c>
      <c r="AB92" s="16">
        <f t="shared" si="22"/>
        <v>5</v>
      </c>
      <c r="AC92" s="16">
        <f t="shared" si="23"/>
        <v>4</v>
      </c>
      <c r="AD92" s="17">
        <v>1</v>
      </c>
      <c r="AE92" s="17">
        <v>1</v>
      </c>
      <c r="AF92" s="17">
        <v>2</v>
      </c>
      <c r="AG92" s="17">
        <v>5</v>
      </c>
      <c r="AH92" s="17">
        <f t="shared" si="24"/>
        <v>3</v>
      </c>
      <c r="AI92" s="17">
        <v>2</v>
      </c>
      <c r="AJ92" s="17">
        <v>5</v>
      </c>
      <c r="AK92" s="17">
        <v>1</v>
      </c>
      <c r="AL92" s="17">
        <v>4</v>
      </c>
      <c r="AM92" s="17">
        <f t="shared" si="25"/>
        <v>2.375</v>
      </c>
      <c r="AN92" s="19" t="s">
        <v>73</v>
      </c>
    </row>
    <row r="93" spans="1:40" s="19" customFormat="1" ht="15.75" customHeight="1" x14ac:dyDescent="0.3">
      <c r="A93">
        <v>92</v>
      </c>
      <c r="B93" t="s">
        <v>98</v>
      </c>
      <c r="C93" s="15" t="s">
        <v>36</v>
      </c>
      <c r="D93" s="6">
        <f t="shared" si="11"/>
        <v>1</v>
      </c>
      <c r="E93" s="6">
        <f t="shared" si="12"/>
        <v>0.5</v>
      </c>
      <c r="F93" s="15">
        <v>20</v>
      </c>
      <c r="G93" s="15" t="s">
        <v>157</v>
      </c>
      <c r="H93" s="12">
        <f t="shared" si="26"/>
        <v>1</v>
      </c>
      <c r="I93" s="15" t="s">
        <v>102</v>
      </c>
      <c r="J93" s="15" t="s">
        <v>68</v>
      </c>
      <c r="L93" s="14" t="s">
        <v>142</v>
      </c>
      <c r="M93" s="14">
        <v>4</v>
      </c>
      <c r="N93" s="6">
        <f t="shared" si="13"/>
        <v>1</v>
      </c>
      <c r="O93" s="14">
        <v>2</v>
      </c>
      <c r="P93" s="6">
        <f t="shared" si="14"/>
        <v>1</v>
      </c>
      <c r="Q93" s="6">
        <f t="shared" si="15"/>
        <v>2</v>
      </c>
      <c r="R93">
        <f t="shared" si="18"/>
        <v>3</v>
      </c>
      <c r="S93" s="26">
        <v>4</v>
      </c>
      <c r="T93" s="16">
        <v>1</v>
      </c>
      <c r="U93" s="16">
        <f t="shared" si="19"/>
        <v>5</v>
      </c>
      <c r="V93" s="16">
        <v>4</v>
      </c>
      <c r="W93" s="16">
        <v>3</v>
      </c>
      <c r="X93" s="16">
        <f t="shared" si="20"/>
        <v>3</v>
      </c>
      <c r="Y93" s="16">
        <v>1</v>
      </c>
      <c r="Z93" s="16">
        <f t="shared" si="21"/>
        <v>5</v>
      </c>
      <c r="AA93" s="16">
        <v>1</v>
      </c>
      <c r="AB93" s="16">
        <f t="shared" si="22"/>
        <v>5</v>
      </c>
      <c r="AC93" s="16">
        <f t="shared" si="23"/>
        <v>4.333333333333333</v>
      </c>
      <c r="AD93" s="17">
        <v>3</v>
      </c>
      <c r="AE93" s="17">
        <v>3</v>
      </c>
      <c r="AF93" s="17">
        <v>5</v>
      </c>
      <c r="AG93" s="17">
        <v>2</v>
      </c>
      <c r="AH93" s="17">
        <f t="shared" si="24"/>
        <v>6</v>
      </c>
      <c r="AI93" s="17">
        <v>2</v>
      </c>
      <c r="AJ93" s="17">
        <v>3</v>
      </c>
      <c r="AK93" s="17">
        <v>2</v>
      </c>
      <c r="AL93" s="17">
        <v>5</v>
      </c>
      <c r="AM93" s="17">
        <f t="shared" si="25"/>
        <v>3.625</v>
      </c>
      <c r="AN93" s="19" t="s">
        <v>73</v>
      </c>
    </row>
    <row r="94" spans="1:40" s="19" customFormat="1" ht="15.75" customHeight="1" x14ac:dyDescent="0.3">
      <c r="A94">
        <v>93</v>
      </c>
      <c r="B94" t="s">
        <v>98</v>
      </c>
      <c r="C94" s="15" t="s">
        <v>40</v>
      </c>
      <c r="D94" s="6">
        <f t="shared" si="11"/>
        <v>0</v>
      </c>
      <c r="E94" s="6">
        <f t="shared" si="12"/>
        <v>-0.5</v>
      </c>
      <c r="F94" s="15">
        <v>20</v>
      </c>
      <c r="G94" s="15" t="s">
        <v>157</v>
      </c>
      <c r="H94" s="12">
        <f t="shared" si="26"/>
        <v>1</v>
      </c>
      <c r="I94" s="15" t="s">
        <v>120</v>
      </c>
      <c r="J94" s="15" t="s">
        <v>70</v>
      </c>
      <c r="L94" s="14" t="s">
        <v>144</v>
      </c>
      <c r="M94" s="14">
        <v>0</v>
      </c>
      <c r="N94" s="6">
        <f t="shared" si="13"/>
        <v>0</v>
      </c>
      <c r="O94" s="14">
        <v>0</v>
      </c>
      <c r="P94" s="6">
        <f t="shared" si="14"/>
        <v>0</v>
      </c>
      <c r="Q94" s="6">
        <f t="shared" si="15"/>
        <v>0</v>
      </c>
      <c r="R94">
        <f t="shared" si="18"/>
        <v>0</v>
      </c>
      <c r="S94" s="26">
        <v>5</v>
      </c>
      <c r="T94" s="16">
        <v>1</v>
      </c>
      <c r="U94" s="16">
        <f t="shared" si="19"/>
        <v>5</v>
      </c>
      <c r="V94" s="16">
        <v>5</v>
      </c>
      <c r="W94" s="16">
        <v>1</v>
      </c>
      <c r="X94" s="16">
        <f t="shared" si="20"/>
        <v>5</v>
      </c>
      <c r="Y94" s="16">
        <v>1</v>
      </c>
      <c r="Z94" s="16">
        <f t="shared" si="21"/>
        <v>5</v>
      </c>
      <c r="AA94" s="16">
        <v>1</v>
      </c>
      <c r="AB94" s="16">
        <f t="shared" si="22"/>
        <v>5</v>
      </c>
      <c r="AC94" s="16">
        <f t="shared" si="23"/>
        <v>5</v>
      </c>
      <c r="AD94" s="17">
        <v>7</v>
      </c>
      <c r="AE94" s="17">
        <v>4</v>
      </c>
      <c r="AF94" s="17">
        <v>4</v>
      </c>
      <c r="AG94" s="17">
        <v>3</v>
      </c>
      <c r="AH94" s="17">
        <f t="shared" si="24"/>
        <v>5</v>
      </c>
      <c r="AI94" s="17">
        <v>7</v>
      </c>
      <c r="AJ94" s="17">
        <v>7</v>
      </c>
      <c r="AK94" s="17">
        <v>5</v>
      </c>
      <c r="AL94" s="17">
        <v>6</v>
      </c>
      <c r="AM94" s="17">
        <f t="shared" si="25"/>
        <v>5.625</v>
      </c>
      <c r="AN94" s="19" t="s">
        <v>73</v>
      </c>
    </row>
    <row r="95" spans="1:40" s="19" customFormat="1" ht="15.75" customHeight="1" x14ac:dyDescent="0.3">
      <c r="A95">
        <v>94</v>
      </c>
      <c r="B95" t="s">
        <v>98</v>
      </c>
      <c r="C95" s="15" t="s">
        <v>36</v>
      </c>
      <c r="D95" s="6">
        <f t="shared" si="11"/>
        <v>1</v>
      </c>
      <c r="E95" s="6">
        <f t="shared" si="12"/>
        <v>0.5</v>
      </c>
      <c r="F95" s="15">
        <v>24</v>
      </c>
      <c r="G95" s="15" t="s">
        <v>157</v>
      </c>
      <c r="H95" s="12">
        <f t="shared" si="26"/>
        <v>1</v>
      </c>
      <c r="I95" s="15" t="s">
        <v>129</v>
      </c>
      <c r="J95" s="15" t="s">
        <v>69</v>
      </c>
      <c r="L95" s="14" t="s">
        <v>142</v>
      </c>
      <c r="M95" s="14">
        <v>0</v>
      </c>
      <c r="N95" s="6">
        <f t="shared" si="13"/>
        <v>0</v>
      </c>
      <c r="O95" s="14">
        <v>0</v>
      </c>
      <c r="P95" s="6">
        <f t="shared" si="14"/>
        <v>0</v>
      </c>
      <c r="Q95" s="6">
        <f t="shared" si="15"/>
        <v>0</v>
      </c>
      <c r="R95">
        <f t="shared" si="18"/>
        <v>0</v>
      </c>
      <c r="S95" s="26">
        <v>5</v>
      </c>
      <c r="T95" s="16">
        <v>1</v>
      </c>
      <c r="U95" s="16">
        <f t="shared" si="19"/>
        <v>5</v>
      </c>
      <c r="V95" s="16">
        <v>3</v>
      </c>
      <c r="W95" s="16">
        <v>1</v>
      </c>
      <c r="X95" s="16">
        <f t="shared" si="20"/>
        <v>5</v>
      </c>
      <c r="Y95" s="16">
        <v>2</v>
      </c>
      <c r="Z95" s="16">
        <f t="shared" si="21"/>
        <v>4</v>
      </c>
      <c r="AA95" s="16">
        <v>2</v>
      </c>
      <c r="AB95" s="16">
        <f t="shared" si="22"/>
        <v>4</v>
      </c>
      <c r="AC95" s="16">
        <f t="shared" si="23"/>
        <v>4.333333333333333</v>
      </c>
      <c r="AD95" s="17">
        <v>6</v>
      </c>
      <c r="AE95" s="17">
        <v>5</v>
      </c>
      <c r="AF95" s="17">
        <v>5</v>
      </c>
      <c r="AG95" s="17">
        <v>7</v>
      </c>
      <c r="AH95" s="17">
        <f t="shared" si="24"/>
        <v>1</v>
      </c>
      <c r="AI95" s="17">
        <v>5</v>
      </c>
      <c r="AJ95" s="17">
        <v>7</v>
      </c>
      <c r="AK95" s="17">
        <v>3</v>
      </c>
      <c r="AL95" s="17">
        <v>5</v>
      </c>
      <c r="AM95" s="17">
        <f t="shared" si="25"/>
        <v>4.625</v>
      </c>
      <c r="AN95" s="19" t="s">
        <v>73</v>
      </c>
    </row>
    <row r="96" spans="1:40" s="19" customFormat="1" ht="15.75" customHeight="1" x14ac:dyDescent="0.3">
      <c r="A96">
        <v>95</v>
      </c>
      <c r="B96" t="s">
        <v>98</v>
      </c>
      <c r="C96" s="15" t="s">
        <v>36</v>
      </c>
      <c r="D96" s="6">
        <f t="shared" si="11"/>
        <v>1</v>
      </c>
      <c r="E96" s="6">
        <f t="shared" si="12"/>
        <v>0.5</v>
      </c>
      <c r="F96" s="15">
        <v>20</v>
      </c>
      <c r="G96" s="15" t="s">
        <v>155</v>
      </c>
      <c r="H96" s="12">
        <f t="shared" si="26"/>
        <v>2</v>
      </c>
      <c r="I96" s="15" t="s">
        <v>102</v>
      </c>
      <c r="J96" s="15" t="s">
        <v>68</v>
      </c>
      <c r="L96" s="14" t="s">
        <v>142</v>
      </c>
      <c r="M96" s="14">
        <v>3</v>
      </c>
      <c r="N96" s="6">
        <f t="shared" si="13"/>
        <v>1</v>
      </c>
      <c r="O96" s="14">
        <v>3</v>
      </c>
      <c r="P96" s="6">
        <f t="shared" si="14"/>
        <v>1</v>
      </c>
      <c r="Q96" s="6">
        <f t="shared" si="15"/>
        <v>0</v>
      </c>
      <c r="R96">
        <f t="shared" si="18"/>
        <v>2</v>
      </c>
      <c r="S96" s="26">
        <v>5</v>
      </c>
      <c r="T96" s="16">
        <v>1</v>
      </c>
      <c r="U96" s="16">
        <f t="shared" si="19"/>
        <v>5</v>
      </c>
      <c r="V96" s="16">
        <v>5</v>
      </c>
      <c r="W96" s="16">
        <v>1</v>
      </c>
      <c r="X96" s="16">
        <f t="shared" si="20"/>
        <v>5</v>
      </c>
      <c r="Y96" s="16">
        <v>1</v>
      </c>
      <c r="Z96" s="16">
        <f t="shared" si="21"/>
        <v>5</v>
      </c>
      <c r="AA96" s="16">
        <v>1</v>
      </c>
      <c r="AB96" s="16">
        <f t="shared" si="22"/>
        <v>5</v>
      </c>
      <c r="AC96" s="16">
        <f t="shared" si="23"/>
        <v>5</v>
      </c>
      <c r="AD96" s="17">
        <v>5</v>
      </c>
      <c r="AE96" s="17">
        <v>3</v>
      </c>
      <c r="AF96" s="17">
        <v>3</v>
      </c>
      <c r="AG96" s="17">
        <v>1</v>
      </c>
      <c r="AH96" s="17">
        <f t="shared" si="24"/>
        <v>7</v>
      </c>
      <c r="AI96" s="17">
        <v>6</v>
      </c>
      <c r="AJ96" s="17">
        <v>5</v>
      </c>
      <c r="AK96" s="17">
        <v>3</v>
      </c>
      <c r="AL96" s="17">
        <v>4</v>
      </c>
      <c r="AM96" s="17">
        <f t="shared" si="25"/>
        <v>4.5</v>
      </c>
      <c r="AN96" s="19" t="s">
        <v>73</v>
      </c>
    </row>
    <row r="97" spans="1:40" s="19" customFormat="1" ht="15.75" customHeight="1" x14ac:dyDescent="0.3">
      <c r="A97">
        <v>96</v>
      </c>
      <c r="B97" t="s">
        <v>98</v>
      </c>
      <c r="C97" s="15" t="s">
        <v>40</v>
      </c>
      <c r="D97" s="6">
        <f t="shared" si="11"/>
        <v>0</v>
      </c>
      <c r="E97" s="6">
        <f t="shared" si="12"/>
        <v>-0.5</v>
      </c>
      <c r="F97" s="15">
        <v>26</v>
      </c>
      <c r="G97" s="15" t="s">
        <v>155</v>
      </c>
      <c r="H97" s="12">
        <f t="shared" si="26"/>
        <v>2</v>
      </c>
      <c r="I97" s="15" t="s">
        <v>138</v>
      </c>
      <c r="J97" s="15" t="s">
        <v>69</v>
      </c>
      <c r="L97" s="14" t="s">
        <v>142</v>
      </c>
      <c r="M97" s="14">
        <v>2</v>
      </c>
      <c r="N97" s="6">
        <f t="shared" si="13"/>
        <v>1</v>
      </c>
      <c r="O97" s="14">
        <v>2</v>
      </c>
      <c r="P97" s="6">
        <f t="shared" si="14"/>
        <v>1</v>
      </c>
      <c r="Q97" s="6">
        <f t="shared" si="15"/>
        <v>0</v>
      </c>
      <c r="R97">
        <f t="shared" si="18"/>
        <v>1</v>
      </c>
      <c r="S97" s="26">
        <v>2</v>
      </c>
      <c r="T97" s="16">
        <v>4</v>
      </c>
      <c r="U97" s="16">
        <f t="shared" si="19"/>
        <v>2</v>
      </c>
      <c r="V97" s="16">
        <v>3</v>
      </c>
      <c r="W97" s="16">
        <v>5</v>
      </c>
      <c r="X97" s="16">
        <f t="shared" si="20"/>
        <v>1</v>
      </c>
      <c r="Y97" s="16">
        <v>1</v>
      </c>
      <c r="Z97" s="16">
        <f t="shared" si="21"/>
        <v>5</v>
      </c>
      <c r="AA97" s="16">
        <v>3</v>
      </c>
      <c r="AB97" s="16">
        <f t="shared" si="22"/>
        <v>3</v>
      </c>
      <c r="AC97" s="16">
        <f t="shared" si="23"/>
        <v>2.6666666666666665</v>
      </c>
      <c r="AD97" s="17">
        <v>5</v>
      </c>
      <c r="AE97" s="17">
        <v>5</v>
      </c>
      <c r="AF97" s="17">
        <v>5</v>
      </c>
      <c r="AG97" s="17">
        <v>7</v>
      </c>
      <c r="AH97" s="17">
        <f t="shared" si="24"/>
        <v>1</v>
      </c>
      <c r="AI97" s="17">
        <v>7</v>
      </c>
      <c r="AJ97" s="17">
        <v>4</v>
      </c>
      <c r="AK97" s="17">
        <v>4</v>
      </c>
      <c r="AL97" s="17">
        <v>5</v>
      </c>
      <c r="AM97" s="17">
        <f t="shared" si="25"/>
        <v>4.5</v>
      </c>
      <c r="AN97" s="19" t="s">
        <v>73</v>
      </c>
    </row>
    <row r="98" spans="1:40" s="19" customFormat="1" ht="15.75" customHeight="1" x14ac:dyDescent="0.3">
      <c r="A98">
        <v>97</v>
      </c>
      <c r="B98" t="s">
        <v>98</v>
      </c>
      <c r="C98" s="15" t="s">
        <v>36</v>
      </c>
      <c r="D98" s="6">
        <f t="shared" si="11"/>
        <v>1</v>
      </c>
      <c r="E98" s="6">
        <f t="shared" si="12"/>
        <v>0.5</v>
      </c>
      <c r="F98" s="15">
        <v>18</v>
      </c>
      <c r="G98" s="15" t="s">
        <v>157</v>
      </c>
      <c r="H98" s="12">
        <f t="shared" si="26"/>
        <v>1</v>
      </c>
      <c r="I98" s="15" t="s">
        <v>133</v>
      </c>
      <c r="J98" s="15" t="s">
        <v>69</v>
      </c>
      <c r="L98" s="14" t="s">
        <v>142</v>
      </c>
      <c r="M98" s="14">
        <v>2</v>
      </c>
      <c r="N98" s="6">
        <f t="shared" si="13"/>
        <v>1</v>
      </c>
      <c r="O98" s="14">
        <v>2</v>
      </c>
      <c r="P98" s="6">
        <f t="shared" si="14"/>
        <v>1</v>
      </c>
      <c r="Q98" s="6">
        <f t="shared" si="15"/>
        <v>0</v>
      </c>
      <c r="R98">
        <f t="shared" si="18"/>
        <v>1</v>
      </c>
      <c r="S98" s="26">
        <v>5</v>
      </c>
      <c r="T98" s="16">
        <v>1</v>
      </c>
      <c r="U98" s="16">
        <f t="shared" si="19"/>
        <v>5</v>
      </c>
      <c r="V98" s="16">
        <v>4</v>
      </c>
      <c r="W98" s="16">
        <v>1</v>
      </c>
      <c r="X98" s="16">
        <f t="shared" si="20"/>
        <v>5</v>
      </c>
      <c r="Y98" s="16">
        <v>1</v>
      </c>
      <c r="Z98" s="16">
        <f t="shared" si="21"/>
        <v>5</v>
      </c>
      <c r="AA98" s="16">
        <v>1</v>
      </c>
      <c r="AB98" s="16">
        <f t="shared" si="22"/>
        <v>5</v>
      </c>
      <c r="AC98" s="16">
        <f t="shared" si="23"/>
        <v>4.833333333333333</v>
      </c>
      <c r="AD98" s="17">
        <v>5</v>
      </c>
      <c r="AE98" s="17">
        <v>1</v>
      </c>
      <c r="AF98" s="17">
        <v>2</v>
      </c>
      <c r="AG98" s="17">
        <v>7</v>
      </c>
      <c r="AH98" s="17">
        <f t="shared" si="24"/>
        <v>1</v>
      </c>
      <c r="AI98" s="17">
        <v>3</v>
      </c>
      <c r="AJ98" s="17">
        <v>4</v>
      </c>
      <c r="AK98" s="17">
        <v>3</v>
      </c>
      <c r="AL98" s="17">
        <v>4</v>
      </c>
      <c r="AM98" s="17">
        <f t="shared" si="25"/>
        <v>2.875</v>
      </c>
      <c r="AN98" s="19" t="s">
        <v>73</v>
      </c>
    </row>
    <row r="99" spans="1:40" s="19" customFormat="1" ht="15.75" customHeight="1" x14ac:dyDescent="0.3">
      <c r="A99">
        <v>98</v>
      </c>
      <c r="B99" t="s">
        <v>98</v>
      </c>
      <c r="C99" s="15" t="s">
        <v>40</v>
      </c>
      <c r="D99" s="6">
        <f t="shared" si="11"/>
        <v>0</v>
      </c>
      <c r="E99" s="6">
        <f t="shared" si="12"/>
        <v>-0.5</v>
      </c>
      <c r="F99" s="15">
        <v>22</v>
      </c>
      <c r="G99" s="15" t="s">
        <v>155</v>
      </c>
      <c r="H99" s="12">
        <f t="shared" si="26"/>
        <v>2</v>
      </c>
      <c r="I99" s="15" t="s">
        <v>123</v>
      </c>
      <c r="J99" s="15" t="s">
        <v>70</v>
      </c>
      <c r="L99" s="14" t="s">
        <v>144</v>
      </c>
      <c r="M99" s="14">
        <v>0</v>
      </c>
      <c r="N99" s="6">
        <f t="shared" si="13"/>
        <v>0</v>
      </c>
      <c r="O99" s="14">
        <v>0</v>
      </c>
      <c r="P99" s="6">
        <f t="shared" si="14"/>
        <v>0</v>
      </c>
      <c r="Q99" s="6">
        <f t="shared" si="15"/>
        <v>0</v>
      </c>
      <c r="R99">
        <f t="shared" si="18"/>
        <v>0</v>
      </c>
      <c r="S99" s="26">
        <v>4</v>
      </c>
      <c r="T99" s="16">
        <v>2</v>
      </c>
      <c r="U99" s="16">
        <f t="shared" si="19"/>
        <v>4</v>
      </c>
      <c r="V99" s="16">
        <v>4</v>
      </c>
      <c r="W99" s="16">
        <v>2</v>
      </c>
      <c r="X99" s="16">
        <f t="shared" si="20"/>
        <v>4</v>
      </c>
      <c r="Y99" s="16">
        <v>1</v>
      </c>
      <c r="Z99" s="16">
        <f t="shared" si="21"/>
        <v>5</v>
      </c>
      <c r="AA99" s="16">
        <v>1</v>
      </c>
      <c r="AB99" s="16">
        <f t="shared" si="22"/>
        <v>5</v>
      </c>
      <c r="AC99" s="16">
        <f t="shared" si="23"/>
        <v>4.333333333333333</v>
      </c>
      <c r="AD99" s="17">
        <v>5</v>
      </c>
      <c r="AE99" s="17">
        <v>3</v>
      </c>
      <c r="AF99" s="17">
        <v>4</v>
      </c>
      <c r="AG99" s="17">
        <v>6</v>
      </c>
      <c r="AH99" s="17">
        <f t="shared" si="24"/>
        <v>2</v>
      </c>
      <c r="AI99" s="17">
        <v>5</v>
      </c>
      <c r="AJ99" s="17">
        <v>6</v>
      </c>
      <c r="AK99" s="17">
        <v>5</v>
      </c>
      <c r="AL99" s="17">
        <v>5</v>
      </c>
      <c r="AM99" s="17">
        <f t="shared" si="25"/>
        <v>4.375</v>
      </c>
      <c r="AN99" s="19" t="s">
        <v>73</v>
      </c>
    </row>
    <row r="100" spans="1:40" s="19" customFormat="1" ht="15.75" customHeight="1" x14ac:dyDescent="0.3">
      <c r="A100">
        <v>99</v>
      </c>
      <c r="B100" t="s">
        <v>98</v>
      </c>
      <c r="C100" s="15" t="s">
        <v>40</v>
      </c>
      <c r="D100" s="6">
        <f t="shared" si="11"/>
        <v>0</v>
      </c>
      <c r="E100" s="6">
        <f t="shared" si="12"/>
        <v>-0.5</v>
      </c>
      <c r="F100" s="15">
        <v>21</v>
      </c>
      <c r="G100" s="15" t="s">
        <v>155</v>
      </c>
      <c r="H100" s="12">
        <f t="shared" si="26"/>
        <v>2</v>
      </c>
      <c r="I100" s="15" t="s">
        <v>104</v>
      </c>
      <c r="J100" s="15" t="s">
        <v>68</v>
      </c>
      <c r="L100" s="14" t="s">
        <v>142</v>
      </c>
      <c r="M100" s="14">
        <v>3</v>
      </c>
      <c r="N100" s="6">
        <f t="shared" si="13"/>
        <v>1</v>
      </c>
      <c r="O100" s="14">
        <v>3</v>
      </c>
      <c r="P100" s="6">
        <f t="shared" si="14"/>
        <v>1</v>
      </c>
      <c r="Q100" s="6">
        <f t="shared" si="15"/>
        <v>0</v>
      </c>
      <c r="R100">
        <f t="shared" si="18"/>
        <v>2</v>
      </c>
      <c r="S100" s="26">
        <v>3</v>
      </c>
      <c r="T100" s="16">
        <v>1</v>
      </c>
      <c r="U100" s="16">
        <f t="shared" si="19"/>
        <v>5</v>
      </c>
      <c r="V100" s="16">
        <v>4</v>
      </c>
      <c r="W100" s="16">
        <v>2</v>
      </c>
      <c r="X100" s="16">
        <f t="shared" si="20"/>
        <v>4</v>
      </c>
      <c r="Y100" s="16">
        <v>2</v>
      </c>
      <c r="Z100" s="16">
        <f t="shared" si="21"/>
        <v>4</v>
      </c>
      <c r="AA100" s="16">
        <v>1</v>
      </c>
      <c r="AB100" s="16">
        <f t="shared" si="22"/>
        <v>5</v>
      </c>
      <c r="AC100" s="16">
        <f t="shared" si="23"/>
        <v>4.166666666666667</v>
      </c>
      <c r="AD100" s="17">
        <v>3</v>
      </c>
      <c r="AE100" s="17">
        <v>5</v>
      </c>
      <c r="AF100" s="17">
        <v>4</v>
      </c>
      <c r="AG100" s="17">
        <v>5</v>
      </c>
      <c r="AH100" s="17">
        <f t="shared" si="24"/>
        <v>3</v>
      </c>
      <c r="AI100" s="17">
        <v>5</v>
      </c>
      <c r="AJ100" s="17">
        <v>2</v>
      </c>
      <c r="AK100" s="17">
        <v>2</v>
      </c>
      <c r="AL100" s="17">
        <v>6</v>
      </c>
      <c r="AM100" s="17">
        <f t="shared" si="25"/>
        <v>3.75</v>
      </c>
      <c r="AN100" s="19" t="s">
        <v>73</v>
      </c>
    </row>
    <row r="101" spans="1:40" s="19" customFormat="1" ht="15.75" customHeight="1" x14ac:dyDescent="0.3">
      <c r="A101">
        <v>100</v>
      </c>
      <c r="B101" t="s">
        <v>98</v>
      </c>
      <c r="C101" s="15" t="s">
        <v>36</v>
      </c>
      <c r="D101" s="6">
        <f t="shared" si="11"/>
        <v>1</v>
      </c>
      <c r="E101" s="6">
        <f t="shared" si="12"/>
        <v>0.5</v>
      </c>
      <c r="F101" s="15">
        <v>20</v>
      </c>
      <c r="G101" s="15" t="s">
        <v>155</v>
      </c>
      <c r="H101" s="12">
        <f t="shared" si="26"/>
        <v>2</v>
      </c>
      <c r="I101" s="15" t="s">
        <v>108</v>
      </c>
      <c r="J101" s="15" t="s">
        <v>70</v>
      </c>
      <c r="L101" s="14" t="s">
        <v>142</v>
      </c>
      <c r="M101" s="14">
        <v>1</v>
      </c>
      <c r="N101" s="6">
        <f t="shared" si="13"/>
        <v>1</v>
      </c>
      <c r="O101" s="14">
        <v>1</v>
      </c>
      <c r="P101" s="6">
        <f t="shared" si="14"/>
        <v>1</v>
      </c>
      <c r="Q101" s="6">
        <f t="shared" si="15"/>
        <v>0</v>
      </c>
      <c r="R101">
        <f t="shared" si="18"/>
        <v>0</v>
      </c>
      <c r="S101" s="26">
        <v>5</v>
      </c>
      <c r="T101" s="16">
        <v>1</v>
      </c>
      <c r="U101" s="16">
        <f t="shared" si="19"/>
        <v>5</v>
      </c>
      <c r="V101" s="16">
        <v>2</v>
      </c>
      <c r="W101" s="16">
        <v>1</v>
      </c>
      <c r="X101" s="16">
        <f t="shared" si="20"/>
        <v>5</v>
      </c>
      <c r="Y101" s="16">
        <v>2</v>
      </c>
      <c r="Z101" s="16">
        <f t="shared" si="21"/>
        <v>4</v>
      </c>
      <c r="AA101" s="16">
        <v>1</v>
      </c>
      <c r="AB101" s="16">
        <f t="shared" si="22"/>
        <v>5</v>
      </c>
      <c r="AC101" s="16">
        <f t="shared" si="23"/>
        <v>4.333333333333333</v>
      </c>
      <c r="AD101" s="17">
        <v>6</v>
      </c>
      <c r="AE101" s="17">
        <v>6</v>
      </c>
      <c r="AF101" s="17">
        <v>3</v>
      </c>
      <c r="AG101" s="17">
        <v>6</v>
      </c>
      <c r="AH101" s="17">
        <f t="shared" si="24"/>
        <v>2</v>
      </c>
      <c r="AI101" s="17">
        <v>6</v>
      </c>
      <c r="AJ101" s="17">
        <v>6</v>
      </c>
      <c r="AK101" s="17">
        <v>5</v>
      </c>
      <c r="AL101" s="17">
        <v>6</v>
      </c>
      <c r="AM101" s="17">
        <f t="shared" si="25"/>
        <v>5</v>
      </c>
      <c r="AN101" s="19" t="s">
        <v>73</v>
      </c>
    </row>
    <row r="102" spans="1:40" s="19" customFormat="1" ht="15.75" customHeight="1" x14ac:dyDescent="0.3">
      <c r="A102">
        <v>101</v>
      </c>
      <c r="B102" t="s">
        <v>98</v>
      </c>
      <c r="C102" s="15" t="s">
        <v>36</v>
      </c>
      <c r="D102" s="6">
        <f t="shared" si="11"/>
        <v>1</v>
      </c>
      <c r="E102" s="6">
        <f t="shared" si="12"/>
        <v>0.5</v>
      </c>
      <c r="F102" s="15">
        <v>24</v>
      </c>
      <c r="G102" s="15" t="s">
        <v>155</v>
      </c>
      <c r="H102" s="12">
        <f t="shared" si="26"/>
        <v>2</v>
      </c>
      <c r="I102" s="15" t="s">
        <v>108</v>
      </c>
      <c r="J102" s="15" t="s">
        <v>70</v>
      </c>
      <c r="L102" s="14" t="s">
        <v>144</v>
      </c>
      <c r="M102" s="14">
        <v>0</v>
      </c>
      <c r="N102" s="6">
        <f t="shared" si="13"/>
        <v>0</v>
      </c>
      <c r="O102" s="14">
        <v>3</v>
      </c>
      <c r="P102" s="6">
        <f t="shared" si="14"/>
        <v>1</v>
      </c>
      <c r="Q102" s="6">
        <f t="shared" si="15"/>
        <v>-3</v>
      </c>
      <c r="R102">
        <f t="shared" si="18"/>
        <v>-1</v>
      </c>
      <c r="S102" s="26">
        <v>5</v>
      </c>
      <c r="T102" s="16">
        <v>1</v>
      </c>
      <c r="U102" s="16">
        <f t="shared" si="19"/>
        <v>5</v>
      </c>
      <c r="V102" s="16">
        <v>2</v>
      </c>
      <c r="W102" s="16">
        <v>1</v>
      </c>
      <c r="X102" s="16">
        <f t="shared" si="20"/>
        <v>5</v>
      </c>
      <c r="Y102" s="16">
        <v>3</v>
      </c>
      <c r="Z102" s="16">
        <f t="shared" si="21"/>
        <v>3</v>
      </c>
      <c r="AA102" s="16">
        <v>1</v>
      </c>
      <c r="AB102" s="16">
        <f t="shared" si="22"/>
        <v>5</v>
      </c>
      <c r="AC102" s="16">
        <f t="shared" si="23"/>
        <v>4.166666666666667</v>
      </c>
      <c r="AD102" s="17">
        <v>5</v>
      </c>
      <c r="AE102" s="17">
        <v>4</v>
      </c>
      <c r="AF102" s="17">
        <v>6</v>
      </c>
      <c r="AG102" s="17">
        <v>7</v>
      </c>
      <c r="AH102" s="17">
        <f t="shared" si="24"/>
        <v>1</v>
      </c>
      <c r="AI102" s="17">
        <v>5</v>
      </c>
      <c r="AJ102" s="17">
        <v>7</v>
      </c>
      <c r="AK102" s="17">
        <v>7</v>
      </c>
      <c r="AL102" s="17">
        <v>7</v>
      </c>
      <c r="AM102" s="17">
        <f t="shared" si="25"/>
        <v>5.25</v>
      </c>
      <c r="AN102" s="19" t="s">
        <v>73</v>
      </c>
    </row>
    <row r="103" spans="1:40" s="19" customFormat="1" ht="15.75" customHeight="1" x14ac:dyDescent="0.3">
      <c r="A103">
        <v>102</v>
      </c>
      <c r="B103" t="s">
        <v>98</v>
      </c>
      <c r="C103" s="15" t="s">
        <v>36</v>
      </c>
      <c r="D103" s="6">
        <f t="shared" si="11"/>
        <v>1</v>
      </c>
      <c r="E103" s="6">
        <f t="shared" si="12"/>
        <v>0.5</v>
      </c>
      <c r="F103" s="15">
        <v>28</v>
      </c>
      <c r="G103" s="15" t="s">
        <v>157</v>
      </c>
      <c r="H103" s="12">
        <f t="shared" si="26"/>
        <v>1</v>
      </c>
      <c r="I103" s="15" t="s">
        <v>139</v>
      </c>
      <c r="J103" s="15" t="s">
        <v>70</v>
      </c>
      <c r="L103" s="14" t="s">
        <v>142</v>
      </c>
      <c r="M103" s="14">
        <v>1</v>
      </c>
      <c r="N103" s="6">
        <f t="shared" si="13"/>
        <v>1</v>
      </c>
      <c r="O103" s="14">
        <v>1</v>
      </c>
      <c r="P103" s="6">
        <f t="shared" si="14"/>
        <v>1</v>
      </c>
      <c r="Q103" s="6">
        <f t="shared" si="15"/>
        <v>0</v>
      </c>
      <c r="R103">
        <f t="shared" si="18"/>
        <v>0</v>
      </c>
      <c r="S103" s="26">
        <v>5</v>
      </c>
      <c r="T103" s="16">
        <v>1</v>
      </c>
      <c r="U103" s="16">
        <f t="shared" si="19"/>
        <v>5</v>
      </c>
      <c r="V103" s="16">
        <v>4</v>
      </c>
      <c r="W103" s="16">
        <v>1</v>
      </c>
      <c r="X103" s="16">
        <f t="shared" si="20"/>
        <v>5</v>
      </c>
      <c r="Y103" s="16">
        <v>1</v>
      </c>
      <c r="Z103" s="16">
        <f t="shared" si="21"/>
        <v>5</v>
      </c>
      <c r="AA103" s="16">
        <v>1</v>
      </c>
      <c r="AB103" s="16">
        <f t="shared" si="22"/>
        <v>5</v>
      </c>
      <c r="AC103" s="16">
        <f t="shared" si="23"/>
        <v>4.833333333333333</v>
      </c>
      <c r="AD103" s="17">
        <v>6</v>
      </c>
      <c r="AE103" s="17">
        <v>3</v>
      </c>
      <c r="AF103" s="17">
        <v>5</v>
      </c>
      <c r="AG103" s="17">
        <v>1</v>
      </c>
      <c r="AH103" s="17">
        <f t="shared" si="24"/>
        <v>7</v>
      </c>
      <c r="AI103" s="17">
        <v>6</v>
      </c>
      <c r="AJ103" s="17">
        <v>6</v>
      </c>
      <c r="AK103" s="17">
        <v>6</v>
      </c>
      <c r="AL103" s="17">
        <v>6</v>
      </c>
      <c r="AM103" s="17">
        <f t="shared" si="25"/>
        <v>5.625</v>
      </c>
      <c r="AN103" s="19" t="s">
        <v>73</v>
      </c>
    </row>
    <row r="104" spans="1:40" s="19" customFormat="1" ht="15.75" customHeight="1" x14ac:dyDescent="0.3">
      <c r="A104">
        <v>103</v>
      </c>
      <c r="B104" t="s">
        <v>98</v>
      </c>
      <c r="C104" s="15" t="s">
        <v>40</v>
      </c>
      <c r="D104" s="6">
        <f t="shared" si="11"/>
        <v>0</v>
      </c>
      <c r="E104" s="6">
        <f t="shared" si="12"/>
        <v>-0.5</v>
      </c>
      <c r="F104" s="15">
        <v>20</v>
      </c>
      <c r="G104" s="15" t="s">
        <v>155</v>
      </c>
      <c r="H104" s="12">
        <f t="shared" si="26"/>
        <v>2</v>
      </c>
      <c r="I104" s="15" t="s">
        <v>120</v>
      </c>
      <c r="J104" s="15" t="s">
        <v>70</v>
      </c>
      <c r="L104" s="14" t="s">
        <v>142</v>
      </c>
      <c r="M104" s="14">
        <v>0</v>
      </c>
      <c r="N104" s="6">
        <f t="shared" si="13"/>
        <v>0</v>
      </c>
      <c r="O104" s="14">
        <v>0</v>
      </c>
      <c r="P104" s="6">
        <f t="shared" si="14"/>
        <v>0</v>
      </c>
      <c r="Q104" s="6">
        <f t="shared" si="15"/>
        <v>0</v>
      </c>
      <c r="R104">
        <f t="shared" si="18"/>
        <v>0</v>
      </c>
      <c r="S104" s="26">
        <v>5</v>
      </c>
      <c r="T104" s="16">
        <v>1</v>
      </c>
      <c r="U104" s="16">
        <f t="shared" si="19"/>
        <v>5</v>
      </c>
      <c r="V104" s="16">
        <v>4</v>
      </c>
      <c r="W104" s="16">
        <v>1</v>
      </c>
      <c r="X104" s="16">
        <f t="shared" si="20"/>
        <v>5</v>
      </c>
      <c r="Y104" s="16">
        <v>2</v>
      </c>
      <c r="Z104" s="16">
        <f t="shared" si="21"/>
        <v>4</v>
      </c>
      <c r="AA104" s="16">
        <v>1</v>
      </c>
      <c r="AB104" s="16">
        <f t="shared" si="22"/>
        <v>5</v>
      </c>
      <c r="AC104" s="16">
        <f t="shared" si="23"/>
        <v>4.666666666666667</v>
      </c>
      <c r="AD104" s="17">
        <v>2</v>
      </c>
      <c r="AE104" s="17">
        <v>3</v>
      </c>
      <c r="AF104" s="17">
        <v>2</v>
      </c>
      <c r="AG104" s="17">
        <v>4</v>
      </c>
      <c r="AH104" s="17">
        <f t="shared" si="24"/>
        <v>4</v>
      </c>
      <c r="AI104" s="17">
        <v>2</v>
      </c>
      <c r="AJ104" s="17">
        <v>6</v>
      </c>
      <c r="AK104" s="17">
        <v>3</v>
      </c>
      <c r="AL104" s="17">
        <v>2</v>
      </c>
      <c r="AM104" s="17">
        <f t="shared" si="25"/>
        <v>3</v>
      </c>
      <c r="AN104" s="19" t="s">
        <v>73</v>
      </c>
    </row>
    <row r="105" spans="1:40" s="19" customFormat="1" ht="15.75" customHeight="1" x14ac:dyDescent="0.3">
      <c r="A105">
        <v>104</v>
      </c>
      <c r="B105" t="s">
        <v>98</v>
      </c>
      <c r="C105" s="15" t="s">
        <v>40</v>
      </c>
      <c r="D105" s="6">
        <f t="shared" si="11"/>
        <v>0</v>
      </c>
      <c r="E105" s="6">
        <f t="shared" si="12"/>
        <v>-0.5</v>
      </c>
      <c r="F105" s="15">
        <v>23</v>
      </c>
      <c r="G105" s="15" t="s">
        <v>156</v>
      </c>
      <c r="H105" s="12">
        <f t="shared" si="26"/>
        <v>3</v>
      </c>
      <c r="I105" s="15"/>
      <c r="J105" s="15"/>
      <c r="L105" s="14" t="s">
        <v>142</v>
      </c>
      <c r="M105" s="14">
        <v>0</v>
      </c>
      <c r="N105" s="6">
        <f t="shared" si="13"/>
        <v>0</v>
      </c>
      <c r="O105" s="14">
        <v>0</v>
      </c>
      <c r="P105" s="6">
        <f t="shared" si="14"/>
        <v>0</v>
      </c>
      <c r="Q105" s="6">
        <f t="shared" si="15"/>
        <v>0</v>
      </c>
      <c r="R105">
        <f t="shared" si="18"/>
        <v>0</v>
      </c>
      <c r="S105" s="26">
        <v>5</v>
      </c>
      <c r="T105" s="16">
        <v>1</v>
      </c>
      <c r="U105" s="16">
        <f t="shared" si="19"/>
        <v>5</v>
      </c>
      <c r="V105" s="16">
        <v>5</v>
      </c>
      <c r="W105" s="16">
        <v>3</v>
      </c>
      <c r="X105" s="16">
        <f t="shared" si="20"/>
        <v>3</v>
      </c>
      <c r="Y105" s="16">
        <v>1</v>
      </c>
      <c r="Z105" s="16">
        <f t="shared" si="21"/>
        <v>5</v>
      </c>
      <c r="AA105" s="16">
        <v>3</v>
      </c>
      <c r="AB105" s="16">
        <f t="shared" si="22"/>
        <v>3</v>
      </c>
      <c r="AC105" s="16">
        <f t="shared" si="23"/>
        <v>4.333333333333333</v>
      </c>
      <c r="AD105" s="17">
        <v>4</v>
      </c>
      <c r="AE105" s="17">
        <v>1</v>
      </c>
      <c r="AF105" s="17">
        <v>2</v>
      </c>
      <c r="AG105" s="17">
        <v>6</v>
      </c>
      <c r="AH105" s="17">
        <f t="shared" si="24"/>
        <v>2</v>
      </c>
      <c r="AI105" s="17">
        <v>2</v>
      </c>
      <c r="AJ105" s="17">
        <v>3</v>
      </c>
      <c r="AK105" s="17">
        <v>1</v>
      </c>
      <c r="AL105" s="17">
        <v>3</v>
      </c>
      <c r="AM105" s="17">
        <f t="shared" si="25"/>
        <v>2.25</v>
      </c>
      <c r="AN105" s="19" t="s">
        <v>73</v>
      </c>
    </row>
    <row r="106" spans="1:40" s="19" customFormat="1" ht="15.75" customHeight="1" x14ac:dyDescent="0.3">
      <c r="A106">
        <v>105</v>
      </c>
      <c r="B106" t="s">
        <v>98</v>
      </c>
      <c r="C106" s="15" t="s">
        <v>36</v>
      </c>
      <c r="D106" s="6">
        <f t="shared" ref="D106:D164" si="27">IF(C106="F",1,0)</f>
        <v>1</v>
      </c>
      <c r="E106" s="6">
        <f t="shared" ref="E106:E164" si="28">IF(D106=0,-0.5,0.5)</f>
        <v>0.5</v>
      </c>
      <c r="F106" s="15">
        <v>20</v>
      </c>
      <c r="G106" s="15" t="s">
        <v>155</v>
      </c>
      <c r="H106" s="12">
        <f t="shared" si="26"/>
        <v>2</v>
      </c>
      <c r="I106" s="15"/>
      <c r="J106" s="15"/>
      <c r="L106" s="14" t="s">
        <v>144</v>
      </c>
      <c r="M106" s="14">
        <v>0</v>
      </c>
      <c r="N106" s="6">
        <f t="shared" ref="N106:N164" si="29">IF(M106=0,0,1)</f>
        <v>0</v>
      </c>
      <c r="O106" s="14">
        <v>2</v>
      </c>
      <c r="P106" s="6">
        <f t="shared" ref="P106:P164" si="30">IF(O106=0,0,1)</f>
        <v>1</v>
      </c>
      <c r="Q106" s="6">
        <f t="shared" ref="Q106:Q164" si="31">M106-O106</f>
        <v>-2</v>
      </c>
      <c r="R106">
        <f t="shared" si="18"/>
        <v>-1</v>
      </c>
      <c r="S106" s="26">
        <v>3</v>
      </c>
      <c r="T106" s="16">
        <v>1</v>
      </c>
      <c r="U106" s="16">
        <f t="shared" si="19"/>
        <v>5</v>
      </c>
      <c r="V106" s="16">
        <v>3</v>
      </c>
      <c r="W106" s="16">
        <v>1</v>
      </c>
      <c r="X106" s="16">
        <f t="shared" si="20"/>
        <v>5</v>
      </c>
      <c r="Y106" s="16">
        <v>1</v>
      </c>
      <c r="Z106" s="16">
        <f t="shared" si="21"/>
        <v>5</v>
      </c>
      <c r="AA106" s="16">
        <v>1</v>
      </c>
      <c r="AB106" s="16">
        <f t="shared" si="22"/>
        <v>5</v>
      </c>
      <c r="AC106" s="16">
        <f t="shared" si="23"/>
        <v>4.333333333333333</v>
      </c>
      <c r="AD106" s="17">
        <v>4</v>
      </c>
      <c r="AE106" s="17">
        <v>5</v>
      </c>
      <c r="AF106" s="17">
        <v>3</v>
      </c>
      <c r="AG106" s="17">
        <v>1</v>
      </c>
      <c r="AH106" s="17">
        <f t="shared" si="24"/>
        <v>7</v>
      </c>
      <c r="AI106" s="17">
        <v>7</v>
      </c>
      <c r="AJ106" s="17">
        <v>5</v>
      </c>
      <c r="AK106" s="17">
        <v>4</v>
      </c>
      <c r="AL106" s="17">
        <v>6</v>
      </c>
      <c r="AM106" s="17">
        <f t="shared" si="25"/>
        <v>5.125</v>
      </c>
      <c r="AN106" s="19" t="s">
        <v>73</v>
      </c>
    </row>
    <row r="107" spans="1:40" s="19" customFormat="1" ht="15.75" customHeight="1" x14ac:dyDescent="0.3">
      <c r="A107">
        <v>106</v>
      </c>
      <c r="B107" t="s">
        <v>98</v>
      </c>
      <c r="C107" s="15" t="s">
        <v>36</v>
      </c>
      <c r="D107" s="6">
        <f t="shared" si="27"/>
        <v>1</v>
      </c>
      <c r="E107" s="6">
        <f t="shared" si="28"/>
        <v>0.5</v>
      </c>
      <c r="F107" s="15">
        <v>21</v>
      </c>
      <c r="G107" s="15" t="s">
        <v>155</v>
      </c>
      <c r="H107" s="12">
        <f t="shared" si="26"/>
        <v>2</v>
      </c>
      <c r="I107" s="15"/>
      <c r="J107" s="15"/>
      <c r="L107" s="14" t="s">
        <v>142</v>
      </c>
      <c r="M107" s="14">
        <v>0</v>
      </c>
      <c r="N107" s="6">
        <f t="shared" si="29"/>
        <v>0</v>
      </c>
      <c r="O107" s="14">
        <v>0</v>
      </c>
      <c r="P107" s="6">
        <f t="shared" si="30"/>
        <v>0</v>
      </c>
      <c r="Q107" s="6">
        <f t="shared" si="31"/>
        <v>0</v>
      </c>
      <c r="R107">
        <f t="shared" si="18"/>
        <v>0</v>
      </c>
      <c r="S107" s="26">
        <v>4</v>
      </c>
      <c r="T107" s="16">
        <v>1</v>
      </c>
      <c r="U107" s="16">
        <f t="shared" si="19"/>
        <v>5</v>
      </c>
      <c r="V107" s="16">
        <v>4</v>
      </c>
      <c r="W107" s="16">
        <v>1</v>
      </c>
      <c r="X107" s="16">
        <f t="shared" si="20"/>
        <v>5</v>
      </c>
      <c r="Y107" s="16">
        <v>1</v>
      </c>
      <c r="Z107" s="16">
        <f t="shared" si="21"/>
        <v>5</v>
      </c>
      <c r="AA107" s="16">
        <v>1</v>
      </c>
      <c r="AB107" s="16">
        <f t="shared" si="22"/>
        <v>5</v>
      </c>
      <c r="AC107" s="16">
        <f t="shared" si="23"/>
        <v>4.666666666666667</v>
      </c>
      <c r="AD107" s="17">
        <v>5</v>
      </c>
      <c r="AE107" s="17">
        <v>3</v>
      </c>
      <c r="AF107" s="17">
        <v>5</v>
      </c>
      <c r="AG107" s="17">
        <v>2</v>
      </c>
      <c r="AH107" s="17">
        <f t="shared" si="24"/>
        <v>6</v>
      </c>
      <c r="AI107" s="17">
        <v>5</v>
      </c>
      <c r="AJ107" s="17">
        <v>6</v>
      </c>
      <c r="AK107" s="17">
        <v>3</v>
      </c>
      <c r="AL107" s="17">
        <v>5</v>
      </c>
      <c r="AM107" s="17">
        <f t="shared" si="25"/>
        <v>4.75</v>
      </c>
      <c r="AN107" s="19" t="s">
        <v>73</v>
      </c>
    </row>
    <row r="108" spans="1:40" s="19" customFormat="1" ht="15.75" customHeight="1" x14ac:dyDescent="0.3">
      <c r="A108">
        <v>107</v>
      </c>
      <c r="B108" t="s">
        <v>98</v>
      </c>
      <c r="C108" s="15" t="s">
        <v>40</v>
      </c>
      <c r="D108" s="6">
        <f t="shared" si="27"/>
        <v>0</v>
      </c>
      <c r="E108" s="6">
        <f t="shared" si="28"/>
        <v>-0.5</v>
      </c>
      <c r="F108" s="15">
        <v>22</v>
      </c>
      <c r="G108" s="15" t="s">
        <v>155</v>
      </c>
      <c r="H108" s="12">
        <f t="shared" si="26"/>
        <v>2</v>
      </c>
      <c r="I108" s="15"/>
      <c r="J108" s="15"/>
      <c r="L108" s="14" t="s">
        <v>142</v>
      </c>
      <c r="M108" s="14">
        <v>0</v>
      </c>
      <c r="N108" s="6">
        <f t="shared" si="29"/>
        <v>0</v>
      </c>
      <c r="O108" s="14">
        <v>0</v>
      </c>
      <c r="P108" s="6">
        <f t="shared" si="30"/>
        <v>0</v>
      </c>
      <c r="Q108" s="6">
        <f t="shared" si="31"/>
        <v>0</v>
      </c>
      <c r="R108">
        <f t="shared" si="18"/>
        <v>0</v>
      </c>
      <c r="S108" s="26">
        <v>5</v>
      </c>
      <c r="T108" s="16">
        <v>1</v>
      </c>
      <c r="U108" s="16">
        <f t="shared" si="19"/>
        <v>5</v>
      </c>
      <c r="V108" s="16">
        <v>4</v>
      </c>
      <c r="W108" s="16">
        <v>3</v>
      </c>
      <c r="X108" s="16">
        <f t="shared" si="20"/>
        <v>3</v>
      </c>
      <c r="Y108" s="16">
        <v>3</v>
      </c>
      <c r="Z108" s="16">
        <f t="shared" si="21"/>
        <v>3</v>
      </c>
      <c r="AA108" s="16">
        <v>1</v>
      </c>
      <c r="AB108" s="16">
        <f t="shared" si="22"/>
        <v>5</v>
      </c>
      <c r="AC108" s="16">
        <f t="shared" si="23"/>
        <v>4.166666666666667</v>
      </c>
      <c r="AD108" s="17">
        <v>1</v>
      </c>
      <c r="AE108" s="17">
        <v>1</v>
      </c>
      <c r="AF108" s="17">
        <v>3</v>
      </c>
      <c r="AG108" s="17">
        <v>2</v>
      </c>
      <c r="AH108" s="17">
        <f t="shared" si="24"/>
        <v>6</v>
      </c>
      <c r="AI108" s="17">
        <v>4</v>
      </c>
      <c r="AJ108" s="17">
        <v>6</v>
      </c>
      <c r="AK108" s="17">
        <v>5</v>
      </c>
      <c r="AL108" s="17">
        <v>6</v>
      </c>
      <c r="AM108" s="17">
        <f t="shared" si="25"/>
        <v>4</v>
      </c>
      <c r="AN108" s="19" t="s">
        <v>73</v>
      </c>
    </row>
    <row r="109" spans="1:40" s="19" customFormat="1" ht="15.75" customHeight="1" x14ac:dyDescent="0.3">
      <c r="A109">
        <v>108</v>
      </c>
      <c r="B109" t="s">
        <v>98</v>
      </c>
      <c r="C109" s="15" t="s">
        <v>36</v>
      </c>
      <c r="D109" s="6">
        <f t="shared" si="27"/>
        <v>1</v>
      </c>
      <c r="E109" s="6">
        <f t="shared" si="28"/>
        <v>0.5</v>
      </c>
      <c r="F109" s="15">
        <v>23</v>
      </c>
      <c r="G109" s="15" t="s">
        <v>155</v>
      </c>
      <c r="H109" s="12">
        <f t="shared" si="26"/>
        <v>2</v>
      </c>
      <c r="I109" s="15"/>
      <c r="J109" s="15"/>
      <c r="L109" s="14" t="s">
        <v>142</v>
      </c>
      <c r="M109" s="14">
        <v>5</v>
      </c>
      <c r="N109" s="6">
        <f t="shared" si="29"/>
        <v>1</v>
      </c>
      <c r="O109" s="14">
        <v>5</v>
      </c>
      <c r="P109" s="6">
        <f t="shared" si="30"/>
        <v>1</v>
      </c>
      <c r="Q109" s="6">
        <f t="shared" si="31"/>
        <v>0</v>
      </c>
      <c r="R109">
        <f t="shared" si="18"/>
        <v>4</v>
      </c>
      <c r="S109" s="26">
        <v>5</v>
      </c>
      <c r="T109" s="16">
        <v>1</v>
      </c>
      <c r="U109" s="16">
        <f t="shared" si="19"/>
        <v>5</v>
      </c>
      <c r="V109" s="16">
        <v>3</v>
      </c>
      <c r="W109" s="16">
        <v>4</v>
      </c>
      <c r="X109" s="16">
        <f t="shared" si="20"/>
        <v>2</v>
      </c>
      <c r="Y109" s="16">
        <v>3</v>
      </c>
      <c r="Z109" s="16">
        <f t="shared" si="21"/>
        <v>3</v>
      </c>
      <c r="AA109" s="16">
        <v>4</v>
      </c>
      <c r="AB109" s="16">
        <f t="shared" si="22"/>
        <v>2</v>
      </c>
      <c r="AC109" s="16">
        <f t="shared" si="23"/>
        <v>3.3333333333333335</v>
      </c>
      <c r="AD109" s="17">
        <v>5</v>
      </c>
      <c r="AE109" s="17">
        <v>5</v>
      </c>
      <c r="AF109" s="17">
        <v>6</v>
      </c>
      <c r="AG109" s="17">
        <v>3</v>
      </c>
      <c r="AH109" s="17">
        <f t="shared" si="24"/>
        <v>5</v>
      </c>
      <c r="AI109" s="17">
        <v>4</v>
      </c>
      <c r="AJ109" s="17">
        <v>5</v>
      </c>
      <c r="AK109" s="17">
        <v>5</v>
      </c>
      <c r="AL109" s="17">
        <v>4</v>
      </c>
      <c r="AM109" s="17">
        <f t="shared" si="25"/>
        <v>4.875</v>
      </c>
      <c r="AN109" s="19" t="s">
        <v>73</v>
      </c>
    </row>
    <row r="110" spans="1:40" s="19" customFormat="1" ht="15.75" customHeight="1" x14ac:dyDescent="0.3">
      <c r="A110">
        <v>109</v>
      </c>
      <c r="B110" t="s">
        <v>98</v>
      </c>
      <c r="C110" s="15" t="s">
        <v>36</v>
      </c>
      <c r="D110" s="6">
        <f t="shared" si="27"/>
        <v>1</v>
      </c>
      <c r="E110" s="6">
        <f t="shared" si="28"/>
        <v>0.5</v>
      </c>
      <c r="F110" s="15">
        <v>25</v>
      </c>
      <c r="G110" s="15" t="s">
        <v>155</v>
      </c>
      <c r="H110" s="12">
        <f t="shared" si="26"/>
        <v>2</v>
      </c>
      <c r="I110" s="15"/>
      <c r="J110" s="15"/>
      <c r="L110" s="14" t="s">
        <v>142</v>
      </c>
      <c r="M110" s="14">
        <v>0</v>
      </c>
      <c r="N110" s="6">
        <f t="shared" si="29"/>
        <v>0</v>
      </c>
      <c r="O110" s="14">
        <v>0</v>
      </c>
      <c r="P110" s="6">
        <f t="shared" si="30"/>
        <v>0</v>
      </c>
      <c r="Q110" s="6">
        <f t="shared" si="31"/>
        <v>0</v>
      </c>
      <c r="R110">
        <f t="shared" si="18"/>
        <v>0</v>
      </c>
      <c r="S110" s="26">
        <v>5</v>
      </c>
      <c r="T110" s="16">
        <v>1</v>
      </c>
      <c r="U110" s="16">
        <f t="shared" si="19"/>
        <v>5</v>
      </c>
      <c r="V110" s="16">
        <v>3</v>
      </c>
      <c r="W110" s="16">
        <v>2</v>
      </c>
      <c r="X110" s="16">
        <f t="shared" si="20"/>
        <v>4</v>
      </c>
      <c r="Y110" s="16">
        <v>3</v>
      </c>
      <c r="Z110" s="16">
        <f t="shared" si="21"/>
        <v>3</v>
      </c>
      <c r="AA110" s="16">
        <v>1</v>
      </c>
      <c r="AB110" s="16">
        <f t="shared" si="22"/>
        <v>5</v>
      </c>
      <c r="AC110" s="16">
        <f t="shared" si="23"/>
        <v>4.166666666666667</v>
      </c>
      <c r="AD110" s="17">
        <v>6</v>
      </c>
      <c r="AE110" s="17">
        <v>4</v>
      </c>
      <c r="AF110" s="17">
        <v>6</v>
      </c>
      <c r="AG110" s="17">
        <v>1</v>
      </c>
      <c r="AH110" s="17">
        <f t="shared" si="24"/>
        <v>7</v>
      </c>
      <c r="AI110" s="17">
        <v>6</v>
      </c>
      <c r="AJ110" s="17">
        <v>7</v>
      </c>
      <c r="AK110" s="17">
        <v>5</v>
      </c>
      <c r="AL110" s="17">
        <v>5</v>
      </c>
      <c r="AM110" s="17">
        <f t="shared" si="25"/>
        <v>5.75</v>
      </c>
      <c r="AN110" s="19" t="s">
        <v>73</v>
      </c>
    </row>
    <row r="111" spans="1:40" s="19" customFormat="1" ht="15.75" customHeight="1" x14ac:dyDescent="0.3">
      <c r="A111">
        <v>110</v>
      </c>
      <c r="B111" t="s">
        <v>98</v>
      </c>
      <c r="C111" s="15" t="s">
        <v>40</v>
      </c>
      <c r="D111" s="6">
        <f t="shared" si="27"/>
        <v>0</v>
      </c>
      <c r="E111" s="6">
        <f t="shared" si="28"/>
        <v>-0.5</v>
      </c>
      <c r="F111" s="15">
        <v>20</v>
      </c>
      <c r="G111" s="15" t="s">
        <v>156</v>
      </c>
      <c r="H111" s="12">
        <f t="shared" si="26"/>
        <v>3</v>
      </c>
      <c r="I111" s="15" t="s">
        <v>119</v>
      </c>
      <c r="J111" s="15" t="s">
        <v>68</v>
      </c>
      <c r="L111" s="14" t="s">
        <v>142</v>
      </c>
      <c r="M111" s="14">
        <v>0</v>
      </c>
      <c r="N111" s="6">
        <f t="shared" si="29"/>
        <v>0</v>
      </c>
      <c r="O111" s="14">
        <v>0</v>
      </c>
      <c r="P111" s="6">
        <f t="shared" si="30"/>
        <v>0</v>
      </c>
      <c r="Q111" s="6">
        <f t="shared" si="31"/>
        <v>0</v>
      </c>
      <c r="R111">
        <f t="shared" si="18"/>
        <v>0</v>
      </c>
      <c r="S111" s="26">
        <v>5</v>
      </c>
      <c r="T111" s="16">
        <v>1</v>
      </c>
      <c r="U111" s="16">
        <f t="shared" si="19"/>
        <v>5</v>
      </c>
      <c r="V111" s="16">
        <v>5</v>
      </c>
      <c r="W111" s="16">
        <v>3</v>
      </c>
      <c r="X111" s="16">
        <f t="shared" si="20"/>
        <v>3</v>
      </c>
      <c r="Y111" s="16">
        <v>1</v>
      </c>
      <c r="Z111" s="16">
        <f t="shared" si="21"/>
        <v>5</v>
      </c>
      <c r="AA111" s="16">
        <v>1</v>
      </c>
      <c r="AB111" s="16">
        <f t="shared" si="22"/>
        <v>5</v>
      </c>
      <c r="AC111" s="16">
        <f t="shared" si="23"/>
        <v>4.666666666666667</v>
      </c>
      <c r="AD111" s="17">
        <v>5</v>
      </c>
      <c r="AE111" s="17">
        <v>4</v>
      </c>
      <c r="AF111" s="17">
        <v>7</v>
      </c>
      <c r="AG111" s="17">
        <v>1</v>
      </c>
      <c r="AH111" s="17">
        <f t="shared" si="24"/>
        <v>7</v>
      </c>
      <c r="AI111" s="17">
        <v>7</v>
      </c>
      <c r="AJ111" s="17">
        <v>7</v>
      </c>
      <c r="AK111" s="17">
        <v>3</v>
      </c>
      <c r="AL111" s="17">
        <v>7</v>
      </c>
      <c r="AM111" s="17">
        <f t="shared" si="25"/>
        <v>5.875</v>
      </c>
      <c r="AN111" s="19" t="s">
        <v>73</v>
      </c>
    </row>
    <row r="112" spans="1:40" s="19" customFormat="1" ht="15.75" customHeight="1" x14ac:dyDescent="0.3">
      <c r="A112">
        <v>111</v>
      </c>
      <c r="B112" t="s">
        <v>98</v>
      </c>
      <c r="C112" s="15" t="s">
        <v>36</v>
      </c>
      <c r="D112" s="6">
        <f t="shared" si="27"/>
        <v>1</v>
      </c>
      <c r="E112" s="6">
        <f t="shared" si="28"/>
        <v>0.5</v>
      </c>
      <c r="F112" s="15">
        <v>18</v>
      </c>
      <c r="G112" s="15" t="s">
        <v>155</v>
      </c>
      <c r="H112" s="12">
        <f t="shared" si="26"/>
        <v>2</v>
      </c>
      <c r="I112" s="15" t="s">
        <v>103</v>
      </c>
      <c r="J112" s="15" t="s">
        <v>68</v>
      </c>
      <c r="L112" s="14" t="s">
        <v>142</v>
      </c>
      <c r="M112" s="14">
        <v>2</v>
      </c>
      <c r="N112" s="6">
        <f t="shared" si="29"/>
        <v>1</v>
      </c>
      <c r="O112" s="14">
        <v>2</v>
      </c>
      <c r="P112" s="6">
        <f t="shared" si="30"/>
        <v>1</v>
      </c>
      <c r="Q112" s="6">
        <f t="shared" si="31"/>
        <v>0</v>
      </c>
      <c r="R112">
        <f t="shared" si="18"/>
        <v>1</v>
      </c>
      <c r="S112" s="26">
        <v>4</v>
      </c>
      <c r="T112" s="16">
        <v>2</v>
      </c>
      <c r="U112" s="16">
        <f t="shared" si="19"/>
        <v>4</v>
      </c>
      <c r="V112" s="16">
        <v>3</v>
      </c>
      <c r="W112" s="16">
        <v>2</v>
      </c>
      <c r="X112" s="16">
        <f t="shared" si="20"/>
        <v>4</v>
      </c>
      <c r="Y112" s="16">
        <v>2</v>
      </c>
      <c r="Z112" s="16">
        <f t="shared" si="21"/>
        <v>4</v>
      </c>
      <c r="AA112" s="16">
        <v>1</v>
      </c>
      <c r="AB112" s="16">
        <f t="shared" si="22"/>
        <v>5</v>
      </c>
      <c r="AC112" s="16">
        <f t="shared" si="23"/>
        <v>4</v>
      </c>
      <c r="AD112" s="17">
        <v>6</v>
      </c>
      <c r="AE112" s="17">
        <v>3</v>
      </c>
      <c r="AF112" s="17">
        <v>5</v>
      </c>
      <c r="AG112" s="17">
        <v>3</v>
      </c>
      <c r="AH112" s="17">
        <f t="shared" si="24"/>
        <v>5</v>
      </c>
      <c r="AI112" s="17">
        <v>4</v>
      </c>
      <c r="AJ112" s="17">
        <v>6</v>
      </c>
      <c r="AK112" s="17">
        <v>5</v>
      </c>
      <c r="AL112" s="17">
        <v>6</v>
      </c>
      <c r="AM112" s="17">
        <f t="shared" si="25"/>
        <v>5</v>
      </c>
      <c r="AN112" s="19" t="s">
        <v>73</v>
      </c>
    </row>
    <row r="113" spans="1:40" s="19" customFormat="1" ht="15.75" customHeight="1" x14ac:dyDescent="0.3">
      <c r="A113">
        <v>112</v>
      </c>
      <c r="B113" t="s">
        <v>98</v>
      </c>
      <c r="C113" s="15" t="s">
        <v>36</v>
      </c>
      <c r="D113" s="6">
        <f t="shared" si="27"/>
        <v>1</v>
      </c>
      <c r="E113" s="6">
        <f t="shared" si="28"/>
        <v>0.5</v>
      </c>
      <c r="F113" s="15">
        <v>20</v>
      </c>
      <c r="G113" s="15" t="s">
        <v>155</v>
      </c>
      <c r="H113" s="12">
        <f t="shared" si="26"/>
        <v>2</v>
      </c>
      <c r="I113" s="15" t="s">
        <v>103</v>
      </c>
      <c r="J113" s="15" t="s">
        <v>68</v>
      </c>
      <c r="L113" s="14" t="s">
        <v>142</v>
      </c>
      <c r="M113" s="14">
        <v>3</v>
      </c>
      <c r="N113" s="6">
        <f t="shared" si="29"/>
        <v>1</v>
      </c>
      <c r="O113" s="14">
        <v>3</v>
      </c>
      <c r="P113" s="6">
        <f t="shared" si="30"/>
        <v>1</v>
      </c>
      <c r="Q113" s="6">
        <f t="shared" si="31"/>
        <v>0</v>
      </c>
      <c r="R113">
        <f t="shared" si="18"/>
        <v>2</v>
      </c>
      <c r="S113" s="26">
        <v>4</v>
      </c>
      <c r="T113" s="16">
        <v>1</v>
      </c>
      <c r="U113" s="16">
        <f t="shared" si="19"/>
        <v>5</v>
      </c>
      <c r="V113" s="16">
        <v>4</v>
      </c>
      <c r="W113" s="16">
        <v>2</v>
      </c>
      <c r="X113" s="16">
        <f t="shared" si="20"/>
        <v>4</v>
      </c>
      <c r="Y113" s="16">
        <v>2</v>
      </c>
      <c r="Z113" s="16">
        <f t="shared" si="21"/>
        <v>4</v>
      </c>
      <c r="AA113" s="16">
        <v>1</v>
      </c>
      <c r="AB113" s="16">
        <f t="shared" si="22"/>
        <v>5</v>
      </c>
      <c r="AC113" s="16">
        <f t="shared" si="23"/>
        <v>4.333333333333333</v>
      </c>
      <c r="AD113" s="17">
        <v>6</v>
      </c>
      <c r="AE113" s="17">
        <v>4</v>
      </c>
      <c r="AF113" s="17">
        <v>5</v>
      </c>
      <c r="AG113" s="17">
        <v>5</v>
      </c>
      <c r="AH113" s="17">
        <f t="shared" si="24"/>
        <v>3</v>
      </c>
      <c r="AI113" s="17">
        <v>5</v>
      </c>
      <c r="AJ113" s="17">
        <v>5</v>
      </c>
      <c r="AK113" s="17">
        <v>4</v>
      </c>
      <c r="AL113" s="17">
        <v>6</v>
      </c>
      <c r="AM113" s="17">
        <f t="shared" si="25"/>
        <v>4.75</v>
      </c>
      <c r="AN113" s="19" t="s">
        <v>73</v>
      </c>
    </row>
    <row r="114" spans="1:40" s="19" customFormat="1" ht="15.75" customHeight="1" x14ac:dyDescent="0.3">
      <c r="A114">
        <v>113</v>
      </c>
      <c r="B114" t="s">
        <v>98</v>
      </c>
      <c r="C114" s="15" t="s">
        <v>40</v>
      </c>
      <c r="D114" s="6">
        <f t="shared" si="27"/>
        <v>0</v>
      </c>
      <c r="E114" s="6">
        <f t="shared" si="28"/>
        <v>-0.5</v>
      </c>
      <c r="F114" s="15">
        <v>18</v>
      </c>
      <c r="G114" s="15" t="s">
        <v>155</v>
      </c>
      <c r="H114" s="12">
        <f t="shared" si="26"/>
        <v>2</v>
      </c>
      <c r="I114" s="15" t="s">
        <v>100</v>
      </c>
      <c r="J114" s="15" t="s">
        <v>68</v>
      </c>
      <c r="L114" s="14" t="s">
        <v>144</v>
      </c>
      <c r="M114" s="14">
        <v>5</v>
      </c>
      <c r="N114" s="6">
        <f t="shared" si="29"/>
        <v>1</v>
      </c>
      <c r="O114" s="14">
        <v>3</v>
      </c>
      <c r="P114" s="6">
        <f t="shared" si="30"/>
        <v>1</v>
      </c>
      <c r="Q114" s="6">
        <f t="shared" si="31"/>
        <v>2</v>
      </c>
      <c r="R114">
        <f t="shared" si="18"/>
        <v>4</v>
      </c>
      <c r="S114" s="26">
        <v>5</v>
      </c>
      <c r="T114" s="16">
        <v>1</v>
      </c>
      <c r="U114" s="16">
        <f t="shared" si="19"/>
        <v>5</v>
      </c>
      <c r="V114" s="16">
        <v>5</v>
      </c>
      <c r="W114" s="16">
        <v>1</v>
      </c>
      <c r="X114" s="16">
        <f t="shared" si="20"/>
        <v>5</v>
      </c>
      <c r="Y114" s="16">
        <v>1</v>
      </c>
      <c r="Z114" s="16">
        <f t="shared" si="21"/>
        <v>5</v>
      </c>
      <c r="AA114" s="16">
        <v>2</v>
      </c>
      <c r="AB114" s="16">
        <f t="shared" si="22"/>
        <v>4</v>
      </c>
      <c r="AC114" s="16">
        <f t="shared" si="23"/>
        <v>4.833333333333333</v>
      </c>
      <c r="AD114" s="17">
        <v>6</v>
      </c>
      <c r="AE114" s="17">
        <v>5</v>
      </c>
      <c r="AF114" s="17">
        <v>6</v>
      </c>
      <c r="AG114" s="17">
        <v>3</v>
      </c>
      <c r="AH114" s="17">
        <f t="shared" si="24"/>
        <v>5</v>
      </c>
      <c r="AI114" s="17">
        <v>5</v>
      </c>
      <c r="AJ114" s="17">
        <v>5</v>
      </c>
      <c r="AK114" s="17">
        <v>5</v>
      </c>
      <c r="AL114" s="17">
        <v>6</v>
      </c>
      <c r="AM114" s="17">
        <f t="shared" si="25"/>
        <v>5.375</v>
      </c>
      <c r="AN114" s="19" t="s">
        <v>73</v>
      </c>
    </row>
    <row r="115" spans="1:40" s="19" customFormat="1" ht="15.75" customHeight="1" x14ac:dyDescent="0.3">
      <c r="A115">
        <v>114</v>
      </c>
      <c r="B115" t="s">
        <v>98</v>
      </c>
      <c r="C115" s="15" t="s">
        <v>40</v>
      </c>
      <c r="D115" s="6">
        <f t="shared" si="27"/>
        <v>0</v>
      </c>
      <c r="E115" s="6">
        <f t="shared" si="28"/>
        <v>-0.5</v>
      </c>
      <c r="F115" s="15">
        <v>18</v>
      </c>
      <c r="G115" s="15" t="s">
        <v>155</v>
      </c>
      <c r="H115" s="12">
        <f t="shared" si="26"/>
        <v>2</v>
      </c>
      <c r="I115" s="15" t="s">
        <v>100</v>
      </c>
      <c r="J115" s="15" t="s">
        <v>68</v>
      </c>
      <c r="L115" s="14" t="s">
        <v>142</v>
      </c>
      <c r="M115" s="14">
        <v>1</v>
      </c>
      <c r="N115" s="6">
        <f t="shared" si="29"/>
        <v>1</v>
      </c>
      <c r="O115" s="14">
        <v>1</v>
      </c>
      <c r="P115" s="6">
        <f t="shared" si="30"/>
        <v>1</v>
      </c>
      <c r="Q115" s="6">
        <f t="shared" si="31"/>
        <v>0</v>
      </c>
      <c r="R115">
        <f t="shared" si="18"/>
        <v>0</v>
      </c>
      <c r="S115" s="26">
        <v>5</v>
      </c>
      <c r="T115" s="16">
        <v>1</v>
      </c>
      <c r="U115" s="16">
        <f t="shared" si="19"/>
        <v>5</v>
      </c>
      <c r="V115" s="16">
        <v>5</v>
      </c>
      <c r="W115" s="16">
        <v>1</v>
      </c>
      <c r="X115" s="16">
        <f t="shared" si="20"/>
        <v>5</v>
      </c>
      <c r="Y115" s="16">
        <v>1</v>
      </c>
      <c r="Z115" s="16">
        <f t="shared" si="21"/>
        <v>5</v>
      </c>
      <c r="AA115" s="16">
        <v>1</v>
      </c>
      <c r="AB115" s="16">
        <f t="shared" si="22"/>
        <v>5</v>
      </c>
      <c r="AC115" s="16">
        <f t="shared" si="23"/>
        <v>5</v>
      </c>
      <c r="AD115" s="17">
        <v>2</v>
      </c>
      <c r="AE115" s="17">
        <v>2</v>
      </c>
      <c r="AF115" s="17">
        <v>3</v>
      </c>
      <c r="AG115" s="17">
        <v>6</v>
      </c>
      <c r="AH115" s="17">
        <f t="shared" si="24"/>
        <v>2</v>
      </c>
      <c r="AI115" s="17">
        <v>3</v>
      </c>
      <c r="AJ115" s="17">
        <v>2</v>
      </c>
      <c r="AK115" s="17">
        <v>2</v>
      </c>
      <c r="AL115" s="17">
        <v>6</v>
      </c>
      <c r="AM115" s="17">
        <f t="shared" si="25"/>
        <v>2.75</v>
      </c>
      <c r="AN115" s="19" t="s">
        <v>73</v>
      </c>
    </row>
    <row r="116" spans="1:40" s="19" customFormat="1" ht="15.75" customHeight="1" x14ac:dyDescent="0.3">
      <c r="A116">
        <v>115</v>
      </c>
      <c r="B116" t="s">
        <v>98</v>
      </c>
      <c r="C116" s="15" t="s">
        <v>40</v>
      </c>
      <c r="D116" s="6">
        <f t="shared" si="27"/>
        <v>0</v>
      </c>
      <c r="E116" s="6">
        <f t="shared" si="28"/>
        <v>-0.5</v>
      </c>
      <c r="F116" s="15">
        <v>19</v>
      </c>
      <c r="G116" s="15" t="s">
        <v>155</v>
      </c>
      <c r="H116" s="12">
        <f t="shared" si="26"/>
        <v>2</v>
      </c>
      <c r="I116" s="15" t="s">
        <v>100</v>
      </c>
      <c r="J116" s="15" t="s">
        <v>68</v>
      </c>
      <c r="L116" s="14" t="s">
        <v>144</v>
      </c>
      <c r="M116" s="14">
        <v>0</v>
      </c>
      <c r="N116" s="6">
        <f t="shared" si="29"/>
        <v>0</v>
      </c>
      <c r="O116" s="14">
        <v>0</v>
      </c>
      <c r="P116" s="6">
        <f t="shared" si="30"/>
        <v>0</v>
      </c>
      <c r="Q116" s="6">
        <f t="shared" si="31"/>
        <v>0</v>
      </c>
      <c r="R116">
        <f t="shared" si="18"/>
        <v>0</v>
      </c>
      <c r="S116" s="26">
        <v>4</v>
      </c>
      <c r="T116" s="16">
        <v>2</v>
      </c>
      <c r="U116" s="16">
        <f t="shared" si="19"/>
        <v>4</v>
      </c>
      <c r="V116" s="16">
        <v>3</v>
      </c>
      <c r="W116" s="16">
        <v>2</v>
      </c>
      <c r="X116" s="16">
        <f t="shared" si="20"/>
        <v>4</v>
      </c>
      <c r="Y116" s="16">
        <v>4</v>
      </c>
      <c r="Z116" s="16">
        <f t="shared" si="21"/>
        <v>2</v>
      </c>
      <c r="AA116" s="16">
        <v>3</v>
      </c>
      <c r="AB116" s="16">
        <f t="shared" si="22"/>
        <v>3</v>
      </c>
      <c r="AC116" s="16">
        <f t="shared" si="23"/>
        <v>3.3333333333333335</v>
      </c>
      <c r="AD116" s="17">
        <v>5</v>
      </c>
      <c r="AE116" s="17">
        <v>2</v>
      </c>
      <c r="AF116" s="17">
        <v>2</v>
      </c>
      <c r="AG116" s="17">
        <v>6</v>
      </c>
      <c r="AH116" s="17">
        <f t="shared" si="24"/>
        <v>2</v>
      </c>
      <c r="AI116" s="17">
        <v>4</v>
      </c>
      <c r="AJ116" s="17">
        <v>5</v>
      </c>
      <c r="AK116" s="17">
        <v>5</v>
      </c>
      <c r="AL116" s="17">
        <v>3</v>
      </c>
      <c r="AM116" s="17">
        <f t="shared" si="25"/>
        <v>3.5</v>
      </c>
      <c r="AN116" s="19" t="s">
        <v>73</v>
      </c>
    </row>
    <row r="117" spans="1:40" s="19" customFormat="1" ht="15.75" customHeight="1" x14ac:dyDescent="0.3">
      <c r="A117">
        <v>116</v>
      </c>
      <c r="B117" t="s">
        <v>98</v>
      </c>
      <c r="C117" s="15" t="s">
        <v>36</v>
      </c>
      <c r="D117" s="6">
        <f t="shared" si="27"/>
        <v>1</v>
      </c>
      <c r="E117" s="6">
        <f t="shared" si="28"/>
        <v>0.5</v>
      </c>
      <c r="F117" s="15">
        <v>18</v>
      </c>
      <c r="G117" s="15" t="s">
        <v>155</v>
      </c>
      <c r="H117" s="12">
        <f t="shared" si="26"/>
        <v>2</v>
      </c>
      <c r="I117" s="15" t="s">
        <v>113</v>
      </c>
      <c r="J117" s="15" t="s">
        <v>70</v>
      </c>
      <c r="L117" s="14" t="s">
        <v>144</v>
      </c>
      <c r="M117" s="14">
        <v>0</v>
      </c>
      <c r="N117" s="6">
        <f t="shared" si="29"/>
        <v>0</v>
      </c>
      <c r="O117" s="14">
        <v>0</v>
      </c>
      <c r="P117" s="6">
        <f t="shared" si="30"/>
        <v>0</v>
      </c>
      <c r="Q117" s="6">
        <f t="shared" si="31"/>
        <v>0</v>
      </c>
      <c r="R117">
        <f t="shared" si="18"/>
        <v>0</v>
      </c>
      <c r="S117" s="26">
        <v>5</v>
      </c>
      <c r="T117" s="16">
        <v>3</v>
      </c>
      <c r="U117" s="16">
        <f t="shared" si="19"/>
        <v>3</v>
      </c>
      <c r="V117" s="16">
        <v>4</v>
      </c>
      <c r="W117" s="16">
        <v>2</v>
      </c>
      <c r="X117" s="16">
        <f t="shared" si="20"/>
        <v>4</v>
      </c>
      <c r="Y117" s="16">
        <v>1</v>
      </c>
      <c r="Z117" s="16">
        <f t="shared" si="21"/>
        <v>5</v>
      </c>
      <c r="AA117" s="16">
        <v>3</v>
      </c>
      <c r="AB117" s="16">
        <f t="shared" si="22"/>
        <v>3</v>
      </c>
      <c r="AC117" s="16">
        <f t="shared" si="23"/>
        <v>4</v>
      </c>
      <c r="AD117" s="17">
        <v>4</v>
      </c>
      <c r="AE117" s="17">
        <v>2</v>
      </c>
      <c r="AF117" s="17">
        <v>3</v>
      </c>
      <c r="AG117" s="17">
        <v>4</v>
      </c>
      <c r="AH117" s="17">
        <f t="shared" si="24"/>
        <v>4</v>
      </c>
      <c r="AI117" s="17">
        <v>4</v>
      </c>
      <c r="AJ117" s="17">
        <v>6</v>
      </c>
      <c r="AK117" s="17">
        <v>2</v>
      </c>
      <c r="AL117" s="17">
        <v>3</v>
      </c>
      <c r="AM117" s="17">
        <f t="shared" si="25"/>
        <v>3.5</v>
      </c>
      <c r="AN117" s="19" t="s">
        <v>73</v>
      </c>
    </row>
    <row r="118" spans="1:40" s="19" customFormat="1" ht="15.75" customHeight="1" x14ac:dyDescent="0.3">
      <c r="A118">
        <v>117</v>
      </c>
      <c r="B118" t="s">
        <v>98</v>
      </c>
      <c r="C118" s="15" t="s">
        <v>36</v>
      </c>
      <c r="D118" s="6">
        <f t="shared" si="27"/>
        <v>1</v>
      </c>
      <c r="E118" s="6">
        <f t="shared" si="28"/>
        <v>0.5</v>
      </c>
      <c r="F118" s="15">
        <v>21</v>
      </c>
      <c r="G118" s="15" t="s">
        <v>157</v>
      </c>
      <c r="H118" s="12">
        <f t="shared" si="26"/>
        <v>1</v>
      </c>
      <c r="I118" s="15" t="s">
        <v>102</v>
      </c>
      <c r="J118" s="15" t="s">
        <v>68</v>
      </c>
      <c r="L118" s="14" t="s">
        <v>142</v>
      </c>
      <c r="M118" s="14">
        <v>0</v>
      </c>
      <c r="N118" s="6">
        <f t="shared" si="29"/>
        <v>0</v>
      </c>
      <c r="O118" s="14">
        <v>0</v>
      </c>
      <c r="P118" s="6">
        <f t="shared" si="30"/>
        <v>0</v>
      </c>
      <c r="Q118" s="6">
        <f t="shared" si="31"/>
        <v>0</v>
      </c>
      <c r="R118">
        <f t="shared" si="18"/>
        <v>0</v>
      </c>
      <c r="S118" s="26">
        <v>5</v>
      </c>
      <c r="T118" s="16">
        <v>1</v>
      </c>
      <c r="U118" s="16">
        <f t="shared" si="19"/>
        <v>5</v>
      </c>
      <c r="V118" s="16">
        <v>5</v>
      </c>
      <c r="W118" s="16">
        <v>1</v>
      </c>
      <c r="X118" s="16">
        <f t="shared" si="20"/>
        <v>5</v>
      </c>
      <c r="Y118" s="16">
        <v>1</v>
      </c>
      <c r="Z118" s="16">
        <f t="shared" si="21"/>
        <v>5</v>
      </c>
      <c r="AA118" s="16">
        <v>1</v>
      </c>
      <c r="AB118" s="16">
        <f t="shared" si="22"/>
        <v>5</v>
      </c>
      <c r="AC118" s="16">
        <f t="shared" si="23"/>
        <v>5</v>
      </c>
      <c r="AD118" s="17">
        <v>5</v>
      </c>
      <c r="AE118" s="17">
        <v>4</v>
      </c>
      <c r="AF118" s="17">
        <v>3</v>
      </c>
      <c r="AG118" s="17">
        <v>3</v>
      </c>
      <c r="AH118" s="17">
        <f t="shared" si="24"/>
        <v>5</v>
      </c>
      <c r="AI118" s="17">
        <v>4</v>
      </c>
      <c r="AJ118" s="17">
        <v>5</v>
      </c>
      <c r="AK118" s="17">
        <v>1</v>
      </c>
      <c r="AL118" s="17">
        <v>7</v>
      </c>
      <c r="AM118" s="17">
        <f t="shared" si="25"/>
        <v>4.25</v>
      </c>
      <c r="AN118" s="19" t="s">
        <v>73</v>
      </c>
    </row>
    <row r="119" spans="1:40" s="19" customFormat="1" ht="15.75" customHeight="1" x14ac:dyDescent="0.3">
      <c r="A119">
        <v>118</v>
      </c>
      <c r="B119" t="s">
        <v>98</v>
      </c>
      <c r="C119" s="15" t="s">
        <v>160</v>
      </c>
      <c r="D119" s="6">
        <f t="shared" si="27"/>
        <v>0</v>
      </c>
      <c r="E119" s="6">
        <f t="shared" si="28"/>
        <v>-0.5</v>
      </c>
      <c r="F119" s="15">
        <v>22</v>
      </c>
      <c r="G119" s="15" t="s">
        <v>155</v>
      </c>
      <c r="H119" s="12">
        <f t="shared" si="26"/>
        <v>2</v>
      </c>
      <c r="I119" s="15" t="s">
        <v>102</v>
      </c>
      <c r="J119" s="15" t="s">
        <v>68</v>
      </c>
      <c r="L119" s="14" t="s">
        <v>142</v>
      </c>
      <c r="M119" s="14">
        <v>0</v>
      </c>
      <c r="N119" s="6">
        <f t="shared" si="29"/>
        <v>0</v>
      </c>
      <c r="O119" s="14">
        <v>0</v>
      </c>
      <c r="P119" s="6">
        <f t="shared" si="30"/>
        <v>0</v>
      </c>
      <c r="Q119" s="6">
        <f t="shared" si="31"/>
        <v>0</v>
      </c>
      <c r="R119">
        <f t="shared" si="18"/>
        <v>0</v>
      </c>
      <c r="S119" s="26">
        <v>5</v>
      </c>
      <c r="T119" s="16">
        <v>1</v>
      </c>
      <c r="U119" s="16">
        <f t="shared" si="19"/>
        <v>5</v>
      </c>
      <c r="V119" s="16">
        <v>4</v>
      </c>
      <c r="W119" s="16">
        <v>2</v>
      </c>
      <c r="X119" s="16">
        <f t="shared" si="20"/>
        <v>4</v>
      </c>
      <c r="Y119" s="16">
        <v>1</v>
      </c>
      <c r="Z119" s="16">
        <f t="shared" si="21"/>
        <v>5</v>
      </c>
      <c r="AA119" s="16">
        <v>2</v>
      </c>
      <c r="AB119" s="16">
        <f t="shared" si="22"/>
        <v>4</v>
      </c>
      <c r="AC119" s="16">
        <f t="shared" si="23"/>
        <v>4.5</v>
      </c>
      <c r="AD119" s="17">
        <v>5</v>
      </c>
      <c r="AE119" s="17">
        <v>5</v>
      </c>
      <c r="AF119" s="17">
        <v>5</v>
      </c>
      <c r="AG119" s="17">
        <v>5</v>
      </c>
      <c r="AH119" s="17">
        <f t="shared" si="24"/>
        <v>3</v>
      </c>
      <c r="AI119" s="17">
        <v>5</v>
      </c>
      <c r="AJ119" s="17">
        <v>4</v>
      </c>
      <c r="AK119" s="17">
        <v>5</v>
      </c>
      <c r="AL119" s="17">
        <v>6</v>
      </c>
      <c r="AM119" s="17">
        <f t="shared" si="25"/>
        <v>4.75</v>
      </c>
      <c r="AN119" s="19" t="s">
        <v>73</v>
      </c>
    </row>
    <row r="120" spans="1:40" s="19" customFormat="1" ht="15.75" customHeight="1" x14ac:dyDescent="0.3">
      <c r="A120">
        <v>119</v>
      </c>
      <c r="B120" t="s">
        <v>98</v>
      </c>
      <c r="C120" s="15" t="s">
        <v>36</v>
      </c>
      <c r="D120" s="6">
        <f t="shared" si="27"/>
        <v>1</v>
      </c>
      <c r="E120" s="6">
        <f t="shared" si="28"/>
        <v>0.5</v>
      </c>
      <c r="F120" s="15">
        <v>22</v>
      </c>
      <c r="G120" s="15" t="s">
        <v>155</v>
      </c>
      <c r="H120" s="12">
        <f t="shared" si="26"/>
        <v>2</v>
      </c>
      <c r="I120" s="15" t="s">
        <v>136</v>
      </c>
      <c r="J120" s="15" t="s">
        <v>68</v>
      </c>
      <c r="L120" s="14" t="s">
        <v>144</v>
      </c>
      <c r="M120" s="14">
        <v>2</v>
      </c>
      <c r="N120" s="6">
        <f t="shared" si="29"/>
        <v>1</v>
      </c>
      <c r="O120" s="14">
        <v>2</v>
      </c>
      <c r="P120" s="6">
        <f t="shared" si="30"/>
        <v>1</v>
      </c>
      <c r="Q120" s="6">
        <f t="shared" si="31"/>
        <v>0</v>
      </c>
      <c r="R120">
        <f t="shared" si="18"/>
        <v>1</v>
      </c>
      <c r="S120" s="26">
        <v>4</v>
      </c>
      <c r="T120" s="16">
        <v>1</v>
      </c>
      <c r="U120" s="16">
        <f t="shared" si="19"/>
        <v>5</v>
      </c>
      <c r="V120" s="16">
        <v>4</v>
      </c>
      <c r="W120" s="16">
        <v>3</v>
      </c>
      <c r="X120" s="16">
        <f t="shared" si="20"/>
        <v>3</v>
      </c>
      <c r="Y120" s="16">
        <v>1</v>
      </c>
      <c r="Z120" s="16">
        <f t="shared" si="21"/>
        <v>5</v>
      </c>
      <c r="AA120" s="16">
        <v>1</v>
      </c>
      <c r="AB120" s="16">
        <f t="shared" si="22"/>
        <v>5</v>
      </c>
      <c r="AC120" s="16">
        <f t="shared" si="23"/>
        <v>4.333333333333333</v>
      </c>
      <c r="AD120" s="17">
        <v>4</v>
      </c>
      <c r="AE120" s="17">
        <v>2</v>
      </c>
      <c r="AF120" s="17">
        <v>3</v>
      </c>
      <c r="AG120" s="17">
        <v>5</v>
      </c>
      <c r="AH120" s="17">
        <f t="shared" si="24"/>
        <v>3</v>
      </c>
      <c r="AI120" s="17">
        <v>5</v>
      </c>
      <c r="AJ120" s="17">
        <v>6</v>
      </c>
      <c r="AK120" s="17">
        <v>5</v>
      </c>
      <c r="AL120" s="17">
        <v>5</v>
      </c>
      <c r="AM120" s="17">
        <f t="shared" si="25"/>
        <v>4.125</v>
      </c>
      <c r="AN120" s="19" t="s">
        <v>73</v>
      </c>
    </row>
    <row r="121" spans="1:40" s="19" customFormat="1" ht="15.75" customHeight="1" x14ac:dyDescent="0.3">
      <c r="A121">
        <v>120</v>
      </c>
      <c r="B121" t="s">
        <v>98</v>
      </c>
      <c r="C121" s="15" t="s">
        <v>36</v>
      </c>
      <c r="D121" s="6">
        <f t="shared" si="27"/>
        <v>1</v>
      </c>
      <c r="E121" s="6">
        <f t="shared" si="28"/>
        <v>0.5</v>
      </c>
      <c r="F121" s="15">
        <v>18</v>
      </c>
      <c r="G121" s="15" t="s">
        <v>157</v>
      </c>
      <c r="H121" s="12">
        <f t="shared" si="26"/>
        <v>1</v>
      </c>
      <c r="I121" s="15" t="s">
        <v>115</v>
      </c>
      <c r="J121" s="15" t="s">
        <v>68</v>
      </c>
      <c r="L121" s="14" t="s">
        <v>144</v>
      </c>
      <c r="M121" s="14">
        <v>0</v>
      </c>
      <c r="N121" s="6">
        <f t="shared" si="29"/>
        <v>0</v>
      </c>
      <c r="O121" s="14">
        <v>0</v>
      </c>
      <c r="P121" s="6">
        <f t="shared" si="30"/>
        <v>0</v>
      </c>
      <c r="Q121" s="6">
        <f t="shared" si="31"/>
        <v>0</v>
      </c>
      <c r="R121">
        <f t="shared" si="18"/>
        <v>0</v>
      </c>
      <c r="S121" s="26">
        <v>5</v>
      </c>
      <c r="T121" s="16">
        <v>1</v>
      </c>
      <c r="U121" s="16">
        <f t="shared" si="19"/>
        <v>5</v>
      </c>
      <c r="V121" s="16">
        <v>3</v>
      </c>
      <c r="W121" s="16">
        <v>4</v>
      </c>
      <c r="X121" s="16">
        <f t="shared" si="20"/>
        <v>2</v>
      </c>
      <c r="Y121" s="16">
        <v>3</v>
      </c>
      <c r="Z121" s="16">
        <f t="shared" si="21"/>
        <v>3</v>
      </c>
      <c r="AA121" s="16">
        <v>1</v>
      </c>
      <c r="AB121" s="16">
        <f t="shared" si="22"/>
        <v>5</v>
      </c>
      <c r="AC121" s="16">
        <f t="shared" si="23"/>
        <v>3.8333333333333335</v>
      </c>
      <c r="AD121" s="17">
        <v>7</v>
      </c>
      <c r="AE121" s="17">
        <v>4</v>
      </c>
      <c r="AF121" s="17">
        <v>2</v>
      </c>
      <c r="AG121" s="17">
        <v>5</v>
      </c>
      <c r="AH121" s="17">
        <f t="shared" si="24"/>
        <v>3</v>
      </c>
      <c r="AI121" s="17">
        <v>3</v>
      </c>
      <c r="AJ121" s="17">
        <v>7</v>
      </c>
      <c r="AK121" s="17">
        <v>1</v>
      </c>
      <c r="AL121" s="17">
        <v>5</v>
      </c>
      <c r="AM121" s="17">
        <f t="shared" si="25"/>
        <v>4</v>
      </c>
      <c r="AN121" s="19" t="s">
        <v>73</v>
      </c>
    </row>
    <row r="122" spans="1:40" s="19" customFormat="1" ht="15.75" customHeight="1" x14ac:dyDescent="0.3">
      <c r="A122">
        <v>121</v>
      </c>
      <c r="B122" t="s">
        <v>98</v>
      </c>
      <c r="C122" s="15" t="s">
        <v>40</v>
      </c>
      <c r="D122" s="6">
        <f t="shared" si="27"/>
        <v>0</v>
      </c>
      <c r="E122" s="6">
        <f t="shared" si="28"/>
        <v>-0.5</v>
      </c>
      <c r="F122" s="15">
        <v>18</v>
      </c>
      <c r="G122" s="15" t="s">
        <v>155</v>
      </c>
      <c r="H122" s="12">
        <f t="shared" si="26"/>
        <v>2</v>
      </c>
      <c r="I122" s="15" t="s">
        <v>100</v>
      </c>
      <c r="J122" s="15" t="s">
        <v>68</v>
      </c>
      <c r="L122" s="14" t="s">
        <v>142</v>
      </c>
      <c r="M122" s="14">
        <v>4</v>
      </c>
      <c r="N122" s="6">
        <f t="shared" si="29"/>
        <v>1</v>
      </c>
      <c r="O122" s="14">
        <v>4</v>
      </c>
      <c r="P122" s="6">
        <f t="shared" si="30"/>
        <v>1</v>
      </c>
      <c r="Q122" s="6">
        <f t="shared" si="31"/>
        <v>0</v>
      </c>
      <c r="R122">
        <f t="shared" si="18"/>
        <v>3</v>
      </c>
      <c r="S122" s="26">
        <v>1</v>
      </c>
      <c r="T122" s="16">
        <v>4</v>
      </c>
      <c r="U122" s="16">
        <f t="shared" si="19"/>
        <v>2</v>
      </c>
      <c r="V122" s="16">
        <v>4</v>
      </c>
      <c r="W122" s="16">
        <v>5</v>
      </c>
      <c r="X122" s="16">
        <f t="shared" si="20"/>
        <v>1</v>
      </c>
      <c r="Y122" s="16">
        <v>2</v>
      </c>
      <c r="Z122" s="16">
        <f t="shared" si="21"/>
        <v>4</v>
      </c>
      <c r="AA122" s="16">
        <v>4</v>
      </c>
      <c r="AB122" s="16">
        <f t="shared" si="22"/>
        <v>2</v>
      </c>
      <c r="AC122" s="16">
        <f t="shared" si="23"/>
        <v>2.3333333333333335</v>
      </c>
      <c r="AD122" s="17">
        <v>3</v>
      </c>
      <c r="AE122" s="17">
        <v>1</v>
      </c>
      <c r="AF122" s="17">
        <v>5</v>
      </c>
      <c r="AG122" s="17">
        <v>3</v>
      </c>
      <c r="AH122" s="17">
        <f t="shared" si="24"/>
        <v>5</v>
      </c>
      <c r="AI122" s="17">
        <v>4</v>
      </c>
      <c r="AJ122" s="17">
        <v>2</v>
      </c>
      <c r="AK122" s="17">
        <v>3</v>
      </c>
      <c r="AL122" s="17">
        <v>3</v>
      </c>
      <c r="AM122" s="17">
        <f t="shared" si="25"/>
        <v>3.25</v>
      </c>
      <c r="AN122" s="19" t="s">
        <v>73</v>
      </c>
    </row>
    <row r="123" spans="1:40" s="19" customFormat="1" ht="15.75" customHeight="1" x14ac:dyDescent="0.3">
      <c r="A123">
        <v>122</v>
      </c>
      <c r="B123" t="s">
        <v>98</v>
      </c>
      <c r="C123" s="15" t="s">
        <v>36</v>
      </c>
      <c r="D123" s="6">
        <f t="shared" si="27"/>
        <v>1</v>
      </c>
      <c r="E123" s="6">
        <f t="shared" si="28"/>
        <v>0.5</v>
      </c>
      <c r="F123" s="15">
        <v>18</v>
      </c>
      <c r="G123" s="15" t="s">
        <v>157</v>
      </c>
      <c r="H123" s="12">
        <f t="shared" si="26"/>
        <v>1</v>
      </c>
      <c r="I123" s="15" t="s">
        <v>114</v>
      </c>
      <c r="J123" s="15" t="s">
        <v>70</v>
      </c>
      <c r="L123" s="14" t="s">
        <v>142</v>
      </c>
      <c r="M123" s="14">
        <v>0</v>
      </c>
      <c r="N123" s="6">
        <f t="shared" si="29"/>
        <v>0</v>
      </c>
      <c r="O123" s="14">
        <v>0</v>
      </c>
      <c r="P123" s="6">
        <f t="shared" si="30"/>
        <v>0</v>
      </c>
      <c r="Q123" s="6">
        <f t="shared" si="31"/>
        <v>0</v>
      </c>
      <c r="R123">
        <f t="shared" si="18"/>
        <v>0</v>
      </c>
      <c r="S123" s="26">
        <v>5</v>
      </c>
      <c r="T123" s="16">
        <v>4</v>
      </c>
      <c r="U123" s="16">
        <f t="shared" si="19"/>
        <v>2</v>
      </c>
      <c r="V123" s="16">
        <v>3</v>
      </c>
      <c r="W123" s="16">
        <v>1</v>
      </c>
      <c r="X123" s="16">
        <f t="shared" si="20"/>
        <v>5</v>
      </c>
      <c r="Y123" s="16">
        <v>3</v>
      </c>
      <c r="Z123" s="16">
        <f t="shared" si="21"/>
        <v>3</v>
      </c>
      <c r="AA123" s="16">
        <v>1</v>
      </c>
      <c r="AB123" s="16">
        <f t="shared" si="22"/>
        <v>5</v>
      </c>
      <c r="AC123" s="16">
        <f t="shared" si="23"/>
        <v>3.8333333333333335</v>
      </c>
      <c r="AD123" s="17">
        <v>6</v>
      </c>
      <c r="AE123" s="17">
        <v>5</v>
      </c>
      <c r="AF123" s="17">
        <v>4</v>
      </c>
      <c r="AG123" s="17">
        <v>3</v>
      </c>
      <c r="AH123" s="17">
        <f t="shared" si="24"/>
        <v>5</v>
      </c>
      <c r="AI123" s="17">
        <v>3</v>
      </c>
      <c r="AJ123" s="17">
        <v>6</v>
      </c>
      <c r="AK123" s="17">
        <v>5</v>
      </c>
      <c r="AL123" s="17">
        <v>4</v>
      </c>
      <c r="AM123" s="17">
        <f t="shared" si="25"/>
        <v>4.75</v>
      </c>
      <c r="AN123" s="19" t="s">
        <v>73</v>
      </c>
    </row>
    <row r="124" spans="1:40" s="19" customFormat="1" ht="15.75" customHeight="1" x14ac:dyDescent="0.3">
      <c r="A124">
        <v>123</v>
      </c>
      <c r="B124" t="s">
        <v>98</v>
      </c>
      <c r="C124" s="15" t="s">
        <v>36</v>
      </c>
      <c r="D124" s="6">
        <f t="shared" si="27"/>
        <v>1</v>
      </c>
      <c r="E124" s="6">
        <f t="shared" si="28"/>
        <v>0.5</v>
      </c>
      <c r="F124" s="15">
        <v>20</v>
      </c>
      <c r="G124" s="15" t="s">
        <v>157</v>
      </c>
      <c r="H124" s="12">
        <f t="shared" si="26"/>
        <v>1</v>
      </c>
      <c r="I124" s="15" t="s">
        <v>114</v>
      </c>
      <c r="J124" s="15" t="s">
        <v>70</v>
      </c>
      <c r="L124" s="14" t="s">
        <v>142</v>
      </c>
      <c r="M124" s="14">
        <v>2</v>
      </c>
      <c r="N124" s="6">
        <f t="shared" si="29"/>
        <v>1</v>
      </c>
      <c r="O124" s="14">
        <v>2</v>
      </c>
      <c r="P124" s="6">
        <f t="shared" si="30"/>
        <v>1</v>
      </c>
      <c r="Q124" s="6">
        <f t="shared" si="31"/>
        <v>0</v>
      </c>
      <c r="R124">
        <f t="shared" si="18"/>
        <v>1</v>
      </c>
      <c r="S124" s="26">
        <v>5</v>
      </c>
      <c r="T124" s="16">
        <v>1</v>
      </c>
      <c r="U124" s="16">
        <f t="shared" si="19"/>
        <v>5</v>
      </c>
      <c r="V124" s="16">
        <v>4</v>
      </c>
      <c r="W124" s="16">
        <v>1</v>
      </c>
      <c r="X124" s="16">
        <f t="shared" si="20"/>
        <v>5</v>
      </c>
      <c r="Y124" s="16">
        <v>1</v>
      </c>
      <c r="Z124" s="16">
        <f t="shared" si="21"/>
        <v>5</v>
      </c>
      <c r="AA124" s="16">
        <v>1</v>
      </c>
      <c r="AB124" s="16">
        <f t="shared" si="22"/>
        <v>5</v>
      </c>
      <c r="AC124" s="16">
        <f t="shared" si="23"/>
        <v>4.833333333333333</v>
      </c>
      <c r="AD124" s="17">
        <v>7</v>
      </c>
      <c r="AE124" s="17">
        <v>4</v>
      </c>
      <c r="AF124" s="17">
        <v>6</v>
      </c>
      <c r="AG124" s="17">
        <v>6</v>
      </c>
      <c r="AH124" s="17">
        <f t="shared" si="24"/>
        <v>2</v>
      </c>
      <c r="AI124" s="17">
        <v>6</v>
      </c>
      <c r="AJ124" s="17">
        <v>6</v>
      </c>
      <c r="AK124" s="17">
        <v>7</v>
      </c>
      <c r="AL124" s="17">
        <v>5</v>
      </c>
      <c r="AM124" s="17">
        <f t="shared" si="25"/>
        <v>5.375</v>
      </c>
      <c r="AN124" s="19" t="s">
        <v>73</v>
      </c>
    </row>
    <row r="125" spans="1:40" s="19" customFormat="1" ht="15.75" customHeight="1" x14ac:dyDescent="0.3">
      <c r="A125">
        <v>124</v>
      </c>
      <c r="B125" t="s">
        <v>98</v>
      </c>
      <c r="C125" s="15" t="s">
        <v>40</v>
      </c>
      <c r="D125" s="6">
        <f t="shared" si="27"/>
        <v>0</v>
      </c>
      <c r="E125" s="6">
        <f t="shared" si="28"/>
        <v>-0.5</v>
      </c>
      <c r="F125" s="15">
        <v>20</v>
      </c>
      <c r="G125" s="15" t="s">
        <v>155</v>
      </c>
      <c r="H125" s="12">
        <f t="shared" si="26"/>
        <v>2</v>
      </c>
      <c r="I125" s="15" t="s">
        <v>114</v>
      </c>
      <c r="J125" s="15" t="s">
        <v>70</v>
      </c>
      <c r="L125" s="14" t="s">
        <v>144</v>
      </c>
      <c r="M125" s="14">
        <v>0</v>
      </c>
      <c r="N125" s="6">
        <f t="shared" si="29"/>
        <v>0</v>
      </c>
      <c r="O125" s="14">
        <v>0</v>
      </c>
      <c r="P125" s="6">
        <f t="shared" si="30"/>
        <v>0</v>
      </c>
      <c r="Q125" s="6">
        <f t="shared" si="31"/>
        <v>0</v>
      </c>
      <c r="R125">
        <f t="shared" si="18"/>
        <v>0</v>
      </c>
      <c r="S125" s="26">
        <v>3</v>
      </c>
      <c r="T125" s="16">
        <v>1</v>
      </c>
      <c r="U125" s="16">
        <f t="shared" si="19"/>
        <v>5</v>
      </c>
      <c r="V125" s="16">
        <v>3</v>
      </c>
      <c r="W125" s="16">
        <v>4</v>
      </c>
      <c r="X125" s="16">
        <f t="shared" si="20"/>
        <v>2</v>
      </c>
      <c r="Y125" s="16">
        <v>2</v>
      </c>
      <c r="Z125" s="16">
        <f t="shared" si="21"/>
        <v>4</v>
      </c>
      <c r="AA125" s="16">
        <v>4</v>
      </c>
      <c r="AB125" s="16">
        <f t="shared" si="22"/>
        <v>2</v>
      </c>
      <c r="AC125" s="16">
        <f t="shared" si="23"/>
        <v>3.1666666666666665</v>
      </c>
      <c r="AD125" s="17">
        <v>3</v>
      </c>
      <c r="AE125" s="17">
        <v>1</v>
      </c>
      <c r="AF125" s="17">
        <v>3</v>
      </c>
      <c r="AG125" s="17">
        <v>5</v>
      </c>
      <c r="AH125" s="17">
        <f t="shared" si="24"/>
        <v>3</v>
      </c>
      <c r="AI125" s="17">
        <v>3</v>
      </c>
      <c r="AJ125" s="17">
        <v>3</v>
      </c>
      <c r="AK125" s="17">
        <v>2</v>
      </c>
      <c r="AL125" s="17">
        <v>3</v>
      </c>
      <c r="AM125" s="17">
        <f t="shared" si="25"/>
        <v>2.625</v>
      </c>
      <c r="AN125" s="19" t="s">
        <v>73</v>
      </c>
    </row>
    <row r="126" spans="1:40" s="19" customFormat="1" ht="15.75" customHeight="1" x14ac:dyDescent="0.3">
      <c r="A126">
        <v>125</v>
      </c>
      <c r="B126" t="s">
        <v>98</v>
      </c>
      <c r="C126" s="20" t="s">
        <v>40</v>
      </c>
      <c r="D126" s="6">
        <f t="shared" si="27"/>
        <v>0</v>
      </c>
      <c r="E126" s="6">
        <f t="shared" si="28"/>
        <v>-0.5</v>
      </c>
      <c r="F126" s="20">
        <v>22</v>
      </c>
      <c r="G126" s="20" t="s">
        <v>99</v>
      </c>
      <c r="H126" s="12">
        <f t="shared" si="26"/>
        <v>2</v>
      </c>
      <c r="I126" s="20" t="s">
        <v>121</v>
      </c>
      <c r="J126" s="18" t="s">
        <v>70</v>
      </c>
      <c r="L126" s="21" t="s">
        <v>144</v>
      </c>
      <c r="M126" s="21">
        <v>0</v>
      </c>
      <c r="N126" s="6">
        <f t="shared" si="29"/>
        <v>0</v>
      </c>
      <c r="O126" s="21">
        <v>0</v>
      </c>
      <c r="P126" s="6">
        <f t="shared" si="30"/>
        <v>0</v>
      </c>
      <c r="Q126" s="6">
        <f t="shared" si="31"/>
        <v>0</v>
      </c>
      <c r="R126">
        <f t="shared" si="18"/>
        <v>0</v>
      </c>
      <c r="S126" s="27">
        <v>5</v>
      </c>
      <c r="T126" s="22">
        <v>1</v>
      </c>
      <c r="U126" s="22">
        <f t="shared" ref="U126:U164" si="32">6-T126</f>
        <v>5</v>
      </c>
      <c r="V126" s="22">
        <v>4</v>
      </c>
      <c r="W126" s="22">
        <v>2</v>
      </c>
      <c r="X126" s="22">
        <f t="shared" ref="X126:X164" si="33">6-W126</f>
        <v>4</v>
      </c>
      <c r="Y126" s="22">
        <v>1</v>
      </c>
      <c r="Z126" s="22">
        <f t="shared" ref="Z126:Z164" si="34">6-Y126</f>
        <v>5</v>
      </c>
      <c r="AA126" s="22">
        <v>1</v>
      </c>
      <c r="AB126" s="22">
        <f t="shared" ref="AB126:AB164" si="35">6-AA126</f>
        <v>5</v>
      </c>
      <c r="AC126" s="22">
        <f t="shared" si="23"/>
        <v>4.666666666666667</v>
      </c>
      <c r="AD126" s="17">
        <v>5</v>
      </c>
      <c r="AE126" s="17">
        <v>2</v>
      </c>
      <c r="AF126" s="17">
        <v>1</v>
      </c>
      <c r="AG126" s="17">
        <v>5</v>
      </c>
      <c r="AH126" s="17">
        <v>3</v>
      </c>
      <c r="AI126" s="17">
        <v>2</v>
      </c>
      <c r="AJ126" s="17">
        <v>3</v>
      </c>
      <c r="AK126" s="17">
        <v>7</v>
      </c>
      <c r="AL126" s="17">
        <v>2</v>
      </c>
      <c r="AM126" s="17">
        <v>3.125</v>
      </c>
      <c r="AN126" s="19" t="s">
        <v>73</v>
      </c>
    </row>
    <row r="127" spans="1:40" s="19" customFormat="1" ht="15.75" customHeight="1" x14ac:dyDescent="0.3">
      <c r="A127">
        <v>126</v>
      </c>
      <c r="B127" t="s">
        <v>98</v>
      </c>
      <c r="C127" s="20" t="s">
        <v>40</v>
      </c>
      <c r="D127" s="6">
        <f t="shared" si="27"/>
        <v>0</v>
      </c>
      <c r="E127" s="6">
        <f t="shared" si="28"/>
        <v>-0.5</v>
      </c>
      <c r="F127" s="20">
        <v>26</v>
      </c>
      <c r="G127" s="20" t="s">
        <v>106</v>
      </c>
      <c r="H127" s="12">
        <f t="shared" si="26"/>
        <v>1</v>
      </c>
      <c r="I127" s="20" t="s">
        <v>110</v>
      </c>
      <c r="J127" s="18" t="s">
        <v>69</v>
      </c>
      <c r="L127" s="21" t="s">
        <v>142</v>
      </c>
      <c r="M127" s="21">
        <v>3</v>
      </c>
      <c r="N127" s="6">
        <f t="shared" si="29"/>
        <v>1</v>
      </c>
      <c r="O127" s="21">
        <v>3</v>
      </c>
      <c r="P127" s="6">
        <f t="shared" si="30"/>
        <v>1</v>
      </c>
      <c r="Q127" s="6">
        <f t="shared" si="31"/>
        <v>0</v>
      </c>
      <c r="R127">
        <f t="shared" si="18"/>
        <v>2</v>
      </c>
      <c r="S127" s="27">
        <v>5</v>
      </c>
      <c r="T127" s="22">
        <v>1</v>
      </c>
      <c r="U127" s="22">
        <f t="shared" si="32"/>
        <v>5</v>
      </c>
      <c r="V127" s="22">
        <v>4</v>
      </c>
      <c r="W127" s="22">
        <v>4</v>
      </c>
      <c r="X127" s="22">
        <f t="shared" si="33"/>
        <v>2</v>
      </c>
      <c r="Y127" s="22">
        <v>1</v>
      </c>
      <c r="Z127" s="22">
        <f t="shared" si="34"/>
        <v>5</v>
      </c>
      <c r="AA127" s="22">
        <v>2</v>
      </c>
      <c r="AB127" s="22">
        <f t="shared" si="35"/>
        <v>4</v>
      </c>
      <c r="AC127" s="22">
        <f t="shared" si="23"/>
        <v>4.166666666666667</v>
      </c>
      <c r="AD127" s="17">
        <v>1</v>
      </c>
      <c r="AE127" s="17">
        <v>1</v>
      </c>
      <c r="AF127" s="17">
        <v>2</v>
      </c>
      <c r="AG127" s="17">
        <v>5</v>
      </c>
      <c r="AH127" s="17">
        <v>3</v>
      </c>
      <c r="AI127" s="17">
        <v>3</v>
      </c>
      <c r="AJ127" s="17">
        <v>4</v>
      </c>
      <c r="AK127" s="17">
        <v>2</v>
      </c>
      <c r="AL127" s="17">
        <v>4</v>
      </c>
      <c r="AM127" s="17">
        <v>2.5</v>
      </c>
      <c r="AN127" s="19" t="s">
        <v>73</v>
      </c>
    </row>
    <row r="128" spans="1:40" s="19" customFormat="1" ht="15.75" customHeight="1" x14ac:dyDescent="0.3">
      <c r="A128">
        <v>127</v>
      </c>
      <c r="B128" t="s">
        <v>98</v>
      </c>
      <c r="C128" s="20" t="s">
        <v>40</v>
      </c>
      <c r="D128" s="6">
        <f t="shared" si="27"/>
        <v>0</v>
      </c>
      <c r="E128" s="6">
        <f t="shared" si="28"/>
        <v>-0.5</v>
      </c>
      <c r="F128" s="20">
        <v>18</v>
      </c>
      <c r="G128" s="20" t="s">
        <v>99</v>
      </c>
      <c r="H128" s="12">
        <f t="shared" si="26"/>
        <v>2</v>
      </c>
      <c r="I128" s="20" t="s">
        <v>132</v>
      </c>
      <c r="J128" s="18" t="s">
        <v>69</v>
      </c>
      <c r="L128" s="21" t="s">
        <v>142</v>
      </c>
      <c r="M128" s="21">
        <v>2</v>
      </c>
      <c r="N128" s="6">
        <f t="shared" si="29"/>
        <v>1</v>
      </c>
      <c r="O128" s="21">
        <v>2</v>
      </c>
      <c r="P128" s="6">
        <f t="shared" si="30"/>
        <v>1</v>
      </c>
      <c r="Q128" s="6">
        <f t="shared" si="31"/>
        <v>0</v>
      </c>
      <c r="R128">
        <f t="shared" si="18"/>
        <v>1</v>
      </c>
      <c r="S128" s="27">
        <v>4</v>
      </c>
      <c r="T128" s="22">
        <v>1</v>
      </c>
      <c r="U128" s="22">
        <f t="shared" si="32"/>
        <v>5</v>
      </c>
      <c r="V128" s="22">
        <v>4</v>
      </c>
      <c r="W128" s="22">
        <v>1</v>
      </c>
      <c r="X128" s="22">
        <f t="shared" si="33"/>
        <v>5</v>
      </c>
      <c r="Y128" s="22">
        <v>1</v>
      </c>
      <c r="Z128" s="22">
        <f t="shared" si="34"/>
        <v>5</v>
      </c>
      <c r="AA128" s="22">
        <v>1</v>
      </c>
      <c r="AB128" s="22">
        <f t="shared" si="35"/>
        <v>5</v>
      </c>
      <c r="AC128" s="22">
        <f t="shared" si="23"/>
        <v>4.666666666666667</v>
      </c>
      <c r="AD128" s="17">
        <v>3</v>
      </c>
      <c r="AE128" s="17">
        <v>2</v>
      </c>
      <c r="AF128" s="17">
        <v>3</v>
      </c>
      <c r="AG128" s="17">
        <v>3</v>
      </c>
      <c r="AH128" s="17">
        <v>5</v>
      </c>
      <c r="AI128" s="17">
        <v>5</v>
      </c>
      <c r="AJ128" s="17">
        <v>3</v>
      </c>
      <c r="AK128" s="17">
        <v>3</v>
      </c>
      <c r="AL128" s="17">
        <v>6</v>
      </c>
      <c r="AM128" s="17">
        <v>3.75</v>
      </c>
      <c r="AN128" s="19" t="s">
        <v>73</v>
      </c>
    </row>
    <row r="129" spans="1:40" s="19" customFormat="1" ht="15.75" customHeight="1" x14ac:dyDescent="0.3">
      <c r="A129">
        <v>128</v>
      </c>
      <c r="B129" t="s">
        <v>98</v>
      </c>
      <c r="C129" s="20" t="s">
        <v>36</v>
      </c>
      <c r="D129" s="6">
        <f t="shared" si="27"/>
        <v>1</v>
      </c>
      <c r="E129" s="6">
        <f t="shared" si="28"/>
        <v>0.5</v>
      </c>
      <c r="F129" s="20">
        <v>23</v>
      </c>
      <c r="G129" s="20" t="s">
        <v>106</v>
      </c>
      <c r="H129" s="12">
        <f t="shared" si="26"/>
        <v>1</v>
      </c>
      <c r="I129" s="20" t="s">
        <v>94</v>
      </c>
      <c r="J129" s="18" t="s">
        <v>68</v>
      </c>
      <c r="L129" s="21" t="s">
        <v>144</v>
      </c>
      <c r="M129" s="21">
        <v>0</v>
      </c>
      <c r="N129" s="6">
        <f t="shared" si="29"/>
        <v>0</v>
      </c>
      <c r="O129" s="21">
        <v>0</v>
      </c>
      <c r="P129" s="6">
        <f t="shared" si="30"/>
        <v>0</v>
      </c>
      <c r="Q129" s="6">
        <f t="shared" si="31"/>
        <v>0</v>
      </c>
      <c r="R129">
        <f t="shared" si="18"/>
        <v>0</v>
      </c>
      <c r="S129" s="27">
        <v>5</v>
      </c>
      <c r="T129" s="22">
        <v>1</v>
      </c>
      <c r="U129" s="22">
        <f t="shared" si="32"/>
        <v>5</v>
      </c>
      <c r="V129" s="22">
        <v>5</v>
      </c>
      <c r="W129" s="22">
        <v>1</v>
      </c>
      <c r="X129" s="22">
        <f t="shared" si="33"/>
        <v>5</v>
      </c>
      <c r="Y129" s="22">
        <v>1</v>
      </c>
      <c r="Z129" s="22">
        <f t="shared" si="34"/>
        <v>5</v>
      </c>
      <c r="AA129" s="22">
        <v>1</v>
      </c>
      <c r="AB129" s="22">
        <f t="shared" si="35"/>
        <v>5</v>
      </c>
      <c r="AC129" s="22">
        <f t="shared" si="23"/>
        <v>5</v>
      </c>
      <c r="AD129" s="17">
        <v>4</v>
      </c>
      <c r="AE129" s="17">
        <v>4</v>
      </c>
      <c r="AF129" s="17">
        <v>4</v>
      </c>
      <c r="AG129" s="17">
        <v>4</v>
      </c>
      <c r="AH129" s="17">
        <v>4</v>
      </c>
      <c r="AI129" s="17">
        <v>4</v>
      </c>
      <c r="AJ129" s="17">
        <v>4</v>
      </c>
      <c r="AK129" s="17">
        <v>3</v>
      </c>
      <c r="AL129" s="17">
        <v>7</v>
      </c>
      <c r="AM129" s="17">
        <v>4.25</v>
      </c>
      <c r="AN129" s="19" t="s">
        <v>73</v>
      </c>
    </row>
    <row r="130" spans="1:40" s="19" customFormat="1" ht="15.75" customHeight="1" x14ac:dyDescent="0.3">
      <c r="A130">
        <v>129</v>
      </c>
      <c r="B130" t="s">
        <v>98</v>
      </c>
      <c r="C130" s="20" t="s">
        <v>40</v>
      </c>
      <c r="D130" s="6">
        <f t="shared" si="27"/>
        <v>0</v>
      </c>
      <c r="E130" s="6">
        <f t="shared" si="28"/>
        <v>-0.5</v>
      </c>
      <c r="F130" s="20">
        <v>18</v>
      </c>
      <c r="G130" s="20" t="s">
        <v>111</v>
      </c>
      <c r="H130" s="12">
        <f t="shared" si="26"/>
        <v>3</v>
      </c>
      <c r="I130" s="20" t="s">
        <v>79</v>
      </c>
      <c r="J130" s="18" t="s">
        <v>68</v>
      </c>
      <c r="L130" s="21" t="s">
        <v>142</v>
      </c>
      <c r="M130" s="21">
        <v>0</v>
      </c>
      <c r="N130" s="6">
        <f t="shared" si="29"/>
        <v>0</v>
      </c>
      <c r="O130" s="21">
        <v>0</v>
      </c>
      <c r="P130" s="6">
        <f t="shared" si="30"/>
        <v>0</v>
      </c>
      <c r="Q130" s="6">
        <f t="shared" si="31"/>
        <v>0</v>
      </c>
      <c r="R130">
        <f t="shared" si="18"/>
        <v>0</v>
      </c>
      <c r="S130" s="27">
        <v>5</v>
      </c>
      <c r="T130" s="22">
        <v>1</v>
      </c>
      <c r="U130" s="22">
        <f t="shared" si="32"/>
        <v>5</v>
      </c>
      <c r="V130" s="22">
        <v>5</v>
      </c>
      <c r="W130" s="22">
        <v>1</v>
      </c>
      <c r="X130" s="22">
        <f t="shared" si="33"/>
        <v>5</v>
      </c>
      <c r="Y130" s="22">
        <v>1</v>
      </c>
      <c r="Z130" s="22">
        <f t="shared" si="34"/>
        <v>5</v>
      </c>
      <c r="AA130" s="22">
        <v>1</v>
      </c>
      <c r="AB130" s="22">
        <f t="shared" si="35"/>
        <v>5</v>
      </c>
      <c r="AC130" s="22">
        <f t="shared" si="23"/>
        <v>5</v>
      </c>
      <c r="AD130" s="17">
        <v>5</v>
      </c>
      <c r="AE130" s="17">
        <v>2</v>
      </c>
      <c r="AF130" s="17">
        <v>5</v>
      </c>
      <c r="AG130" s="17">
        <v>4</v>
      </c>
      <c r="AH130" s="17">
        <v>4</v>
      </c>
      <c r="AI130" s="17">
        <v>6</v>
      </c>
      <c r="AJ130" s="17">
        <v>6</v>
      </c>
      <c r="AK130" s="17">
        <v>5</v>
      </c>
      <c r="AL130" s="17">
        <v>5</v>
      </c>
      <c r="AM130" s="17">
        <v>4.75</v>
      </c>
      <c r="AN130" s="19" t="s">
        <v>73</v>
      </c>
    </row>
    <row r="131" spans="1:40" s="19" customFormat="1" ht="15.75" customHeight="1" x14ac:dyDescent="0.3">
      <c r="A131">
        <v>130</v>
      </c>
      <c r="B131" t="s">
        <v>98</v>
      </c>
      <c r="C131" s="20" t="s">
        <v>40</v>
      </c>
      <c r="D131" s="6">
        <f t="shared" si="27"/>
        <v>0</v>
      </c>
      <c r="E131" s="6">
        <f t="shared" si="28"/>
        <v>-0.5</v>
      </c>
      <c r="F131" s="20">
        <v>18</v>
      </c>
      <c r="G131" s="20" t="s">
        <v>106</v>
      </c>
      <c r="H131" s="12">
        <f t="shared" si="26"/>
        <v>1</v>
      </c>
      <c r="I131" s="20" t="s">
        <v>79</v>
      </c>
      <c r="J131" s="18" t="s">
        <v>68</v>
      </c>
      <c r="L131" s="21" t="s">
        <v>144</v>
      </c>
      <c r="M131" s="21">
        <v>0</v>
      </c>
      <c r="N131" s="6">
        <f t="shared" si="29"/>
        <v>0</v>
      </c>
      <c r="O131" s="21">
        <v>0</v>
      </c>
      <c r="P131" s="6">
        <f t="shared" si="30"/>
        <v>0</v>
      </c>
      <c r="Q131" s="6">
        <f t="shared" si="31"/>
        <v>0</v>
      </c>
      <c r="R131">
        <f t="shared" ref="R131:R164" si="36">M131-P131</f>
        <v>0</v>
      </c>
      <c r="S131" s="27">
        <v>5</v>
      </c>
      <c r="T131" s="22">
        <v>1</v>
      </c>
      <c r="U131" s="22">
        <f t="shared" si="32"/>
        <v>5</v>
      </c>
      <c r="V131" s="22">
        <v>3</v>
      </c>
      <c r="W131" s="22">
        <v>5</v>
      </c>
      <c r="X131" s="22">
        <f t="shared" si="33"/>
        <v>1</v>
      </c>
      <c r="Y131" s="22">
        <v>1</v>
      </c>
      <c r="Z131" s="22">
        <f t="shared" si="34"/>
        <v>5</v>
      </c>
      <c r="AA131" s="22">
        <v>1</v>
      </c>
      <c r="AB131" s="22">
        <f t="shared" si="35"/>
        <v>5</v>
      </c>
      <c r="AC131" s="22">
        <f t="shared" si="23"/>
        <v>4</v>
      </c>
      <c r="AD131" s="17">
        <v>7</v>
      </c>
      <c r="AE131" s="17">
        <v>2</v>
      </c>
      <c r="AF131" s="17">
        <v>1</v>
      </c>
      <c r="AG131" s="17">
        <v>1</v>
      </c>
      <c r="AH131" s="17">
        <v>7</v>
      </c>
      <c r="AI131" s="17">
        <v>5</v>
      </c>
      <c r="AJ131" s="17">
        <v>7</v>
      </c>
      <c r="AK131" s="17">
        <v>1</v>
      </c>
      <c r="AL131" s="17">
        <v>7</v>
      </c>
      <c r="AM131" s="17">
        <v>4.625</v>
      </c>
      <c r="AN131" s="19" t="s">
        <v>73</v>
      </c>
    </row>
    <row r="132" spans="1:40" s="19" customFormat="1" ht="15.75" customHeight="1" x14ac:dyDescent="0.3">
      <c r="A132">
        <v>131</v>
      </c>
      <c r="B132" t="s">
        <v>98</v>
      </c>
      <c r="C132" s="20" t="s">
        <v>40</v>
      </c>
      <c r="D132" s="6">
        <f t="shared" si="27"/>
        <v>0</v>
      </c>
      <c r="E132" s="6">
        <f t="shared" si="28"/>
        <v>-0.5</v>
      </c>
      <c r="F132" s="20">
        <v>21</v>
      </c>
      <c r="G132" s="20" t="s">
        <v>111</v>
      </c>
      <c r="H132" s="12">
        <f t="shared" si="26"/>
        <v>3</v>
      </c>
      <c r="I132" s="20" t="s">
        <v>94</v>
      </c>
      <c r="J132" s="18" t="s">
        <v>68</v>
      </c>
      <c r="L132" s="21" t="s">
        <v>144</v>
      </c>
      <c r="M132" s="21">
        <v>0</v>
      </c>
      <c r="N132" s="6">
        <f t="shared" si="29"/>
        <v>0</v>
      </c>
      <c r="O132" s="21">
        <v>0</v>
      </c>
      <c r="P132" s="6">
        <f t="shared" si="30"/>
        <v>0</v>
      </c>
      <c r="Q132" s="6">
        <f t="shared" si="31"/>
        <v>0</v>
      </c>
      <c r="R132">
        <f t="shared" si="36"/>
        <v>0</v>
      </c>
      <c r="S132" s="27">
        <v>5</v>
      </c>
      <c r="T132" s="22">
        <v>1</v>
      </c>
      <c r="U132" s="22">
        <f t="shared" si="32"/>
        <v>5</v>
      </c>
      <c r="V132" s="22">
        <v>5</v>
      </c>
      <c r="W132" s="22">
        <v>1</v>
      </c>
      <c r="X132" s="22">
        <f t="shared" si="33"/>
        <v>5</v>
      </c>
      <c r="Y132" s="22">
        <v>2</v>
      </c>
      <c r="Z132" s="22">
        <f t="shared" si="34"/>
        <v>4</v>
      </c>
      <c r="AA132" s="22">
        <v>3</v>
      </c>
      <c r="AB132" s="22">
        <f t="shared" si="35"/>
        <v>3</v>
      </c>
      <c r="AC132" s="22">
        <f t="shared" si="23"/>
        <v>4.5</v>
      </c>
      <c r="AD132" s="17">
        <v>2</v>
      </c>
      <c r="AE132" s="17">
        <v>2</v>
      </c>
      <c r="AF132" s="17">
        <v>3</v>
      </c>
      <c r="AG132" s="17">
        <v>7</v>
      </c>
      <c r="AH132" s="17">
        <v>1</v>
      </c>
      <c r="AI132" s="17">
        <v>5</v>
      </c>
      <c r="AJ132" s="17">
        <v>4</v>
      </c>
      <c r="AK132" s="17">
        <v>1</v>
      </c>
      <c r="AL132" s="17">
        <v>6</v>
      </c>
      <c r="AM132" s="17">
        <v>3</v>
      </c>
      <c r="AN132" s="19" t="s">
        <v>73</v>
      </c>
    </row>
    <row r="133" spans="1:40" s="19" customFormat="1" ht="15.75" customHeight="1" x14ac:dyDescent="0.3">
      <c r="A133">
        <v>132</v>
      </c>
      <c r="B133" t="s">
        <v>98</v>
      </c>
      <c r="C133" s="20" t="s">
        <v>36</v>
      </c>
      <c r="D133" s="6">
        <f t="shared" si="27"/>
        <v>1</v>
      </c>
      <c r="E133" s="6">
        <f t="shared" si="28"/>
        <v>0.5</v>
      </c>
      <c r="F133" s="20">
        <v>22</v>
      </c>
      <c r="G133" s="20" t="s">
        <v>106</v>
      </c>
      <c r="H133" s="12">
        <f t="shared" si="26"/>
        <v>1</v>
      </c>
      <c r="I133" s="20" t="s">
        <v>124</v>
      </c>
      <c r="J133" s="18" t="s">
        <v>70</v>
      </c>
      <c r="L133" s="21" t="s">
        <v>142</v>
      </c>
      <c r="M133" s="21">
        <v>0</v>
      </c>
      <c r="N133" s="6">
        <f t="shared" si="29"/>
        <v>0</v>
      </c>
      <c r="O133" s="21">
        <v>0</v>
      </c>
      <c r="P133" s="6">
        <f t="shared" si="30"/>
        <v>0</v>
      </c>
      <c r="Q133" s="6">
        <f t="shared" si="31"/>
        <v>0</v>
      </c>
      <c r="R133">
        <f t="shared" si="36"/>
        <v>0</v>
      </c>
      <c r="S133" s="27">
        <v>5</v>
      </c>
      <c r="T133" s="22">
        <v>1</v>
      </c>
      <c r="U133" s="22">
        <f t="shared" si="32"/>
        <v>5</v>
      </c>
      <c r="V133" s="22">
        <v>5</v>
      </c>
      <c r="W133" s="22">
        <v>3</v>
      </c>
      <c r="X133" s="22">
        <f t="shared" si="33"/>
        <v>3</v>
      </c>
      <c r="Y133" s="22">
        <v>1</v>
      </c>
      <c r="Z133" s="22">
        <f t="shared" si="34"/>
        <v>5</v>
      </c>
      <c r="AA133" s="22">
        <v>1</v>
      </c>
      <c r="AB133" s="22">
        <f t="shared" si="35"/>
        <v>5</v>
      </c>
      <c r="AC133" s="22">
        <f t="shared" si="23"/>
        <v>4.666666666666667</v>
      </c>
      <c r="AD133" s="17">
        <v>1</v>
      </c>
      <c r="AE133" s="17">
        <v>1</v>
      </c>
      <c r="AF133" s="17">
        <v>4</v>
      </c>
      <c r="AG133" s="17">
        <v>7</v>
      </c>
      <c r="AH133" s="17">
        <v>1</v>
      </c>
      <c r="AI133" s="17">
        <v>7</v>
      </c>
      <c r="AJ133" s="17">
        <v>7</v>
      </c>
      <c r="AK133" s="17">
        <v>3</v>
      </c>
      <c r="AL133" s="17">
        <v>6</v>
      </c>
      <c r="AM133" s="17">
        <v>3.75</v>
      </c>
      <c r="AN133" s="19" t="s">
        <v>73</v>
      </c>
    </row>
    <row r="134" spans="1:40" s="19" customFormat="1" ht="15.75" customHeight="1" x14ac:dyDescent="0.3">
      <c r="A134">
        <v>133</v>
      </c>
      <c r="B134" t="s">
        <v>98</v>
      </c>
      <c r="C134" s="20" t="s">
        <v>36</v>
      </c>
      <c r="D134" s="6">
        <f t="shared" si="27"/>
        <v>1</v>
      </c>
      <c r="E134" s="6">
        <f t="shared" si="28"/>
        <v>0.5</v>
      </c>
      <c r="F134" s="20">
        <v>22</v>
      </c>
      <c r="G134" s="20" t="s">
        <v>106</v>
      </c>
      <c r="H134" s="12">
        <f t="shared" si="26"/>
        <v>1</v>
      </c>
      <c r="I134" s="20" t="s">
        <v>121</v>
      </c>
      <c r="J134" s="18" t="s">
        <v>70</v>
      </c>
      <c r="L134" s="21" t="s">
        <v>142</v>
      </c>
      <c r="M134" s="21">
        <v>0</v>
      </c>
      <c r="N134" s="6">
        <f t="shared" si="29"/>
        <v>0</v>
      </c>
      <c r="O134" s="21">
        <v>0</v>
      </c>
      <c r="P134" s="6">
        <f t="shared" si="30"/>
        <v>0</v>
      </c>
      <c r="Q134" s="6">
        <f t="shared" si="31"/>
        <v>0</v>
      </c>
      <c r="R134">
        <f t="shared" si="36"/>
        <v>0</v>
      </c>
      <c r="S134" s="27">
        <v>5</v>
      </c>
      <c r="T134" s="22">
        <v>1</v>
      </c>
      <c r="U134" s="22">
        <f t="shared" si="32"/>
        <v>5</v>
      </c>
      <c r="V134" s="22">
        <v>5</v>
      </c>
      <c r="W134" s="22">
        <v>3</v>
      </c>
      <c r="X134" s="22">
        <f t="shared" si="33"/>
        <v>3</v>
      </c>
      <c r="Y134" s="22">
        <v>1</v>
      </c>
      <c r="Z134" s="22">
        <f t="shared" si="34"/>
        <v>5</v>
      </c>
      <c r="AA134" s="22">
        <v>1</v>
      </c>
      <c r="AB134" s="22">
        <f t="shared" si="35"/>
        <v>5</v>
      </c>
      <c r="AC134" s="22">
        <f t="shared" si="23"/>
        <v>4.666666666666667</v>
      </c>
      <c r="AD134" s="17">
        <v>4</v>
      </c>
      <c r="AE134" s="17">
        <v>4</v>
      </c>
      <c r="AF134" s="17">
        <v>6</v>
      </c>
      <c r="AG134" s="17">
        <v>3</v>
      </c>
      <c r="AH134" s="17">
        <v>5</v>
      </c>
      <c r="AI134" s="17">
        <v>7</v>
      </c>
      <c r="AJ134" s="17">
        <v>3</v>
      </c>
      <c r="AK134" s="17">
        <v>5</v>
      </c>
      <c r="AL134" s="17">
        <v>4</v>
      </c>
      <c r="AM134" s="17">
        <v>4.75</v>
      </c>
      <c r="AN134" s="19" t="s">
        <v>73</v>
      </c>
    </row>
    <row r="135" spans="1:40" s="19" customFormat="1" ht="15.75" customHeight="1" x14ac:dyDescent="0.3">
      <c r="A135">
        <v>134</v>
      </c>
      <c r="B135" t="s">
        <v>98</v>
      </c>
      <c r="C135" s="20" t="s">
        <v>36</v>
      </c>
      <c r="D135" s="6">
        <f t="shared" si="27"/>
        <v>1</v>
      </c>
      <c r="E135" s="6">
        <f t="shared" si="28"/>
        <v>0.5</v>
      </c>
      <c r="F135" s="20">
        <v>21</v>
      </c>
      <c r="G135" s="20" t="s">
        <v>106</v>
      </c>
      <c r="H135" s="12">
        <f t="shared" si="26"/>
        <v>1</v>
      </c>
      <c r="I135" s="20" t="s">
        <v>121</v>
      </c>
      <c r="J135" s="18" t="s">
        <v>70</v>
      </c>
      <c r="L135" s="21" t="s">
        <v>144</v>
      </c>
      <c r="M135" s="21">
        <v>0</v>
      </c>
      <c r="N135" s="6">
        <f t="shared" si="29"/>
        <v>0</v>
      </c>
      <c r="O135" s="21">
        <v>0</v>
      </c>
      <c r="P135" s="6">
        <f t="shared" si="30"/>
        <v>0</v>
      </c>
      <c r="Q135" s="6">
        <f t="shared" si="31"/>
        <v>0</v>
      </c>
      <c r="R135">
        <f t="shared" si="36"/>
        <v>0</v>
      </c>
      <c r="S135" s="27">
        <v>5</v>
      </c>
      <c r="T135" s="22">
        <v>1</v>
      </c>
      <c r="U135" s="22">
        <f t="shared" si="32"/>
        <v>5</v>
      </c>
      <c r="V135" s="22">
        <v>4</v>
      </c>
      <c r="W135" s="22">
        <v>1</v>
      </c>
      <c r="X135" s="22">
        <f t="shared" si="33"/>
        <v>5</v>
      </c>
      <c r="Y135" s="22">
        <v>1</v>
      </c>
      <c r="Z135" s="22">
        <f t="shared" si="34"/>
        <v>5</v>
      </c>
      <c r="AA135" s="22">
        <v>2</v>
      </c>
      <c r="AB135" s="22">
        <f t="shared" si="35"/>
        <v>4</v>
      </c>
      <c r="AC135" s="22">
        <f t="shared" si="23"/>
        <v>4.666666666666667</v>
      </c>
      <c r="AD135" s="17">
        <v>6</v>
      </c>
      <c r="AE135" s="17">
        <v>4</v>
      </c>
      <c r="AF135" s="17">
        <v>6</v>
      </c>
      <c r="AG135" s="17">
        <v>3</v>
      </c>
      <c r="AH135" s="17">
        <v>5</v>
      </c>
      <c r="AI135" s="17">
        <v>6</v>
      </c>
      <c r="AJ135" s="17">
        <v>6</v>
      </c>
      <c r="AK135" s="17">
        <v>6</v>
      </c>
      <c r="AL135" s="17">
        <v>7</v>
      </c>
      <c r="AM135" s="17">
        <v>5.75</v>
      </c>
      <c r="AN135" s="19" t="s">
        <v>73</v>
      </c>
    </row>
    <row r="136" spans="1:40" s="19" customFormat="1" ht="15.75" customHeight="1" x14ac:dyDescent="0.3">
      <c r="A136">
        <v>135</v>
      </c>
      <c r="B136" t="s">
        <v>98</v>
      </c>
      <c r="C136" s="20" t="s">
        <v>36</v>
      </c>
      <c r="D136" s="6">
        <f t="shared" si="27"/>
        <v>1</v>
      </c>
      <c r="E136" s="6">
        <f t="shared" si="28"/>
        <v>0.5</v>
      </c>
      <c r="F136" s="20">
        <v>27</v>
      </c>
      <c r="G136" s="20" t="s">
        <v>99</v>
      </c>
      <c r="H136" s="12">
        <f t="shared" si="26"/>
        <v>2</v>
      </c>
      <c r="I136" s="20" t="s">
        <v>38</v>
      </c>
      <c r="J136" s="18" t="s">
        <v>68</v>
      </c>
      <c r="L136" s="21" t="s">
        <v>142</v>
      </c>
      <c r="M136" s="21">
        <v>4</v>
      </c>
      <c r="N136" s="6">
        <f t="shared" si="29"/>
        <v>1</v>
      </c>
      <c r="O136" s="21">
        <v>0</v>
      </c>
      <c r="P136" s="6">
        <f t="shared" si="30"/>
        <v>0</v>
      </c>
      <c r="Q136" s="6">
        <f t="shared" si="31"/>
        <v>4</v>
      </c>
      <c r="R136">
        <f t="shared" si="36"/>
        <v>4</v>
      </c>
      <c r="S136" s="27">
        <v>5</v>
      </c>
      <c r="T136" s="22">
        <v>1</v>
      </c>
      <c r="U136" s="22">
        <f t="shared" si="32"/>
        <v>5</v>
      </c>
      <c r="V136" s="22">
        <v>5</v>
      </c>
      <c r="W136" s="22">
        <v>1</v>
      </c>
      <c r="X136" s="22">
        <f t="shared" si="33"/>
        <v>5</v>
      </c>
      <c r="Y136" s="22">
        <v>1</v>
      </c>
      <c r="Z136" s="22">
        <f t="shared" si="34"/>
        <v>5</v>
      </c>
      <c r="AA136" s="22">
        <v>2</v>
      </c>
      <c r="AB136" s="22">
        <f t="shared" si="35"/>
        <v>4</v>
      </c>
      <c r="AC136" s="22">
        <f t="shared" si="23"/>
        <v>4.833333333333333</v>
      </c>
      <c r="AD136" s="17">
        <v>6</v>
      </c>
      <c r="AE136" s="17">
        <v>4</v>
      </c>
      <c r="AF136" s="17">
        <v>5</v>
      </c>
      <c r="AG136" s="17">
        <v>6</v>
      </c>
      <c r="AH136" s="17">
        <v>2</v>
      </c>
      <c r="AI136" s="17">
        <v>6</v>
      </c>
      <c r="AJ136" s="17">
        <v>4</v>
      </c>
      <c r="AK136" s="17">
        <v>3</v>
      </c>
      <c r="AL136" s="17">
        <v>5</v>
      </c>
      <c r="AM136" s="17">
        <v>4.375</v>
      </c>
      <c r="AN136" s="19" t="s">
        <v>73</v>
      </c>
    </row>
    <row r="137" spans="1:40" s="19" customFormat="1" ht="15.75" customHeight="1" x14ac:dyDescent="0.3">
      <c r="A137">
        <v>136</v>
      </c>
      <c r="B137" t="s">
        <v>98</v>
      </c>
      <c r="C137" s="20" t="s">
        <v>36</v>
      </c>
      <c r="D137" s="6">
        <f t="shared" si="27"/>
        <v>1</v>
      </c>
      <c r="E137" s="6">
        <f t="shared" si="28"/>
        <v>0.5</v>
      </c>
      <c r="F137" s="20">
        <v>26</v>
      </c>
      <c r="G137" s="20" t="s">
        <v>106</v>
      </c>
      <c r="H137" s="12">
        <f t="shared" si="26"/>
        <v>1</v>
      </c>
      <c r="I137" s="20" t="s">
        <v>38</v>
      </c>
      <c r="J137" s="18" t="s">
        <v>68</v>
      </c>
      <c r="L137" s="21" t="s">
        <v>144</v>
      </c>
      <c r="M137" s="21">
        <v>0</v>
      </c>
      <c r="N137" s="6">
        <f t="shared" si="29"/>
        <v>0</v>
      </c>
      <c r="O137" s="21">
        <v>0</v>
      </c>
      <c r="P137" s="6">
        <f t="shared" si="30"/>
        <v>0</v>
      </c>
      <c r="Q137" s="6">
        <f t="shared" si="31"/>
        <v>0</v>
      </c>
      <c r="R137">
        <f t="shared" si="36"/>
        <v>0</v>
      </c>
      <c r="S137" s="27">
        <v>1</v>
      </c>
      <c r="T137" s="22">
        <v>4</v>
      </c>
      <c r="U137" s="22">
        <f t="shared" si="32"/>
        <v>2</v>
      </c>
      <c r="V137" s="22">
        <v>3</v>
      </c>
      <c r="W137" s="22">
        <v>1</v>
      </c>
      <c r="X137" s="22">
        <f t="shared" si="33"/>
        <v>5</v>
      </c>
      <c r="Y137" s="22">
        <v>3</v>
      </c>
      <c r="Z137" s="22">
        <f t="shared" si="34"/>
        <v>3</v>
      </c>
      <c r="AA137" s="22">
        <v>1</v>
      </c>
      <c r="AB137" s="22">
        <f t="shared" si="35"/>
        <v>5</v>
      </c>
      <c r="AC137" s="22">
        <f t="shared" si="23"/>
        <v>3.1666666666666665</v>
      </c>
      <c r="AD137" s="17">
        <v>7</v>
      </c>
      <c r="AE137" s="17">
        <v>4</v>
      </c>
      <c r="AF137" s="17">
        <v>2</v>
      </c>
      <c r="AG137" s="17">
        <v>2</v>
      </c>
      <c r="AH137" s="17">
        <v>6</v>
      </c>
      <c r="AI137" s="17">
        <v>2</v>
      </c>
      <c r="AJ137" s="17">
        <v>7</v>
      </c>
      <c r="AK137" s="17">
        <v>5</v>
      </c>
      <c r="AL137" s="17">
        <v>6</v>
      </c>
      <c r="AM137" s="17">
        <v>4.875</v>
      </c>
      <c r="AN137" s="19" t="s">
        <v>73</v>
      </c>
    </row>
    <row r="138" spans="1:40" s="19" customFormat="1" ht="15.75" customHeight="1" x14ac:dyDescent="0.3">
      <c r="A138">
        <v>137</v>
      </c>
      <c r="B138" t="s">
        <v>98</v>
      </c>
      <c r="C138" s="20" t="s">
        <v>36</v>
      </c>
      <c r="D138" s="6">
        <f t="shared" si="27"/>
        <v>1</v>
      </c>
      <c r="E138" s="6">
        <f t="shared" si="28"/>
        <v>0.5</v>
      </c>
      <c r="F138" s="20">
        <v>23</v>
      </c>
      <c r="G138" s="20" t="s">
        <v>99</v>
      </c>
      <c r="H138" s="12">
        <f t="shared" si="26"/>
        <v>2</v>
      </c>
      <c r="I138" s="20" t="s">
        <v>121</v>
      </c>
      <c r="J138" s="18" t="s">
        <v>70</v>
      </c>
      <c r="L138" s="21" t="s">
        <v>142</v>
      </c>
      <c r="M138" s="21">
        <v>0</v>
      </c>
      <c r="N138" s="6">
        <f t="shared" si="29"/>
        <v>0</v>
      </c>
      <c r="O138" s="21">
        <v>0</v>
      </c>
      <c r="P138" s="6">
        <f t="shared" si="30"/>
        <v>0</v>
      </c>
      <c r="Q138" s="6">
        <f t="shared" si="31"/>
        <v>0</v>
      </c>
      <c r="R138">
        <f t="shared" si="36"/>
        <v>0</v>
      </c>
      <c r="S138" s="27">
        <v>5</v>
      </c>
      <c r="T138" s="22">
        <v>4</v>
      </c>
      <c r="U138" s="22">
        <f t="shared" si="32"/>
        <v>2</v>
      </c>
      <c r="V138" s="22">
        <v>3</v>
      </c>
      <c r="W138" s="22">
        <v>5</v>
      </c>
      <c r="X138" s="22">
        <f t="shared" si="33"/>
        <v>1</v>
      </c>
      <c r="Y138" s="22">
        <v>5</v>
      </c>
      <c r="Z138" s="22">
        <f t="shared" si="34"/>
        <v>1</v>
      </c>
      <c r="AA138" s="22">
        <v>5</v>
      </c>
      <c r="AB138" s="22">
        <f t="shared" si="35"/>
        <v>1</v>
      </c>
      <c r="AC138" s="22">
        <f t="shared" si="23"/>
        <v>2.1666666666666665</v>
      </c>
      <c r="AD138" s="17">
        <v>7</v>
      </c>
      <c r="AE138" s="17">
        <v>7</v>
      </c>
      <c r="AF138" s="17">
        <v>3</v>
      </c>
      <c r="AG138" s="17">
        <v>5</v>
      </c>
      <c r="AH138" s="17">
        <v>3</v>
      </c>
      <c r="AI138" s="17">
        <v>3</v>
      </c>
      <c r="AJ138" s="17">
        <v>6</v>
      </c>
      <c r="AK138" s="17">
        <v>5</v>
      </c>
      <c r="AL138" s="17">
        <v>7</v>
      </c>
      <c r="AM138" s="17">
        <v>5.125</v>
      </c>
      <c r="AN138" s="19" t="s">
        <v>73</v>
      </c>
    </row>
    <row r="139" spans="1:40" s="19" customFormat="1" ht="15.75" customHeight="1" x14ac:dyDescent="0.3">
      <c r="A139">
        <v>138</v>
      </c>
      <c r="B139" t="s">
        <v>98</v>
      </c>
      <c r="C139" s="20" t="s">
        <v>36</v>
      </c>
      <c r="D139" s="6">
        <f t="shared" si="27"/>
        <v>1</v>
      </c>
      <c r="E139" s="6">
        <f t="shared" si="28"/>
        <v>0.5</v>
      </c>
      <c r="F139" s="20">
        <v>19</v>
      </c>
      <c r="G139" s="20" t="s">
        <v>111</v>
      </c>
      <c r="H139" s="12">
        <f t="shared" si="26"/>
        <v>3</v>
      </c>
      <c r="I139" s="20" t="s">
        <v>117</v>
      </c>
      <c r="J139" s="18" t="s">
        <v>69</v>
      </c>
      <c r="L139" s="21" t="s">
        <v>142</v>
      </c>
      <c r="M139" s="21">
        <v>0</v>
      </c>
      <c r="N139" s="6">
        <f t="shared" si="29"/>
        <v>0</v>
      </c>
      <c r="O139" s="21">
        <v>0</v>
      </c>
      <c r="P139" s="6">
        <f t="shared" si="30"/>
        <v>0</v>
      </c>
      <c r="Q139" s="6">
        <f t="shared" si="31"/>
        <v>0</v>
      </c>
      <c r="R139">
        <f t="shared" si="36"/>
        <v>0</v>
      </c>
      <c r="S139" s="27">
        <v>5</v>
      </c>
      <c r="T139" s="22">
        <v>1</v>
      </c>
      <c r="U139" s="22">
        <f t="shared" si="32"/>
        <v>5</v>
      </c>
      <c r="V139" s="22">
        <v>5</v>
      </c>
      <c r="W139" s="22">
        <v>1</v>
      </c>
      <c r="X139" s="22">
        <f t="shared" si="33"/>
        <v>5</v>
      </c>
      <c r="Y139" s="22">
        <v>1</v>
      </c>
      <c r="Z139" s="22">
        <f t="shared" si="34"/>
        <v>5</v>
      </c>
      <c r="AA139" s="22">
        <v>1</v>
      </c>
      <c r="AB139" s="22">
        <f t="shared" si="35"/>
        <v>5</v>
      </c>
      <c r="AC139" s="22">
        <f t="shared" si="23"/>
        <v>5</v>
      </c>
      <c r="AD139" s="17">
        <v>7</v>
      </c>
      <c r="AE139" s="17">
        <v>4</v>
      </c>
      <c r="AF139" s="17">
        <v>6</v>
      </c>
      <c r="AG139" s="17">
        <v>1</v>
      </c>
      <c r="AH139" s="17">
        <v>7</v>
      </c>
      <c r="AI139" s="17">
        <v>6</v>
      </c>
      <c r="AJ139" s="17">
        <v>7</v>
      </c>
      <c r="AK139" s="17">
        <v>2</v>
      </c>
      <c r="AL139" s="17">
        <v>6</v>
      </c>
      <c r="AM139" s="17">
        <v>5.625</v>
      </c>
      <c r="AN139" s="19" t="s">
        <v>73</v>
      </c>
    </row>
    <row r="140" spans="1:40" s="19" customFormat="1" ht="15.75" customHeight="1" x14ac:dyDescent="0.3">
      <c r="A140">
        <v>139</v>
      </c>
      <c r="B140" t="s">
        <v>98</v>
      </c>
      <c r="C140" s="20" t="s">
        <v>36</v>
      </c>
      <c r="D140" s="6">
        <f t="shared" si="27"/>
        <v>1</v>
      </c>
      <c r="E140" s="6">
        <f t="shared" si="28"/>
        <v>0.5</v>
      </c>
      <c r="F140" s="20">
        <v>19</v>
      </c>
      <c r="G140" s="20" t="s">
        <v>111</v>
      </c>
      <c r="H140" s="12">
        <f t="shared" si="26"/>
        <v>3</v>
      </c>
      <c r="I140" s="20" t="s">
        <v>116</v>
      </c>
      <c r="J140" s="18" t="s">
        <v>69</v>
      </c>
      <c r="L140" s="21" t="s">
        <v>144</v>
      </c>
      <c r="M140" s="21">
        <v>0</v>
      </c>
      <c r="N140" s="6">
        <f t="shared" si="29"/>
        <v>0</v>
      </c>
      <c r="O140" s="21">
        <v>0</v>
      </c>
      <c r="P140" s="6">
        <f t="shared" si="30"/>
        <v>0</v>
      </c>
      <c r="Q140" s="6">
        <f t="shared" si="31"/>
        <v>0</v>
      </c>
      <c r="R140">
        <f t="shared" si="36"/>
        <v>0</v>
      </c>
      <c r="S140" s="27">
        <v>5</v>
      </c>
      <c r="T140" s="22">
        <v>1</v>
      </c>
      <c r="U140" s="22">
        <f t="shared" si="32"/>
        <v>5</v>
      </c>
      <c r="V140" s="22">
        <v>4</v>
      </c>
      <c r="W140" s="22">
        <v>1</v>
      </c>
      <c r="X140" s="22">
        <f t="shared" si="33"/>
        <v>5</v>
      </c>
      <c r="Y140" s="22">
        <v>1</v>
      </c>
      <c r="Z140" s="22">
        <f t="shared" si="34"/>
        <v>5</v>
      </c>
      <c r="AA140" s="22">
        <v>1</v>
      </c>
      <c r="AB140" s="22">
        <f t="shared" si="35"/>
        <v>5</v>
      </c>
      <c r="AC140" s="22">
        <f t="shared" si="23"/>
        <v>4.833333333333333</v>
      </c>
      <c r="AD140" s="17">
        <v>4</v>
      </c>
      <c r="AE140" s="17">
        <v>5</v>
      </c>
      <c r="AF140" s="17">
        <v>5</v>
      </c>
      <c r="AG140" s="17">
        <v>2</v>
      </c>
      <c r="AH140" s="17">
        <v>6</v>
      </c>
      <c r="AI140" s="17">
        <v>6</v>
      </c>
      <c r="AJ140" s="17">
        <v>7</v>
      </c>
      <c r="AK140" s="17">
        <v>5</v>
      </c>
      <c r="AL140" s="17">
        <v>4</v>
      </c>
      <c r="AM140" s="17">
        <v>5.25</v>
      </c>
      <c r="AN140" s="19" t="s">
        <v>73</v>
      </c>
    </row>
    <row r="141" spans="1:40" s="19" customFormat="1" ht="15.75" customHeight="1" x14ac:dyDescent="0.3">
      <c r="A141">
        <v>140</v>
      </c>
      <c r="B141" t="s">
        <v>98</v>
      </c>
      <c r="C141" s="20" t="s">
        <v>36</v>
      </c>
      <c r="D141" s="6">
        <f t="shared" si="27"/>
        <v>1</v>
      </c>
      <c r="E141" s="6">
        <f t="shared" si="28"/>
        <v>0.5</v>
      </c>
      <c r="F141" s="20">
        <v>38</v>
      </c>
      <c r="G141" s="20" t="s">
        <v>106</v>
      </c>
      <c r="H141" s="12">
        <f t="shared" si="26"/>
        <v>1</v>
      </c>
      <c r="I141" s="20" t="s">
        <v>116</v>
      </c>
      <c r="J141" s="18" t="s">
        <v>69</v>
      </c>
      <c r="L141" s="21" t="s">
        <v>142</v>
      </c>
      <c r="M141" s="21">
        <v>0</v>
      </c>
      <c r="N141" s="6">
        <f t="shared" si="29"/>
        <v>0</v>
      </c>
      <c r="O141" s="21">
        <v>0</v>
      </c>
      <c r="P141" s="6">
        <f t="shared" si="30"/>
        <v>0</v>
      </c>
      <c r="Q141" s="6">
        <f t="shared" si="31"/>
        <v>0</v>
      </c>
      <c r="R141">
        <f t="shared" si="36"/>
        <v>0</v>
      </c>
      <c r="S141" s="27">
        <v>5</v>
      </c>
      <c r="T141" s="22">
        <v>1</v>
      </c>
      <c r="U141" s="22">
        <f t="shared" si="32"/>
        <v>5</v>
      </c>
      <c r="V141" s="22">
        <v>5</v>
      </c>
      <c r="W141" s="22">
        <v>1</v>
      </c>
      <c r="X141" s="22">
        <f t="shared" si="33"/>
        <v>5</v>
      </c>
      <c r="Y141" s="22">
        <v>1</v>
      </c>
      <c r="Z141" s="22">
        <f t="shared" si="34"/>
        <v>5</v>
      </c>
      <c r="AA141" s="22">
        <v>1</v>
      </c>
      <c r="AB141" s="22">
        <f t="shared" si="35"/>
        <v>5</v>
      </c>
      <c r="AC141" s="22">
        <f t="shared" si="23"/>
        <v>5</v>
      </c>
      <c r="AD141" s="17">
        <v>7</v>
      </c>
      <c r="AE141" s="17">
        <v>7</v>
      </c>
      <c r="AF141" s="17">
        <v>7</v>
      </c>
      <c r="AG141" s="17">
        <v>1</v>
      </c>
      <c r="AH141" s="17">
        <v>7</v>
      </c>
      <c r="AI141" s="17">
        <v>7</v>
      </c>
      <c r="AJ141" s="17">
        <v>7</v>
      </c>
      <c r="AK141" s="17">
        <v>7</v>
      </c>
      <c r="AL141" s="17">
        <v>7</v>
      </c>
      <c r="AM141" s="17">
        <v>7</v>
      </c>
      <c r="AN141" s="19" t="s">
        <v>73</v>
      </c>
    </row>
    <row r="142" spans="1:40" s="19" customFormat="1" ht="15.75" customHeight="1" x14ac:dyDescent="0.3">
      <c r="A142">
        <v>141</v>
      </c>
      <c r="B142" t="s">
        <v>98</v>
      </c>
      <c r="C142" s="20" t="s">
        <v>161</v>
      </c>
      <c r="D142" s="6">
        <f t="shared" si="27"/>
        <v>0</v>
      </c>
      <c r="E142" s="6">
        <f t="shared" si="28"/>
        <v>-0.5</v>
      </c>
      <c r="F142" s="20">
        <v>26</v>
      </c>
      <c r="G142" s="20" t="s">
        <v>99</v>
      </c>
      <c r="H142" s="12">
        <f t="shared" si="26"/>
        <v>2</v>
      </c>
      <c r="I142" s="20" t="s">
        <v>137</v>
      </c>
      <c r="J142" s="18" t="s">
        <v>70</v>
      </c>
      <c r="L142" s="21" t="s">
        <v>142</v>
      </c>
      <c r="M142" s="21">
        <v>2</v>
      </c>
      <c r="N142" s="6">
        <f t="shared" si="29"/>
        <v>1</v>
      </c>
      <c r="O142" s="21">
        <v>2</v>
      </c>
      <c r="P142" s="6">
        <f t="shared" si="30"/>
        <v>1</v>
      </c>
      <c r="Q142" s="6">
        <f t="shared" si="31"/>
        <v>0</v>
      </c>
      <c r="R142">
        <f t="shared" si="36"/>
        <v>1</v>
      </c>
      <c r="S142" s="27">
        <v>5</v>
      </c>
      <c r="T142" s="22">
        <v>1</v>
      </c>
      <c r="U142" s="22">
        <f t="shared" si="32"/>
        <v>5</v>
      </c>
      <c r="V142" s="22">
        <v>1</v>
      </c>
      <c r="W142" s="22">
        <v>1</v>
      </c>
      <c r="X142" s="22">
        <f t="shared" si="33"/>
        <v>5</v>
      </c>
      <c r="Y142" s="22">
        <v>1</v>
      </c>
      <c r="Z142" s="22">
        <f t="shared" si="34"/>
        <v>5</v>
      </c>
      <c r="AA142" s="22">
        <v>1</v>
      </c>
      <c r="AB142" s="22">
        <f t="shared" si="35"/>
        <v>5</v>
      </c>
      <c r="AC142" s="22">
        <f t="shared" si="23"/>
        <v>4.333333333333333</v>
      </c>
      <c r="AD142" s="17">
        <v>3</v>
      </c>
      <c r="AE142" s="17">
        <v>2</v>
      </c>
      <c r="AF142" s="17">
        <v>3</v>
      </c>
      <c r="AG142" s="17">
        <v>4</v>
      </c>
      <c r="AH142" s="17">
        <v>4</v>
      </c>
      <c r="AI142" s="17">
        <v>3</v>
      </c>
      <c r="AJ142" s="17">
        <v>5</v>
      </c>
      <c r="AK142" s="17">
        <v>2</v>
      </c>
      <c r="AL142" s="17">
        <v>5</v>
      </c>
      <c r="AM142" s="17">
        <v>3.375</v>
      </c>
      <c r="AN142" s="19" t="s">
        <v>73</v>
      </c>
    </row>
    <row r="143" spans="1:40" s="19" customFormat="1" ht="15.75" customHeight="1" x14ac:dyDescent="0.3">
      <c r="A143">
        <v>142</v>
      </c>
      <c r="B143" t="s">
        <v>98</v>
      </c>
      <c r="C143" s="20" t="s">
        <v>36</v>
      </c>
      <c r="D143" s="6">
        <f t="shared" si="27"/>
        <v>1</v>
      </c>
      <c r="E143" s="6">
        <f t="shared" si="28"/>
        <v>0.5</v>
      </c>
      <c r="F143" s="20">
        <v>22</v>
      </c>
      <c r="G143" s="20" t="s">
        <v>99</v>
      </c>
      <c r="H143" s="12">
        <f t="shared" si="26"/>
        <v>2</v>
      </c>
      <c r="I143" s="20" t="s">
        <v>121</v>
      </c>
      <c r="J143" s="18" t="s">
        <v>70</v>
      </c>
      <c r="L143" s="21" t="s">
        <v>144</v>
      </c>
      <c r="M143" s="21">
        <v>0</v>
      </c>
      <c r="N143" s="6">
        <f t="shared" si="29"/>
        <v>0</v>
      </c>
      <c r="O143" s="21">
        <v>0</v>
      </c>
      <c r="P143" s="6">
        <f t="shared" si="30"/>
        <v>0</v>
      </c>
      <c r="Q143" s="6">
        <f t="shared" si="31"/>
        <v>0</v>
      </c>
      <c r="R143">
        <f t="shared" si="36"/>
        <v>0</v>
      </c>
      <c r="S143" s="27">
        <v>5</v>
      </c>
      <c r="T143" s="22">
        <v>1</v>
      </c>
      <c r="U143" s="22">
        <f t="shared" si="32"/>
        <v>5</v>
      </c>
      <c r="V143" s="22">
        <v>5</v>
      </c>
      <c r="W143" s="22">
        <v>1</v>
      </c>
      <c r="X143" s="22">
        <f t="shared" si="33"/>
        <v>5</v>
      </c>
      <c r="Y143" s="22">
        <v>1</v>
      </c>
      <c r="Z143" s="22">
        <f t="shared" si="34"/>
        <v>5</v>
      </c>
      <c r="AA143" s="22">
        <v>1</v>
      </c>
      <c r="AB143" s="22">
        <f t="shared" si="35"/>
        <v>5</v>
      </c>
      <c r="AC143" s="22">
        <f t="shared" si="23"/>
        <v>5</v>
      </c>
      <c r="AD143" s="17">
        <v>7</v>
      </c>
      <c r="AE143" s="17">
        <v>4</v>
      </c>
      <c r="AF143" s="17">
        <v>2</v>
      </c>
      <c r="AG143" s="17">
        <v>7</v>
      </c>
      <c r="AH143" s="17">
        <v>1</v>
      </c>
      <c r="AI143" s="17">
        <v>3</v>
      </c>
      <c r="AJ143" s="17">
        <v>7</v>
      </c>
      <c r="AK143" s="17">
        <v>3</v>
      </c>
      <c r="AL143" s="17">
        <v>7</v>
      </c>
      <c r="AM143" s="17">
        <v>4.25</v>
      </c>
      <c r="AN143" s="19" t="s">
        <v>73</v>
      </c>
    </row>
    <row r="144" spans="1:40" s="19" customFormat="1" ht="15.75" customHeight="1" x14ac:dyDescent="0.3">
      <c r="A144">
        <v>143</v>
      </c>
      <c r="B144" t="s">
        <v>98</v>
      </c>
      <c r="C144" s="20" t="s">
        <v>36</v>
      </c>
      <c r="D144" s="6">
        <f t="shared" si="27"/>
        <v>1</v>
      </c>
      <c r="E144" s="6">
        <f t="shared" si="28"/>
        <v>0.5</v>
      </c>
      <c r="F144" s="20">
        <v>21</v>
      </c>
      <c r="G144" s="20" t="s">
        <v>99</v>
      </c>
      <c r="H144" s="12">
        <f t="shared" si="26"/>
        <v>2</v>
      </c>
      <c r="I144" s="20" t="s">
        <v>121</v>
      </c>
      <c r="J144" s="18" t="s">
        <v>70</v>
      </c>
      <c r="L144" s="21" t="s">
        <v>142</v>
      </c>
      <c r="M144" s="21">
        <v>0</v>
      </c>
      <c r="N144" s="6">
        <f t="shared" si="29"/>
        <v>0</v>
      </c>
      <c r="O144" s="21">
        <v>0</v>
      </c>
      <c r="P144" s="6">
        <f t="shared" si="30"/>
        <v>0</v>
      </c>
      <c r="Q144" s="6">
        <f t="shared" si="31"/>
        <v>0</v>
      </c>
      <c r="R144">
        <f t="shared" si="36"/>
        <v>0</v>
      </c>
      <c r="S144" s="27">
        <v>5</v>
      </c>
      <c r="T144" s="22">
        <v>1</v>
      </c>
      <c r="U144" s="22">
        <f t="shared" si="32"/>
        <v>5</v>
      </c>
      <c r="V144" s="22">
        <v>4</v>
      </c>
      <c r="W144" s="22">
        <v>3</v>
      </c>
      <c r="X144" s="22">
        <f t="shared" si="33"/>
        <v>3</v>
      </c>
      <c r="Y144" s="22">
        <v>1</v>
      </c>
      <c r="Z144" s="22">
        <f t="shared" si="34"/>
        <v>5</v>
      </c>
      <c r="AA144" s="22">
        <v>1</v>
      </c>
      <c r="AB144" s="22">
        <f t="shared" si="35"/>
        <v>5</v>
      </c>
      <c r="AC144" s="22">
        <f t="shared" si="23"/>
        <v>4.5</v>
      </c>
      <c r="AD144" s="17">
        <v>4</v>
      </c>
      <c r="AE144" s="17">
        <v>2</v>
      </c>
      <c r="AF144" s="17">
        <v>1</v>
      </c>
      <c r="AG144" s="17">
        <v>7</v>
      </c>
      <c r="AH144" s="17">
        <v>1</v>
      </c>
      <c r="AI144" s="17">
        <v>4</v>
      </c>
      <c r="AJ144" s="17">
        <v>5</v>
      </c>
      <c r="AK144" s="17">
        <v>4</v>
      </c>
      <c r="AL144" s="17">
        <v>2</v>
      </c>
      <c r="AM144" s="17">
        <v>2.875</v>
      </c>
      <c r="AN144" s="19" t="s">
        <v>73</v>
      </c>
    </row>
    <row r="145" spans="1:40" s="19" customFormat="1" ht="15.75" customHeight="1" x14ac:dyDescent="0.3">
      <c r="A145">
        <v>144</v>
      </c>
      <c r="B145" t="s">
        <v>98</v>
      </c>
      <c r="C145" s="20" t="s">
        <v>36</v>
      </c>
      <c r="D145" s="6">
        <f t="shared" si="27"/>
        <v>1</v>
      </c>
      <c r="E145" s="6">
        <f t="shared" si="28"/>
        <v>0.5</v>
      </c>
      <c r="F145" s="20">
        <v>23</v>
      </c>
      <c r="G145" s="20" t="s">
        <v>106</v>
      </c>
      <c r="H145" s="12">
        <f t="shared" si="26"/>
        <v>1</v>
      </c>
      <c r="I145" s="20" t="s">
        <v>121</v>
      </c>
      <c r="J145" s="18" t="s">
        <v>70</v>
      </c>
      <c r="L145" s="21" t="s">
        <v>142</v>
      </c>
      <c r="M145" s="21">
        <v>0</v>
      </c>
      <c r="N145" s="6">
        <f t="shared" si="29"/>
        <v>0</v>
      </c>
      <c r="O145" s="21">
        <v>0</v>
      </c>
      <c r="P145" s="6">
        <f t="shared" si="30"/>
        <v>0</v>
      </c>
      <c r="Q145" s="6">
        <f t="shared" si="31"/>
        <v>0</v>
      </c>
      <c r="R145">
        <f t="shared" si="36"/>
        <v>0</v>
      </c>
      <c r="S145" s="27">
        <v>3</v>
      </c>
      <c r="T145" s="22">
        <v>1</v>
      </c>
      <c r="U145" s="22">
        <f t="shared" si="32"/>
        <v>5</v>
      </c>
      <c r="V145" s="22">
        <v>3</v>
      </c>
      <c r="W145" s="22">
        <v>1</v>
      </c>
      <c r="X145" s="22">
        <f t="shared" si="33"/>
        <v>5</v>
      </c>
      <c r="Y145" s="22">
        <v>3</v>
      </c>
      <c r="Z145" s="22">
        <f t="shared" si="34"/>
        <v>3</v>
      </c>
      <c r="AA145" s="22">
        <v>1</v>
      </c>
      <c r="AB145" s="22">
        <f t="shared" si="35"/>
        <v>5</v>
      </c>
      <c r="AC145" s="22">
        <f t="shared" ref="AC145:AC164" si="37">AVERAGE(S145,U145,V145,X145,Z145,AB145)</f>
        <v>4</v>
      </c>
      <c r="AD145" s="17">
        <v>5</v>
      </c>
      <c r="AE145" s="17">
        <v>7</v>
      </c>
      <c r="AF145" s="17">
        <v>4</v>
      </c>
      <c r="AG145" s="17">
        <v>5</v>
      </c>
      <c r="AH145" s="17">
        <v>3</v>
      </c>
      <c r="AI145" s="17">
        <v>5</v>
      </c>
      <c r="AJ145" s="17">
        <v>7</v>
      </c>
      <c r="AK145" s="17">
        <v>4</v>
      </c>
      <c r="AL145" s="17">
        <v>7</v>
      </c>
      <c r="AM145" s="17">
        <v>5.25</v>
      </c>
      <c r="AN145" s="19" t="s">
        <v>73</v>
      </c>
    </row>
    <row r="146" spans="1:40" s="19" customFormat="1" ht="15.75" customHeight="1" x14ac:dyDescent="0.3">
      <c r="A146">
        <v>145</v>
      </c>
      <c r="B146" t="s">
        <v>98</v>
      </c>
      <c r="C146" s="20" t="s">
        <v>40</v>
      </c>
      <c r="D146" s="6">
        <f t="shared" si="27"/>
        <v>0</v>
      </c>
      <c r="E146" s="6">
        <f t="shared" si="28"/>
        <v>-0.5</v>
      </c>
      <c r="F146" s="20">
        <v>24</v>
      </c>
      <c r="G146" s="20" t="s">
        <v>99</v>
      </c>
      <c r="H146" s="12">
        <f t="shared" ref="H146:H164" si="38">_xlfn.IFS(G146="Intermédiaire",2,G146="Populaire",1,G146="Aisée",3)</f>
        <v>2</v>
      </c>
      <c r="I146" s="20" t="s">
        <v>109</v>
      </c>
      <c r="J146" s="18" t="s">
        <v>68</v>
      </c>
      <c r="L146" s="21" t="s">
        <v>142</v>
      </c>
      <c r="M146" s="21">
        <v>1</v>
      </c>
      <c r="N146" s="6">
        <f t="shared" si="29"/>
        <v>1</v>
      </c>
      <c r="O146" s="21">
        <v>0</v>
      </c>
      <c r="P146" s="6">
        <f t="shared" si="30"/>
        <v>0</v>
      </c>
      <c r="Q146" s="6">
        <f t="shared" si="31"/>
        <v>1</v>
      </c>
      <c r="R146">
        <f t="shared" si="36"/>
        <v>1</v>
      </c>
      <c r="S146" s="27">
        <v>4</v>
      </c>
      <c r="T146" s="22">
        <v>1</v>
      </c>
      <c r="U146" s="22">
        <f t="shared" si="32"/>
        <v>5</v>
      </c>
      <c r="V146" s="22">
        <v>4</v>
      </c>
      <c r="W146" s="22">
        <v>3</v>
      </c>
      <c r="X146" s="22">
        <f t="shared" si="33"/>
        <v>3</v>
      </c>
      <c r="Y146" s="22">
        <v>2</v>
      </c>
      <c r="Z146" s="22">
        <f t="shared" si="34"/>
        <v>4</v>
      </c>
      <c r="AA146" s="22">
        <v>1</v>
      </c>
      <c r="AB146" s="22">
        <f t="shared" si="35"/>
        <v>5</v>
      </c>
      <c r="AC146" s="22">
        <f t="shared" si="37"/>
        <v>4.166666666666667</v>
      </c>
      <c r="AD146" s="17">
        <v>7</v>
      </c>
      <c r="AE146" s="17">
        <v>3</v>
      </c>
      <c r="AF146" s="17">
        <v>5</v>
      </c>
      <c r="AG146" s="17">
        <v>5</v>
      </c>
      <c r="AH146" s="17">
        <v>3</v>
      </c>
      <c r="AI146" s="17">
        <v>5</v>
      </c>
      <c r="AJ146" s="17">
        <v>3</v>
      </c>
      <c r="AK146" s="17">
        <v>3</v>
      </c>
      <c r="AL146" s="17">
        <v>4</v>
      </c>
      <c r="AM146" s="17">
        <v>4.125</v>
      </c>
      <c r="AN146" s="19" t="s">
        <v>73</v>
      </c>
    </row>
    <row r="147" spans="1:40" s="19" customFormat="1" ht="15.75" customHeight="1" x14ac:dyDescent="0.3">
      <c r="A147">
        <v>146</v>
      </c>
      <c r="B147" t="s">
        <v>98</v>
      </c>
      <c r="C147" s="20" t="s">
        <v>40</v>
      </c>
      <c r="D147" s="6">
        <f t="shared" si="27"/>
        <v>0</v>
      </c>
      <c r="E147" s="6">
        <f t="shared" si="28"/>
        <v>-0.5</v>
      </c>
      <c r="F147" s="20">
        <v>23</v>
      </c>
      <c r="G147" s="20" t="s">
        <v>99</v>
      </c>
      <c r="H147" s="12">
        <f t="shared" si="38"/>
        <v>2</v>
      </c>
      <c r="I147" s="20" t="s">
        <v>126</v>
      </c>
      <c r="J147" s="18" t="s">
        <v>69</v>
      </c>
      <c r="L147" s="21" t="s">
        <v>144</v>
      </c>
      <c r="M147" s="21">
        <v>0</v>
      </c>
      <c r="N147" s="6">
        <f t="shared" si="29"/>
        <v>0</v>
      </c>
      <c r="O147" s="21">
        <v>0</v>
      </c>
      <c r="P147" s="6">
        <f t="shared" si="30"/>
        <v>0</v>
      </c>
      <c r="Q147" s="6">
        <f t="shared" si="31"/>
        <v>0</v>
      </c>
      <c r="R147">
        <f t="shared" si="36"/>
        <v>0</v>
      </c>
      <c r="S147" s="27">
        <v>5</v>
      </c>
      <c r="T147" s="22">
        <v>1</v>
      </c>
      <c r="U147" s="22">
        <f t="shared" si="32"/>
        <v>5</v>
      </c>
      <c r="V147" s="22">
        <v>5</v>
      </c>
      <c r="W147" s="22">
        <v>1</v>
      </c>
      <c r="X147" s="22">
        <f t="shared" si="33"/>
        <v>5</v>
      </c>
      <c r="Y147" s="22">
        <v>1</v>
      </c>
      <c r="Z147" s="22">
        <f t="shared" si="34"/>
        <v>5</v>
      </c>
      <c r="AA147" s="22">
        <v>1</v>
      </c>
      <c r="AB147" s="22">
        <f t="shared" si="35"/>
        <v>5</v>
      </c>
      <c r="AC147" s="22">
        <f t="shared" si="37"/>
        <v>5</v>
      </c>
      <c r="AD147" s="17">
        <v>7</v>
      </c>
      <c r="AE147" s="17">
        <v>5</v>
      </c>
      <c r="AF147" s="17">
        <v>4</v>
      </c>
      <c r="AG147" s="17">
        <v>3</v>
      </c>
      <c r="AH147" s="17">
        <v>5</v>
      </c>
      <c r="AI147" s="17">
        <v>3</v>
      </c>
      <c r="AJ147" s="17">
        <v>1</v>
      </c>
      <c r="AK147" s="17">
        <v>1</v>
      </c>
      <c r="AL147" s="17">
        <v>3</v>
      </c>
      <c r="AM147" s="17">
        <v>3.625</v>
      </c>
      <c r="AN147" s="19" t="s">
        <v>73</v>
      </c>
    </row>
    <row r="148" spans="1:40" s="19" customFormat="1" ht="15.75" customHeight="1" x14ac:dyDescent="0.3">
      <c r="A148">
        <v>147</v>
      </c>
      <c r="B148" t="s">
        <v>98</v>
      </c>
      <c r="C148" s="20" t="s">
        <v>36</v>
      </c>
      <c r="D148" s="6">
        <f t="shared" si="27"/>
        <v>1</v>
      </c>
      <c r="E148" s="6">
        <f t="shared" si="28"/>
        <v>0.5</v>
      </c>
      <c r="F148" s="20">
        <v>22</v>
      </c>
      <c r="G148" s="20" t="s">
        <v>106</v>
      </c>
      <c r="H148" s="12">
        <f t="shared" si="38"/>
        <v>1</v>
      </c>
      <c r="I148" s="20" t="s">
        <v>122</v>
      </c>
      <c r="J148" s="18" t="s">
        <v>68</v>
      </c>
      <c r="L148" s="21" t="s">
        <v>142</v>
      </c>
      <c r="M148" s="21">
        <v>2</v>
      </c>
      <c r="N148" s="6">
        <f t="shared" si="29"/>
        <v>1</v>
      </c>
      <c r="O148" s="21">
        <v>2</v>
      </c>
      <c r="P148" s="6">
        <f t="shared" si="30"/>
        <v>1</v>
      </c>
      <c r="Q148" s="6">
        <f t="shared" si="31"/>
        <v>0</v>
      </c>
      <c r="R148">
        <f t="shared" si="36"/>
        <v>1</v>
      </c>
      <c r="S148" s="27">
        <v>5</v>
      </c>
      <c r="T148" s="22">
        <v>1</v>
      </c>
      <c r="U148" s="22">
        <f t="shared" si="32"/>
        <v>5</v>
      </c>
      <c r="V148" s="22">
        <v>5</v>
      </c>
      <c r="W148" s="22">
        <v>2</v>
      </c>
      <c r="X148" s="22">
        <f t="shared" si="33"/>
        <v>4</v>
      </c>
      <c r="Y148" s="22">
        <v>1</v>
      </c>
      <c r="Z148" s="22">
        <f t="shared" si="34"/>
        <v>5</v>
      </c>
      <c r="AA148" s="22">
        <v>2</v>
      </c>
      <c r="AB148" s="22">
        <f t="shared" si="35"/>
        <v>4</v>
      </c>
      <c r="AC148" s="22">
        <f t="shared" si="37"/>
        <v>4.666666666666667</v>
      </c>
      <c r="AD148" s="17">
        <v>5</v>
      </c>
      <c r="AE148" s="17">
        <v>2</v>
      </c>
      <c r="AF148" s="17">
        <v>4</v>
      </c>
      <c r="AG148" s="17">
        <v>5</v>
      </c>
      <c r="AH148" s="17">
        <v>3</v>
      </c>
      <c r="AI148" s="17">
        <v>4</v>
      </c>
      <c r="AJ148" s="17">
        <v>6</v>
      </c>
      <c r="AK148" s="17">
        <v>5</v>
      </c>
      <c r="AL148" s="17">
        <v>3</v>
      </c>
      <c r="AM148" s="17">
        <v>4</v>
      </c>
      <c r="AN148" s="19" t="s">
        <v>73</v>
      </c>
    </row>
    <row r="149" spans="1:40" s="19" customFormat="1" ht="15.75" customHeight="1" x14ac:dyDescent="0.3">
      <c r="A149">
        <v>148</v>
      </c>
      <c r="B149" t="s">
        <v>98</v>
      </c>
      <c r="C149" s="20" t="s">
        <v>36</v>
      </c>
      <c r="D149" s="6">
        <f t="shared" si="27"/>
        <v>1</v>
      </c>
      <c r="E149" s="6">
        <f t="shared" si="28"/>
        <v>0.5</v>
      </c>
      <c r="F149" s="20">
        <v>24</v>
      </c>
      <c r="G149" s="20" t="s">
        <v>99</v>
      </c>
      <c r="H149" s="12">
        <f t="shared" si="38"/>
        <v>2</v>
      </c>
      <c r="I149" s="20" t="s">
        <v>127</v>
      </c>
      <c r="J149" s="18" t="s">
        <v>68</v>
      </c>
      <c r="L149" s="21" t="s">
        <v>142</v>
      </c>
      <c r="M149" s="21">
        <v>0</v>
      </c>
      <c r="N149" s="6">
        <f t="shared" si="29"/>
        <v>0</v>
      </c>
      <c r="O149" s="21">
        <v>0</v>
      </c>
      <c r="P149" s="6">
        <f t="shared" si="30"/>
        <v>0</v>
      </c>
      <c r="Q149" s="6">
        <f t="shared" si="31"/>
        <v>0</v>
      </c>
      <c r="R149">
        <f t="shared" si="36"/>
        <v>0</v>
      </c>
      <c r="S149" s="27">
        <v>3</v>
      </c>
      <c r="T149" s="22">
        <v>1</v>
      </c>
      <c r="U149" s="22">
        <f t="shared" si="32"/>
        <v>5</v>
      </c>
      <c r="V149" s="22">
        <v>2</v>
      </c>
      <c r="W149" s="22">
        <v>1</v>
      </c>
      <c r="X149" s="22">
        <f t="shared" si="33"/>
        <v>5</v>
      </c>
      <c r="Y149" s="22">
        <v>1</v>
      </c>
      <c r="Z149" s="22">
        <f t="shared" si="34"/>
        <v>5</v>
      </c>
      <c r="AA149" s="22">
        <v>1</v>
      </c>
      <c r="AB149" s="22">
        <f t="shared" si="35"/>
        <v>5</v>
      </c>
      <c r="AC149" s="22">
        <f t="shared" si="37"/>
        <v>4.166666666666667</v>
      </c>
      <c r="AD149" s="17">
        <v>5</v>
      </c>
      <c r="AE149" s="17">
        <v>4</v>
      </c>
      <c r="AF149" s="17">
        <v>4</v>
      </c>
      <c r="AG149" s="17">
        <v>4</v>
      </c>
      <c r="AH149" s="17">
        <v>4</v>
      </c>
      <c r="AI149" s="17">
        <v>3</v>
      </c>
      <c r="AJ149" s="17">
        <v>5</v>
      </c>
      <c r="AK149" s="17">
        <v>5</v>
      </c>
      <c r="AL149" s="17">
        <v>5</v>
      </c>
      <c r="AM149" s="17">
        <v>4.375</v>
      </c>
      <c r="AN149" s="19" t="s">
        <v>73</v>
      </c>
    </row>
    <row r="150" spans="1:40" s="19" customFormat="1" ht="15.75" customHeight="1" x14ac:dyDescent="0.3">
      <c r="A150">
        <v>149</v>
      </c>
      <c r="B150" t="s">
        <v>98</v>
      </c>
      <c r="C150" s="20" t="s">
        <v>36</v>
      </c>
      <c r="D150" s="6">
        <f t="shared" si="27"/>
        <v>1</v>
      </c>
      <c r="E150" s="6">
        <f t="shared" si="28"/>
        <v>0.5</v>
      </c>
      <c r="F150" s="20">
        <v>21</v>
      </c>
      <c r="G150" s="20" t="s">
        <v>99</v>
      </c>
      <c r="H150" s="12">
        <f t="shared" si="38"/>
        <v>2</v>
      </c>
      <c r="I150" s="20" t="s">
        <v>122</v>
      </c>
      <c r="J150" s="18" t="s">
        <v>68</v>
      </c>
      <c r="L150" s="21" t="s">
        <v>142</v>
      </c>
      <c r="M150" s="21">
        <v>0</v>
      </c>
      <c r="N150" s="6">
        <f t="shared" si="29"/>
        <v>0</v>
      </c>
      <c r="O150" s="21">
        <v>0</v>
      </c>
      <c r="P150" s="6">
        <f t="shared" si="30"/>
        <v>0</v>
      </c>
      <c r="Q150" s="6">
        <f t="shared" si="31"/>
        <v>0</v>
      </c>
      <c r="R150">
        <f t="shared" si="36"/>
        <v>0</v>
      </c>
      <c r="S150" s="27">
        <v>5</v>
      </c>
      <c r="T150" s="22">
        <v>1</v>
      </c>
      <c r="U150" s="22">
        <f t="shared" si="32"/>
        <v>5</v>
      </c>
      <c r="V150" s="22">
        <v>3</v>
      </c>
      <c r="W150" s="22">
        <v>1</v>
      </c>
      <c r="X150" s="22">
        <f t="shared" si="33"/>
        <v>5</v>
      </c>
      <c r="Y150" s="22">
        <v>1</v>
      </c>
      <c r="Z150" s="22">
        <f t="shared" si="34"/>
        <v>5</v>
      </c>
      <c r="AA150" s="22">
        <v>1</v>
      </c>
      <c r="AB150" s="22">
        <f t="shared" si="35"/>
        <v>5</v>
      </c>
      <c r="AC150" s="22">
        <f t="shared" si="37"/>
        <v>4.666666666666667</v>
      </c>
      <c r="AD150" s="17">
        <v>3</v>
      </c>
      <c r="AE150" s="17">
        <v>3</v>
      </c>
      <c r="AF150" s="17">
        <v>1</v>
      </c>
      <c r="AG150" s="17">
        <v>7</v>
      </c>
      <c r="AH150" s="17">
        <v>1</v>
      </c>
      <c r="AI150" s="17">
        <v>5</v>
      </c>
      <c r="AJ150" s="17">
        <v>6</v>
      </c>
      <c r="AK150" s="17">
        <v>2</v>
      </c>
      <c r="AL150" s="17">
        <v>5</v>
      </c>
      <c r="AM150" s="17">
        <v>3.25</v>
      </c>
      <c r="AN150" s="19" t="s">
        <v>73</v>
      </c>
    </row>
    <row r="151" spans="1:40" s="19" customFormat="1" ht="15.75" customHeight="1" x14ac:dyDescent="0.3">
      <c r="A151">
        <v>150</v>
      </c>
      <c r="B151" t="s">
        <v>98</v>
      </c>
      <c r="C151" s="20" t="s">
        <v>36</v>
      </c>
      <c r="D151" s="6">
        <f t="shared" si="27"/>
        <v>1</v>
      </c>
      <c r="E151" s="6">
        <f t="shared" si="28"/>
        <v>0.5</v>
      </c>
      <c r="F151" s="20">
        <v>23</v>
      </c>
      <c r="G151" s="20" t="s">
        <v>99</v>
      </c>
      <c r="H151" s="12">
        <f t="shared" si="38"/>
        <v>2</v>
      </c>
      <c r="I151" s="20" t="s">
        <v>122</v>
      </c>
      <c r="J151" s="18" t="s">
        <v>68</v>
      </c>
      <c r="L151" s="21" t="s">
        <v>142</v>
      </c>
      <c r="M151" s="21">
        <v>2</v>
      </c>
      <c r="N151" s="6">
        <f t="shared" si="29"/>
        <v>1</v>
      </c>
      <c r="O151" s="21">
        <v>2</v>
      </c>
      <c r="P151" s="6">
        <f t="shared" si="30"/>
        <v>1</v>
      </c>
      <c r="Q151" s="6">
        <f t="shared" si="31"/>
        <v>0</v>
      </c>
      <c r="R151">
        <f t="shared" si="36"/>
        <v>1</v>
      </c>
      <c r="S151" s="27">
        <v>4</v>
      </c>
      <c r="T151" s="22">
        <v>1</v>
      </c>
      <c r="U151" s="22">
        <f t="shared" si="32"/>
        <v>5</v>
      </c>
      <c r="V151" s="22">
        <v>3</v>
      </c>
      <c r="W151" s="22">
        <v>3</v>
      </c>
      <c r="X151" s="22">
        <f t="shared" si="33"/>
        <v>3</v>
      </c>
      <c r="Y151" s="22">
        <v>3</v>
      </c>
      <c r="Z151" s="22">
        <f t="shared" si="34"/>
        <v>3</v>
      </c>
      <c r="AA151" s="22">
        <v>1</v>
      </c>
      <c r="AB151" s="22">
        <f t="shared" si="35"/>
        <v>5</v>
      </c>
      <c r="AC151" s="22">
        <f t="shared" si="37"/>
        <v>3.8333333333333335</v>
      </c>
      <c r="AD151" s="17">
        <v>5</v>
      </c>
      <c r="AE151" s="17">
        <v>2</v>
      </c>
      <c r="AF151" s="17">
        <v>3</v>
      </c>
      <c r="AG151" s="17">
        <v>6</v>
      </c>
      <c r="AH151" s="17">
        <v>2</v>
      </c>
      <c r="AI151" s="17">
        <v>3</v>
      </c>
      <c r="AJ151" s="17">
        <v>6</v>
      </c>
      <c r="AK151" s="17">
        <v>6</v>
      </c>
      <c r="AL151" s="17">
        <v>5</v>
      </c>
      <c r="AM151" s="17">
        <v>4</v>
      </c>
      <c r="AN151" s="19" t="s">
        <v>73</v>
      </c>
    </row>
    <row r="152" spans="1:40" s="19" customFormat="1" ht="15.75" customHeight="1" x14ac:dyDescent="0.3">
      <c r="A152">
        <v>151</v>
      </c>
      <c r="B152" t="s">
        <v>98</v>
      </c>
      <c r="C152" s="20" t="s">
        <v>36</v>
      </c>
      <c r="D152" s="6">
        <f t="shared" si="27"/>
        <v>1</v>
      </c>
      <c r="E152" s="6">
        <f t="shared" si="28"/>
        <v>0.5</v>
      </c>
      <c r="F152" s="20">
        <v>19</v>
      </c>
      <c r="G152" s="20" t="s">
        <v>106</v>
      </c>
      <c r="H152" s="12">
        <f t="shared" si="38"/>
        <v>1</v>
      </c>
      <c r="I152" s="20" t="s">
        <v>134</v>
      </c>
      <c r="J152" s="18" t="s">
        <v>68</v>
      </c>
      <c r="L152" s="21" t="s">
        <v>144</v>
      </c>
      <c r="M152" s="21">
        <v>0</v>
      </c>
      <c r="N152" s="6">
        <f t="shared" si="29"/>
        <v>0</v>
      </c>
      <c r="O152" s="21">
        <v>2</v>
      </c>
      <c r="P152" s="6">
        <f t="shared" si="30"/>
        <v>1</v>
      </c>
      <c r="Q152" s="6">
        <f t="shared" si="31"/>
        <v>-2</v>
      </c>
      <c r="R152">
        <f t="shared" si="36"/>
        <v>-1</v>
      </c>
      <c r="S152" s="27">
        <v>5</v>
      </c>
      <c r="T152" s="22">
        <v>1</v>
      </c>
      <c r="U152" s="22">
        <f t="shared" si="32"/>
        <v>5</v>
      </c>
      <c r="V152" s="22">
        <v>5</v>
      </c>
      <c r="W152" s="22">
        <v>1</v>
      </c>
      <c r="X152" s="22">
        <f t="shared" si="33"/>
        <v>5</v>
      </c>
      <c r="Y152" s="22">
        <v>1</v>
      </c>
      <c r="Z152" s="22">
        <f t="shared" si="34"/>
        <v>5</v>
      </c>
      <c r="AA152" s="22">
        <v>1</v>
      </c>
      <c r="AB152" s="22">
        <f t="shared" si="35"/>
        <v>5</v>
      </c>
      <c r="AC152" s="22">
        <f t="shared" si="37"/>
        <v>5</v>
      </c>
      <c r="AD152" s="17">
        <v>5</v>
      </c>
      <c r="AE152" s="17">
        <v>5</v>
      </c>
      <c r="AF152" s="17">
        <v>5</v>
      </c>
      <c r="AG152" s="17">
        <v>2</v>
      </c>
      <c r="AH152" s="17">
        <v>6</v>
      </c>
      <c r="AI152" s="17">
        <v>7</v>
      </c>
      <c r="AJ152" s="17">
        <v>4</v>
      </c>
      <c r="AK152" s="17">
        <v>3</v>
      </c>
      <c r="AL152" s="17">
        <v>5</v>
      </c>
      <c r="AM152" s="17">
        <v>5</v>
      </c>
      <c r="AN152" s="19" t="s">
        <v>73</v>
      </c>
    </row>
    <row r="153" spans="1:40" s="19" customFormat="1" ht="15.75" customHeight="1" x14ac:dyDescent="0.3">
      <c r="A153">
        <v>152</v>
      </c>
      <c r="B153" t="s">
        <v>98</v>
      </c>
      <c r="C153" s="20" t="s">
        <v>40</v>
      </c>
      <c r="D153" s="6">
        <f t="shared" si="27"/>
        <v>0</v>
      </c>
      <c r="E153" s="6">
        <f t="shared" si="28"/>
        <v>-0.5</v>
      </c>
      <c r="F153" s="20">
        <v>19</v>
      </c>
      <c r="G153" s="20" t="s">
        <v>106</v>
      </c>
      <c r="H153" s="12">
        <f t="shared" si="38"/>
        <v>1</v>
      </c>
      <c r="I153" s="20" t="s">
        <v>109</v>
      </c>
      <c r="J153" s="18" t="s">
        <v>68</v>
      </c>
      <c r="L153" s="21" t="s">
        <v>142</v>
      </c>
      <c r="M153" s="21">
        <v>2</v>
      </c>
      <c r="N153" s="6">
        <f t="shared" si="29"/>
        <v>1</v>
      </c>
      <c r="O153" s="21">
        <v>2</v>
      </c>
      <c r="P153" s="6">
        <f t="shared" si="30"/>
        <v>1</v>
      </c>
      <c r="Q153" s="6">
        <f t="shared" si="31"/>
        <v>0</v>
      </c>
      <c r="R153">
        <f t="shared" si="36"/>
        <v>1</v>
      </c>
      <c r="S153" s="27">
        <v>5</v>
      </c>
      <c r="T153" s="22">
        <v>1</v>
      </c>
      <c r="U153" s="22">
        <f t="shared" si="32"/>
        <v>5</v>
      </c>
      <c r="V153" s="22">
        <v>5</v>
      </c>
      <c r="W153" s="22">
        <v>2</v>
      </c>
      <c r="X153" s="22">
        <f t="shared" si="33"/>
        <v>4</v>
      </c>
      <c r="Y153" s="22">
        <v>1</v>
      </c>
      <c r="Z153" s="22">
        <f t="shared" si="34"/>
        <v>5</v>
      </c>
      <c r="AA153" s="22">
        <v>1</v>
      </c>
      <c r="AB153" s="22">
        <f t="shared" si="35"/>
        <v>5</v>
      </c>
      <c r="AC153" s="22">
        <f t="shared" si="37"/>
        <v>4.833333333333333</v>
      </c>
      <c r="AD153" s="17">
        <v>7</v>
      </c>
      <c r="AE153" s="17">
        <v>3</v>
      </c>
      <c r="AF153" s="17">
        <v>4</v>
      </c>
      <c r="AG153" s="17">
        <v>5</v>
      </c>
      <c r="AH153" s="17">
        <v>3</v>
      </c>
      <c r="AI153" s="17">
        <v>6</v>
      </c>
      <c r="AJ153" s="17">
        <v>6</v>
      </c>
      <c r="AK153" s="17">
        <v>4</v>
      </c>
      <c r="AL153" s="17">
        <v>4</v>
      </c>
      <c r="AM153" s="17">
        <v>4.625</v>
      </c>
      <c r="AN153" s="19" t="s">
        <v>73</v>
      </c>
    </row>
    <row r="154" spans="1:40" s="19" customFormat="1" ht="15.75" customHeight="1" x14ac:dyDescent="0.3">
      <c r="A154">
        <v>153</v>
      </c>
      <c r="B154" t="s">
        <v>98</v>
      </c>
      <c r="C154" s="20" t="s">
        <v>36</v>
      </c>
      <c r="D154" s="6">
        <f t="shared" si="27"/>
        <v>1</v>
      </c>
      <c r="E154" s="6">
        <f t="shared" si="28"/>
        <v>0.5</v>
      </c>
      <c r="F154" s="20">
        <v>19</v>
      </c>
      <c r="G154" s="20" t="s">
        <v>106</v>
      </c>
      <c r="H154" s="12">
        <f t="shared" si="38"/>
        <v>1</v>
      </c>
      <c r="I154" s="20" t="s">
        <v>135</v>
      </c>
      <c r="J154" s="18" t="s">
        <v>68</v>
      </c>
      <c r="L154" s="21" t="s">
        <v>142</v>
      </c>
      <c r="M154" s="21">
        <v>0</v>
      </c>
      <c r="N154" s="6">
        <f t="shared" si="29"/>
        <v>0</v>
      </c>
      <c r="O154" s="21">
        <v>2</v>
      </c>
      <c r="P154" s="6">
        <f t="shared" si="30"/>
        <v>1</v>
      </c>
      <c r="Q154" s="6">
        <f t="shared" si="31"/>
        <v>-2</v>
      </c>
      <c r="R154">
        <f t="shared" si="36"/>
        <v>-1</v>
      </c>
      <c r="S154" s="27">
        <v>5</v>
      </c>
      <c r="T154" s="22">
        <v>1</v>
      </c>
      <c r="U154" s="22">
        <f t="shared" si="32"/>
        <v>5</v>
      </c>
      <c r="V154" s="22">
        <v>4</v>
      </c>
      <c r="W154" s="22">
        <v>1</v>
      </c>
      <c r="X154" s="22">
        <f t="shared" si="33"/>
        <v>5</v>
      </c>
      <c r="Y154" s="22">
        <v>2</v>
      </c>
      <c r="Z154" s="22">
        <f t="shared" si="34"/>
        <v>4</v>
      </c>
      <c r="AA154" s="22">
        <v>1</v>
      </c>
      <c r="AB154" s="22">
        <f t="shared" si="35"/>
        <v>5</v>
      </c>
      <c r="AC154" s="22">
        <f t="shared" si="37"/>
        <v>4.666666666666667</v>
      </c>
      <c r="AD154" s="17">
        <v>5</v>
      </c>
      <c r="AE154" s="17">
        <v>4</v>
      </c>
      <c r="AF154" s="17">
        <v>2</v>
      </c>
      <c r="AG154" s="17">
        <v>7</v>
      </c>
      <c r="AH154" s="17">
        <v>1</v>
      </c>
      <c r="AI154" s="17">
        <v>2</v>
      </c>
      <c r="AJ154" s="17">
        <v>7</v>
      </c>
      <c r="AK154" s="17">
        <v>5</v>
      </c>
      <c r="AL154" s="17">
        <v>3</v>
      </c>
      <c r="AM154" s="17">
        <v>3.625</v>
      </c>
      <c r="AN154" s="19" t="s">
        <v>73</v>
      </c>
    </row>
    <row r="155" spans="1:40" s="19" customFormat="1" ht="15.75" customHeight="1" x14ac:dyDescent="0.3">
      <c r="A155">
        <v>154</v>
      </c>
      <c r="B155" t="s">
        <v>98</v>
      </c>
      <c r="C155" s="20" t="s">
        <v>40</v>
      </c>
      <c r="D155" s="6">
        <f t="shared" si="27"/>
        <v>0</v>
      </c>
      <c r="E155" s="6">
        <f t="shared" si="28"/>
        <v>-0.5</v>
      </c>
      <c r="F155" s="20">
        <v>23</v>
      </c>
      <c r="G155" s="20" t="s">
        <v>106</v>
      </c>
      <c r="H155" s="12">
        <f t="shared" si="38"/>
        <v>1</v>
      </c>
      <c r="I155" s="20" t="s">
        <v>79</v>
      </c>
      <c r="J155" s="18" t="s">
        <v>68</v>
      </c>
      <c r="L155" s="21" t="s">
        <v>142</v>
      </c>
      <c r="M155" s="21">
        <v>0</v>
      </c>
      <c r="N155" s="6">
        <f t="shared" si="29"/>
        <v>0</v>
      </c>
      <c r="O155" s="21">
        <v>0</v>
      </c>
      <c r="P155" s="6">
        <f t="shared" si="30"/>
        <v>0</v>
      </c>
      <c r="Q155" s="6">
        <f t="shared" si="31"/>
        <v>0</v>
      </c>
      <c r="R155">
        <f t="shared" si="36"/>
        <v>0</v>
      </c>
      <c r="S155" s="27">
        <v>5</v>
      </c>
      <c r="T155" s="22">
        <v>1</v>
      </c>
      <c r="U155" s="22">
        <f t="shared" si="32"/>
        <v>5</v>
      </c>
      <c r="V155" s="22">
        <v>5</v>
      </c>
      <c r="W155" s="22">
        <v>1</v>
      </c>
      <c r="X155" s="22">
        <f t="shared" si="33"/>
        <v>5</v>
      </c>
      <c r="Y155" s="22">
        <v>1</v>
      </c>
      <c r="Z155" s="22">
        <f t="shared" si="34"/>
        <v>5</v>
      </c>
      <c r="AA155" s="22">
        <v>1</v>
      </c>
      <c r="AB155" s="22">
        <f t="shared" si="35"/>
        <v>5</v>
      </c>
      <c r="AC155" s="22">
        <f t="shared" si="37"/>
        <v>5</v>
      </c>
      <c r="AD155" s="17">
        <v>5</v>
      </c>
      <c r="AE155" s="17">
        <v>6</v>
      </c>
      <c r="AF155" s="17">
        <v>3</v>
      </c>
      <c r="AG155" s="17">
        <v>5</v>
      </c>
      <c r="AH155" s="17">
        <v>3</v>
      </c>
      <c r="AI155" s="17">
        <v>4</v>
      </c>
      <c r="AJ155" s="17">
        <v>6</v>
      </c>
      <c r="AK155" s="17">
        <v>4</v>
      </c>
      <c r="AL155" s="17">
        <v>7</v>
      </c>
      <c r="AM155" s="17">
        <v>4.75</v>
      </c>
      <c r="AN155" s="19" t="s">
        <v>73</v>
      </c>
    </row>
    <row r="156" spans="1:40" s="19" customFormat="1" ht="15.75" customHeight="1" x14ac:dyDescent="0.3">
      <c r="A156">
        <v>155</v>
      </c>
      <c r="B156" t="s">
        <v>98</v>
      </c>
      <c r="C156" s="20" t="s">
        <v>36</v>
      </c>
      <c r="D156" s="6">
        <f t="shared" si="27"/>
        <v>1</v>
      </c>
      <c r="E156" s="6">
        <f t="shared" si="28"/>
        <v>0.5</v>
      </c>
      <c r="F156" s="20">
        <v>23</v>
      </c>
      <c r="G156" s="20" t="s">
        <v>99</v>
      </c>
      <c r="H156" s="12">
        <f t="shared" si="38"/>
        <v>2</v>
      </c>
      <c r="I156" s="20" t="s">
        <v>125</v>
      </c>
      <c r="J156" s="18" t="s">
        <v>69</v>
      </c>
      <c r="L156" s="21" t="s">
        <v>142</v>
      </c>
      <c r="M156" s="21">
        <v>0</v>
      </c>
      <c r="N156" s="6">
        <f t="shared" si="29"/>
        <v>0</v>
      </c>
      <c r="O156" s="21">
        <v>0</v>
      </c>
      <c r="P156" s="6">
        <f t="shared" si="30"/>
        <v>0</v>
      </c>
      <c r="Q156" s="6">
        <f t="shared" si="31"/>
        <v>0</v>
      </c>
      <c r="R156">
        <f t="shared" si="36"/>
        <v>0</v>
      </c>
      <c r="S156" s="27">
        <v>3</v>
      </c>
      <c r="T156" s="22">
        <v>1</v>
      </c>
      <c r="U156" s="22">
        <f t="shared" si="32"/>
        <v>5</v>
      </c>
      <c r="V156" s="22">
        <v>2</v>
      </c>
      <c r="W156" s="22">
        <v>2</v>
      </c>
      <c r="X156" s="22">
        <f t="shared" si="33"/>
        <v>4</v>
      </c>
      <c r="Y156" s="22">
        <v>3</v>
      </c>
      <c r="Z156" s="22">
        <f t="shared" si="34"/>
        <v>3</v>
      </c>
      <c r="AA156" s="22">
        <v>1</v>
      </c>
      <c r="AB156" s="22">
        <f t="shared" si="35"/>
        <v>5</v>
      </c>
      <c r="AC156" s="22">
        <f t="shared" si="37"/>
        <v>3.6666666666666665</v>
      </c>
      <c r="AD156" s="17">
        <v>2</v>
      </c>
      <c r="AE156" s="17">
        <v>1</v>
      </c>
      <c r="AF156" s="17">
        <v>6</v>
      </c>
      <c r="AG156" s="17">
        <v>3</v>
      </c>
      <c r="AH156" s="17">
        <v>5</v>
      </c>
      <c r="AI156" s="17">
        <v>6</v>
      </c>
      <c r="AJ156" s="17">
        <v>2</v>
      </c>
      <c r="AK156" s="17">
        <v>3</v>
      </c>
      <c r="AL156" s="17">
        <v>4</v>
      </c>
      <c r="AM156" s="17">
        <v>3.625</v>
      </c>
      <c r="AN156" s="19" t="s">
        <v>73</v>
      </c>
    </row>
    <row r="157" spans="1:40" s="19" customFormat="1" ht="15.75" customHeight="1" x14ac:dyDescent="0.3">
      <c r="A157">
        <v>156</v>
      </c>
      <c r="B157" t="s">
        <v>98</v>
      </c>
      <c r="C157" s="20" t="s">
        <v>40</v>
      </c>
      <c r="D157" s="6">
        <f t="shared" si="27"/>
        <v>0</v>
      </c>
      <c r="E157" s="6">
        <f t="shared" si="28"/>
        <v>-0.5</v>
      </c>
      <c r="F157" s="20">
        <v>25</v>
      </c>
      <c r="G157" s="20" t="s">
        <v>99</v>
      </c>
      <c r="H157" s="12">
        <f t="shared" si="38"/>
        <v>2</v>
      </c>
      <c r="I157" s="20" t="s">
        <v>109</v>
      </c>
      <c r="J157" s="18" t="s">
        <v>68</v>
      </c>
      <c r="L157" s="21" t="s">
        <v>142</v>
      </c>
      <c r="M157" s="21">
        <v>3</v>
      </c>
      <c r="N157" s="6">
        <f t="shared" si="29"/>
        <v>1</v>
      </c>
      <c r="O157" s="21">
        <v>3</v>
      </c>
      <c r="P157" s="6">
        <f t="shared" si="30"/>
        <v>1</v>
      </c>
      <c r="Q157" s="6">
        <f t="shared" si="31"/>
        <v>0</v>
      </c>
      <c r="R157">
        <f t="shared" si="36"/>
        <v>2</v>
      </c>
      <c r="S157" s="27">
        <v>2</v>
      </c>
      <c r="T157" s="22">
        <v>2</v>
      </c>
      <c r="U157" s="22">
        <f t="shared" si="32"/>
        <v>4</v>
      </c>
      <c r="V157" s="22">
        <v>2</v>
      </c>
      <c r="W157" s="22">
        <v>4</v>
      </c>
      <c r="X157" s="22">
        <f t="shared" si="33"/>
        <v>2</v>
      </c>
      <c r="Y157" s="22">
        <v>2</v>
      </c>
      <c r="Z157" s="22">
        <f t="shared" si="34"/>
        <v>4</v>
      </c>
      <c r="AA157" s="22">
        <v>1</v>
      </c>
      <c r="AB157" s="22">
        <f t="shared" si="35"/>
        <v>5</v>
      </c>
      <c r="AC157" s="22">
        <f t="shared" si="37"/>
        <v>3.1666666666666665</v>
      </c>
      <c r="AD157" s="17">
        <v>5</v>
      </c>
      <c r="AE157" s="17">
        <v>2</v>
      </c>
      <c r="AF157" s="17">
        <v>4</v>
      </c>
      <c r="AG157" s="17">
        <v>7</v>
      </c>
      <c r="AH157" s="17">
        <v>1</v>
      </c>
      <c r="AI157" s="17">
        <v>4</v>
      </c>
      <c r="AJ157" s="17">
        <v>6</v>
      </c>
      <c r="AK157" s="17">
        <v>2</v>
      </c>
      <c r="AL157" s="17">
        <v>4</v>
      </c>
      <c r="AM157" s="17">
        <v>3.5</v>
      </c>
      <c r="AN157" s="19" t="s">
        <v>73</v>
      </c>
    </row>
    <row r="158" spans="1:40" s="19" customFormat="1" ht="15.75" customHeight="1" x14ac:dyDescent="0.3">
      <c r="A158">
        <v>157</v>
      </c>
      <c r="B158" t="s">
        <v>98</v>
      </c>
      <c r="C158" s="20" t="s">
        <v>36</v>
      </c>
      <c r="D158" s="6">
        <f t="shared" si="27"/>
        <v>1</v>
      </c>
      <c r="E158" s="6">
        <f t="shared" si="28"/>
        <v>0.5</v>
      </c>
      <c r="F158" s="20">
        <v>24</v>
      </c>
      <c r="G158" s="20" t="s">
        <v>99</v>
      </c>
      <c r="H158" s="12">
        <f t="shared" si="38"/>
        <v>2</v>
      </c>
      <c r="I158" s="20" t="s">
        <v>128</v>
      </c>
      <c r="J158" s="18" t="s">
        <v>68</v>
      </c>
      <c r="L158" s="21" t="s">
        <v>142</v>
      </c>
      <c r="M158" s="21">
        <v>0</v>
      </c>
      <c r="N158" s="6">
        <f t="shared" si="29"/>
        <v>0</v>
      </c>
      <c r="O158" s="21">
        <v>0</v>
      </c>
      <c r="P158" s="6">
        <f t="shared" si="30"/>
        <v>0</v>
      </c>
      <c r="Q158" s="6">
        <f t="shared" si="31"/>
        <v>0</v>
      </c>
      <c r="R158">
        <f t="shared" si="36"/>
        <v>0</v>
      </c>
      <c r="S158" s="27">
        <v>4</v>
      </c>
      <c r="T158" s="22">
        <v>1</v>
      </c>
      <c r="U158" s="22">
        <f t="shared" si="32"/>
        <v>5</v>
      </c>
      <c r="V158" s="22">
        <v>3</v>
      </c>
      <c r="W158" s="22">
        <v>2</v>
      </c>
      <c r="X158" s="22">
        <f t="shared" si="33"/>
        <v>4</v>
      </c>
      <c r="Y158" s="22">
        <v>3</v>
      </c>
      <c r="Z158" s="22">
        <f t="shared" si="34"/>
        <v>3</v>
      </c>
      <c r="AA158" s="22">
        <v>1</v>
      </c>
      <c r="AB158" s="22">
        <f t="shared" si="35"/>
        <v>5</v>
      </c>
      <c r="AC158" s="22">
        <f t="shared" si="37"/>
        <v>4</v>
      </c>
      <c r="AD158" s="17">
        <v>5</v>
      </c>
      <c r="AE158" s="17">
        <v>3</v>
      </c>
      <c r="AF158" s="17">
        <v>5</v>
      </c>
      <c r="AG158" s="17">
        <v>5</v>
      </c>
      <c r="AH158" s="17">
        <v>3</v>
      </c>
      <c r="AI158" s="17">
        <v>5</v>
      </c>
      <c r="AJ158" s="17">
        <v>5</v>
      </c>
      <c r="AK158" s="17">
        <v>3</v>
      </c>
      <c r="AL158" s="17">
        <v>6</v>
      </c>
      <c r="AM158" s="17">
        <v>4.375</v>
      </c>
      <c r="AN158" s="19" t="s">
        <v>73</v>
      </c>
    </row>
    <row r="159" spans="1:40" s="19" customFormat="1" ht="15.75" customHeight="1" x14ac:dyDescent="0.3">
      <c r="A159">
        <v>158</v>
      </c>
      <c r="B159" t="s">
        <v>98</v>
      </c>
      <c r="C159" s="20" t="s">
        <v>40</v>
      </c>
      <c r="D159" s="6">
        <f t="shared" si="27"/>
        <v>0</v>
      </c>
      <c r="E159" s="6">
        <f t="shared" si="28"/>
        <v>-0.5</v>
      </c>
      <c r="F159" s="20">
        <v>21</v>
      </c>
      <c r="G159" s="20" t="s">
        <v>106</v>
      </c>
      <c r="H159" s="12">
        <f t="shared" si="38"/>
        <v>1</v>
      </c>
      <c r="I159" s="20" t="s">
        <v>38</v>
      </c>
      <c r="J159" s="18" t="s">
        <v>68</v>
      </c>
      <c r="L159" s="21" t="s">
        <v>144</v>
      </c>
      <c r="M159" s="21">
        <v>0</v>
      </c>
      <c r="N159" s="6">
        <f t="shared" si="29"/>
        <v>0</v>
      </c>
      <c r="O159" s="21">
        <v>0</v>
      </c>
      <c r="P159" s="6">
        <f t="shared" si="30"/>
        <v>0</v>
      </c>
      <c r="Q159" s="6">
        <f t="shared" si="31"/>
        <v>0</v>
      </c>
      <c r="R159">
        <f t="shared" si="36"/>
        <v>0</v>
      </c>
      <c r="S159" s="27">
        <v>4</v>
      </c>
      <c r="T159" s="22">
        <v>1</v>
      </c>
      <c r="U159" s="22">
        <f t="shared" si="32"/>
        <v>5</v>
      </c>
      <c r="V159" s="22">
        <v>4</v>
      </c>
      <c r="W159" s="22">
        <v>3</v>
      </c>
      <c r="X159" s="22">
        <f t="shared" si="33"/>
        <v>3</v>
      </c>
      <c r="Y159" s="22">
        <v>1</v>
      </c>
      <c r="Z159" s="22">
        <f t="shared" si="34"/>
        <v>5</v>
      </c>
      <c r="AA159" s="22">
        <v>1</v>
      </c>
      <c r="AB159" s="22">
        <f t="shared" si="35"/>
        <v>5</v>
      </c>
      <c r="AC159" s="22">
        <f t="shared" si="37"/>
        <v>4.333333333333333</v>
      </c>
      <c r="AD159" s="17">
        <v>3</v>
      </c>
      <c r="AE159" s="17">
        <v>1</v>
      </c>
      <c r="AF159" s="17">
        <v>3</v>
      </c>
      <c r="AG159" s="17">
        <v>7</v>
      </c>
      <c r="AH159" s="17">
        <v>1</v>
      </c>
      <c r="AI159" s="17">
        <v>3</v>
      </c>
      <c r="AJ159" s="17">
        <v>4</v>
      </c>
      <c r="AK159" s="17">
        <v>2</v>
      </c>
      <c r="AL159" s="17">
        <v>7</v>
      </c>
      <c r="AM159" s="17">
        <v>3</v>
      </c>
      <c r="AN159" s="19" t="s">
        <v>73</v>
      </c>
    </row>
    <row r="160" spans="1:40" s="19" customFormat="1" ht="15.75" customHeight="1" x14ac:dyDescent="0.3">
      <c r="A160">
        <v>159</v>
      </c>
      <c r="B160" t="s">
        <v>98</v>
      </c>
      <c r="C160" s="20" t="s">
        <v>40</v>
      </c>
      <c r="D160" s="6">
        <f t="shared" si="27"/>
        <v>0</v>
      </c>
      <c r="E160" s="6">
        <f t="shared" si="28"/>
        <v>-0.5</v>
      </c>
      <c r="F160" s="20">
        <v>23</v>
      </c>
      <c r="G160" s="20" t="s">
        <v>99</v>
      </c>
      <c r="H160" s="12">
        <f t="shared" si="38"/>
        <v>2</v>
      </c>
      <c r="I160" s="20" t="s">
        <v>38</v>
      </c>
      <c r="J160" s="18" t="s">
        <v>68</v>
      </c>
      <c r="L160" s="21" t="s">
        <v>142</v>
      </c>
      <c r="M160" s="21">
        <v>0</v>
      </c>
      <c r="N160" s="6">
        <f t="shared" si="29"/>
        <v>0</v>
      </c>
      <c r="O160" s="21">
        <v>0</v>
      </c>
      <c r="P160" s="6">
        <f t="shared" si="30"/>
        <v>0</v>
      </c>
      <c r="Q160" s="6">
        <f t="shared" si="31"/>
        <v>0</v>
      </c>
      <c r="R160">
        <f t="shared" si="36"/>
        <v>0</v>
      </c>
      <c r="S160" s="27">
        <v>4</v>
      </c>
      <c r="T160" s="22">
        <v>2</v>
      </c>
      <c r="U160" s="22">
        <f t="shared" si="32"/>
        <v>4</v>
      </c>
      <c r="V160" s="22">
        <v>3</v>
      </c>
      <c r="W160" s="22">
        <v>3</v>
      </c>
      <c r="X160" s="22">
        <f t="shared" si="33"/>
        <v>3</v>
      </c>
      <c r="Y160" s="22">
        <v>2</v>
      </c>
      <c r="Z160" s="22">
        <f t="shared" si="34"/>
        <v>4</v>
      </c>
      <c r="AA160" s="22">
        <v>4</v>
      </c>
      <c r="AB160" s="22">
        <f t="shared" si="35"/>
        <v>2</v>
      </c>
      <c r="AC160" s="22">
        <f t="shared" si="37"/>
        <v>3.3333333333333335</v>
      </c>
      <c r="AD160" s="17">
        <v>3</v>
      </c>
      <c r="AE160" s="17">
        <v>4</v>
      </c>
      <c r="AF160" s="17">
        <v>6</v>
      </c>
      <c r="AG160" s="17">
        <v>2</v>
      </c>
      <c r="AH160" s="17">
        <v>6</v>
      </c>
      <c r="AI160" s="17">
        <v>6</v>
      </c>
      <c r="AJ160" s="17">
        <v>3</v>
      </c>
      <c r="AK160" s="17">
        <v>7</v>
      </c>
      <c r="AL160" s="17">
        <v>6</v>
      </c>
      <c r="AM160" s="17">
        <v>5.125</v>
      </c>
      <c r="AN160" s="19" t="s">
        <v>73</v>
      </c>
    </row>
    <row r="161" spans="1:40" s="19" customFormat="1" ht="15.75" customHeight="1" x14ac:dyDescent="0.3">
      <c r="A161">
        <v>160</v>
      </c>
      <c r="B161" t="s">
        <v>98</v>
      </c>
      <c r="C161" s="20" t="s">
        <v>40</v>
      </c>
      <c r="D161" s="6">
        <f t="shared" si="27"/>
        <v>0</v>
      </c>
      <c r="E161" s="6">
        <f t="shared" si="28"/>
        <v>-0.5</v>
      </c>
      <c r="F161" s="20">
        <v>21</v>
      </c>
      <c r="G161" s="20" t="s">
        <v>106</v>
      </c>
      <c r="H161" s="12">
        <f t="shared" si="38"/>
        <v>1</v>
      </c>
      <c r="I161" s="20" t="s">
        <v>47</v>
      </c>
      <c r="J161" s="18" t="s">
        <v>69</v>
      </c>
      <c r="L161" s="21" t="s">
        <v>142</v>
      </c>
      <c r="M161" s="21">
        <v>2</v>
      </c>
      <c r="N161" s="6">
        <f t="shared" si="29"/>
        <v>1</v>
      </c>
      <c r="O161" s="21">
        <v>2</v>
      </c>
      <c r="P161" s="6">
        <f t="shared" si="30"/>
        <v>1</v>
      </c>
      <c r="Q161" s="6">
        <f t="shared" si="31"/>
        <v>0</v>
      </c>
      <c r="R161">
        <f t="shared" si="36"/>
        <v>1</v>
      </c>
      <c r="S161" s="27">
        <v>5</v>
      </c>
      <c r="T161" s="22">
        <v>1</v>
      </c>
      <c r="U161" s="22">
        <f t="shared" si="32"/>
        <v>5</v>
      </c>
      <c r="V161" s="22">
        <v>4</v>
      </c>
      <c r="W161" s="22">
        <v>1</v>
      </c>
      <c r="X161" s="22">
        <f t="shared" si="33"/>
        <v>5</v>
      </c>
      <c r="Y161" s="22">
        <v>1</v>
      </c>
      <c r="Z161" s="22">
        <f t="shared" si="34"/>
        <v>5</v>
      </c>
      <c r="AA161" s="22">
        <v>1</v>
      </c>
      <c r="AB161" s="22">
        <f t="shared" si="35"/>
        <v>5</v>
      </c>
      <c r="AC161" s="22">
        <f t="shared" si="37"/>
        <v>4.833333333333333</v>
      </c>
      <c r="AD161" s="17">
        <v>4</v>
      </c>
      <c r="AE161" s="17">
        <v>7</v>
      </c>
      <c r="AF161" s="17">
        <v>4</v>
      </c>
      <c r="AG161" s="17">
        <v>3</v>
      </c>
      <c r="AH161" s="17">
        <v>5</v>
      </c>
      <c r="AI161" s="17">
        <v>6</v>
      </c>
      <c r="AJ161" s="17">
        <v>6</v>
      </c>
      <c r="AK161" s="17">
        <v>3</v>
      </c>
      <c r="AL161" s="17">
        <v>6</v>
      </c>
      <c r="AM161" s="17">
        <v>5.125</v>
      </c>
      <c r="AN161" s="19" t="s">
        <v>73</v>
      </c>
    </row>
    <row r="162" spans="1:40" s="19" customFormat="1" ht="15.75" customHeight="1" x14ac:dyDescent="0.3">
      <c r="A162">
        <v>161</v>
      </c>
      <c r="B162" t="s">
        <v>98</v>
      </c>
      <c r="C162" s="20" t="s">
        <v>36</v>
      </c>
      <c r="D162" s="6">
        <f t="shared" si="27"/>
        <v>1</v>
      </c>
      <c r="E162" s="6">
        <f t="shared" si="28"/>
        <v>0.5</v>
      </c>
      <c r="F162" s="20">
        <v>19</v>
      </c>
      <c r="G162" s="20" t="s">
        <v>99</v>
      </c>
      <c r="H162" s="12">
        <f t="shared" si="38"/>
        <v>2</v>
      </c>
      <c r="I162" s="20" t="s">
        <v>57</v>
      </c>
      <c r="J162" s="18" t="s">
        <v>70</v>
      </c>
      <c r="L162" s="21" t="s">
        <v>144</v>
      </c>
      <c r="M162" s="21"/>
      <c r="N162" s="6">
        <f t="shared" si="29"/>
        <v>0</v>
      </c>
      <c r="O162" s="21">
        <v>2</v>
      </c>
      <c r="P162" s="6">
        <f t="shared" si="30"/>
        <v>1</v>
      </c>
      <c r="Q162" s="6">
        <f t="shared" si="31"/>
        <v>-2</v>
      </c>
      <c r="R162">
        <f t="shared" si="36"/>
        <v>-1</v>
      </c>
      <c r="S162" s="27">
        <v>5</v>
      </c>
      <c r="T162" s="22">
        <v>1</v>
      </c>
      <c r="U162" s="22">
        <f t="shared" si="32"/>
        <v>5</v>
      </c>
      <c r="V162" s="22">
        <v>5</v>
      </c>
      <c r="W162" s="22">
        <v>1</v>
      </c>
      <c r="X162" s="22">
        <f t="shared" si="33"/>
        <v>5</v>
      </c>
      <c r="Y162" s="22">
        <v>1</v>
      </c>
      <c r="Z162" s="22">
        <f t="shared" si="34"/>
        <v>5</v>
      </c>
      <c r="AA162" s="22">
        <v>3</v>
      </c>
      <c r="AB162" s="22">
        <f t="shared" si="35"/>
        <v>3</v>
      </c>
      <c r="AC162" s="22">
        <f t="shared" si="37"/>
        <v>4.666666666666667</v>
      </c>
      <c r="AD162" s="17">
        <v>5</v>
      </c>
      <c r="AE162" s="17">
        <v>3</v>
      </c>
      <c r="AF162" s="17">
        <v>4</v>
      </c>
      <c r="AG162" s="17">
        <v>1</v>
      </c>
      <c r="AH162" s="17">
        <v>7</v>
      </c>
      <c r="AI162" s="17">
        <v>4</v>
      </c>
      <c r="AJ162" s="17">
        <v>1</v>
      </c>
      <c r="AK162" s="17">
        <v>3</v>
      </c>
      <c r="AL162" s="17">
        <v>7</v>
      </c>
      <c r="AM162" s="17">
        <v>4.25</v>
      </c>
      <c r="AN162" s="19" t="s">
        <v>73</v>
      </c>
    </row>
    <row r="163" spans="1:40" s="19" customFormat="1" ht="15.75" customHeight="1" x14ac:dyDescent="0.3">
      <c r="A163">
        <v>162</v>
      </c>
      <c r="B163" t="s">
        <v>98</v>
      </c>
      <c r="C163" s="20" t="s">
        <v>36</v>
      </c>
      <c r="D163" s="6">
        <f t="shared" si="27"/>
        <v>1</v>
      </c>
      <c r="E163" s="6">
        <f t="shared" si="28"/>
        <v>0.5</v>
      </c>
      <c r="F163" s="20">
        <v>21</v>
      </c>
      <c r="G163" s="20" t="s">
        <v>99</v>
      </c>
      <c r="H163" s="12">
        <f t="shared" si="38"/>
        <v>2</v>
      </c>
      <c r="I163" s="20" t="s">
        <v>38</v>
      </c>
      <c r="J163" s="18" t="s">
        <v>68</v>
      </c>
      <c r="L163" s="21" t="s">
        <v>144</v>
      </c>
      <c r="M163" s="21">
        <v>3</v>
      </c>
      <c r="N163" s="6">
        <f t="shared" si="29"/>
        <v>1</v>
      </c>
      <c r="O163" s="21">
        <v>3</v>
      </c>
      <c r="P163" s="6">
        <f t="shared" si="30"/>
        <v>1</v>
      </c>
      <c r="Q163" s="6">
        <f t="shared" si="31"/>
        <v>0</v>
      </c>
      <c r="R163">
        <f t="shared" si="36"/>
        <v>2</v>
      </c>
      <c r="S163" s="27">
        <v>4</v>
      </c>
      <c r="T163" s="22">
        <v>1</v>
      </c>
      <c r="U163" s="22">
        <f t="shared" si="32"/>
        <v>5</v>
      </c>
      <c r="V163" s="22">
        <v>3</v>
      </c>
      <c r="W163" s="22">
        <v>4</v>
      </c>
      <c r="X163" s="22">
        <f t="shared" si="33"/>
        <v>2</v>
      </c>
      <c r="Y163" s="22">
        <v>3</v>
      </c>
      <c r="Z163" s="22">
        <f t="shared" si="34"/>
        <v>3</v>
      </c>
      <c r="AA163" s="22">
        <v>2</v>
      </c>
      <c r="AB163" s="22">
        <f t="shared" si="35"/>
        <v>4</v>
      </c>
      <c r="AC163" s="22">
        <f t="shared" si="37"/>
        <v>3.5</v>
      </c>
      <c r="AD163" s="17">
        <v>4</v>
      </c>
      <c r="AE163" s="17">
        <v>3</v>
      </c>
      <c r="AF163" s="17">
        <v>4</v>
      </c>
      <c r="AG163" s="17">
        <v>6</v>
      </c>
      <c r="AH163" s="17">
        <v>2</v>
      </c>
      <c r="AI163" s="17">
        <v>5</v>
      </c>
      <c r="AJ163" s="17">
        <v>3</v>
      </c>
      <c r="AK163" s="17">
        <v>2</v>
      </c>
      <c r="AL163" s="17">
        <v>5</v>
      </c>
      <c r="AM163" s="17">
        <v>3.5</v>
      </c>
      <c r="AN163" s="19" t="s">
        <v>73</v>
      </c>
    </row>
    <row r="164" spans="1:40" s="19" customFormat="1" ht="15.75" customHeight="1" x14ac:dyDescent="0.3">
      <c r="A164">
        <v>163</v>
      </c>
      <c r="B164" t="s">
        <v>98</v>
      </c>
      <c r="C164" s="20" t="s">
        <v>36</v>
      </c>
      <c r="D164" s="6">
        <f t="shared" si="27"/>
        <v>1</v>
      </c>
      <c r="E164" s="6">
        <f t="shared" si="28"/>
        <v>0.5</v>
      </c>
      <c r="F164" s="20">
        <v>22</v>
      </c>
      <c r="G164" s="20" t="s">
        <v>106</v>
      </c>
      <c r="H164" s="12">
        <f t="shared" si="38"/>
        <v>1</v>
      </c>
      <c r="I164" s="20" t="s">
        <v>38</v>
      </c>
      <c r="J164" s="18" t="s">
        <v>68</v>
      </c>
      <c r="L164" s="21" t="s">
        <v>142</v>
      </c>
      <c r="M164" s="21">
        <v>2</v>
      </c>
      <c r="N164" s="6">
        <f t="shared" si="29"/>
        <v>1</v>
      </c>
      <c r="O164" s="21">
        <v>2</v>
      </c>
      <c r="P164" s="6">
        <f t="shared" si="30"/>
        <v>1</v>
      </c>
      <c r="Q164" s="6">
        <f t="shared" si="31"/>
        <v>0</v>
      </c>
      <c r="R164">
        <f t="shared" si="36"/>
        <v>1</v>
      </c>
      <c r="S164" s="27">
        <v>4</v>
      </c>
      <c r="T164" s="22">
        <v>1</v>
      </c>
      <c r="U164" s="22">
        <f t="shared" si="32"/>
        <v>5</v>
      </c>
      <c r="V164" s="22">
        <v>3</v>
      </c>
      <c r="W164" s="22">
        <v>2</v>
      </c>
      <c r="X164" s="22">
        <f t="shared" si="33"/>
        <v>4</v>
      </c>
      <c r="Y164" s="22">
        <v>2</v>
      </c>
      <c r="Z164" s="22">
        <f t="shared" si="34"/>
        <v>4</v>
      </c>
      <c r="AA164" s="22">
        <v>1</v>
      </c>
      <c r="AB164" s="22">
        <f t="shared" si="35"/>
        <v>5</v>
      </c>
      <c r="AC164" s="22">
        <f t="shared" si="37"/>
        <v>4.166666666666667</v>
      </c>
      <c r="AD164" s="17">
        <v>4</v>
      </c>
      <c r="AE164" s="17">
        <v>2</v>
      </c>
      <c r="AF164" s="17">
        <v>4</v>
      </c>
      <c r="AG164" s="17">
        <v>3</v>
      </c>
      <c r="AH164" s="17">
        <v>5</v>
      </c>
      <c r="AI164" s="17">
        <v>4</v>
      </c>
      <c r="AJ164" s="17">
        <v>3</v>
      </c>
      <c r="AK164" s="17">
        <v>5</v>
      </c>
      <c r="AL164" s="17">
        <v>3</v>
      </c>
      <c r="AM164" s="17">
        <v>3.75</v>
      </c>
      <c r="AN164" s="19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donnees_wo</vt:lpstr>
      <vt:lpstr>donnees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Administrateur</cp:lastModifiedBy>
  <dcterms:created xsi:type="dcterms:W3CDTF">2021-12-16T09:34:19Z</dcterms:created>
  <dcterms:modified xsi:type="dcterms:W3CDTF">2025-07-02T15:29:05Z</dcterms:modified>
</cp:coreProperties>
</file>