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s\Documents\Projets\Stock-V3\backend\src\main\resources\"/>
    </mc:Choice>
  </mc:AlternateContent>
  <xr:revisionPtr revIDLastSave="0" documentId="13_ncr:1_{F4E9329D-03CE-4894-BEBF-3304C9D1B871}" xr6:coauthVersionLast="47" xr6:coauthVersionMax="47" xr10:uidLastSave="{00000000-0000-0000-0000-000000000000}"/>
  <bookViews>
    <workbookView xWindow="-120" yWindow="-120" windowWidth="29040" windowHeight="15840" xr2:uid="{866AF031-A8F6-4310-B6CB-F8A451908F4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<sst xmlns="http://schemas.openxmlformats.org/spreadsheetml/2006/main" count="105" uniqueCount="44">
  <si>
    <t>Domaine</t>
  </si>
  <si>
    <t>Terroir Chapelle</t>
  </si>
  <si>
    <t>Patrick Piuze</t>
  </si>
  <si>
    <t>Geanthet Pansiot</t>
  </si>
  <si>
    <t>Appellation</t>
  </si>
  <si>
    <t>Chablis</t>
  </si>
  <si>
    <t>Gevrey-Chambertin</t>
  </si>
  <si>
    <t>"Vieilles Vignes"</t>
  </si>
  <si>
    <t>Brut Vintage - Magnum</t>
  </si>
  <si>
    <t>Dom Pérignon</t>
  </si>
  <si>
    <t>Brut Vintage Rosé</t>
  </si>
  <si>
    <t>Champagne</t>
  </si>
  <si>
    <t>Bourgogne</t>
  </si>
  <si>
    <t>ID</t>
  </si>
  <si>
    <t>Cave Royale</t>
  </si>
  <si>
    <t>Cavesa</t>
  </si>
  <si>
    <t>Cost</t>
  </si>
  <si>
    <t>France</t>
  </si>
  <si>
    <t>Pricetobuy</t>
  </si>
  <si>
    <t>Pricetosell</t>
  </si>
  <si>
    <t>Quantity</t>
  </si>
  <si>
    <t>Updated</t>
  </si>
  <si>
    <t>Supplier</t>
  </si>
  <si>
    <t>Country</t>
  </si>
  <si>
    <t>Millesime</t>
  </si>
  <si>
    <t>Cuvee</t>
  </si>
  <si>
    <t>Region</t>
  </si>
  <si>
    <t>Brut Vintage</t>
  </si>
  <si>
    <t>Domaine Joseph Colin</t>
  </si>
  <si>
    <t>Bourgogne Générique</t>
  </si>
  <si>
    <t>Chardonnay Les Hauts de la Combe</t>
  </si>
  <si>
    <t>Blanc</t>
  </si>
  <si>
    <t>Chassagne-Montrachet</t>
  </si>
  <si>
    <t>En Cailleret</t>
  </si>
  <si>
    <t>Rouge Vieilles Vignes</t>
  </si>
  <si>
    <t>La Garenne</t>
  </si>
  <si>
    <t>Puligny-Montrachet</t>
  </si>
  <si>
    <t>Le Trezin 13</t>
  </si>
  <si>
    <t>Compendium 135</t>
  </si>
  <si>
    <t>Saint-Aubin</t>
  </si>
  <si>
    <t>Clos du Meix 13</t>
  </si>
  <si>
    <t>La Chatenière 135</t>
  </si>
  <si>
    <t>Aligoté Les Jardins de la Cote</t>
  </si>
  <si>
    <t>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</si>
</sst>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15F42-56D0-4B9B-B00B-79278325E538}">
  <dimension ref="A1:N18"/>
  <sheetViews>
    <sheetView tabSelected="1" zoomScale="130" zoomScaleNormal="130" workbookViewId="0">
      <pane ySplit="1" topLeftCell="A2" activePane="bottomLeft" state="frozen"/>
      <selection pane="bottomLeft" activeCell="E11" sqref="E11"/>
    </sheetView>
  </sheetViews>
  <sheetFormatPr baseColWidth="10" defaultRowHeight="15" x14ac:dyDescent="0.25"/>
  <cols>
    <col min="1" max="1" width="11.5703125" style="1" customWidth="1"/>
    <col min="2" max="3" width="32.5703125" style="1" customWidth="1"/>
    <col min="4" max="6" width="19.85546875" style="1" customWidth="1"/>
    <col min="7" max="7" width="98.5703125" style="1" customWidth="1"/>
    <col min="8" max="9" width="11.42578125" style="1"/>
    <col min="10" max="10" width="10.140625" style="4" customWidth="1"/>
    <col min="11" max="13" width="11.42578125" style="1"/>
    <col min="14" max="14" width="12.85546875" style="1" customWidth="1"/>
    <col min="15" max="16384" width="11.42578125" style="1"/>
  </cols>
  <sheetData>
    <row r="1" spans="1:14" s="2" customFormat="1" x14ac:dyDescent="0.25">
      <c r="A1" s="2" t="s">
        <v>24</v>
      </c>
      <c r="B1" s="2" t="s">
        <v>25</v>
      </c>
      <c r="C1" s="2" t="s">
        <v>0</v>
      </c>
      <c r="D1" s="2" t="s">
        <v>4</v>
      </c>
      <c r="E1" s="2" t="s">
        <v>26</v>
      </c>
      <c r="F1" s="2" t="s">
        <v>23</v>
      </c>
      <c r="G1" s="2" t="s">
        <v>43</v>
      </c>
      <c r="H1" s="2" t="s">
        <v>18</v>
      </c>
      <c r="I1" s="2" t="s">
        <v>19</v>
      </c>
      <c r="J1" s="3" t="s">
        <v>16</v>
      </c>
      <c r="K1" s="2" t="s">
        <v>20</v>
      </c>
      <c r="L1" s="2" t="s">
        <v>21</v>
      </c>
      <c r="M1" s="2" t="s">
        <v>13</v>
      </c>
      <c r="N1" s="2" t="s">
        <v>22</v>
      </c>
    </row>
    <row r="2" spans="1:14" x14ac:dyDescent="0.25">
      <c r="A2" s="1">
        <v>2018</v>
      </c>
      <c r="B2" s="1" t="s">
        <v>7</v>
      </c>
      <c r="C2" s="1" t="s">
        <v>3</v>
      </c>
      <c r="D2" s="1" t="s">
        <v>6</v>
      </c>
      <c r="E2" s="1" t="s">
        <v>12</v>
      </c>
      <c r="F2" s="1" t="s">
        <v>17</v>
      </c>
      <c r="G2" s="1" t="str">
        <f>CONCATENATE(F2," - ",E2," - ",D2," - ",C2," - ",B2," - ",A2)</f>
        <v>France - Bourgogne - Gevrey-Chambertin - Geanthet Pansiot - "Vieilles Vignes" - 2018</v>
      </c>
      <c r="H2" s="1">
        <v>138</v>
      </c>
      <c r="I2" s="1">
        <v>650</v>
      </c>
      <c r="J2" s="4">
        <f>H2/(I2/1.081)</f>
        <v>0.22950461538461539</v>
      </c>
      <c r="K2" s="1">
        <v>7</v>
      </c>
      <c r="L2" s="5">
        <v>45694</v>
      </c>
      <c r="M2" s="1">
        <v>1</v>
      </c>
      <c r="N2" s="1" t="s">
        <v>14</v>
      </c>
    </row>
    <row r="3" spans="1:14" x14ac:dyDescent="0.25">
      <c r="A3" s="1">
        <v>2020</v>
      </c>
      <c r="B3" s="1" t="s">
        <v>1</v>
      </c>
      <c r="C3" s="1" t="s">
        <v>2</v>
      </c>
      <c r="D3" s="1" t="s">
        <v>5</v>
      </c>
      <c r="E3" s="1" t="s">
        <v>12</v>
      </c>
      <c r="F3" s="1" t="s">
        <v>17</v>
      </c>
      <c r="G3" s="1" t="str">
        <f t="shared" ref="G3:G18" si="0">CONCATENATE(F3," - ",E3," - ",D3," - ",C3," - ",B3," - ",A3)</f>
        <v>France - Bourgogne - Chablis - Patrick Piuze - Terroir Chapelle - 2020</v>
      </c>
      <c r="H3" s="1">
        <v>50</v>
      </c>
      <c r="I3" s="1">
        <v>90</v>
      </c>
      <c r="J3" s="4">
        <f t="shared" ref="J3:J6" si="1">H3/(I3/1.081)</f>
        <v>0.60055555555555551</v>
      </c>
      <c r="K3" s="1">
        <v>12</v>
      </c>
      <c r="L3" s="5">
        <v>45694</v>
      </c>
      <c r="M3" s="1">
        <v>2</v>
      </c>
      <c r="N3" s="1" t="s">
        <v>15</v>
      </c>
    </row>
    <row r="4" spans="1:14" x14ac:dyDescent="0.25">
      <c r="A4" s="1">
        <v>2010</v>
      </c>
      <c r="B4" s="1" t="s">
        <v>8</v>
      </c>
      <c r="C4" s="1" t="s">
        <v>9</v>
      </c>
      <c r="D4" s="1" t="s">
        <v>11</v>
      </c>
      <c r="E4" s="1" t="s">
        <v>11</v>
      </c>
      <c r="F4" s="1" t="s">
        <v>17</v>
      </c>
      <c r="G4" s="1" t="str">
        <f t="shared" si="0"/>
        <v>France - Champagne - Champagne - Dom Pérignon - Brut Vintage - Magnum - 2010</v>
      </c>
      <c r="H4" s="1">
        <v>300</v>
      </c>
      <c r="I4" s="1">
        <v>1300</v>
      </c>
      <c r="J4" s="4">
        <f t="shared" si="1"/>
        <v>0.24946153846153846</v>
      </c>
      <c r="K4" s="1">
        <v>3</v>
      </c>
      <c r="L4" s="5">
        <v>45694</v>
      </c>
      <c r="M4" s="1">
        <v>3</v>
      </c>
      <c r="N4" s="1" t="s">
        <v>14</v>
      </c>
    </row>
    <row r="5" spans="1:14" x14ac:dyDescent="0.25">
      <c r="A5" s="1">
        <v>2009</v>
      </c>
      <c r="B5" s="1" t="s">
        <v>10</v>
      </c>
      <c r="C5" s="1" t="s">
        <v>9</v>
      </c>
      <c r="D5" s="1" t="s">
        <v>11</v>
      </c>
      <c r="E5" s="1" t="s">
        <v>11</v>
      </c>
      <c r="F5" s="1" t="s">
        <v>17</v>
      </c>
      <c r="G5" s="1" t="str">
        <f t="shared" si="0"/>
        <v>France - Champagne - Champagne - Dom Pérignon - Brut Vintage Rosé - 2009</v>
      </c>
      <c r="H5" s="1">
        <v>350</v>
      </c>
      <c r="I5" s="1">
        <v>1450</v>
      </c>
      <c r="J5" s="4">
        <f t="shared" si="1"/>
        <v>0.26093103448275862</v>
      </c>
      <c r="K5" s="1">
        <v>5</v>
      </c>
      <c r="L5" s="5">
        <v>45694</v>
      </c>
      <c r="M5" s="1">
        <v>4</v>
      </c>
      <c r="N5" s="1" t="s">
        <v>15</v>
      </c>
    </row>
    <row r="6" spans="1:14" x14ac:dyDescent="0.25">
      <c r="A6" s="1">
        <v>2008</v>
      </c>
      <c r="B6" s="1" t="s">
        <v>10</v>
      </c>
      <c r="C6" s="1" t="s">
        <v>9</v>
      </c>
      <c r="D6" s="1" t="s">
        <v>11</v>
      </c>
      <c r="E6" s="1" t="s">
        <v>11</v>
      </c>
      <c r="F6" s="1" t="s">
        <v>17</v>
      </c>
      <c r="G6" s="1" t="str">
        <f t="shared" si="0"/>
        <v>France - Champagne - Champagne - Dom Pérignon - Brut Vintage Rosé - 2008</v>
      </c>
      <c r="H6" s="1">
        <v>350</v>
      </c>
      <c r="I6" s="1">
        <v>1450</v>
      </c>
      <c r="J6" s="4">
        <f t="shared" si="1"/>
        <v>0.26093103448275862</v>
      </c>
      <c r="K6" s="1">
        <v>3</v>
      </c>
      <c r="L6" s="5">
        <v>45694</v>
      </c>
      <c r="M6" s="1">
        <v>5</v>
      </c>
      <c r="N6" s="1" t="s">
        <v>14</v>
      </c>
    </row>
    <row r="7" spans="1:14" x14ac:dyDescent="0.25">
      <c r="A7" s="1">
        <v>2005</v>
      </c>
      <c r="B7" s="1" t="s">
        <v>27</v>
      </c>
      <c r="C7" s="1" t="s">
        <v>9</v>
      </c>
      <c r="D7" s="1" t="s">
        <v>11</v>
      </c>
      <c r="E7" s="1" t="s">
        <v>11</v>
      </c>
      <c r="F7" s="1" t="s">
        <v>17</v>
      </c>
      <c r="G7" s="1" t="str">
        <f t="shared" si="0"/>
        <v>France - Champagne - Champagne - Dom Pérignon - Brut Vintage - 2005</v>
      </c>
      <c r="H7" s="1">
        <v>250</v>
      </c>
      <c r="I7" s="1">
        <v>1100</v>
      </c>
      <c r="J7" s="4">
        <f t="shared" ref="J7:J8" si="2">H7/(I7/1.081)</f>
        <v>0.24568181818181817</v>
      </c>
      <c r="K7" s="1">
        <v>8</v>
      </c>
      <c r="L7" s="5">
        <v>45694</v>
      </c>
      <c r="M7" s="1">
        <v>6</v>
      </c>
    </row>
    <row r="8" spans="1:14" x14ac:dyDescent="0.25">
      <c r="A8" s="1">
        <v>2021</v>
      </c>
      <c r="B8" s="1" t="s">
        <v>1</v>
      </c>
      <c r="C8" s="1" t="s">
        <v>2</v>
      </c>
      <c r="D8" s="1" t="s">
        <v>5</v>
      </c>
      <c r="E8" s="1" t="s">
        <v>12</v>
      </c>
      <c r="F8" s="1" t="s">
        <v>17</v>
      </c>
      <c r="G8" s="1" t="str">
        <f t="shared" si="0"/>
        <v>France - Bourgogne - Chablis - Patrick Piuze - Terroir Chapelle - 2021</v>
      </c>
      <c r="H8" s="1">
        <v>38</v>
      </c>
      <c r="I8" s="1">
        <v>130</v>
      </c>
      <c r="J8" s="4">
        <f t="shared" si="2"/>
        <v>0.31598461538461536</v>
      </c>
      <c r="K8" s="1">
        <v>12</v>
      </c>
      <c r="L8" s="5">
        <v>45694</v>
      </c>
      <c r="M8" s="1">
        <v>7</v>
      </c>
      <c r="N8" s="1" t="s">
        <v>15</v>
      </c>
    </row>
    <row r="9" spans="1:14" x14ac:dyDescent="0.25">
      <c r="A9" s="1">
        <v>2005</v>
      </c>
      <c r="B9" s="1" t="s">
        <v>42</v>
      </c>
      <c r="C9" s="1" t="s">
        <v>28</v>
      </c>
      <c r="D9" s="1" t="s">
        <v>29</v>
      </c>
      <c r="E9" s="1" t="s">
        <v>12</v>
      </c>
      <c r="F9" s="1" t="s">
        <v>17</v>
      </c>
      <c r="G9" s="1" t="str">
        <f t="shared" si="0"/>
        <v>France - Bourgogne - Bourgogne Générique - Domaine Joseph Colin - Aligoté Les Jardins de la Cote - 2005</v>
      </c>
      <c r="H9" s="1">
        <v>15</v>
      </c>
      <c r="I9" s="1">
        <v>130</v>
      </c>
      <c r="J9" s="4">
        <f t="shared" ref="J9:J18" si="3">H9/(I9/1.081)</f>
        <v>0.12473076923076923</v>
      </c>
      <c r="K9" s="1">
        <v>6</v>
      </c>
      <c r="L9" s="5">
        <v>45694</v>
      </c>
      <c r="M9" s="1">
        <v>8</v>
      </c>
    </row>
    <row r="10" spans="1:14" x14ac:dyDescent="0.25">
      <c r="A10" s="1">
        <v>2021</v>
      </c>
      <c r="B10" s="1" t="s">
        <v>30</v>
      </c>
      <c r="C10" s="1" t="s">
        <v>28</v>
      </c>
      <c r="D10" s="1" t="s">
        <v>29</v>
      </c>
      <c r="E10" s="1" t="s">
        <v>12</v>
      </c>
      <c r="F10" s="1" t="s">
        <v>17</v>
      </c>
      <c r="G10" s="1" t="str">
        <f t="shared" si="0"/>
        <v>France - Bourgogne - Bourgogne Générique - Domaine Joseph Colin - Chardonnay Les Hauts de la Combe - 2021</v>
      </c>
      <c r="H10" s="1">
        <v>25</v>
      </c>
      <c r="I10" s="1">
        <v>130</v>
      </c>
      <c r="J10" s="4">
        <f t="shared" si="3"/>
        <v>0.20788461538461539</v>
      </c>
      <c r="K10" s="1">
        <v>6</v>
      </c>
      <c r="L10" s="5">
        <v>45694</v>
      </c>
      <c r="M10" s="1">
        <v>9</v>
      </c>
    </row>
    <row r="11" spans="1:14" x14ac:dyDescent="0.25">
      <c r="A11" s="1">
        <v>2021</v>
      </c>
      <c r="B11" s="1" t="s">
        <v>31</v>
      </c>
      <c r="C11" s="1" t="s">
        <v>28</v>
      </c>
      <c r="D11" s="1" t="s">
        <v>32</v>
      </c>
      <c r="E11" s="1" t="s">
        <v>12</v>
      </c>
      <c r="F11" s="1" t="s">
        <v>17</v>
      </c>
      <c r="G11" s="1" t="str">
        <f t="shared" si="0"/>
        <v>France - Bourgogne - Chassagne-Montrachet - Domaine Joseph Colin - Blanc - 2021</v>
      </c>
      <c r="H11" s="1">
        <v>47</v>
      </c>
      <c r="I11" s="1">
        <v>130</v>
      </c>
      <c r="J11" s="4">
        <f t="shared" si="3"/>
        <v>0.39082307692307694</v>
      </c>
      <c r="K11" s="1">
        <v>6</v>
      </c>
      <c r="L11" s="5">
        <v>45694</v>
      </c>
      <c r="M11" s="1">
        <v>10</v>
      </c>
    </row>
    <row r="12" spans="1:14" x14ac:dyDescent="0.25">
      <c r="A12" s="1">
        <v>2021</v>
      </c>
      <c r="B12" s="1" t="s">
        <v>33</v>
      </c>
      <c r="C12" s="1" t="s">
        <v>28</v>
      </c>
      <c r="D12" s="1" t="s">
        <v>32</v>
      </c>
      <c r="E12" s="1" t="s">
        <v>12</v>
      </c>
      <c r="F12" s="1" t="s">
        <v>17</v>
      </c>
      <c r="G12" s="1" t="str">
        <f t="shared" si="0"/>
        <v>France - Bourgogne - Chassagne-Montrachet - Domaine Joseph Colin - En Cailleret - 2021</v>
      </c>
      <c r="H12" s="1">
        <v>78</v>
      </c>
      <c r="I12" s="1">
        <v>130</v>
      </c>
      <c r="J12" s="4">
        <f t="shared" si="3"/>
        <v>0.64859999999999995</v>
      </c>
      <c r="K12" s="1">
        <v>6</v>
      </c>
      <c r="L12" s="5">
        <v>45694</v>
      </c>
      <c r="M12" s="1">
        <v>11</v>
      </c>
    </row>
    <row r="13" spans="1:14" x14ac:dyDescent="0.25">
      <c r="A13" s="1">
        <v>2021</v>
      </c>
      <c r="B13" s="1" t="s">
        <v>34</v>
      </c>
      <c r="C13" s="1" t="s">
        <v>28</v>
      </c>
      <c r="D13" s="1" t="s">
        <v>32</v>
      </c>
      <c r="E13" s="1" t="s">
        <v>12</v>
      </c>
      <c r="F13" s="1" t="s">
        <v>17</v>
      </c>
      <c r="G13" s="1" t="str">
        <f t="shared" si="0"/>
        <v>France - Bourgogne - Chassagne-Montrachet - Domaine Joseph Colin - Rouge Vieilles Vignes - 2021</v>
      </c>
      <c r="H13" s="1">
        <v>32</v>
      </c>
      <c r="I13" s="1">
        <v>130</v>
      </c>
      <c r="J13" s="4">
        <f t="shared" si="3"/>
        <v>0.26609230769230768</v>
      </c>
      <c r="K13" s="1">
        <v>6</v>
      </c>
      <c r="L13" s="5">
        <v>45694</v>
      </c>
      <c r="M13" s="1">
        <v>12</v>
      </c>
    </row>
    <row r="14" spans="1:14" x14ac:dyDescent="0.25">
      <c r="A14" s="1">
        <v>2021</v>
      </c>
      <c r="B14" s="1" t="s">
        <v>35</v>
      </c>
      <c r="C14" s="1" t="s">
        <v>28</v>
      </c>
      <c r="D14" s="1" t="s">
        <v>36</v>
      </c>
      <c r="E14" s="1" t="s">
        <v>12</v>
      </c>
      <c r="F14" s="1" t="s">
        <v>17</v>
      </c>
      <c r="G14" s="1" t="str">
        <f t="shared" si="0"/>
        <v>France - Bourgogne - Puligny-Montrachet - Domaine Joseph Colin - La Garenne - 2021</v>
      </c>
      <c r="H14" s="1">
        <v>91</v>
      </c>
      <c r="I14" s="1">
        <v>130</v>
      </c>
      <c r="J14" s="4">
        <f t="shared" si="3"/>
        <v>0.75669999999999993</v>
      </c>
      <c r="K14" s="1">
        <v>6</v>
      </c>
      <c r="L14" s="5">
        <v>45694</v>
      </c>
      <c r="M14" s="1">
        <v>13</v>
      </c>
    </row>
    <row r="15" spans="1:14" x14ac:dyDescent="0.25">
      <c r="A15" s="1">
        <v>2021</v>
      </c>
      <c r="B15" s="1" t="s">
        <v>37</v>
      </c>
      <c r="C15" s="1" t="s">
        <v>28</v>
      </c>
      <c r="D15" s="1" t="s">
        <v>36</v>
      </c>
      <c r="E15" s="1" t="s">
        <v>12</v>
      </c>
      <c r="F15" s="1" t="s">
        <v>17</v>
      </c>
      <c r="G15" s="1" t="str">
        <f t="shared" si="0"/>
        <v>France - Bourgogne - Puligny-Montrachet - Domaine Joseph Colin - Le Trezin 13 - 2021</v>
      </c>
      <c r="H15" s="1">
        <v>85</v>
      </c>
      <c r="I15" s="1">
        <v>130</v>
      </c>
      <c r="J15" s="4">
        <f t="shared" si="3"/>
        <v>0.70680769230769225</v>
      </c>
      <c r="K15" s="1">
        <v>6</v>
      </c>
      <c r="L15" s="5">
        <v>45694</v>
      </c>
      <c r="M15" s="1">
        <v>14</v>
      </c>
    </row>
    <row r="16" spans="1:14" x14ac:dyDescent="0.25">
      <c r="A16" s="1">
        <v>2021</v>
      </c>
      <c r="B16" s="1" t="s">
        <v>38</v>
      </c>
      <c r="C16" s="1" t="s">
        <v>28</v>
      </c>
      <c r="D16" s="1" t="s">
        <v>39</v>
      </c>
      <c r="E16" s="1" t="s">
        <v>12</v>
      </c>
      <c r="F16" s="1" t="s">
        <v>17</v>
      </c>
      <c r="G16" s="1" t="str">
        <f t="shared" si="0"/>
        <v>France - Bourgogne - Saint-Aubin - Domaine Joseph Colin - Compendium 135 - 2021</v>
      </c>
      <c r="H16" s="1">
        <v>32</v>
      </c>
      <c r="I16" s="1">
        <v>130</v>
      </c>
      <c r="J16" s="4">
        <f t="shared" si="3"/>
        <v>0.26609230769230768</v>
      </c>
      <c r="K16" s="1">
        <v>6</v>
      </c>
      <c r="L16" s="5">
        <v>45694</v>
      </c>
      <c r="M16" s="1">
        <v>15</v>
      </c>
    </row>
    <row r="17" spans="1:13" x14ac:dyDescent="0.25">
      <c r="A17" s="1">
        <v>2021</v>
      </c>
      <c r="B17" s="1" t="s">
        <v>40</v>
      </c>
      <c r="C17" s="1" t="s">
        <v>28</v>
      </c>
      <c r="D17" s="1" t="s">
        <v>39</v>
      </c>
      <c r="E17" s="1" t="s">
        <v>12</v>
      </c>
      <c r="F17" s="1" t="s">
        <v>17</v>
      </c>
      <c r="G17" s="1" t="str">
        <f t="shared" si="0"/>
        <v>France - Bourgogne - Saint-Aubin - Domaine Joseph Colin - Clos du Meix 13 - 2021</v>
      </c>
      <c r="H17" s="1">
        <v>43</v>
      </c>
      <c r="I17" s="1">
        <v>130</v>
      </c>
      <c r="J17" s="4">
        <f t="shared" si="3"/>
        <v>0.35756153846153843</v>
      </c>
      <c r="K17" s="1">
        <v>6</v>
      </c>
      <c r="L17" s="5">
        <v>45694</v>
      </c>
      <c r="M17" s="1">
        <v>16</v>
      </c>
    </row>
    <row r="18" spans="1:13" x14ac:dyDescent="0.25">
      <c r="A18" s="1">
        <v>2021</v>
      </c>
      <c r="B18" s="1" t="s">
        <v>41</v>
      </c>
      <c r="C18" s="1" t="s">
        <v>28</v>
      </c>
      <c r="D18" s="1" t="s">
        <v>39</v>
      </c>
      <c r="E18" s="1" t="s">
        <v>12</v>
      </c>
      <c r="F18" s="1" t="s">
        <v>17</v>
      </c>
      <c r="G18" s="1" t="str">
        <f t="shared" si="0"/>
        <v>France - Bourgogne - Saint-Aubin - Domaine Joseph Colin - La Chatenière 135 - 2021</v>
      </c>
      <c r="H18" s="1">
        <v>47</v>
      </c>
      <c r="I18" s="1">
        <v>130</v>
      </c>
      <c r="J18" s="4">
        <f t="shared" si="3"/>
        <v>0.39082307692307694</v>
      </c>
      <c r="K18" s="1">
        <v>6</v>
      </c>
      <c r="L18" s="5">
        <v>45694</v>
      </c>
      <c r="M18" s="1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Raimbaud</dc:creator>
  <cp:lastModifiedBy>Nicolas Raimbaud</cp:lastModifiedBy>
  <dcterms:created xsi:type="dcterms:W3CDTF">2024-12-29T08:49:57Z</dcterms:created>
  <dcterms:modified xsi:type="dcterms:W3CDTF">2025-02-06T12:10:24Z</dcterms:modified>
</cp:coreProperties>
</file>