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defaultThemeVersion="166925"/>
  <mc:AlternateContent xmlns:mc="http://schemas.openxmlformats.org/markup-compatibility/2006">
    <mc:Choice Requires="x15">
      <x15ac:absPath xmlns:x15ac="http://schemas.microsoft.com/office/spreadsheetml/2010/11/ac" url="https://ademecloud-my.sharepoint.com/personal/jeanbaptiste_ledevehat_ext_ademe_fr/Documents/Documents/StartupEtat Transition Ecologique des Entreprises/Pilotage/"/>
    </mc:Choice>
  </mc:AlternateContent>
  <xr:revisionPtr revIDLastSave="0" documentId="8_{8BC39111-50DA-4D62-94F1-C0317FC2FC31}" xr6:coauthVersionLast="47" xr6:coauthVersionMax="47" xr10:uidLastSave="{00000000-0000-0000-0000-000000000000}"/>
  <bookViews>
    <workbookView minimized="1" xWindow="5115" yWindow="2220" windowWidth="15375" windowHeight="7875" xr2:uid="{00000000-000D-0000-FFFF-FFFF00000000}"/>
  </bookViews>
  <sheets>
    <sheet name="Data" sheetId="1" r:id="rId1"/>
    <sheet name="Feuil2 - Besoins" sheetId="11" r:id="rId2"/>
    <sheet name="Feuil1" sheetId="10" r:id="rId3"/>
    <sheet name="Data préparé pour export" sheetId="9" r:id="rId4"/>
    <sheet name="Stats Parcours" sheetId="8" r:id="rId5"/>
    <sheet name="Stats Opé" sheetId="6" r:id="rId6"/>
    <sheet name="Stats Dispo" sheetId="7" r:id="rId7"/>
    <sheet name="Détails1" sheetId="4" state="hidden" r:id="rId8"/>
    <sheet name="Schema" sheetId="2" r:id="rId9"/>
  </sheets>
  <definedNames>
    <definedName name="_xlnm._FilterDatabase" localSheetId="0" hidden="1">Data!$A$1:$AL$502</definedName>
    <definedName name="_xlnm._FilterDatabase" localSheetId="3" hidden="1">'Data préparé pour export'!$A$1:$AJ$718</definedName>
    <definedName name="_xlnm._FilterDatabase" localSheetId="6" hidden="1">'Stats Dispo'!$B$3:$C$76</definedName>
  </definedNames>
  <calcPr calcId="191028"/>
  <pivotCaches>
    <pivotCache cacheId="190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62" i="1" l="1"/>
  <c r="AF51" i="1"/>
  <c r="AF47" i="1"/>
  <c r="AF46" i="1"/>
  <c r="AF44" i="1"/>
  <c r="AF45" i="1"/>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AF718" i="1"/>
  <c r="AF717" i="1"/>
  <c r="AF716" i="1"/>
  <c r="AF715" i="1"/>
  <c r="AF714" i="1"/>
  <c r="AF713" i="1"/>
  <c r="AF712" i="1"/>
  <c r="AF711" i="1"/>
  <c r="AF710" i="1"/>
  <c r="AF709" i="1"/>
  <c r="AF708" i="1"/>
  <c r="AF707" i="1"/>
  <c r="AF706" i="1"/>
  <c r="AF705" i="1"/>
  <c r="AF704" i="1"/>
  <c r="AF703" i="1"/>
  <c r="AF702" i="1"/>
  <c r="AF701" i="1"/>
  <c r="AF700" i="1"/>
  <c r="AF699" i="1"/>
  <c r="AF698" i="1"/>
  <c r="AF697" i="1"/>
  <c r="AF696" i="1"/>
  <c r="AF695" i="1"/>
  <c r="AF694" i="1"/>
  <c r="AF693" i="1"/>
  <c r="AF692" i="1"/>
  <c r="AF691" i="1"/>
  <c r="AF690" i="1"/>
  <c r="AF689" i="1"/>
  <c r="AF688" i="1"/>
  <c r="AF687" i="1"/>
  <c r="AF686" i="1"/>
  <c r="AF685" i="1"/>
  <c r="AF684" i="1"/>
  <c r="AF683" i="1"/>
  <c r="AF682" i="1"/>
  <c r="AF681" i="1"/>
  <c r="AF680" i="1"/>
  <c r="AF679" i="1"/>
  <c r="AF678" i="1"/>
  <c r="AF677" i="1"/>
  <c r="AF676" i="1"/>
  <c r="AF675" i="1"/>
  <c r="AF674" i="1"/>
  <c r="AF673" i="1"/>
  <c r="AF672" i="1"/>
  <c r="AF671" i="1"/>
  <c r="AF670" i="1"/>
  <c r="AF669" i="1"/>
  <c r="AF668" i="1"/>
  <c r="AF667" i="1"/>
  <c r="AF666" i="1"/>
  <c r="AF665" i="1"/>
  <c r="AF664" i="1"/>
  <c r="AF663" i="1"/>
  <c r="AF662" i="1"/>
  <c r="AF661" i="1"/>
  <c r="AF660" i="1"/>
  <c r="AF659" i="1"/>
  <c r="AF658" i="1"/>
  <c r="AF657" i="1"/>
  <c r="AF656" i="1"/>
  <c r="AF655" i="1"/>
  <c r="AF654" i="1"/>
  <c r="AF653" i="1"/>
  <c r="AF652" i="1"/>
  <c r="AF651" i="1"/>
  <c r="AF650" i="1"/>
  <c r="AF649" i="1"/>
  <c r="AF648" i="1"/>
  <c r="AF647" i="1"/>
  <c r="AF646" i="1"/>
  <c r="AF645" i="1"/>
  <c r="AF644" i="1"/>
  <c r="AF643" i="1"/>
  <c r="AF642" i="1"/>
  <c r="AF641" i="1"/>
  <c r="AF640" i="1"/>
  <c r="AF639" i="1"/>
  <c r="AF638" i="1"/>
  <c r="AF637" i="1"/>
  <c r="AF636" i="1"/>
  <c r="AF635" i="1"/>
  <c r="AF634" i="1"/>
  <c r="AF633" i="1"/>
  <c r="AF632" i="1"/>
  <c r="AF631" i="1"/>
  <c r="AF630" i="1"/>
  <c r="AF629" i="1"/>
  <c r="AF628" i="1"/>
  <c r="AF627" i="1"/>
  <c r="AF626" i="1"/>
  <c r="AF625" i="1"/>
  <c r="AF624" i="1"/>
  <c r="AF623" i="1"/>
  <c r="AF622" i="1"/>
  <c r="AF621" i="1"/>
  <c r="AF620" i="1"/>
  <c r="AF619" i="1"/>
  <c r="AF618" i="1"/>
  <c r="AF617" i="1"/>
  <c r="AF616" i="1"/>
  <c r="AF615" i="1"/>
  <c r="AF614" i="1"/>
  <c r="AF613" i="1"/>
  <c r="AF612" i="1"/>
  <c r="AF611" i="1"/>
  <c r="AF610" i="1"/>
  <c r="AF609" i="1"/>
  <c r="AF608" i="1"/>
  <c r="AF607" i="1"/>
  <c r="AF606" i="1"/>
  <c r="AF605" i="1"/>
  <c r="AF604" i="1"/>
  <c r="AF603" i="1"/>
  <c r="AF602" i="1"/>
  <c r="AF601" i="1"/>
  <c r="AF600" i="1"/>
  <c r="AF599" i="1"/>
  <c r="AF598" i="1"/>
  <c r="AF597" i="1"/>
  <c r="AF596" i="1"/>
  <c r="AF595" i="1"/>
  <c r="AF594" i="1"/>
  <c r="AF593" i="1"/>
  <c r="AF592" i="1"/>
  <c r="AF591" i="1"/>
  <c r="AF590" i="1"/>
  <c r="AF589" i="1"/>
  <c r="AF588" i="1"/>
  <c r="AF587" i="1"/>
  <c r="AF586" i="1"/>
  <c r="AF585" i="1"/>
  <c r="AF584" i="1"/>
  <c r="AF583" i="1"/>
  <c r="AF582" i="1"/>
  <c r="AF581" i="1"/>
  <c r="AF580" i="1"/>
  <c r="AF579" i="1"/>
  <c r="AF578" i="1"/>
  <c r="AF577" i="1"/>
  <c r="AF576" i="1"/>
  <c r="AF575" i="1"/>
  <c r="AF574" i="1"/>
  <c r="AF573" i="1"/>
  <c r="AF572" i="1"/>
  <c r="AF571" i="1"/>
  <c r="AF570" i="1"/>
  <c r="AF569" i="1"/>
  <c r="AF568" i="1"/>
  <c r="AF567" i="1"/>
  <c r="AF566" i="1"/>
  <c r="AF565" i="1"/>
  <c r="AF564" i="1"/>
  <c r="AF563" i="1"/>
  <c r="AF562" i="1"/>
  <c r="AF561" i="1"/>
  <c r="AF560" i="1"/>
  <c r="AF559" i="1"/>
  <c r="AF558" i="1"/>
  <c r="AF557" i="1"/>
  <c r="AF556" i="1"/>
  <c r="AF555" i="1"/>
  <c r="AF554" i="1"/>
  <c r="AF553" i="1"/>
  <c r="AF552" i="1"/>
  <c r="AF551" i="1"/>
  <c r="AF550" i="1"/>
  <c r="AF549" i="1"/>
  <c r="AF548" i="1"/>
  <c r="AF547" i="1"/>
  <c r="AF546" i="1"/>
  <c r="AF545" i="1"/>
  <c r="AF544" i="1"/>
  <c r="AF543" i="1"/>
  <c r="AF542" i="1"/>
  <c r="AF541" i="1"/>
  <c r="AF540" i="1"/>
  <c r="AF539" i="1"/>
  <c r="AF538" i="1"/>
  <c r="AF537" i="1"/>
  <c r="AF536" i="1"/>
  <c r="AF535" i="1"/>
  <c r="AF534" i="1"/>
  <c r="AF533" i="1"/>
  <c r="AF532" i="1"/>
  <c r="AF531" i="1"/>
  <c r="AF530" i="1"/>
  <c r="AF529" i="1"/>
  <c r="AF528" i="1"/>
  <c r="AF527" i="1"/>
  <c r="AF526" i="1"/>
  <c r="AF525" i="1"/>
  <c r="AF524" i="1"/>
  <c r="AF523" i="1"/>
  <c r="AF522" i="1"/>
  <c r="AF521" i="1"/>
  <c r="AF520" i="1"/>
  <c r="AF519" i="1"/>
  <c r="AF518" i="1"/>
  <c r="AF517" i="1"/>
  <c r="AF516" i="1"/>
  <c r="AF515" i="1"/>
  <c r="AF514" i="1"/>
  <c r="AF513" i="1"/>
  <c r="AF512" i="1"/>
  <c r="AF511" i="1"/>
  <c r="AF510" i="1"/>
  <c r="AF509" i="1"/>
  <c r="AF508" i="1"/>
  <c r="AF507" i="1"/>
  <c r="AF506" i="1"/>
  <c r="AF505" i="1"/>
  <c r="AF504"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F467" i="1"/>
  <c r="AF466" i="1"/>
  <c r="AF465" i="1"/>
  <c r="AF464" i="1"/>
  <c r="AF463" i="1"/>
  <c r="AF462" i="1"/>
  <c r="AF461" i="1"/>
  <c r="AF460" i="1"/>
  <c r="AF459" i="1"/>
  <c r="AF458" i="1"/>
  <c r="AF457" i="1"/>
  <c r="AF456" i="1"/>
  <c r="AF455" i="1"/>
  <c r="AF454" i="1"/>
  <c r="AF453" i="1"/>
  <c r="AF452" i="1"/>
  <c r="AF451" i="1"/>
  <c r="AF450" i="1"/>
  <c r="AF449" i="1"/>
  <c r="AF448" i="1"/>
  <c r="AF447" i="1"/>
  <c r="AF446" i="1"/>
  <c r="AF445" i="1"/>
  <c r="AF444" i="1"/>
  <c r="AF443" i="1"/>
  <c r="AF442" i="1"/>
  <c r="AF441" i="1"/>
  <c r="AF440" i="1"/>
  <c r="AF439" i="1"/>
  <c r="AF438" i="1"/>
  <c r="AF437" i="1"/>
  <c r="AF436" i="1"/>
  <c r="AF435" i="1"/>
  <c r="AF434" i="1"/>
  <c r="AF433" i="1"/>
  <c r="AF432" i="1"/>
  <c r="AF431" i="1"/>
  <c r="AF430" i="1"/>
  <c r="AF429" i="1"/>
  <c r="AF428" i="1"/>
  <c r="AF427" i="1"/>
  <c r="AF426" i="1"/>
  <c r="AF425" i="1"/>
  <c r="AF424" i="1"/>
  <c r="AF423" i="1"/>
  <c r="AF422" i="1"/>
  <c r="AF421" i="1"/>
  <c r="AF420" i="1"/>
  <c r="AF419" i="1"/>
  <c r="AF418" i="1"/>
  <c r="AF417" i="1"/>
  <c r="AF416" i="1"/>
  <c r="AF415" i="1"/>
  <c r="AF414" i="1"/>
  <c r="AF413" i="1"/>
  <c r="AF412" i="1"/>
  <c r="AF411" i="1"/>
  <c r="AF410" i="1"/>
  <c r="AF409" i="1"/>
  <c r="AF408" i="1"/>
  <c r="AF407" i="1"/>
  <c r="AF406" i="1"/>
  <c r="AF405" i="1"/>
  <c r="AF404" i="1"/>
  <c r="AF403" i="1"/>
  <c r="AF402" i="1"/>
  <c r="AF401" i="1"/>
  <c r="AF400" i="1"/>
  <c r="AF399" i="1"/>
  <c r="AF398" i="1"/>
  <c r="AF397" i="1"/>
  <c r="AF396" i="1"/>
  <c r="AF395" i="1"/>
  <c r="AF394" i="1"/>
  <c r="AF393" i="1"/>
  <c r="AF392" i="1"/>
  <c r="AF391" i="1"/>
  <c r="AF390" i="1"/>
  <c r="AF389" i="1"/>
  <c r="AF388" i="1"/>
  <c r="AF387" i="1"/>
  <c r="AF386" i="1"/>
  <c r="AF385" i="1"/>
  <c r="AF384" i="1"/>
  <c r="AF383" i="1"/>
  <c r="AF382" i="1"/>
  <c r="AF381" i="1"/>
  <c r="AF380" i="1"/>
  <c r="AF379" i="1"/>
  <c r="AF378" i="1"/>
  <c r="AF377" i="1"/>
  <c r="AF376" i="1"/>
  <c r="AF375" i="1"/>
  <c r="AF374" i="1"/>
  <c r="AF373" i="1"/>
  <c r="AF372" i="1"/>
  <c r="AF371" i="1"/>
  <c r="AF370" i="1"/>
  <c r="AF369" i="1"/>
  <c r="AF368" i="1"/>
  <c r="AF367" i="1"/>
  <c r="AF366" i="1"/>
  <c r="AF365" i="1"/>
  <c r="AF364" i="1"/>
  <c r="AF363" i="1"/>
  <c r="AF362" i="1"/>
  <c r="AF361" i="1"/>
  <c r="AF360" i="1"/>
  <c r="AF359" i="1"/>
  <c r="AF358" i="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1" i="1"/>
  <c r="AF60" i="1"/>
  <c r="AF59" i="1"/>
  <c r="AF58" i="1"/>
  <c r="AF57" i="1"/>
  <c r="AF56" i="1"/>
  <c r="AF55" i="1"/>
  <c r="AF54" i="1"/>
  <c r="AF53" i="1"/>
  <c r="AF52" i="1"/>
  <c r="AF50" i="1"/>
  <c r="AF49" i="1"/>
  <c r="AF48" i="1"/>
  <c r="Q2" i="9"/>
  <c r="Q3" i="9"/>
  <c r="Q4" i="9"/>
  <c r="Q14" i="9"/>
  <c r="Q15" i="9"/>
  <c r="Q16" i="9"/>
  <c r="Q17" i="9"/>
  <c r="Q18" i="9"/>
  <c r="Q19" i="9"/>
  <c r="Q20" i="9"/>
  <c r="Q21" i="9"/>
  <c r="Q22" i="9"/>
  <c r="Q23" i="9"/>
  <c r="Q24" i="9"/>
  <c r="Q25" i="9"/>
  <c r="Q26" i="9"/>
  <c r="Q27" i="9"/>
  <c r="Q28" i="9"/>
  <c r="Q29" i="9"/>
  <c r="Q30" i="9"/>
  <c r="Q31" i="9"/>
  <c r="Q32" i="9"/>
  <c r="Q62" i="9"/>
  <c r="Q63" i="9"/>
  <c r="Q64" i="9"/>
  <c r="Q65" i="9"/>
  <c r="Q66" i="9"/>
  <c r="Q67" i="9"/>
  <c r="Q68" i="9"/>
  <c r="Q69" i="9"/>
  <c r="Q70" i="9"/>
  <c r="Q71" i="9"/>
  <c r="Q72" i="9"/>
  <c r="Q73" i="9"/>
  <c r="Q74" i="9"/>
  <c r="Q75" i="9"/>
  <c r="Q76" i="9"/>
  <c r="Q77" i="9"/>
  <c r="Q78" i="9"/>
  <c r="Q79" i="9"/>
  <c r="Q80" i="9"/>
  <c r="Q81" i="9"/>
  <c r="Q82" i="9"/>
  <c r="Q83" i="9"/>
  <c r="Q84" i="9"/>
  <c r="Q85" i="9"/>
  <c r="Q86" i="9"/>
  <c r="Q87" i="9"/>
  <c r="Q91" i="9"/>
  <c r="Q92" i="9"/>
  <c r="Q93" i="9"/>
  <c r="Q94" i="9"/>
  <c r="Q95" i="9"/>
  <c r="Q96" i="9"/>
  <c r="Q97" i="9"/>
  <c r="Q98" i="9"/>
  <c r="Q99" i="9"/>
  <c r="Q100" i="9"/>
  <c r="Q101" i="9"/>
  <c r="Q102" i="9"/>
  <c r="Q103" i="9"/>
  <c r="Q104" i="9"/>
  <c r="Q105" i="9"/>
  <c r="Q106" i="9"/>
  <c r="Q107" i="9"/>
  <c r="Q108" i="9"/>
  <c r="Q109" i="9"/>
  <c r="Q110" i="9"/>
  <c r="Q119" i="9"/>
  <c r="Q120" i="9"/>
  <c r="Q121" i="9"/>
  <c r="Q122" i="9"/>
  <c r="Q123" i="9"/>
  <c r="Q124" i="9"/>
  <c r="Q125" i="9"/>
  <c r="Q126" i="9"/>
  <c r="Q127" i="9"/>
  <c r="Q128" i="9"/>
  <c r="Q136" i="9"/>
  <c r="Q139" i="9"/>
  <c r="Q140" i="9"/>
  <c r="Q141" i="9"/>
  <c r="Q142" i="9"/>
  <c r="Q151" i="9"/>
  <c r="Q152" i="9"/>
  <c r="Q153" i="9"/>
  <c r="Q155" i="9"/>
  <c r="Q157" i="9"/>
  <c r="Q158" i="9"/>
  <c r="Q159" i="9"/>
  <c r="Q160" i="9"/>
  <c r="Q161" i="9"/>
  <c r="Q162" i="9"/>
  <c r="Q163" i="9"/>
  <c r="Q164" i="9"/>
  <c r="Q165" i="9"/>
  <c r="Q166" i="9"/>
  <c r="Q167" i="9"/>
  <c r="Q168" i="9"/>
  <c r="Q169" i="9"/>
  <c r="Q170" i="9"/>
  <c r="Q171" i="9"/>
  <c r="Q174" i="9"/>
  <c r="Q175" i="9"/>
  <c r="Q176" i="9"/>
  <c r="Q177" i="9"/>
  <c r="Q178" i="9"/>
  <c r="Q179" i="9"/>
  <c r="Q180" i="9"/>
  <c r="Q181" i="9"/>
  <c r="Q182" i="9"/>
  <c r="Q183" i="9"/>
  <c r="Q184" i="9"/>
  <c r="Q185" i="9"/>
  <c r="Q186" i="9"/>
  <c r="Q187" i="9"/>
  <c r="Q188" i="9"/>
  <c r="Q189" i="9"/>
  <c r="Q190" i="9"/>
  <c r="Q191" i="9"/>
  <c r="Q192"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41" i="9"/>
  <c r="Q544"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W708" i="9"/>
  <c r="Q709" i="9"/>
  <c r="Q710" i="9"/>
  <c r="Q713" i="9"/>
  <c r="Q714" i="9"/>
  <c r="Q715" i="9"/>
  <c r="Q716" i="9"/>
  <c r="M2" i="9"/>
  <c r="U716" i="9"/>
  <c r="T716" i="9"/>
  <c r="S716" i="9"/>
  <c r="R716" i="9"/>
  <c r="P716" i="9"/>
  <c r="O716" i="9"/>
  <c r="N716" i="9"/>
  <c r="M716" i="9"/>
  <c r="U715" i="9"/>
  <c r="T715" i="9"/>
  <c r="S715" i="9"/>
  <c r="R715" i="9"/>
  <c r="P715" i="9"/>
  <c r="O715" i="9"/>
  <c r="N715" i="9"/>
  <c r="M715" i="9"/>
  <c r="U714" i="9"/>
  <c r="T714" i="9"/>
  <c r="S714" i="9"/>
  <c r="R714" i="9"/>
  <c r="P714" i="9"/>
  <c r="O714" i="9"/>
  <c r="N714" i="9"/>
  <c r="M714" i="9"/>
  <c r="U713" i="9"/>
  <c r="T713" i="9"/>
  <c r="S713" i="9"/>
  <c r="R713" i="9"/>
  <c r="P713" i="9"/>
  <c r="O713" i="9"/>
  <c r="N713" i="9"/>
  <c r="M713" i="9"/>
  <c r="U710" i="9"/>
  <c r="T710" i="9"/>
  <c r="S710" i="9"/>
  <c r="R710" i="9"/>
  <c r="P710" i="9"/>
  <c r="O710" i="9"/>
  <c r="N710" i="9"/>
  <c r="M710" i="9"/>
  <c r="U709" i="9"/>
  <c r="T709" i="9"/>
  <c r="S709" i="9"/>
  <c r="R709" i="9"/>
  <c r="P709" i="9"/>
  <c r="O709" i="9"/>
  <c r="N709" i="9"/>
  <c r="M709" i="9"/>
  <c r="U708" i="9"/>
  <c r="T708" i="9"/>
  <c r="S708" i="9"/>
  <c r="R708" i="9"/>
  <c r="P708" i="9"/>
  <c r="O708" i="9"/>
  <c r="N708" i="9"/>
  <c r="M708" i="9"/>
  <c r="U707" i="9"/>
  <c r="T707" i="9"/>
  <c r="S707" i="9"/>
  <c r="R707" i="9"/>
  <c r="P707" i="9"/>
  <c r="O707" i="9"/>
  <c r="N707" i="9"/>
  <c r="M707" i="9"/>
  <c r="U706" i="9"/>
  <c r="T706" i="9"/>
  <c r="S706" i="9"/>
  <c r="R706" i="9"/>
  <c r="P706" i="9"/>
  <c r="O706" i="9"/>
  <c r="N706" i="9"/>
  <c r="M706" i="9"/>
  <c r="U705" i="9"/>
  <c r="T705" i="9"/>
  <c r="S705" i="9"/>
  <c r="R705" i="9"/>
  <c r="P705" i="9"/>
  <c r="O705" i="9"/>
  <c r="N705" i="9"/>
  <c r="M705" i="9"/>
  <c r="U704" i="9"/>
  <c r="T704" i="9"/>
  <c r="S704" i="9"/>
  <c r="R704" i="9"/>
  <c r="P704" i="9"/>
  <c r="O704" i="9"/>
  <c r="N704" i="9"/>
  <c r="M704" i="9"/>
  <c r="U703" i="9"/>
  <c r="T703" i="9"/>
  <c r="S703" i="9"/>
  <c r="R703" i="9"/>
  <c r="P703" i="9"/>
  <c r="O703" i="9"/>
  <c r="N703" i="9"/>
  <c r="M703" i="9"/>
  <c r="U702" i="9"/>
  <c r="T702" i="9"/>
  <c r="S702" i="9"/>
  <c r="R702" i="9"/>
  <c r="P702" i="9"/>
  <c r="O702" i="9"/>
  <c r="N702" i="9"/>
  <c r="M702" i="9"/>
  <c r="U701" i="9"/>
  <c r="T701" i="9"/>
  <c r="S701" i="9"/>
  <c r="R701" i="9"/>
  <c r="P701" i="9"/>
  <c r="O701" i="9"/>
  <c r="N701" i="9"/>
  <c r="M701" i="9"/>
  <c r="U700" i="9"/>
  <c r="T700" i="9"/>
  <c r="S700" i="9"/>
  <c r="R700" i="9"/>
  <c r="P700" i="9"/>
  <c r="O700" i="9"/>
  <c r="N700" i="9"/>
  <c r="M700" i="9"/>
  <c r="U699" i="9"/>
  <c r="T699" i="9"/>
  <c r="S699" i="9"/>
  <c r="R699" i="9"/>
  <c r="P699" i="9"/>
  <c r="O699" i="9"/>
  <c r="N699" i="9"/>
  <c r="M699" i="9"/>
  <c r="U698" i="9"/>
  <c r="T698" i="9"/>
  <c r="S698" i="9"/>
  <c r="R698" i="9"/>
  <c r="P698" i="9"/>
  <c r="O698" i="9"/>
  <c r="N698" i="9"/>
  <c r="M698" i="9"/>
  <c r="U697" i="9"/>
  <c r="T697" i="9"/>
  <c r="S697" i="9"/>
  <c r="R697" i="9"/>
  <c r="P697" i="9"/>
  <c r="O697" i="9"/>
  <c r="N697" i="9"/>
  <c r="M697" i="9"/>
  <c r="U696" i="9"/>
  <c r="T696" i="9"/>
  <c r="S696" i="9"/>
  <c r="R696" i="9"/>
  <c r="P696" i="9"/>
  <c r="O696" i="9"/>
  <c r="N696" i="9"/>
  <c r="M696" i="9"/>
  <c r="U695" i="9"/>
  <c r="T695" i="9"/>
  <c r="S695" i="9"/>
  <c r="R695" i="9"/>
  <c r="P695" i="9"/>
  <c r="O695" i="9"/>
  <c r="N695" i="9"/>
  <c r="M695" i="9"/>
  <c r="U694" i="9"/>
  <c r="T694" i="9"/>
  <c r="S694" i="9"/>
  <c r="R694" i="9"/>
  <c r="P694" i="9"/>
  <c r="O694" i="9"/>
  <c r="N694" i="9"/>
  <c r="M694" i="9"/>
  <c r="U693" i="9"/>
  <c r="T693" i="9"/>
  <c r="S693" i="9"/>
  <c r="R693" i="9"/>
  <c r="P693" i="9"/>
  <c r="O693" i="9"/>
  <c r="N693" i="9"/>
  <c r="M693" i="9"/>
  <c r="U692" i="9"/>
  <c r="T692" i="9"/>
  <c r="S692" i="9"/>
  <c r="R692" i="9"/>
  <c r="P692" i="9"/>
  <c r="O692" i="9"/>
  <c r="N692" i="9"/>
  <c r="M692" i="9"/>
  <c r="U691" i="9"/>
  <c r="T691" i="9"/>
  <c r="S691" i="9"/>
  <c r="R691" i="9"/>
  <c r="P691" i="9"/>
  <c r="O691" i="9"/>
  <c r="N691" i="9"/>
  <c r="M691" i="9"/>
  <c r="U690" i="9"/>
  <c r="T690" i="9"/>
  <c r="S690" i="9"/>
  <c r="R690" i="9"/>
  <c r="P690" i="9"/>
  <c r="O690" i="9"/>
  <c r="N690" i="9"/>
  <c r="M690" i="9"/>
  <c r="U689" i="9"/>
  <c r="T689" i="9"/>
  <c r="S689" i="9"/>
  <c r="R689" i="9"/>
  <c r="P689" i="9"/>
  <c r="O689" i="9"/>
  <c r="N689" i="9"/>
  <c r="M689" i="9"/>
  <c r="U688" i="9"/>
  <c r="T688" i="9"/>
  <c r="S688" i="9"/>
  <c r="R688" i="9"/>
  <c r="P688" i="9"/>
  <c r="O688" i="9"/>
  <c r="N688" i="9"/>
  <c r="M688" i="9"/>
  <c r="U687" i="9"/>
  <c r="T687" i="9"/>
  <c r="S687" i="9"/>
  <c r="R687" i="9"/>
  <c r="P687" i="9"/>
  <c r="O687" i="9"/>
  <c r="N687" i="9"/>
  <c r="M687" i="9"/>
  <c r="U686" i="9"/>
  <c r="T686" i="9"/>
  <c r="S686" i="9"/>
  <c r="R686" i="9"/>
  <c r="P686" i="9"/>
  <c r="O686" i="9"/>
  <c r="N686" i="9"/>
  <c r="M686" i="9"/>
  <c r="U685" i="9"/>
  <c r="T685" i="9"/>
  <c r="S685" i="9"/>
  <c r="R685" i="9"/>
  <c r="P685" i="9"/>
  <c r="O685" i="9"/>
  <c r="N685" i="9"/>
  <c r="M685" i="9"/>
  <c r="U684" i="9"/>
  <c r="T684" i="9"/>
  <c r="S684" i="9"/>
  <c r="R684" i="9"/>
  <c r="P684" i="9"/>
  <c r="O684" i="9"/>
  <c r="N684" i="9"/>
  <c r="M684" i="9"/>
  <c r="U683" i="9"/>
  <c r="T683" i="9"/>
  <c r="S683" i="9"/>
  <c r="R683" i="9"/>
  <c r="P683" i="9"/>
  <c r="O683" i="9"/>
  <c r="N683" i="9"/>
  <c r="M683" i="9"/>
  <c r="U682" i="9"/>
  <c r="T682" i="9"/>
  <c r="S682" i="9"/>
  <c r="R682" i="9"/>
  <c r="P682" i="9"/>
  <c r="O682" i="9"/>
  <c r="N682" i="9"/>
  <c r="M682" i="9"/>
  <c r="U681" i="9"/>
  <c r="T681" i="9"/>
  <c r="S681" i="9"/>
  <c r="R681" i="9"/>
  <c r="P681" i="9"/>
  <c r="O681" i="9"/>
  <c r="N681" i="9"/>
  <c r="M681" i="9"/>
  <c r="U680" i="9"/>
  <c r="T680" i="9"/>
  <c r="S680" i="9"/>
  <c r="R680" i="9"/>
  <c r="P680" i="9"/>
  <c r="O680" i="9"/>
  <c r="N680" i="9"/>
  <c r="M680" i="9"/>
  <c r="U679" i="9"/>
  <c r="T679" i="9"/>
  <c r="S679" i="9"/>
  <c r="R679" i="9"/>
  <c r="P679" i="9"/>
  <c r="O679" i="9"/>
  <c r="N679" i="9"/>
  <c r="M679" i="9"/>
  <c r="U678" i="9"/>
  <c r="T678" i="9"/>
  <c r="S678" i="9"/>
  <c r="R678" i="9"/>
  <c r="P678" i="9"/>
  <c r="O678" i="9"/>
  <c r="N678" i="9"/>
  <c r="M678" i="9"/>
  <c r="U677" i="9"/>
  <c r="T677" i="9"/>
  <c r="S677" i="9"/>
  <c r="R677" i="9"/>
  <c r="P677" i="9"/>
  <c r="O677" i="9"/>
  <c r="N677" i="9"/>
  <c r="M677" i="9"/>
  <c r="U676" i="9"/>
  <c r="T676" i="9"/>
  <c r="S676" i="9"/>
  <c r="R676" i="9"/>
  <c r="P676" i="9"/>
  <c r="O676" i="9"/>
  <c r="N676" i="9"/>
  <c r="M676" i="9"/>
  <c r="U675" i="9"/>
  <c r="T675" i="9"/>
  <c r="S675" i="9"/>
  <c r="R675" i="9"/>
  <c r="P675" i="9"/>
  <c r="O675" i="9"/>
  <c r="N675" i="9"/>
  <c r="M675" i="9"/>
  <c r="U674" i="9"/>
  <c r="T674" i="9"/>
  <c r="S674" i="9"/>
  <c r="R674" i="9"/>
  <c r="P674" i="9"/>
  <c r="O674" i="9"/>
  <c r="N674" i="9"/>
  <c r="M674" i="9"/>
  <c r="U673" i="9"/>
  <c r="T673" i="9"/>
  <c r="S673" i="9"/>
  <c r="R673" i="9"/>
  <c r="P673" i="9"/>
  <c r="O673" i="9"/>
  <c r="N673" i="9"/>
  <c r="M673" i="9"/>
  <c r="U672" i="9"/>
  <c r="T672" i="9"/>
  <c r="S672" i="9"/>
  <c r="R672" i="9"/>
  <c r="P672" i="9"/>
  <c r="O672" i="9"/>
  <c r="N672" i="9"/>
  <c r="M672" i="9"/>
  <c r="U671" i="9"/>
  <c r="T671" i="9"/>
  <c r="S671" i="9"/>
  <c r="R671" i="9"/>
  <c r="P671" i="9"/>
  <c r="O671" i="9"/>
  <c r="N671" i="9"/>
  <c r="M671" i="9"/>
  <c r="U670" i="9"/>
  <c r="T670" i="9"/>
  <c r="S670" i="9"/>
  <c r="R670" i="9"/>
  <c r="P670" i="9"/>
  <c r="O670" i="9"/>
  <c r="N670" i="9"/>
  <c r="M670" i="9"/>
  <c r="U669" i="9"/>
  <c r="T669" i="9"/>
  <c r="S669" i="9"/>
  <c r="R669" i="9"/>
  <c r="P669" i="9"/>
  <c r="O669" i="9"/>
  <c r="N669" i="9"/>
  <c r="M669" i="9"/>
  <c r="U668" i="9"/>
  <c r="T668" i="9"/>
  <c r="S668" i="9"/>
  <c r="R668" i="9"/>
  <c r="P668" i="9"/>
  <c r="O668" i="9"/>
  <c r="N668" i="9"/>
  <c r="M668" i="9"/>
  <c r="U667" i="9"/>
  <c r="T667" i="9"/>
  <c r="S667" i="9"/>
  <c r="R667" i="9"/>
  <c r="P667" i="9"/>
  <c r="O667" i="9"/>
  <c r="N667" i="9"/>
  <c r="M667" i="9"/>
  <c r="U666" i="9"/>
  <c r="T666" i="9"/>
  <c r="S666" i="9"/>
  <c r="R666" i="9"/>
  <c r="P666" i="9"/>
  <c r="O666" i="9"/>
  <c r="N666" i="9"/>
  <c r="M666" i="9"/>
  <c r="U665" i="9"/>
  <c r="T665" i="9"/>
  <c r="S665" i="9"/>
  <c r="R665" i="9"/>
  <c r="P665" i="9"/>
  <c r="O665" i="9"/>
  <c r="N665" i="9"/>
  <c r="M665" i="9"/>
  <c r="U664" i="9"/>
  <c r="T664" i="9"/>
  <c r="S664" i="9"/>
  <c r="R664" i="9"/>
  <c r="P664" i="9"/>
  <c r="O664" i="9"/>
  <c r="N664" i="9"/>
  <c r="M664" i="9"/>
  <c r="U663" i="9"/>
  <c r="T663" i="9"/>
  <c r="S663" i="9"/>
  <c r="R663" i="9"/>
  <c r="P663" i="9"/>
  <c r="O663" i="9"/>
  <c r="N663" i="9"/>
  <c r="M663" i="9"/>
  <c r="U662" i="9"/>
  <c r="T662" i="9"/>
  <c r="S662" i="9"/>
  <c r="R662" i="9"/>
  <c r="P662" i="9"/>
  <c r="O662" i="9"/>
  <c r="N662" i="9"/>
  <c r="M662" i="9"/>
  <c r="U661" i="9"/>
  <c r="T661" i="9"/>
  <c r="S661" i="9"/>
  <c r="R661" i="9"/>
  <c r="P661" i="9"/>
  <c r="O661" i="9"/>
  <c r="N661" i="9"/>
  <c r="M661" i="9"/>
  <c r="U660" i="9"/>
  <c r="T660" i="9"/>
  <c r="S660" i="9"/>
  <c r="R660" i="9"/>
  <c r="P660" i="9"/>
  <c r="O660" i="9"/>
  <c r="N660" i="9"/>
  <c r="M660" i="9"/>
  <c r="U659" i="9"/>
  <c r="T659" i="9"/>
  <c r="S659" i="9"/>
  <c r="R659" i="9"/>
  <c r="P659" i="9"/>
  <c r="O659" i="9"/>
  <c r="N659" i="9"/>
  <c r="M659" i="9"/>
  <c r="U658" i="9"/>
  <c r="T658" i="9"/>
  <c r="S658" i="9"/>
  <c r="R658" i="9"/>
  <c r="P658" i="9"/>
  <c r="O658" i="9"/>
  <c r="N658" i="9"/>
  <c r="M658" i="9"/>
  <c r="U657" i="9"/>
  <c r="T657" i="9"/>
  <c r="S657" i="9"/>
  <c r="R657" i="9"/>
  <c r="P657" i="9"/>
  <c r="O657" i="9"/>
  <c r="N657" i="9"/>
  <c r="M657" i="9"/>
  <c r="U656" i="9"/>
  <c r="T656" i="9"/>
  <c r="S656" i="9"/>
  <c r="R656" i="9"/>
  <c r="P656" i="9"/>
  <c r="O656" i="9"/>
  <c r="N656" i="9"/>
  <c r="M656" i="9"/>
  <c r="U655" i="9"/>
  <c r="T655" i="9"/>
  <c r="S655" i="9"/>
  <c r="R655" i="9"/>
  <c r="P655" i="9"/>
  <c r="O655" i="9"/>
  <c r="N655" i="9"/>
  <c r="M655" i="9"/>
  <c r="U654" i="9"/>
  <c r="T654" i="9"/>
  <c r="S654" i="9"/>
  <c r="R654" i="9"/>
  <c r="P654" i="9"/>
  <c r="O654" i="9"/>
  <c r="N654" i="9"/>
  <c r="M654" i="9"/>
  <c r="U653" i="9"/>
  <c r="T653" i="9"/>
  <c r="S653" i="9"/>
  <c r="R653" i="9"/>
  <c r="P653" i="9"/>
  <c r="O653" i="9"/>
  <c r="N653" i="9"/>
  <c r="M653" i="9"/>
  <c r="U652" i="9"/>
  <c r="T652" i="9"/>
  <c r="S652" i="9"/>
  <c r="R652" i="9"/>
  <c r="P652" i="9"/>
  <c r="O652" i="9"/>
  <c r="N652" i="9"/>
  <c r="M652" i="9"/>
  <c r="U651" i="9"/>
  <c r="T651" i="9"/>
  <c r="S651" i="9"/>
  <c r="R651" i="9"/>
  <c r="P651" i="9"/>
  <c r="O651" i="9"/>
  <c r="N651" i="9"/>
  <c r="M651" i="9"/>
  <c r="U650" i="9"/>
  <c r="T650" i="9"/>
  <c r="S650" i="9"/>
  <c r="R650" i="9"/>
  <c r="P650" i="9"/>
  <c r="O650" i="9"/>
  <c r="N650" i="9"/>
  <c r="M650" i="9"/>
  <c r="U649" i="9"/>
  <c r="T649" i="9"/>
  <c r="S649" i="9"/>
  <c r="R649" i="9"/>
  <c r="P649" i="9"/>
  <c r="O649" i="9"/>
  <c r="N649" i="9"/>
  <c r="M649" i="9"/>
  <c r="U648" i="9"/>
  <c r="T648" i="9"/>
  <c r="S648" i="9"/>
  <c r="R648" i="9"/>
  <c r="P648" i="9"/>
  <c r="O648" i="9"/>
  <c r="N648" i="9"/>
  <c r="M648" i="9"/>
  <c r="U647" i="9"/>
  <c r="T647" i="9"/>
  <c r="S647" i="9"/>
  <c r="R647" i="9"/>
  <c r="P647" i="9"/>
  <c r="O647" i="9"/>
  <c r="N647" i="9"/>
  <c r="M647" i="9"/>
  <c r="U646" i="9"/>
  <c r="T646" i="9"/>
  <c r="S646" i="9"/>
  <c r="R646" i="9"/>
  <c r="P646" i="9"/>
  <c r="O646" i="9"/>
  <c r="N646" i="9"/>
  <c r="M646" i="9"/>
  <c r="U645" i="9"/>
  <c r="T645" i="9"/>
  <c r="S645" i="9"/>
  <c r="R645" i="9"/>
  <c r="P645" i="9"/>
  <c r="O645" i="9"/>
  <c r="N645" i="9"/>
  <c r="M645" i="9"/>
  <c r="U644" i="9"/>
  <c r="T644" i="9"/>
  <c r="S644" i="9"/>
  <c r="R644" i="9"/>
  <c r="P644" i="9"/>
  <c r="O644" i="9"/>
  <c r="N644" i="9"/>
  <c r="M644" i="9"/>
  <c r="U643" i="9"/>
  <c r="T643" i="9"/>
  <c r="S643" i="9"/>
  <c r="R643" i="9"/>
  <c r="P643" i="9"/>
  <c r="O643" i="9"/>
  <c r="N643" i="9"/>
  <c r="M643" i="9"/>
  <c r="U642" i="9"/>
  <c r="T642" i="9"/>
  <c r="S642" i="9"/>
  <c r="R642" i="9"/>
  <c r="P642" i="9"/>
  <c r="O642" i="9"/>
  <c r="N642" i="9"/>
  <c r="M642" i="9"/>
  <c r="U641" i="9"/>
  <c r="T641" i="9"/>
  <c r="S641" i="9"/>
  <c r="R641" i="9"/>
  <c r="P641" i="9"/>
  <c r="O641" i="9"/>
  <c r="N641" i="9"/>
  <c r="M641" i="9"/>
  <c r="U640" i="9"/>
  <c r="T640" i="9"/>
  <c r="S640" i="9"/>
  <c r="R640" i="9"/>
  <c r="P640" i="9"/>
  <c r="O640" i="9"/>
  <c r="N640" i="9"/>
  <c r="M640" i="9"/>
  <c r="U639" i="9"/>
  <c r="T639" i="9"/>
  <c r="S639" i="9"/>
  <c r="R639" i="9"/>
  <c r="P639" i="9"/>
  <c r="O639" i="9"/>
  <c r="N639" i="9"/>
  <c r="M639" i="9"/>
  <c r="U638" i="9"/>
  <c r="T638" i="9"/>
  <c r="S638" i="9"/>
  <c r="R638" i="9"/>
  <c r="P638" i="9"/>
  <c r="O638" i="9"/>
  <c r="N638" i="9"/>
  <c r="M638" i="9"/>
  <c r="U637" i="9"/>
  <c r="T637" i="9"/>
  <c r="S637" i="9"/>
  <c r="R637" i="9"/>
  <c r="P637" i="9"/>
  <c r="O637" i="9"/>
  <c r="N637" i="9"/>
  <c r="M637" i="9"/>
  <c r="U636" i="9"/>
  <c r="T636" i="9"/>
  <c r="S636" i="9"/>
  <c r="R636" i="9"/>
  <c r="P636" i="9"/>
  <c r="O636" i="9"/>
  <c r="N636" i="9"/>
  <c r="M636" i="9"/>
  <c r="U635" i="9"/>
  <c r="T635" i="9"/>
  <c r="S635" i="9"/>
  <c r="R635" i="9"/>
  <c r="P635" i="9"/>
  <c r="O635" i="9"/>
  <c r="N635" i="9"/>
  <c r="M635" i="9"/>
  <c r="U634" i="9"/>
  <c r="T634" i="9"/>
  <c r="S634" i="9"/>
  <c r="R634" i="9"/>
  <c r="P634" i="9"/>
  <c r="O634" i="9"/>
  <c r="N634" i="9"/>
  <c r="M634" i="9"/>
  <c r="U633" i="9"/>
  <c r="T633" i="9"/>
  <c r="S633" i="9"/>
  <c r="R633" i="9"/>
  <c r="P633" i="9"/>
  <c r="O633" i="9"/>
  <c r="N633" i="9"/>
  <c r="M633" i="9"/>
  <c r="U632" i="9"/>
  <c r="T632" i="9"/>
  <c r="S632" i="9"/>
  <c r="R632" i="9"/>
  <c r="P632" i="9"/>
  <c r="O632" i="9"/>
  <c r="N632" i="9"/>
  <c r="M632" i="9"/>
  <c r="U631" i="9"/>
  <c r="T631" i="9"/>
  <c r="S631" i="9"/>
  <c r="R631" i="9"/>
  <c r="P631" i="9"/>
  <c r="O631" i="9"/>
  <c r="N631" i="9"/>
  <c r="M631" i="9"/>
  <c r="U630" i="9"/>
  <c r="T630" i="9"/>
  <c r="S630" i="9"/>
  <c r="R630" i="9"/>
  <c r="P630" i="9"/>
  <c r="O630" i="9"/>
  <c r="N630" i="9"/>
  <c r="M630" i="9"/>
  <c r="U629" i="9"/>
  <c r="T629" i="9"/>
  <c r="S629" i="9"/>
  <c r="R629" i="9"/>
  <c r="P629" i="9"/>
  <c r="O629" i="9"/>
  <c r="N629" i="9"/>
  <c r="M629" i="9"/>
  <c r="U628" i="9"/>
  <c r="T628" i="9"/>
  <c r="S628" i="9"/>
  <c r="R628" i="9"/>
  <c r="P628" i="9"/>
  <c r="O628" i="9"/>
  <c r="N628" i="9"/>
  <c r="M628" i="9"/>
  <c r="U627" i="9"/>
  <c r="T627" i="9"/>
  <c r="S627" i="9"/>
  <c r="R627" i="9"/>
  <c r="P627" i="9"/>
  <c r="O627" i="9"/>
  <c r="N627" i="9"/>
  <c r="M627" i="9"/>
  <c r="U626" i="9"/>
  <c r="T626" i="9"/>
  <c r="S626" i="9"/>
  <c r="R626" i="9"/>
  <c r="P626" i="9"/>
  <c r="O626" i="9"/>
  <c r="N626" i="9"/>
  <c r="M626" i="9"/>
  <c r="U625" i="9"/>
  <c r="T625" i="9"/>
  <c r="S625" i="9"/>
  <c r="R625" i="9"/>
  <c r="P625" i="9"/>
  <c r="O625" i="9"/>
  <c r="N625" i="9"/>
  <c r="M625" i="9"/>
  <c r="U624" i="9"/>
  <c r="T624" i="9"/>
  <c r="S624" i="9"/>
  <c r="R624" i="9"/>
  <c r="P624" i="9"/>
  <c r="O624" i="9"/>
  <c r="N624" i="9"/>
  <c r="M624" i="9"/>
  <c r="U623" i="9"/>
  <c r="T623" i="9"/>
  <c r="S623" i="9"/>
  <c r="R623" i="9"/>
  <c r="P623" i="9"/>
  <c r="O623" i="9"/>
  <c r="N623" i="9"/>
  <c r="M623" i="9"/>
  <c r="U622" i="9"/>
  <c r="T622" i="9"/>
  <c r="S622" i="9"/>
  <c r="R622" i="9"/>
  <c r="P622" i="9"/>
  <c r="O622" i="9"/>
  <c r="N622" i="9"/>
  <c r="M622" i="9"/>
  <c r="U621" i="9"/>
  <c r="T621" i="9"/>
  <c r="S621" i="9"/>
  <c r="R621" i="9"/>
  <c r="P621" i="9"/>
  <c r="O621" i="9"/>
  <c r="N621" i="9"/>
  <c r="M621" i="9"/>
  <c r="U620" i="9"/>
  <c r="T620" i="9"/>
  <c r="S620" i="9"/>
  <c r="R620" i="9"/>
  <c r="P620" i="9"/>
  <c r="O620" i="9"/>
  <c r="N620" i="9"/>
  <c r="M620" i="9"/>
  <c r="U619" i="9"/>
  <c r="T619" i="9"/>
  <c r="S619" i="9"/>
  <c r="R619" i="9"/>
  <c r="P619" i="9"/>
  <c r="O619" i="9"/>
  <c r="N619" i="9"/>
  <c r="M619" i="9"/>
  <c r="U618" i="9"/>
  <c r="T618" i="9"/>
  <c r="S618" i="9"/>
  <c r="R618" i="9"/>
  <c r="P618" i="9"/>
  <c r="O618" i="9"/>
  <c r="N618" i="9"/>
  <c r="M618" i="9"/>
  <c r="U617" i="9"/>
  <c r="T617" i="9"/>
  <c r="S617" i="9"/>
  <c r="R617" i="9"/>
  <c r="P617" i="9"/>
  <c r="O617" i="9"/>
  <c r="N617" i="9"/>
  <c r="M617" i="9"/>
  <c r="U616" i="9"/>
  <c r="T616" i="9"/>
  <c r="S616" i="9"/>
  <c r="R616" i="9"/>
  <c r="P616" i="9"/>
  <c r="O616" i="9"/>
  <c r="N616" i="9"/>
  <c r="M616" i="9"/>
  <c r="U615" i="9"/>
  <c r="T615" i="9"/>
  <c r="S615" i="9"/>
  <c r="R615" i="9"/>
  <c r="P615" i="9"/>
  <c r="O615" i="9"/>
  <c r="N615" i="9"/>
  <c r="M615" i="9"/>
  <c r="U614" i="9"/>
  <c r="T614" i="9"/>
  <c r="S614" i="9"/>
  <c r="R614" i="9"/>
  <c r="P614" i="9"/>
  <c r="O614" i="9"/>
  <c r="N614" i="9"/>
  <c r="M614" i="9"/>
  <c r="U613" i="9"/>
  <c r="T613" i="9"/>
  <c r="S613" i="9"/>
  <c r="R613" i="9"/>
  <c r="P613" i="9"/>
  <c r="O613" i="9"/>
  <c r="N613" i="9"/>
  <c r="M613" i="9"/>
  <c r="U612" i="9"/>
  <c r="T612" i="9"/>
  <c r="S612" i="9"/>
  <c r="R612" i="9"/>
  <c r="P612" i="9"/>
  <c r="O612" i="9"/>
  <c r="N612" i="9"/>
  <c r="M612" i="9"/>
  <c r="U611" i="9"/>
  <c r="T611" i="9"/>
  <c r="S611" i="9"/>
  <c r="R611" i="9"/>
  <c r="P611" i="9"/>
  <c r="O611" i="9"/>
  <c r="N611" i="9"/>
  <c r="M611" i="9"/>
  <c r="U610" i="9"/>
  <c r="T610" i="9"/>
  <c r="S610" i="9"/>
  <c r="R610" i="9"/>
  <c r="P610" i="9"/>
  <c r="O610" i="9"/>
  <c r="N610" i="9"/>
  <c r="M610" i="9"/>
  <c r="U609" i="9"/>
  <c r="T609" i="9"/>
  <c r="S609" i="9"/>
  <c r="R609" i="9"/>
  <c r="P609" i="9"/>
  <c r="O609" i="9"/>
  <c r="N609" i="9"/>
  <c r="M609" i="9"/>
  <c r="U608" i="9"/>
  <c r="T608" i="9"/>
  <c r="S608" i="9"/>
  <c r="R608" i="9"/>
  <c r="P608" i="9"/>
  <c r="O608" i="9"/>
  <c r="N608" i="9"/>
  <c r="M608" i="9"/>
  <c r="U607" i="9"/>
  <c r="T607" i="9"/>
  <c r="S607" i="9"/>
  <c r="R607" i="9"/>
  <c r="P607" i="9"/>
  <c r="O607" i="9"/>
  <c r="N607" i="9"/>
  <c r="M607" i="9"/>
  <c r="U606" i="9"/>
  <c r="T606" i="9"/>
  <c r="S606" i="9"/>
  <c r="R606" i="9"/>
  <c r="P606" i="9"/>
  <c r="O606" i="9"/>
  <c r="N606" i="9"/>
  <c r="M606" i="9"/>
  <c r="U605" i="9"/>
  <c r="T605" i="9"/>
  <c r="S605" i="9"/>
  <c r="R605" i="9"/>
  <c r="P605" i="9"/>
  <c r="O605" i="9"/>
  <c r="N605" i="9"/>
  <c r="M605" i="9"/>
  <c r="U604" i="9"/>
  <c r="T604" i="9"/>
  <c r="S604" i="9"/>
  <c r="R604" i="9"/>
  <c r="P604" i="9"/>
  <c r="O604" i="9"/>
  <c r="N604" i="9"/>
  <c r="M604" i="9"/>
  <c r="U603" i="9"/>
  <c r="T603" i="9"/>
  <c r="S603" i="9"/>
  <c r="R603" i="9"/>
  <c r="P603" i="9"/>
  <c r="O603" i="9"/>
  <c r="N603" i="9"/>
  <c r="M603" i="9"/>
  <c r="U602" i="9"/>
  <c r="T602" i="9"/>
  <c r="S602" i="9"/>
  <c r="R602" i="9"/>
  <c r="P602" i="9"/>
  <c r="O602" i="9"/>
  <c r="N602" i="9"/>
  <c r="M602" i="9"/>
  <c r="U601" i="9"/>
  <c r="T601" i="9"/>
  <c r="S601" i="9"/>
  <c r="R601" i="9"/>
  <c r="P601" i="9"/>
  <c r="O601" i="9"/>
  <c r="N601" i="9"/>
  <c r="M601" i="9"/>
  <c r="U600" i="9"/>
  <c r="T600" i="9"/>
  <c r="S600" i="9"/>
  <c r="R600" i="9"/>
  <c r="P600" i="9"/>
  <c r="O600" i="9"/>
  <c r="N600" i="9"/>
  <c r="M600" i="9"/>
  <c r="U599" i="9"/>
  <c r="T599" i="9"/>
  <c r="S599" i="9"/>
  <c r="R599" i="9"/>
  <c r="P599" i="9"/>
  <c r="O599" i="9"/>
  <c r="N599" i="9"/>
  <c r="M599" i="9"/>
  <c r="U598" i="9"/>
  <c r="T598" i="9"/>
  <c r="S598" i="9"/>
  <c r="R598" i="9"/>
  <c r="P598" i="9"/>
  <c r="O598" i="9"/>
  <c r="N598" i="9"/>
  <c r="M598" i="9"/>
  <c r="U597" i="9"/>
  <c r="T597" i="9"/>
  <c r="S597" i="9"/>
  <c r="R597" i="9"/>
  <c r="P597" i="9"/>
  <c r="O597" i="9"/>
  <c r="N597" i="9"/>
  <c r="M597" i="9"/>
  <c r="U596" i="9"/>
  <c r="T596" i="9"/>
  <c r="S596" i="9"/>
  <c r="R596" i="9"/>
  <c r="P596" i="9"/>
  <c r="O596" i="9"/>
  <c r="N596" i="9"/>
  <c r="M596" i="9"/>
  <c r="U595" i="9"/>
  <c r="T595" i="9"/>
  <c r="S595" i="9"/>
  <c r="R595" i="9"/>
  <c r="P595" i="9"/>
  <c r="O595" i="9"/>
  <c r="N595" i="9"/>
  <c r="M595" i="9"/>
  <c r="U594" i="9"/>
  <c r="T594" i="9"/>
  <c r="S594" i="9"/>
  <c r="R594" i="9"/>
  <c r="P594" i="9"/>
  <c r="O594" i="9"/>
  <c r="N594" i="9"/>
  <c r="M594" i="9"/>
  <c r="U593" i="9"/>
  <c r="T593" i="9"/>
  <c r="S593" i="9"/>
  <c r="R593" i="9"/>
  <c r="P593" i="9"/>
  <c r="O593" i="9"/>
  <c r="N593" i="9"/>
  <c r="M593" i="9"/>
  <c r="U592" i="9"/>
  <c r="T592" i="9"/>
  <c r="S592" i="9"/>
  <c r="R592" i="9"/>
  <c r="P592" i="9"/>
  <c r="O592" i="9"/>
  <c r="N592" i="9"/>
  <c r="M592" i="9"/>
  <c r="U591" i="9"/>
  <c r="T591" i="9"/>
  <c r="S591" i="9"/>
  <c r="R591" i="9"/>
  <c r="P591" i="9"/>
  <c r="O591" i="9"/>
  <c r="N591" i="9"/>
  <c r="M591" i="9"/>
  <c r="U590" i="9"/>
  <c r="T590" i="9"/>
  <c r="S590" i="9"/>
  <c r="R590" i="9"/>
  <c r="P590" i="9"/>
  <c r="O590" i="9"/>
  <c r="N590" i="9"/>
  <c r="M590" i="9"/>
  <c r="U589" i="9"/>
  <c r="T589" i="9"/>
  <c r="S589" i="9"/>
  <c r="R589" i="9"/>
  <c r="P589" i="9"/>
  <c r="O589" i="9"/>
  <c r="N589" i="9"/>
  <c r="M589" i="9"/>
  <c r="U588" i="9"/>
  <c r="T588" i="9"/>
  <c r="S588" i="9"/>
  <c r="R588" i="9"/>
  <c r="P588" i="9"/>
  <c r="O588" i="9"/>
  <c r="N588" i="9"/>
  <c r="M588" i="9"/>
  <c r="U587" i="9"/>
  <c r="T587" i="9"/>
  <c r="S587" i="9"/>
  <c r="R587" i="9"/>
  <c r="P587" i="9"/>
  <c r="O587" i="9"/>
  <c r="N587" i="9"/>
  <c r="M587" i="9"/>
  <c r="U586" i="9"/>
  <c r="T586" i="9"/>
  <c r="S586" i="9"/>
  <c r="R586" i="9"/>
  <c r="P586" i="9"/>
  <c r="O586" i="9"/>
  <c r="N586" i="9"/>
  <c r="M586" i="9"/>
  <c r="U585" i="9"/>
  <c r="T585" i="9"/>
  <c r="S585" i="9"/>
  <c r="R585" i="9"/>
  <c r="P585" i="9"/>
  <c r="O585" i="9"/>
  <c r="N585" i="9"/>
  <c r="M585" i="9"/>
  <c r="U584" i="9"/>
  <c r="T584" i="9"/>
  <c r="S584" i="9"/>
  <c r="R584" i="9"/>
  <c r="P584" i="9"/>
  <c r="O584" i="9"/>
  <c r="N584" i="9"/>
  <c r="M584" i="9"/>
  <c r="U583" i="9"/>
  <c r="T583" i="9"/>
  <c r="S583" i="9"/>
  <c r="R583" i="9"/>
  <c r="P583" i="9"/>
  <c r="O583" i="9"/>
  <c r="N583" i="9"/>
  <c r="M583" i="9"/>
  <c r="U582" i="9"/>
  <c r="T582" i="9"/>
  <c r="S582" i="9"/>
  <c r="R582" i="9"/>
  <c r="P582" i="9"/>
  <c r="O582" i="9"/>
  <c r="N582" i="9"/>
  <c r="M582" i="9"/>
  <c r="U581" i="9"/>
  <c r="T581" i="9"/>
  <c r="S581" i="9"/>
  <c r="R581" i="9"/>
  <c r="P581" i="9"/>
  <c r="O581" i="9"/>
  <c r="N581" i="9"/>
  <c r="M581" i="9"/>
  <c r="U580" i="9"/>
  <c r="T580" i="9"/>
  <c r="S580" i="9"/>
  <c r="R580" i="9"/>
  <c r="P580" i="9"/>
  <c r="O580" i="9"/>
  <c r="N580" i="9"/>
  <c r="M580" i="9"/>
  <c r="U579" i="9"/>
  <c r="T579" i="9"/>
  <c r="S579" i="9"/>
  <c r="R579" i="9"/>
  <c r="P579" i="9"/>
  <c r="O579" i="9"/>
  <c r="N579" i="9"/>
  <c r="M579" i="9"/>
  <c r="U578" i="9"/>
  <c r="T578" i="9"/>
  <c r="S578" i="9"/>
  <c r="R578" i="9"/>
  <c r="P578" i="9"/>
  <c r="O578" i="9"/>
  <c r="N578" i="9"/>
  <c r="M578" i="9"/>
  <c r="U577" i="9"/>
  <c r="T577" i="9"/>
  <c r="S577" i="9"/>
  <c r="R577" i="9"/>
  <c r="P577" i="9"/>
  <c r="O577" i="9"/>
  <c r="N577" i="9"/>
  <c r="M577" i="9"/>
  <c r="U576" i="9"/>
  <c r="T576" i="9"/>
  <c r="S576" i="9"/>
  <c r="R576" i="9"/>
  <c r="P576" i="9"/>
  <c r="O576" i="9"/>
  <c r="N576" i="9"/>
  <c r="M576" i="9"/>
  <c r="U575" i="9"/>
  <c r="T575" i="9"/>
  <c r="S575" i="9"/>
  <c r="R575" i="9"/>
  <c r="P575" i="9"/>
  <c r="O575" i="9"/>
  <c r="N575" i="9"/>
  <c r="M575" i="9"/>
  <c r="U574" i="9"/>
  <c r="T574" i="9"/>
  <c r="S574" i="9"/>
  <c r="R574" i="9"/>
  <c r="P574" i="9"/>
  <c r="O574" i="9"/>
  <c r="N574" i="9"/>
  <c r="M574" i="9"/>
  <c r="U573" i="9"/>
  <c r="T573" i="9"/>
  <c r="S573" i="9"/>
  <c r="R573" i="9"/>
  <c r="P573" i="9"/>
  <c r="O573" i="9"/>
  <c r="N573" i="9"/>
  <c r="M573" i="9"/>
  <c r="U572" i="9"/>
  <c r="T572" i="9"/>
  <c r="S572" i="9"/>
  <c r="R572" i="9"/>
  <c r="P572" i="9"/>
  <c r="O572" i="9"/>
  <c r="N572" i="9"/>
  <c r="M572" i="9"/>
  <c r="U571" i="9"/>
  <c r="T571" i="9"/>
  <c r="S571" i="9"/>
  <c r="R571" i="9"/>
  <c r="P571" i="9"/>
  <c r="O571" i="9"/>
  <c r="N571" i="9"/>
  <c r="M571" i="9"/>
  <c r="U570" i="9"/>
  <c r="T570" i="9"/>
  <c r="S570" i="9"/>
  <c r="R570" i="9"/>
  <c r="P570" i="9"/>
  <c r="O570" i="9"/>
  <c r="N570" i="9"/>
  <c r="M570" i="9"/>
  <c r="U569" i="9"/>
  <c r="T569" i="9"/>
  <c r="S569" i="9"/>
  <c r="R569" i="9"/>
  <c r="P569" i="9"/>
  <c r="O569" i="9"/>
  <c r="N569" i="9"/>
  <c r="M569" i="9"/>
  <c r="U568" i="9"/>
  <c r="T568" i="9"/>
  <c r="S568" i="9"/>
  <c r="R568" i="9"/>
  <c r="P568" i="9"/>
  <c r="O568" i="9"/>
  <c r="N568" i="9"/>
  <c r="M568" i="9"/>
  <c r="U567" i="9"/>
  <c r="T567" i="9"/>
  <c r="S567" i="9"/>
  <c r="R567" i="9"/>
  <c r="P567" i="9"/>
  <c r="O567" i="9"/>
  <c r="N567" i="9"/>
  <c r="M567" i="9"/>
  <c r="U566" i="9"/>
  <c r="T566" i="9"/>
  <c r="S566" i="9"/>
  <c r="R566" i="9"/>
  <c r="P566" i="9"/>
  <c r="O566" i="9"/>
  <c r="N566" i="9"/>
  <c r="M566" i="9"/>
  <c r="U565" i="9"/>
  <c r="T565" i="9"/>
  <c r="S565" i="9"/>
  <c r="R565" i="9"/>
  <c r="P565" i="9"/>
  <c r="O565" i="9"/>
  <c r="N565" i="9"/>
  <c r="M565" i="9"/>
  <c r="U564" i="9"/>
  <c r="T564" i="9"/>
  <c r="S564" i="9"/>
  <c r="R564" i="9"/>
  <c r="P564" i="9"/>
  <c r="O564" i="9"/>
  <c r="N564" i="9"/>
  <c r="M564" i="9"/>
  <c r="U563" i="9"/>
  <c r="T563" i="9"/>
  <c r="S563" i="9"/>
  <c r="R563" i="9"/>
  <c r="P563" i="9"/>
  <c r="O563" i="9"/>
  <c r="N563" i="9"/>
  <c r="M563" i="9"/>
  <c r="U562" i="9"/>
  <c r="T562" i="9"/>
  <c r="S562" i="9"/>
  <c r="R562" i="9"/>
  <c r="P562" i="9"/>
  <c r="O562" i="9"/>
  <c r="N562" i="9"/>
  <c r="M562" i="9"/>
  <c r="U561" i="9"/>
  <c r="T561" i="9"/>
  <c r="S561" i="9"/>
  <c r="R561" i="9"/>
  <c r="P561" i="9"/>
  <c r="O561" i="9"/>
  <c r="N561" i="9"/>
  <c r="M561" i="9"/>
  <c r="U560" i="9"/>
  <c r="T560" i="9"/>
  <c r="S560" i="9"/>
  <c r="R560" i="9"/>
  <c r="P560" i="9"/>
  <c r="O560" i="9"/>
  <c r="N560" i="9"/>
  <c r="M560" i="9"/>
  <c r="U559" i="9"/>
  <c r="T559" i="9"/>
  <c r="S559" i="9"/>
  <c r="R559" i="9"/>
  <c r="P559" i="9"/>
  <c r="O559" i="9"/>
  <c r="N559" i="9"/>
  <c r="M559" i="9"/>
  <c r="U558" i="9"/>
  <c r="T558" i="9"/>
  <c r="S558" i="9"/>
  <c r="R558" i="9"/>
  <c r="P558" i="9"/>
  <c r="O558" i="9"/>
  <c r="N558" i="9"/>
  <c r="M558" i="9"/>
  <c r="U557" i="9"/>
  <c r="T557" i="9"/>
  <c r="S557" i="9"/>
  <c r="R557" i="9"/>
  <c r="P557" i="9"/>
  <c r="O557" i="9"/>
  <c r="N557" i="9"/>
  <c r="M557" i="9"/>
  <c r="U556" i="9"/>
  <c r="T556" i="9"/>
  <c r="S556" i="9"/>
  <c r="R556" i="9"/>
  <c r="P556" i="9"/>
  <c r="O556" i="9"/>
  <c r="N556" i="9"/>
  <c r="M556" i="9"/>
  <c r="U555" i="9"/>
  <c r="T555" i="9"/>
  <c r="S555" i="9"/>
  <c r="R555" i="9"/>
  <c r="P555" i="9"/>
  <c r="O555" i="9"/>
  <c r="N555" i="9"/>
  <c r="M555" i="9"/>
  <c r="U554" i="9"/>
  <c r="T554" i="9"/>
  <c r="S554" i="9"/>
  <c r="R554" i="9"/>
  <c r="P554" i="9"/>
  <c r="O554" i="9"/>
  <c r="N554" i="9"/>
  <c r="M554" i="9"/>
  <c r="U553" i="9"/>
  <c r="T553" i="9"/>
  <c r="S553" i="9"/>
  <c r="R553" i="9"/>
  <c r="P553" i="9"/>
  <c r="O553" i="9"/>
  <c r="N553" i="9"/>
  <c r="M553" i="9"/>
  <c r="U552" i="9"/>
  <c r="T552" i="9"/>
  <c r="S552" i="9"/>
  <c r="R552" i="9"/>
  <c r="P552" i="9"/>
  <c r="O552" i="9"/>
  <c r="N552" i="9"/>
  <c r="M552" i="9"/>
  <c r="U551" i="9"/>
  <c r="T551" i="9"/>
  <c r="S551" i="9"/>
  <c r="R551" i="9"/>
  <c r="P551" i="9"/>
  <c r="O551" i="9"/>
  <c r="N551" i="9"/>
  <c r="M551" i="9"/>
  <c r="U550" i="9"/>
  <c r="T550" i="9"/>
  <c r="S550" i="9"/>
  <c r="R550" i="9"/>
  <c r="P550" i="9"/>
  <c r="O550" i="9"/>
  <c r="N550" i="9"/>
  <c r="M550" i="9"/>
  <c r="U549" i="9"/>
  <c r="T549" i="9"/>
  <c r="S549" i="9"/>
  <c r="R549" i="9"/>
  <c r="P549" i="9"/>
  <c r="O549" i="9"/>
  <c r="N549" i="9"/>
  <c r="M549" i="9"/>
  <c r="U548" i="9"/>
  <c r="T548" i="9"/>
  <c r="S548" i="9"/>
  <c r="R548" i="9"/>
  <c r="P548" i="9"/>
  <c r="O548" i="9"/>
  <c r="N548" i="9"/>
  <c r="M548" i="9"/>
  <c r="U547" i="9"/>
  <c r="T547" i="9"/>
  <c r="S547" i="9"/>
  <c r="R547" i="9"/>
  <c r="P547" i="9"/>
  <c r="O547" i="9"/>
  <c r="N547" i="9"/>
  <c r="M547" i="9"/>
  <c r="U546" i="9"/>
  <c r="T546" i="9"/>
  <c r="S546" i="9"/>
  <c r="R546" i="9"/>
  <c r="P546" i="9"/>
  <c r="O546" i="9"/>
  <c r="N546" i="9"/>
  <c r="M546" i="9"/>
  <c r="U544" i="9"/>
  <c r="T544" i="9"/>
  <c r="S544" i="9"/>
  <c r="R544" i="9"/>
  <c r="P544" i="9"/>
  <c r="O544" i="9"/>
  <c r="N544" i="9"/>
  <c r="M544" i="9"/>
  <c r="U541" i="9"/>
  <c r="T541" i="9"/>
  <c r="S541" i="9"/>
  <c r="R541" i="9"/>
  <c r="P541" i="9"/>
  <c r="O541" i="9"/>
  <c r="N541" i="9"/>
  <c r="M541" i="9"/>
  <c r="U503" i="9"/>
  <c r="T503" i="9"/>
  <c r="S503" i="9"/>
  <c r="R503" i="9"/>
  <c r="P503" i="9"/>
  <c r="O503" i="9"/>
  <c r="N503" i="9"/>
  <c r="M503" i="9"/>
  <c r="U502" i="9"/>
  <c r="T502" i="9"/>
  <c r="S502" i="9"/>
  <c r="R502" i="9"/>
  <c r="P502" i="9"/>
  <c r="O502" i="9"/>
  <c r="N502" i="9"/>
  <c r="M502" i="9"/>
  <c r="U501" i="9"/>
  <c r="T501" i="9"/>
  <c r="S501" i="9"/>
  <c r="R501" i="9"/>
  <c r="P501" i="9"/>
  <c r="O501" i="9"/>
  <c r="N501" i="9"/>
  <c r="M501" i="9"/>
  <c r="U500" i="9"/>
  <c r="T500" i="9"/>
  <c r="S500" i="9"/>
  <c r="R500" i="9"/>
  <c r="P500" i="9"/>
  <c r="O500" i="9"/>
  <c r="N500" i="9"/>
  <c r="M500" i="9"/>
  <c r="U499" i="9"/>
  <c r="T499" i="9"/>
  <c r="S499" i="9"/>
  <c r="R499" i="9"/>
  <c r="P499" i="9"/>
  <c r="O499" i="9"/>
  <c r="N499" i="9"/>
  <c r="M499" i="9"/>
  <c r="U498" i="9"/>
  <c r="T498" i="9"/>
  <c r="S498" i="9"/>
  <c r="R498" i="9"/>
  <c r="P498" i="9"/>
  <c r="O498" i="9"/>
  <c r="N498" i="9"/>
  <c r="M498" i="9"/>
  <c r="U497" i="9"/>
  <c r="T497" i="9"/>
  <c r="S497" i="9"/>
  <c r="R497" i="9"/>
  <c r="P497" i="9"/>
  <c r="O497" i="9"/>
  <c r="N497" i="9"/>
  <c r="M497" i="9"/>
  <c r="U496" i="9"/>
  <c r="T496" i="9"/>
  <c r="S496" i="9"/>
  <c r="R496" i="9"/>
  <c r="P496" i="9"/>
  <c r="O496" i="9"/>
  <c r="N496" i="9"/>
  <c r="M496" i="9"/>
  <c r="U495" i="9"/>
  <c r="T495" i="9"/>
  <c r="S495" i="9"/>
  <c r="R495" i="9"/>
  <c r="P495" i="9"/>
  <c r="O495" i="9"/>
  <c r="N495" i="9"/>
  <c r="M495" i="9"/>
  <c r="U494" i="9"/>
  <c r="T494" i="9"/>
  <c r="S494" i="9"/>
  <c r="R494" i="9"/>
  <c r="P494" i="9"/>
  <c r="O494" i="9"/>
  <c r="N494" i="9"/>
  <c r="M494" i="9"/>
  <c r="U493" i="9"/>
  <c r="T493" i="9"/>
  <c r="S493" i="9"/>
  <c r="R493" i="9"/>
  <c r="P493" i="9"/>
  <c r="O493" i="9"/>
  <c r="N493" i="9"/>
  <c r="M493" i="9"/>
  <c r="U492" i="9"/>
  <c r="T492" i="9"/>
  <c r="S492" i="9"/>
  <c r="R492" i="9"/>
  <c r="P492" i="9"/>
  <c r="O492" i="9"/>
  <c r="N492" i="9"/>
  <c r="M492" i="9"/>
  <c r="U491" i="9"/>
  <c r="T491" i="9"/>
  <c r="S491" i="9"/>
  <c r="R491" i="9"/>
  <c r="P491" i="9"/>
  <c r="O491" i="9"/>
  <c r="N491" i="9"/>
  <c r="M491" i="9"/>
  <c r="U490" i="9"/>
  <c r="T490" i="9"/>
  <c r="S490" i="9"/>
  <c r="R490" i="9"/>
  <c r="P490" i="9"/>
  <c r="O490" i="9"/>
  <c r="N490" i="9"/>
  <c r="M490" i="9"/>
  <c r="U489" i="9"/>
  <c r="T489" i="9"/>
  <c r="S489" i="9"/>
  <c r="R489" i="9"/>
  <c r="P489" i="9"/>
  <c r="O489" i="9"/>
  <c r="N489" i="9"/>
  <c r="M489" i="9"/>
  <c r="U488" i="9"/>
  <c r="T488" i="9"/>
  <c r="S488" i="9"/>
  <c r="R488" i="9"/>
  <c r="P488" i="9"/>
  <c r="O488" i="9"/>
  <c r="N488" i="9"/>
  <c r="M488" i="9"/>
  <c r="U487" i="9"/>
  <c r="T487" i="9"/>
  <c r="S487" i="9"/>
  <c r="R487" i="9"/>
  <c r="P487" i="9"/>
  <c r="O487" i="9"/>
  <c r="N487" i="9"/>
  <c r="M487" i="9"/>
  <c r="U486" i="9"/>
  <c r="T486" i="9"/>
  <c r="S486" i="9"/>
  <c r="R486" i="9"/>
  <c r="P486" i="9"/>
  <c r="O486" i="9"/>
  <c r="N486" i="9"/>
  <c r="M486" i="9"/>
  <c r="U485" i="9"/>
  <c r="T485" i="9"/>
  <c r="S485" i="9"/>
  <c r="R485" i="9"/>
  <c r="P485" i="9"/>
  <c r="O485" i="9"/>
  <c r="N485" i="9"/>
  <c r="M485" i="9"/>
  <c r="U484" i="9"/>
  <c r="T484" i="9"/>
  <c r="S484" i="9"/>
  <c r="R484" i="9"/>
  <c r="P484" i="9"/>
  <c r="O484" i="9"/>
  <c r="N484" i="9"/>
  <c r="M484" i="9"/>
  <c r="U483" i="9"/>
  <c r="T483" i="9"/>
  <c r="S483" i="9"/>
  <c r="R483" i="9"/>
  <c r="P483" i="9"/>
  <c r="O483" i="9"/>
  <c r="N483" i="9"/>
  <c r="M483" i="9"/>
  <c r="U482" i="9"/>
  <c r="T482" i="9"/>
  <c r="S482" i="9"/>
  <c r="R482" i="9"/>
  <c r="P482" i="9"/>
  <c r="O482" i="9"/>
  <c r="N482" i="9"/>
  <c r="M482" i="9"/>
  <c r="U481" i="9"/>
  <c r="T481" i="9"/>
  <c r="S481" i="9"/>
  <c r="R481" i="9"/>
  <c r="P481" i="9"/>
  <c r="O481" i="9"/>
  <c r="N481" i="9"/>
  <c r="M481" i="9"/>
  <c r="U480" i="9"/>
  <c r="T480" i="9"/>
  <c r="S480" i="9"/>
  <c r="R480" i="9"/>
  <c r="P480" i="9"/>
  <c r="O480" i="9"/>
  <c r="N480" i="9"/>
  <c r="M480" i="9"/>
  <c r="U479" i="9"/>
  <c r="T479" i="9"/>
  <c r="S479" i="9"/>
  <c r="R479" i="9"/>
  <c r="P479" i="9"/>
  <c r="O479" i="9"/>
  <c r="N479" i="9"/>
  <c r="M479" i="9"/>
  <c r="U478" i="9"/>
  <c r="T478" i="9"/>
  <c r="S478" i="9"/>
  <c r="R478" i="9"/>
  <c r="P478" i="9"/>
  <c r="O478" i="9"/>
  <c r="N478" i="9"/>
  <c r="M478" i="9"/>
  <c r="U477" i="9"/>
  <c r="T477" i="9"/>
  <c r="S477" i="9"/>
  <c r="R477" i="9"/>
  <c r="P477" i="9"/>
  <c r="O477" i="9"/>
  <c r="N477" i="9"/>
  <c r="M477" i="9"/>
  <c r="U476" i="9"/>
  <c r="T476" i="9"/>
  <c r="S476" i="9"/>
  <c r="R476" i="9"/>
  <c r="P476" i="9"/>
  <c r="O476" i="9"/>
  <c r="N476" i="9"/>
  <c r="M476" i="9"/>
  <c r="U475" i="9"/>
  <c r="T475" i="9"/>
  <c r="S475" i="9"/>
  <c r="R475" i="9"/>
  <c r="P475" i="9"/>
  <c r="O475" i="9"/>
  <c r="N475" i="9"/>
  <c r="M475" i="9"/>
  <c r="U474" i="9"/>
  <c r="T474" i="9"/>
  <c r="S474" i="9"/>
  <c r="R474" i="9"/>
  <c r="P474" i="9"/>
  <c r="O474" i="9"/>
  <c r="N474" i="9"/>
  <c r="M474" i="9"/>
  <c r="U473" i="9"/>
  <c r="T473" i="9"/>
  <c r="S473" i="9"/>
  <c r="R473" i="9"/>
  <c r="P473" i="9"/>
  <c r="O473" i="9"/>
  <c r="N473" i="9"/>
  <c r="M473" i="9"/>
  <c r="U472" i="9"/>
  <c r="T472" i="9"/>
  <c r="S472" i="9"/>
  <c r="R472" i="9"/>
  <c r="P472" i="9"/>
  <c r="O472" i="9"/>
  <c r="N472" i="9"/>
  <c r="M472" i="9"/>
  <c r="U471" i="9"/>
  <c r="T471" i="9"/>
  <c r="S471" i="9"/>
  <c r="R471" i="9"/>
  <c r="P471" i="9"/>
  <c r="O471" i="9"/>
  <c r="N471" i="9"/>
  <c r="M471" i="9"/>
  <c r="U470" i="9"/>
  <c r="T470" i="9"/>
  <c r="S470" i="9"/>
  <c r="R470" i="9"/>
  <c r="P470" i="9"/>
  <c r="O470" i="9"/>
  <c r="N470" i="9"/>
  <c r="M470" i="9"/>
  <c r="U469" i="9"/>
  <c r="T469" i="9"/>
  <c r="S469" i="9"/>
  <c r="R469" i="9"/>
  <c r="P469" i="9"/>
  <c r="O469" i="9"/>
  <c r="N469" i="9"/>
  <c r="M469" i="9"/>
  <c r="U468" i="9"/>
  <c r="T468" i="9"/>
  <c r="S468" i="9"/>
  <c r="R468" i="9"/>
  <c r="P468" i="9"/>
  <c r="O468" i="9"/>
  <c r="N468" i="9"/>
  <c r="M468" i="9"/>
  <c r="U467" i="9"/>
  <c r="T467" i="9"/>
  <c r="S467" i="9"/>
  <c r="R467" i="9"/>
  <c r="P467" i="9"/>
  <c r="O467" i="9"/>
  <c r="N467" i="9"/>
  <c r="M467" i="9"/>
  <c r="U466" i="9"/>
  <c r="T466" i="9"/>
  <c r="S466" i="9"/>
  <c r="R466" i="9"/>
  <c r="P466" i="9"/>
  <c r="O466" i="9"/>
  <c r="N466" i="9"/>
  <c r="M466" i="9"/>
  <c r="U465" i="9"/>
  <c r="T465" i="9"/>
  <c r="S465" i="9"/>
  <c r="R465" i="9"/>
  <c r="P465" i="9"/>
  <c r="O465" i="9"/>
  <c r="N465" i="9"/>
  <c r="M465" i="9"/>
  <c r="U464" i="9"/>
  <c r="T464" i="9"/>
  <c r="S464" i="9"/>
  <c r="R464" i="9"/>
  <c r="P464" i="9"/>
  <c r="O464" i="9"/>
  <c r="N464" i="9"/>
  <c r="M464" i="9"/>
  <c r="U463" i="9"/>
  <c r="T463" i="9"/>
  <c r="S463" i="9"/>
  <c r="R463" i="9"/>
  <c r="P463" i="9"/>
  <c r="O463" i="9"/>
  <c r="N463" i="9"/>
  <c r="M463" i="9"/>
  <c r="U462" i="9"/>
  <c r="T462" i="9"/>
  <c r="S462" i="9"/>
  <c r="R462" i="9"/>
  <c r="P462" i="9"/>
  <c r="O462" i="9"/>
  <c r="N462" i="9"/>
  <c r="M462" i="9"/>
  <c r="U461" i="9"/>
  <c r="T461" i="9"/>
  <c r="S461" i="9"/>
  <c r="R461" i="9"/>
  <c r="P461" i="9"/>
  <c r="O461" i="9"/>
  <c r="N461" i="9"/>
  <c r="M461" i="9"/>
  <c r="U460" i="9"/>
  <c r="T460" i="9"/>
  <c r="S460" i="9"/>
  <c r="R460" i="9"/>
  <c r="P460" i="9"/>
  <c r="O460" i="9"/>
  <c r="N460" i="9"/>
  <c r="M460" i="9"/>
  <c r="U459" i="9"/>
  <c r="T459" i="9"/>
  <c r="S459" i="9"/>
  <c r="R459" i="9"/>
  <c r="P459" i="9"/>
  <c r="O459" i="9"/>
  <c r="N459" i="9"/>
  <c r="M459" i="9"/>
  <c r="U458" i="9"/>
  <c r="T458" i="9"/>
  <c r="S458" i="9"/>
  <c r="R458" i="9"/>
  <c r="P458" i="9"/>
  <c r="O458" i="9"/>
  <c r="N458" i="9"/>
  <c r="M458" i="9"/>
  <c r="U457" i="9"/>
  <c r="T457" i="9"/>
  <c r="S457" i="9"/>
  <c r="R457" i="9"/>
  <c r="P457" i="9"/>
  <c r="O457" i="9"/>
  <c r="N457" i="9"/>
  <c r="M457" i="9"/>
  <c r="U456" i="9"/>
  <c r="T456" i="9"/>
  <c r="S456" i="9"/>
  <c r="R456" i="9"/>
  <c r="P456" i="9"/>
  <c r="O456" i="9"/>
  <c r="N456" i="9"/>
  <c r="M456" i="9"/>
  <c r="U455" i="9"/>
  <c r="T455" i="9"/>
  <c r="S455" i="9"/>
  <c r="R455" i="9"/>
  <c r="P455" i="9"/>
  <c r="O455" i="9"/>
  <c r="N455" i="9"/>
  <c r="M455" i="9"/>
  <c r="U454" i="9"/>
  <c r="T454" i="9"/>
  <c r="S454" i="9"/>
  <c r="R454" i="9"/>
  <c r="P454" i="9"/>
  <c r="O454" i="9"/>
  <c r="N454" i="9"/>
  <c r="M454" i="9"/>
  <c r="U453" i="9"/>
  <c r="T453" i="9"/>
  <c r="S453" i="9"/>
  <c r="R453" i="9"/>
  <c r="P453" i="9"/>
  <c r="O453" i="9"/>
  <c r="N453" i="9"/>
  <c r="M453" i="9"/>
  <c r="U452" i="9"/>
  <c r="T452" i="9"/>
  <c r="S452" i="9"/>
  <c r="R452" i="9"/>
  <c r="P452" i="9"/>
  <c r="O452" i="9"/>
  <c r="N452" i="9"/>
  <c r="M452" i="9"/>
  <c r="U451" i="9"/>
  <c r="T451" i="9"/>
  <c r="S451" i="9"/>
  <c r="R451" i="9"/>
  <c r="P451" i="9"/>
  <c r="O451" i="9"/>
  <c r="N451" i="9"/>
  <c r="M451" i="9"/>
  <c r="U450" i="9"/>
  <c r="T450" i="9"/>
  <c r="S450" i="9"/>
  <c r="R450" i="9"/>
  <c r="P450" i="9"/>
  <c r="O450" i="9"/>
  <c r="N450" i="9"/>
  <c r="M450" i="9"/>
  <c r="U449" i="9"/>
  <c r="T449" i="9"/>
  <c r="S449" i="9"/>
  <c r="R449" i="9"/>
  <c r="P449" i="9"/>
  <c r="O449" i="9"/>
  <c r="N449" i="9"/>
  <c r="M449" i="9"/>
  <c r="U448" i="9"/>
  <c r="T448" i="9"/>
  <c r="S448" i="9"/>
  <c r="R448" i="9"/>
  <c r="P448" i="9"/>
  <c r="O448" i="9"/>
  <c r="N448" i="9"/>
  <c r="M448" i="9"/>
  <c r="U447" i="9"/>
  <c r="T447" i="9"/>
  <c r="S447" i="9"/>
  <c r="R447" i="9"/>
  <c r="P447" i="9"/>
  <c r="O447" i="9"/>
  <c r="N447" i="9"/>
  <c r="M447" i="9"/>
  <c r="U446" i="9"/>
  <c r="T446" i="9"/>
  <c r="S446" i="9"/>
  <c r="R446" i="9"/>
  <c r="P446" i="9"/>
  <c r="O446" i="9"/>
  <c r="N446" i="9"/>
  <c r="M446" i="9"/>
  <c r="U445" i="9"/>
  <c r="T445" i="9"/>
  <c r="S445" i="9"/>
  <c r="R445" i="9"/>
  <c r="P445" i="9"/>
  <c r="O445" i="9"/>
  <c r="N445" i="9"/>
  <c r="M445" i="9"/>
  <c r="U444" i="9"/>
  <c r="T444" i="9"/>
  <c r="S444" i="9"/>
  <c r="R444" i="9"/>
  <c r="P444" i="9"/>
  <c r="O444" i="9"/>
  <c r="N444" i="9"/>
  <c r="M444" i="9"/>
  <c r="U443" i="9"/>
  <c r="T443" i="9"/>
  <c r="S443" i="9"/>
  <c r="R443" i="9"/>
  <c r="P443" i="9"/>
  <c r="O443" i="9"/>
  <c r="N443" i="9"/>
  <c r="M443" i="9"/>
  <c r="U442" i="9"/>
  <c r="T442" i="9"/>
  <c r="S442" i="9"/>
  <c r="R442" i="9"/>
  <c r="P442" i="9"/>
  <c r="O442" i="9"/>
  <c r="N442" i="9"/>
  <c r="M442" i="9"/>
  <c r="U441" i="9"/>
  <c r="T441" i="9"/>
  <c r="S441" i="9"/>
  <c r="R441" i="9"/>
  <c r="P441" i="9"/>
  <c r="O441" i="9"/>
  <c r="N441" i="9"/>
  <c r="M441" i="9"/>
  <c r="U440" i="9"/>
  <c r="T440" i="9"/>
  <c r="S440" i="9"/>
  <c r="R440" i="9"/>
  <c r="P440" i="9"/>
  <c r="O440" i="9"/>
  <c r="N440" i="9"/>
  <c r="M440" i="9"/>
  <c r="U439" i="9"/>
  <c r="T439" i="9"/>
  <c r="S439" i="9"/>
  <c r="R439" i="9"/>
  <c r="P439" i="9"/>
  <c r="O439" i="9"/>
  <c r="N439" i="9"/>
  <c r="M439" i="9"/>
  <c r="U438" i="9"/>
  <c r="T438" i="9"/>
  <c r="S438" i="9"/>
  <c r="R438" i="9"/>
  <c r="P438" i="9"/>
  <c r="O438" i="9"/>
  <c r="N438" i="9"/>
  <c r="M438" i="9"/>
  <c r="U437" i="9"/>
  <c r="T437" i="9"/>
  <c r="S437" i="9"/>
  <c r="R437" i="9"/>
  <c r="P437" i="9"/>
  <c r="O437" i="9"/>
  <c r="N437" i="9"/>
  <c r="M437" i="9"/>
  <c r="U436" i="9"/>
  <c r="T436" i="9"/>
  <c r="S436" i="9"/>
  <c r="R436" i="9"/>
  <c r="P436" i="9"/>
  <c r="O436" i="9"/>
  <c r="N436" i="9"/>
  <c r="M436" i="9"/>
  <c r="U435" i="9"/>
  <c r="T435" i="9"/>
  <c r="S435" i="9"/>
  <c r="R435" i="9"/>
  <c r="P435" i="9"/>
  <c r="O435" i="9"/>
  <c r="N435" i="9"/>
  <c r="M435" i="9"/>
  <c r="U434" i="9"/>
  <c r="T434" i="9"/>
  <c r="S434" i="9"/>
  <c r="R434" i="9"/>
  <c r="P434" i="9"/>
  <c r="O434" i="9"/>
  <c r="N434" i="9"/>
  <c r="M434" i="9"/>
  <c r="U433" i="9"/>
  <c r="T433" i="9"/>
  <c r="S433" i="9"/>
  <c r="R433" i="9"/>
  <c r="P433" i="9"/>
  <c r="O433" i="9"/>
  <c r="N433" i="9"/>
  <c r="M433" i="9"/>
  <c r="U432" i="9"/>
  <c r="T432" i="9"/>
  <c r="S432" i="9"/>
  <c r="R432" i="9"/>
  <c r="P432" i="9"/>
  <c r="O432" i="9"/>
  <c r="N432" i="9"/>
  <c r="M432" i="9"/>
  <c r="U431" i="9"/>
  <c r="T431" i="9"/>
  <c r="S431" i="9"/>
  <c r="R431" i="9"/>
  <c r="P431" i="9"/>
  <c r="O431" i="9"/>
  <c r="N431" i="9"/>
  <c r="M431" i="9"/>
  <c r="U430" i="9"/>
  <c r="T430" i="9"/>
  <c r="S430" i="9"/>
  <c r="R430" i="9"/>
  <c r="P430" i="9"/>
  <c r="O430" i="9"/>
  <c r="N430" i="9"/>
  <c r="M430" i="9"/>
  <c r="U429" i="9"/>
  <c r="T429" i="9"/>
  <c r="S429" i="9"/>
  <c r="R429" i="9"/>
  <c r="P429" i="9"/>
  <c r="O429" i="9"/>
  <c r="N429" i="9"/>
  <c r="M429" i="9"/>
  <c r="U428" i="9"/>
  <c r="T428" i="9"/>
  <c r="S428" i="9"/>
  <c r="R428" i="9"/>
  <c r="P428" i="9"/>
  <c r="O428" i="9"/>
  <c r="N428" i="9"/>
  <c r="M428" i="9"/>
  <c r="U427" i="9"/>
  <c r="T427" i="9"/>
  <c r="S427" i="9"/>
  <c r="R427" i="9"/>
  <c r="P427" i="9"/>
  <c r="O427" i="9"/>
  <c r="N427" i="9"/>
  <c r="M427" i="9"/>
  <c r="U426" i="9"/>
  <c r="T426" i="9"/>
  <c r="S426" i="9"/>
  <c r="R426" i="9"/>
  <c r="P426" i="9"/>
  <c r="O426" i="9"/>
  <c r="N426" i="9"/>
  <c r="M426" i="9"/>
  <c r="U425" i="9"/>
  <c r="T425" i="9"/>
  <c r="S425" i="9"/>
  <c r="R425" i="9"/>
  <c r="P425" i="9"/>
  <c r="O425" i="9"/>
  <c r="N425" i="9"/>
  <c r="M425" i="9"/>
  <c r="U424" i="9"/>
  <c r="T424" i="9"/>
  <c r="S424" i="9"/>
  <c r="R424" i="9"/>
  <c r="P424" i="9"/>
  <c r="O424" i="9"/>
  <c r="N424" i="9"/>
  <c r="M424" i="9"/>
  <c r="U423" i="9"/>
  <c r="T423" i="9"/>
  <c r="S423" i="9"/>
  <c r="R423" i="9"/>
  <c r="P423" i="9"/>
  <c r="O423" i="9"/>
  <c r="N423" i="9"/>
  <c r="M423" i="9"/>
  <c r="U422" i="9"/>
  <c r="T422" i="9"/>
  <c r="S422" i="9"/>
  <c r="R422" i="9"/>
  <c r="P422" i="9"/>
  <c r="O422" i="9"/>
  <c r="N422" i="9"/>
  <c r="M422" i="9"/>
  <c r="U421" i="9"/>
  <c r="T421" i="9"/>
  <c r="S421" i="9"/>
  <c r="R421" i="9"/>
  <c r="P421" i="9"/>
  <c r="O421" i="9"/>
  <c r="N421" i="9"/>
  <c r="M421" i="9"/>
  <c r="U420" i="9"/>
  <c r="T420" i="9"/>
  <c r="S420" i="9"/>
  <c r="R420" i="9"/>
  <c r="P420" i="9"/>
  <c r="O420" i="9"/>
  <c r="N420" i="9"/>
  <c r="M420" i="9"/>
  <c r="U419" i="9"/>
  <c r="T419" i="9"/>
  <c r="S419" i="9"/>
  <c r="R419" i="9"/>
  <c r="P419" i="9"/>
  <c r="O419" i="9"/>
  <c r="N419" i="9"/>
  <c r="M419" i="9"/>
  <c r="U418" i="9"/>
  <c r="T418" i="9"/>
  <c r="S418" i="9"/>
  <c r="R418" i="9"/>
  <c r="P418" i="9"/>
  <c r="O418" i="9"/>
  <c r="N418" i="9"/>
  <c r="M418" i="9"/>
  <c r="U417" i="9"/>
  <c r="T417" i="9"/>
  <c r="S417" i="9"/>
  <c r="R417" i="9"/>
  <c r="P417" i="9"/>
  <c r="O417" i="9"/>
  <c r="N417" i="9"/>
  <c r="M417" i="9"/>
  <c r="U416" i="9"/>
  <c r="T416" i="9"/>
  <c r="S416" i="9"/>
  <c r="R416" i="9"/>
  <c r="P416" i="9"/>
  <c r="O416" i="9"/>
  <c r="N416" i="9"/>
  <c r="M416" i="9"/>
  <c r="U415" i="9"/>
  <c r="T415" i="9"/>
  <c r="S415" i="9"/>
  <c r="R415" i="9"/>
  <c r="P415" i="9"/>
  <c r="O415" i="9"/>
  <c r="N415" i="9"/>
  <c r="M415" i="9"/>
  <c r="U414" i="9"/>
  <c r="T414" i="9"/>
  <c r="S414" i="9"/>
  <c r="R414" i="9"/>
  <c r="P414" i="9"/>
  <c r="O414" i="9"/>
  <c r="N414" i="9"/>
  <c r="M414" i="9"/>
  <c r="U413" i="9"/>
  <c r="T413" i="9"/>
  <c r="S413" i="9"/>
  <c r="R413" i="9"/>
  <c r="P413" i="9"/>
  <c r="O413" i="9"/>
  <c r="N413" i="9"/>
  <c r="M413" i="9"/>
  <c r="U412" i="9"/>
  <c r="T412" i="9"/>
  <c r="S412" i="9"/>
  <c r="R412" i="9"/>
  <c r="P412" i="9"/>
  <c r="O412" i="9"/>
  <c r="N412" i="9"/>
  <c r="M412" i="9"/>
  <c r="U411" i="9"/>
  <c r="T411" i="9"/>
  <c r="S411" i="9"/>
  <c r="R411" i="9"/>
  <c r="P411" i="9"/>
  <c r="O411" i="9"/>
  <c r="N411" i="9"/>
  <c r="M411" i="9"/>
  <c r="U410" i="9"/>
  <c r="T410" i="9"/>
  <c r="S410" i="9"/>
  <c r="R410" i="9"/>
  <c r="P410" i="9"/>
  <c r="O410" i="9"/>
  <c r="N410" i="9"/>
  <c r="M410" i="9"/>
  <c r="U409" i="9"/>
  <c r="T409" i="9"/>
  <c r="S409" i="9"/>
  <c r="R409" i="9"/>
  <c r="P409" i="9"/>
  <c r="O409" i="9"/>
  <c r="N409" i="9"/>
  <c r="M409" i="9"/>
  <c r="U408" i="9"/>
  <c r="T408" i="9"/>
  <c r="S408" i="9"/>
  <c r="R408" i="9"/>
  <c r="P408" i="9"/>
  <c r="O408" i="9"/>
  <c r="N408" i="9"/>
  <c r="M408" i="9"/>
  <c r="U407" i="9"/>
  <c r="T407" i="9"/>
  <c r="S407" i="9"/>
  <c r="R407" i="9"/>
  <c r="P407" i="9"/>
  <c r="O407" i="9"/>
  <c r="N407" i="9"/>
  <c r="M407" i="9"/>
  <c r="U406" i="9"/>
  <c r="T406" i="9"/>
  <c r="S406" i="9"/>
  <c r="R406" i="9"/>
  <c r="P406" i="9"/>
  <c r="O406" i="9"/>
  <c r="N406" i="9"/>
  <c r="M406" i="9"/>
  <c r="U405" i="9"/>
  <c r="T405" i="9"/>
  <c r="S405" i="9"/>
  <c r="R405" i="9"/>
  <c r="P405" i="9"/>
  <c r="O405" i="9"/>
  <c r="N405" i="9"/>
  <c r="M405" i="9"/>
  <c r="U404" i="9"/>
  <c r="T404" i="9"/>
  <c r="S404" i="9"/>
  <c r="R404" i="9"/>
  <c r="P404" i="9"/>
  <c r="O404" i="9"/>
  <c r="N404" i="9"/>
  <c r="M404" i="9"/>
  <c r="U403" i="9"/>
  <c r="T403" i="9"/>
  <c r="S403" i="9"/>
  <c r="R403" i="9"/>
  <c r="P403" i="9"/>
  <c r="O403" i="9"/>
  <c r="N403" i="9"/>
  <c r="M403" i="9"/>
  <c r="U402" i="9"/>
  <c r="T402" i="9"/>
  <c r="S402" i="9"/>
  <c r="R402" i="9"/>
  <c r="P402" i="9"/>
  <c r="O402" i="9"/>
  <c r="N402" i="9"/>
  <c r="M402" i="9"/>
  <c r="U401" i="9"/>
  <c r="T401" i="9"/>
  <c r="S401" i="9"/>
  <c r="R401" i="9"/>
  <c r="P401" i="9"/>
  <c r="O401" i="9"/>
  <c r="N401" i="9"/>
  <c r="M401" i="9"/>
  <c r="U400" i="9"/>
  <c r="T400" i="9"/>
  <c r="S400" i="9"/>
  <c r="R400" i="9"/>
  <c r="P400" i="9"/>
  <c r="O400" i="9"/>
  <c r="N400" i="9"/>
  <c r="M400" i="9"/>
  <c r="U399" i="9"/>
  <c r="T399" i="9"/>
  <c r="S399" i="9"/>
  <c r="R399" i="9"/>
  <c r="P399" i="9"/>
  <c r="O399" i="9"/>
  <c r="N399" i="9"/>
  <c r="M399" i="9"/>
  <c r="U398" i="9"/>
  <c r="T398" i="9"/>
  <c r="S398" i="9"/>
  <c r="R398" i="9"/>
  <c r="P398" i="9"/>
  <c r="O398" i="9"/>
  <c r="N398" i="9"/>
  <c r="M398" i="9"/>
  <c r="U397" i="9"/>
  <c r="T397" i="9"/>
  <c r="S397" i="9"/>
  <c r="R397" i="9"/>
  <c r="P397" i="9"/>
  <c r="O397" i="9"/>
  <c r="N397" i="9"/>
  <c r="M397" i="9"/>
  <c r="U396" i="9"/>
  <c r="T396" i="9"/>
  <c r="S396" i="9"/>
  <c r="R396" i="9"/>
  <c r="P396" i="9"/>
  <c r="O396" i="9"/>
  <c r="N396" i="9"/>
  <c r="M396" i="9"/>
  <c r="U395" i="9"/>
  <c r="T395" i="9"/>
  <c r="S395" i="9"/>
  <c r="R395" i="9"/>
  <c r="P395" i="9"/>
  <c r="O395" i="9"/>
  <c r="N395" i="9"/>
  <c r="M395" i="9"/>
  <c r="U394" i="9"/>
  <c r="T394" i="9"/>
  <c r="S394" i="9"/>
  <c r="R394" i="9"/>
  <c r="P394" i="9"/>
  <c r="O394" i="9"/>
  <c r="N394" i="9"/>
  <c r="M394" i="9"/>
  <c r="U393" i="9"/>
  <c r="T393" i="9"/>
  <c r="S393" i="9"/>
  <c r="R393" i="9"/>
  <c r="P393" i="9"/>
  <c r="O393" i="9"/>
  <c r="N393" i="9"/>
  <c r="M393" i="9"/>
  <c r="U392" i="9"/>
  <c r="T392" i="9"/>
  <c r="S392" i="9"/>
  <c r="R392" i="9"/>
  <c r="P392" i="9"/>
  <c r="O392" i="9"/>
  <c r="N392" i="9"/>
  <c r="M392" i="9"/>
  <c r="U391" i="9"/>
  <c r="T391" i="9"/>
  <c r="S391" i="9"/>
  <c r="R391" i="9"/>
  <c r="P391" i="9"/>
  <c r="O391" i="9"/>
  <c r="N391" i="9"/>
  <c r="M391" i="9"/>
  <c r="U390" i="9"/>
  <c r="T390" i="9"/>
  <c r="S390" i="9"/>
  <c r="R390" i="9"/>
  <c r="P390" i="9"/>
  <c r="O390" i="9"/>
  <c r="N390" i="9"/>
  <c r="M390" i="9"/>
  <c r="U389" i="9"/>
  <c r="T389" i="9"/>
  <c r="S389" i="9"/>
  <c r="R389" i="9"/>
  <c r="P389" i="9"/>
  <c r="O389" i="9"/>
  <c r="N389" i="9"/>
  <c r="M389" i="9"/>
  <c r="U388" i="9"/>
  <c r="T388" i="9"/>
  <c r="S388" i="9"/>
  <c r="R388" i="9"/>
  <c r="P388" i="9"/>
  <c r="O388" i="9"/>
  <c r="N388" i="9"/>
  <c r="M388" i="9"/>
  <c r="U387" i="9"/>
  <c r="T387" i="9"/>
  <c r="S387" i="9"/>
  <c r="R387" i="9"/>
  <c r="P387" i="9"/>
  <c r="O387" i="9"/>
  <c r="N387" i="9"/>
  <c r="M387" i="9"/>
  <c r="U386" i="9"/>
  <c r="T386" i="9"/>
  <c r="S386" i="9"/>
  <c r="R386" i="9"/>
  <c r="P386" i="9"/>
  <c r="O386" i="9"/>
  <c r="N386" i="9"/>
  <c r="M386" i="9"/>
  <c r="U385" i="9"/>
  <c r="T385" i="9"/>
  <c r="S385" i="9"/>
  <c r="R385" i="9"/>
  <c r="P385" i="9"/>
  <c r="O385" i="9"/>
  <c r="N385" i="9"/>
  <c r="M385" i="9"/>
  <c r="U384" i="9"/>
  <c r="T384" i="9"/>
  <c r="S384" i="9"/>
  <c r="R384" i="9"/>
  <c r="P384" i="9"/>
  <c r="O384" i="9"/>
  <c r="N384" i="9"/>
  <c r="M384" i="9"/>
  <c r="U383" i="9"/>
  <c r="T383" i="9"/>
  <c r="S383" i="9"/>
  <c r="R383" i="9"/>
  <c r="P383" i="9"/>
  <c r="O383" i="9"/>
  <c r="N383" i="9"/>
  <c r="M383" i="9"/>
  <c r="U382" i="9"/>
  <c r="T382" i="9"/>
  <c r="S382" i="9"/>
  <c r="R382" i="9"/>
  <c r="P382" i="9"/>
  <c r="O382" i="9"/>
  <c r="N382" i="9"/>
  <c r="M382" i="9"/>
  <c r="U381" i="9"/>
  <c r="T381" i="9"/>
  <c r="S381" i="9"/>
  <c r="R381" i="9"/>
  <c r="P381" i="9"/>
  <c r="O381" i="9"/>
  <c r="N381" i="9"/>
  <c r="M381" i="9"/>
  <c r="U380" i="9"/>
  <c r="T380" i="9"/>
  <c r="S380" i="9"/>
  <c r="R380" i="9"/>
  <c r="P380" i="9"/>
  <c r="O380" i="9"/>
  <c r="N380" i="9"/>
  <c r="M380" i="9"/>
  <c r="U379" i="9"/>
  <c r="T379" i="9"/>
  <c r="S379" i="9"/>
  <c r="R379" i="9"/>
  <c r="P379" i="9"/>
  <c r="O379" i="9"/>
  <c r="N379" i="9"/>
  <c r="M379" i="9"/>
  <c r="U378" i="9"/>
  <c r="T378" i="9"/>
  <c r="S378" i="9"/>
  <c r="R378" i="9"/>
  <c r="P378" i="9"/>
  <c r="O378" i="9"/>
  <c r="N378" i="9"/>
  <c r="M378" i="9"/>
  <c r="U377" i="9"/>
  <c r="T377" i="9"/>
  <c r="S377" i="9"/>
  <c r="R377" i="9"/>
  <c r="P377" i="9"/>
  <c r="O377" i="9"/>
  <c r="N377" i="9"/>
  <c r="M377" i="9"/>
  <c r="U376" i="9"/>
  <c r="T376" i="9"/>
  <c r="S376" i="9"/>
  <c r="R376" i="9"/>
  <c r="P376" i="9"/>
  <c r="O376" i="9"/>
  <c r="N376" i="9"/>
  <c r="M376" i="9"/>
  <c r="U375" i="9"/>
  <c r="T375" i="9"/>
  <c r="S375" i="9"/>
  <c r="R375" i="9"/>
  <c r="P375" i="9"/>
  <c r="O375" i="9"/>
  <c r="N375" i="9"/>
  <c r="M375" i="9"/>
  <c r="U374" i="9"/>
  <c r="T374" i="9"/>
  <c r="S374" i="9"/>
  <c r="R374" i="9"/>
  <c r="P374" i="9"/>
  <c r="O374" i="9"/>
  <c r="N374" i="9"/>
  <c r="M374" i="9"/>
  <c r="U373" i="9"/>
  <c r="T373" i="9"/>
  <c r="S373" i="9"/>
  <c r="R373" i="9"/>
  <c r="P373" i="9"/>
  <c r="O373" i="9"/>
  <c r="N373" i="9"/>
  <c r="M373" i="9"/>
  <c r="U372" i="9"/>
  <c r="T372" i="9"/>
  <c r="S372" i="9"/>
  <c r="R372" i="9"/>
  <c r="P372" i="9"/>
  <c r="O372" i="9"/>
  <c r="N372" i="9"/>
  <c r="M372" i="9"/>
  <c r="U371" i="9"/>
  <c r="T371" i="9"/>
  <c r="S371" i="9"/>
  <c r="R371" i="9"/>
  <c r="P371" i="9"/>
  <c r="O371" i="9"/>
  <c r="N371" i="9"/>
  <c r="M371" i="9"/>
  <c r="U370" i="9"/>
  <c r="T370" i="9"/>
  <c r="S370" i="9"/>
  <c r="R370" i="9"/>
  <c r="P370" i="9"/>
  <c r="O370" i="9"/>
  <c r="N370" i="9"/>
  <c r="M370" i="9"/>
  <c r="U369" i="9"/>
  <c r="T369" i="9"/>
  <c r="S369" i="9"/>
  <c r="R369" i="9"/>
  <c r="P369" i="9"/>
  <c r="O369" i="9"/>
  <c r="N369" i="9"/>
  <c r="M369" i="9"/>
  <c r="U368" i="9"/>
  <c r="T368" i="9"/>
  <c r="S368" i="9"/>
  <c r="R368" i="9"/>
  <c r="P368" i="9"/>
  <c r="O368" i="9"/>
  <c r="N368" i="9"/>
  <c r="M368" i="9"/>
  <c r="U367" i="9"/>
  <c r="T367" i="9"/>
  <c r="S367" i="9"/>
  <c r="R367" i="9"/>
  <c r="P367" i="9"/>
  <c r="O367" i="9"/>
  <c r="N367" i="9"/>
  <c r="M367" i="9"/>
  <c r="U366" i="9"/>
  <c r="T366" i="9"/>
  <c r="S366" i="9"/>
  <c r="R366" i="9"/>
  <c r="P366" i="9"/>
  <c r="O366" i="9"/>
  <c r="N366" i="9"/>
  <c r="M366" i="9"/>
  <c r="U365" i="9"/>
  <c r="T365" i="9"/>
  <c r="S365" i="9"/>
  <c r="R365" i="9"/>
  <c r="P365" i="9"/>
  <c r="O365" i="9"/>
  <c r="N365" i="9"/>
  <c r="M365" i="9"/>
  <c r="U364" i="9"/>
  <c r="T364" i="9"/>
  <c r="S364" i="9"/>
  <c r="R364" i="9"/>
  <c r="P364" i="9"/>
  <c r="O364" i="9"/>
  <c r="N364" i="9"/>
  <c r="M364" i="9"/>
  <c r="U363" i="9"/>
  <c r="T363" i="9"/>
  <c r="S363" i="9"/>
  <c r="R363" i="9"/>
  <c r="P363" i="9"/>
  <c r="O363" i="9"/>
  <c r="N363" i="9"/>
  <c r="M363" i="9"/>
  <c r="U362" i="9"/>
  <c r="T362" i="9"/>
  <c r="S362" i="9"/>
  <c r="R362" i="9"/>
  <c r="P362" i="9"/>
  <c r="O362" i="9"/>
  <c r="N362" i="9"/>
  <c r="M362" i="9"/>
  <c r="U361" i="9"/>
  <c r="T361" i="9"/>
  <c r="S361" i="9"/>
  <c r="R361" i="9"/>
  <c r="P361" i="9"/>
  <c r="O361" i="9"/>
  <c r="N361" i="9"/>
  <c r="M361" i="9"/>
  <c r="U360" i="9"/>
  <c r="T360" i="9"/>
  <c r="S360" i="9"/>
  <c r="R360" i="9"/>
  <c r="P360" i="9"/>
  <c r="O360" i="9"/>
  <c r="N360" i="9"/>
  <c r="M360" i="9"/>
  <c r="U359" i="9"/>
  <c r="T359" i="9"/>
  <c r="S359" i="9"/>
  <c r="R359" i="9"/>
  <c r="P359" i="9"/>
  <c r="O359" i="9"/>
  <c r="N359" i="9"/>
  <c r="M359" i="9"/>
  <c r="U358" i="9"/>
  <c r="T358" i="9"/>
  <c r="S358" i="9"/>
  <c r="R358" i="9"/>
  <c r="P358" i="9"/>
  <c r="O358" i="9"/>
  <c r="N358" i="9"/>
  <c r="M358" i="9"/>
  <c r="U357" i="9"/>
  <c r="T357" i="9"/>
  <c r="S357" i="9"/>
  <c r="R357" i="9"/>
  <c r="P357" i="9"/>
  <c r="O357" i="9"/>
  <c r="N357" i="9"/>
  <c r="M357" i="9"/>
  <c r="U356" i="9"/>
  <c r="T356" i="9"/>
  <c r="S356" i="9"/>
  <c r="R356" i="9"/>
  <c r="P356" i="9"/>
  <c r="O356" i="9"/>
  <c r="N356" i="9"/>
  <c r="M356" i="9"/>
  <c r="U355" i="9"/>
  <c r="T355" i="9"/>
  <c r="S355" i="9"/>
  <c r="R355" i="9"/>
  <c r="P355" i="9"/>
  <c r="O355" i="9"/>
  <c r="N355" i="9"/>
  <c r="M355" i="9"/>
  <c r="U354" i="9"/>
  <c r="T354" i="9"/>
  <c r="S354" i="9"/>
  <c r="R354" i="9"/>
  <c r="P354" i="9"/>
  <c r="O354" i="9"/>
  <c r="N354" i="9"/>
  <c r="M354" i="9"/>
  <c r="U353" i="9"/>
  <c r="T353" i="9"/>
  <c r="S353" i="9"/>
  <c r="R353" i="9"/>
  <c r="P353" i="9"/>
  <c r="O353" i="9"/>
  <c r="N353" i="9"/>
  <c r="M353" i="9"/>
  <c r="U352" i="9"/>
  <c r="T352" i="9"/>
  <c r="S352" i="9"/>
  <c r="R352" i="9"/>
  <c r="P352" i="9"/>
  <c r="O352" i="9"/>
  <c r="N352" i="9"/>
  <c r="M352" i="9"/>
  <c r="U351" i="9"/>
  <c r="T351" i="9"/>
  <c r="S351" i="9"/>
  <c r="R351" i="9"/>
  <c r="P351" i="9"/>
  <c r="O351" i="9"/>
  <c r="N351" i="9"/>
  <c r="M351" i="9"/>
  <c r="U350" i="9"/>
  <c r="T350" i="9"/>
  <c r="S350" i="9"/>
  <c r="R350" i="9"/>
  <c r="P350" i="9"/>
  <c r="O350" i="9"/>
  <c r="N350" i="9"/>
  <c r="M350" i="9"/>
  <c r="U349" i="9"/>
  <c r="T349" i="9"/>
  <c r="S349" i="9"/>
  <c r="R349" i="9"/>
  <c r="P349" i="9"/>
  <c r="O349" i="9"/>
  <c r="N349" i="9"/>
  <c r="M349" i="9"/>
  <c r="U348" i="9"/>
  <c r="T348" i="9"/>
  <c r="S348" i="9"/>
  <c r="R348" i="9"/>
  <c r="P348" i="9"/>
  <c r="O348" i="9"/>
  <c r="N348" i="9"/>
  <c r="M348" i="9"/>
  <c r="U347" i="9"/>
  <c r="T347" i="9"/>
  <c r="S347" i="9"/>
  <c r="R347" i="9"/>
  <c r="P347" i="9"/>
  <c r="O347" i="9"/>
  <c r="N347" i="9"/>
  <c r="M347" i="9"/>
  <c r="U346" i="9"/>
  <c r="T346" i="9"/>
  <c r="S346" i="9"/>
  <c r="R346" i="9"/>
  <c r="P346" i="9"/>
  <c r="O346" i="9"/>
  <c r="N346" i="9"/>
  <c r="M346" i="9"/>
  <c r="U345" i="9"/>
  <c r="T345" i="9"/>
  <c r="S345" i="9"/>
  <c r="R345" i="9"/>
  <c r="P345" i="9"/>
  <c r="O345" i="9"/>
  <c r="N345" i="9"/>
  <c r="M345" i="9"/>
  <c r="U344" i="9"/>
  <c r="T344" i="9"/>
  <c r="S344" i="9"/>
  <c r="R344" i="9"/>
  <c r="P344" i="9"/>
  <c r="O344" i="9"/>
  <c r="N344" i="9"/>
  <c r="M344" i="9"/>
  <c r="U343" i="9"/>
  <c r="T343" i="9"/>
  <c r="S343" i="9"/>
  <c r="R343" i="9"/>
  <c r="P343" i="9"/>
  <c r="O343" i="9"/>
  <c r="N343" i="9"/>
  <c r="M343" i="9"/>
  <c r="U342" i="9"/>
  <c r="T342" i="9"/>
  <c r="S342" i="9"/>
  <c r="R342" i="9"/>
  <c r="P342" i="9"/>
  <c r="O342" i="9"/>
  <c r="N342" i="9"/>
  <c r="M342" i="9"/>
  <c r="U341" i="9"/>
  <c r="T341" i="9"/>
  <c r="S341" i="9"/>
  <c r="R341" i="9"/>
  <c r="P341" i="9"/>
  <c r="O341" i="9"/>
  <c r="N341" i="9"/>
  <c r="M341" i="9"/>
  <c r="U340" i="9"/>
  <c r="T340" i="9"/>
  <c r="S340" i="9"/>
  <c r="R340" i="9"/>
  <c r="P340" i="9"/>
  <c r="O340" i="9"/>
  <c r="N340" i="9"/>
  <c r="M340" i="9"/>
  <c r="U339" i="9"/>
  <c r="T339" i="9"/>
  <c r="S339" i="9"/>
  <c r="R339" i="9"/>
  <c r="P339" i="9"/>
  <c r="O339" i="9"/>
  <c r="N339" i="9"/>
  <c r="M339" i="9"/>
  <c r="U338" i="9"/>
  <c r="T338" i="9"/>
  <c r="S338" i="9"/>
  <c r="R338" i="9"/>
  <c r="P338" i="9"/>
  <c r="O338" i="9"/>
  <c r="N338" i="9"/>
  <c r="M338" i="9"/>
  <c r="U337" i="9"/>
  <c r="T337" i="9"/>
  <c r="S337" i="9"/>
  <c r="R337" i="9"/>
  <c r="P337" i="9"/>
  <c r="O337" i="9"/>
  <c r="N337" i="9"/>
  <c r="M337" i="9"/>
  <c r="U336" i="9"/>
  <c r="T336" i="9"/>
  <c r="S336" i="9"/>
  <c r="R336" i="9"/>
  <c r="P336" i="9"/>
  <c r="O336" i="9"/>
  <c r="N336" i="9"/>
  <c r="M336" i="9"/>
  <c r="U335" i="9"/>
  <c r="T335" i="9"/>
  <c r="S335" i="9"/>
  <c r="R335" i="9"/>
  <c r="P335" i="9"/>
  <c r="O335" i="9"/>
  <c r="N335" i="9"/>
  <c r="M335" i="9"/>
  <c r="U334" i="9"/>
  <c r="T334" i="9"/>
  <c r="S334" i="9"/>
  <c r="R334" i="9"/>
  <c r="P334" i="9"/>
  <c r="O334" i="9"/>
  <c r="N334" i="9"/>
  <c r="M334" i="9"/>
  <c r="U333" i="9"/>
  <c r="T333" i="9"/>
  <c r="S333" i="9"/>
  <c r="R333" i="9"/>
  <c r="P333" i="9"/>
  <c r="O333" i="9"/>
  <c r="N333" i="9"/>
  <c r="M333" i="9"/>
  <c r="U332" i="9"/>
  <c r="T332" i="9"/>
  <c r="S332" i="9"/>
  <c r="R332" i="9"/>
  <c r="P332" i="9"/>
  <c r="O332" i="9"/>
  <c r="N332" i="9"/>
  <c r="M332" i="9"/>
  <c r="U331" i="9"/>
  <c r="T331" i="9"/>
  <c r="S331" i="9"/>
  <c r="R331" i="9"/>
  <c r="P331" i="9"/>
  <c r="O331" i="9"/>
  <c r="N331" i="9"/>
  <c r="M331" i="9"/>
  <c r="U330" i="9"/>
  <c r="T330" i="9"/>
  <c r="S330" i="9"/>
  <c r="R330" i="9"/>
  <c r="P330" i="9"/>
  <c r="O330" i="9"/>
  <c r="N330" i="9"/>
  <c r="M330" i="9"/>
  <c r="U329" i="9"/>
  <c r="T329" i="9"/>
  <c r="S329" i="9"/>
  <c r="R329" i="9"/>
  <c r="P329" i="9"/>
  <c r="O329" i="9"/>
  <c r="N329" i="9"/>
  <c r="M329" i="9"/>
  <c r="U328" i="9"/>
  <c r="T328" i="9"/>
  <c r="S328" i="9"/>
  <c r="R328" i="9"/>
  <c r="P328" i="9"/>
  <c r="O328" i="9"/>
  <c r="N328" i="9"/>
  <c r="M328" i="9"/>
  <c r="U327" i="9"/>
  <c r="T327" i="9"/>
  <c r="S327" i="9"/>
  <c r="R327" i="9"/>
  <c r="P327" i="9"/>
  <c r="O327" i="9"/>
  <c r="N327" i="9"/>
  <c r="M327" i="9"/>
  <c r="U326" i="9"/>
  <c r="T326" i="9"/>
  <c r="S326" i="9"/>
  <c r="R326" i="9"/>
  <c r="P326" i="9"/>
  <c r="O326" i="9"/>
  <c r="N326" i="9"/>
  <c r="M326" i="9"/>
  <c r="U325" i="9"/>
  <c r="T325" i="9"/>
  <c r="S325" i="9"/>
  <c r="R325" i="9"/>
  <c r="P325" i="9"/>
  <c r="O325" i="9"/>
  <c r="N325" i="9"/>
  <c r="M325" i="9"/>
  <c r="U315" i="9"/>
  <c r="T315" i="9"/>
  <c r="S315" i="9"/>
  <c r="R315" i="9"/>
  <c r="P315" i="9"/>
  <c r="O315" i="9"/>
  <c r="N315" i="9"/>
  <c r="M315" i="9"/>
  <c r="U314" i="9"/>
  <c r="T314" i="9"/>
  <c r="S314" i="9"/>
  <c r="R314" i="9"/>
  <c r="P314" i="9"/>
  <c r="O314" i="9"/>
  <c r="N314" i="9"/>
  <c r="M314" i="9"/>
  <c r="U313" i="9"/>
  <c r="T313" i="9"/>
  <c r="S313" i="9"/>
  <c r="R313" i="9"/>
  <c r="P313" i="9"/>
  <c r="O313" i="9"/>
  <c r="N313" i="9"/>
  <c r="M313" i="9"/>
  <c r="U312" i="9"/>
  <c r="T312" i="9"/>
  <c r="S312" i="9"/>
  <c r="R312" i="9"/>
  <c r="P312" i="9"/>
  <c r="O312" i="9"/>
  <c r="N312" i="9"/>
  <c r="M312" i="9"/>
  <c r="U311" i="9"/>
  <c r="T311" i="9"/>
  <c r="S311" i="9"/>
  <c r="R311" i="9"/>
  <c r="P311" i="9"/>
  <c r="O311" i="9"/>
  <c r="N311" i="9"/>
  <c r="M311" i="9"/>
  <c r="U310" i="9"/>
  <c r="T310" i="9"/>
  <c r="S310" i="9"/>
  <c r="R310" i="9"/>
  <c r="P310" i="9"/>
  <c r="O310" i="9"/>
  <c r="N310" i="9"/>
  <c r="M310" i="9"/>
  <c r="U309" i="9"/>
  <c r="T309" i="9"/>
  <c r="S309" i="9"/>
  <c r="R309" i="9"/>
  <c r="P309" i="9"/>
  <c r="O309" i="9"/>
  <c r="N309" i="9"/>
  <c r="M309" i="9"/>
  <c r="U308" i="9"/>
  <c r="T308" i="9"/>
  <c r="S308" i="9"/>
  <c r="R308" i="9"/>
  <c r="P308" i="9"/>
  <c r="O308" i="9"/>
  <c r="N308" i="9"/>
  <c r="M308" i="9"/>
  <c r="U307" i="9"/>
  <c r="T307" i="9"/>
  <c r="S307" i="9"/>
  <c r="R307" i="9"/>
  <c r="P307" i="9"/>
  <c r="O307" i="9"/>
  <c r="N307" i="9"/>
  <c r="M307" i="9"/>
  <c r="U306" i="9"/>
  <c r="T306" i="9"/>
  <c r="S306" i="9"/>
  <c r="R306" i="9"/>
  <c r="P306" i="9"/>
  <c r="O306" i="9"/>
  <c r="N306" i="9"/>
  <c r="M306" i="9"/>
  <c r="U305" i="9"/>
  <c r="T305" i="9"/>
  <c r="S305" i="9"/>
  <c r="R305" i="9"/>
  <c r="P305" i="9"/>
  <c r="O305" i="9"/>
  <c r="N305" i="9"/>
  <c r="M305" i="9"/>
  <c r="U304" i="9"/>
  <c r="T304" i="9"/>
  <c r="S304" i="9"/>
  <c r="R304" i="9"/>
  <c r="P304" i="9"/>
  <c r="O304" i="9"/>
  <c r="N304" i="9"/>
  <c r="M304" i="9"/>
  <c r="U303" i="9"/>
  <c r="T303" i="9"/>
  <c r="S303" i="9"/>
  <c r="R303" i="9"/>
  <c r="P303" i="9"/>
  <c r="O303" i="9"/>
  <c r="N303" i="9"/>
  <c r="M303" i="9"/>
  <c r="U302" i="9"/>
  <c r="T302" i="9"/>
  <c r="S302" i="9"/>
  <c r="R302" i="9"/>
  <c r="P302" i="9"/>
  <c r="O302" i="9"/>
  <c r="N302" i="9"/>
  <c r="M302" i="9"/>
  <c r="U301" i="9"/>
  <c r="T301" i="9"/>
  <c r="S301" i="9"/>
  <c r="R301" i="9"/>
  <c r="P301" i="9"/>
  <c r="O301" i="9"/>
  <c r="N301" i="9"/>
  <c r="M301" i="9"/>
  <c r="U300" i="9"/>
  <c r="T300" i="9"/>
  <c r="S300" i="9"/>
  <c r="R300" i="9"/>
  <c r="P300" i="9"/>
  <c r="O300" i="9"/>
  <c r="N300" i="9"/>
  <c r="M300" i="9"/>
  <c r="U299" i="9"/>
  <c r="T299" i="9"/>
  <c r="S299" i="9"/>
  <c r="R299" i="9"/>
  <c r="P299" i="9"/>
  <c r="O299" i="9"/>
  <c r="N299" i="9"/>
  <c r="M299" i="9"/>
  <c r="U298" i="9"/>
  <c r="T298" i="9"/>
  <c r="S298" i="9"/>
  <c r="R298" i="9"/>
  <c r="P298" i="9"/>
  <c r="O298" i="9"/>
  <c r="N298" i="9"/>
  <c r="M298" i="9"/>
  <c r="U297" i="9"/>
  <c r="T297" i="9"/>
  <c r="S297" i="9"/>
  <c r="R297" i="9"/>
  <c r="P297" i="9"/>
  <c r="O297" i="9"/>
  <c r="N297" i="9"/>
  <c r="M297" i="9"/>
  <c r="U296" i="9"/>
  <c r="T296" i="9"/>
  <c r="S296" i="9"/>
  <c r="R296" i="9"/>
  <c r="P296" i="9"/>
  <c r="O296" i="9"/>
  <c r="N296" i="9"/>
  <c r="M296" i="9"/>
  <c r="U295" i="9"/>
  <c r="T295" i="9"/>
  <c r="S295" i="9"/>
  <c r="R295" i="9"/>
  <c r="P295" i="9"/>
  <c r="O295" i="9"/>
  <c r="N295" i="9"/>
  <c r="M295" i="9"/>
  <c r="U294" i="9"/>
  <c r="T294" i="9"/>
  <c r="S294" i="9"/>
  <c r="R294" i="9"/>
  <c r="P294" i="9"/>
  <c r="O294" i="9"/>
  <c r="N294" i="9"/>
  <c r="M294" i="9"/>
  <c r="U293" i="9"/>
  <c r="T293" i="9"/>
  <c r="S293" i="9"/>
  <c r="R293" i="9"/>
  <c r="P293" i="9"/>
  <c r="O293" i="9"/>
  <c r="N293" i="9"/>
  <c r="M293" i="9"/>
  <c r="U292" i="9"/>
  <c r="T292" i="9"/>
  <c r="S292" i="9"/>
  <c r="R292" i="9"/>
  <c r="P292" i="9"/>
  <c r="O292" i="9"/>
  <c r="N292" i="9"/>
  <c r="M292" i="9"/>
  <c r="U291" i="9"/>
  <c r="T291" i="9"/>
  <c r="S291" i="9"/>
  <c r="R291" i="9"/>
  <c r="P291" i="9"/>
  <c r="O291" i="9"/>
  <c r="N291" i="9"/>
  <c r="M291" i="9"/>
  <c r="U290" i="9"/>
  <c r="T290" i="9"/>
  <c r="S290" i="9"/>
  <c r="R290" i="9"/>
  <c r="P290" i="9"/>
  <c r="O290" i="9"/>
  <c r="N290" i="9"/>
  <c r="M290" i="9"/>
  <c r="U289" i="9"/>
  <c r="T289" i="9"/>
  <c r="S289" i="9"/>
  <c r="R289" i="9"/>
  <c r="P289" i="9"/>
  <c r="O289" i="9"/>
  <c r="N289" i="9"/>
  <c r="M289" i="9"/>
  <c r="U288" i="9"/>
  <c r="T288" i="9"/>
  <c r="S288" i="9"/>
  <c r="R288" i="9"/>
  <c r="P288" i="9"/>
  <c r="O288" i="9"/>
  <c r="N288" i="9"/>
  <c r="M288" i="9"/>
  <c r="U287" i="9"/>
  <c r="T287" i="9"/>
  <c r="S287" i="9"/>
  <c r="R287" i="9"/>
  <c r="P287" i="9"/>
  <c r="O287" i="9"/>
  <c r="N287" i="9"/>
  <c r="M287" i="9"/>
  <c r="U286" i="9"/>
  <c r="T286" i="9"/>
  <c r="S286" i="9"/>
  <c r="R286" i="9"/>
  <c r="P286" i="9"/>
  <c r="O286" i="9"/>
  <c r="N286" i="9"/>
  <c r="M286" i="9"/>
  <c r="U285" i="9"/>
  <c r="T285" i="9"/>
  <c r="S285" i="9"/>
  <c r="R285" i="9"/>
  <c r="P285" i="9"/>
  <c r="O285" i="9"/>
  <c r="N285" i="9"/>
  <c r="M285" i="9"/>
  <c r="U284" i="9"/>
  <c r="T284" i="9"/>
  <c r="S284" i="9"/>
  <c r="R284" i="9"/>
  <c r="P284" i="9"/>
  <c r="O284" i="9"/>
  <c r="N284" i="9"/>
  <c r="M284" i="9"/>
  <c r="U283" i="9"/>
  <c r="T283" i="9"/>
  <c r="S283" i="9"/>
  <c r="R283" i="9"/>
  <c r="P283" i="9"/>
  <c r="O283" i="9"/>
  <c r="N283" i="9"/>
  <c r="M283" i="9"/>
  <c r="U282" i="9"/>
  <c r="T282" i="9"/>
  <c r="S282" i="9"/>
  <c r="R282" i="9"/>
  <c r="P282" i="9"/>
  <c r="O282" i="9"/>
  <c r="N282" i="9"/>
  <c r="M282" i="9"/>
  <c r="U281" i="9"/>
  <c r="T281" i="9"/>
  <c r="S281" i="9"/>
  <c r="R281" i="9"/>
  <c r="P281" i="9"/>
  <c r="O281" i="9"/>
  <c r="N281" i="9"/>
  <c r="M281" i="9"/>
  <c r="U280" i="9"/>
  <c r="T280" i="9"/>
  <c r="S280" i="9"/>
  <c r="R280" i="9"/>
  <c r="P280" i="9"/>
  <c r="O280" i="9"/>
  <c r="N280" i="9"/>
  <c r="M280" i="9"/>
  <c r="U279" i="9"/>
  <c r="T279" i="9"/>
  <c r="S279" i="9"/>
  <c r="R279" i="9"/>
  <c r="P279" i="9"/>
  <c r="O279" i="9"/>
  <c r="N279" i="9"/>
  <c r="M279" i="9"/>
  <c r="U278" i="9"/>
  <c r="T278" i="9"/>
  <c r="S278" i="9"/>
  <c r="R278" i="9"/>
  <c r="P278" i="9"/>
  <c r="O278" i="9"/>
  <c r="N278" i="9"/>
  <c r="M278" i="9"/>
  <c r="U277" i="9"/>
  <c r="T277" i="9"/>
  <c r="S277" i="9"/>
  <c r="R277" i="9"/>
  <c r="P277" i="9"/>
  <c r="O277" i="9"/>
  <c r="N277" i="9"/>
  <c r="M277" i="9"/>
  <c r="U276" i="9"/>
  <c r="T276" i="9"/>
  <c r="S276" i="9"/>
  <c r="R276" i="9"/>
  <c r="P276" i="9"/>
  <c r="O276" i="9"/>
  <c r="N276" i="9"/>
  <c r="M276" i="9"/>
  <c r="U275" i="9"/>
  <c r="T275" i="9"/>
  <c r="S275" i="9"/>
  <c r="R275" i="9"/>
  <c r="P275" i="9"/>
  <c r="O275" i="9"/>
  <c r="N275" i="9"/>
  <c r="M275" i="9"/>
  <c r="U274" i="9"/>
  <c r="T274" i="9"/>
  <c r="S274" i="9"/>
  <c r="R274" i="9"/>
  <c r="P274" i="9"/>
  <c r="O274" i="9"/>
  <c r="N274" i="9"/>
  <c r="M274" i="9"/>
  <c r="U273" i="9"/>
  <c r="T273" i="9"/>
  <c r="S273" i="9"/>
  <c r="R273" i="9"/>
  <c r="P273" i="9"/>
  <c r="O273" i="9"/>
  <c r="N273" i="9"/>
  <c r="M273" i="9"/>
  <c r="U272" i="9"/>
  <c r="T272" i="9"/>
  <c r="S272" i="9"/>
  <c r="R272" i="9"/>
  <c r="P272" i="9"/>
  <c r="O272" i="9"/>
  <c r="N272" i="9"/>
  <c r="M272" i="9"/>
  <c r="U271" i="9"/>
  <c r="T271" i="9"/>
  <c r="S271" i="9"/>
  <c r="R271" i="9"/>
  <c r="P271" i="9"/>
  <c r="O271" i="9"/>
  <c r="N271" i="9"/>
  <c r="M271" i="9"/>
  <c r="U270" i="9"/>
  <c r="T270" i="9"/>
  <c r="S270" i="9"/>
  <c r="R270" i="9"/>
  <c r="P270" i="9"/>
  <c r="O270" i="9"/>
  <c r="N270" i="9"/>
  <c r="M270" i="9"/>
  <c r="U269" i="9"/>
  <c r="T269" i="9"/>
  <c r="S269" i="9"/>
  <c r="R269" i="9"/>
  <c r="P269" i="9"/>
  <c r="O269" i="9"/>
  <c r="N269" i="9"/>
  <c r="M269" i="9"/>
  <c r="U268" i="9"/>
  <c r="T268" i="9"/>
  <c r="S268" i="9"/>
  <c r="R268" i="9"/>
  <c r="P268" i="9"/>
  <c r="O268" i="9"/>
  <c r="N268" i="9"/>
  <c r="M268" i="9"/>
  <c r="U267" i="9"/>
  <c r="T267" i="9"/>
  <c r="S267" i="9"/>
  <c r="R267" i="9"/>
  <c r="P267" i="9"/>
  <c r="O267" i="9"/>
  <c r="N267" i="9"/>
  <c r="M267" i="9"/>
  <c r="U266" i="9"/>
  <c r="T266" i="9"/>
  <c r="S266" i="9"/>
  <c r="R266" i="9"/>
  <c r="P266" i="9"/>
  <c r="O266" i="9"/>
  <c r="N266" i="9"/>
  <c r="M266" i="9"/>
  <c r="U265" i="9"/>
  <c r="T265" i="9"/>
  <c r="S265" i="9"/>
  <c r="R265" i="9"/>
  <c r="P265" i="9"/>
  <c r="O265" i="9"/>
  <c r="N265" i="9"/>
  <c r="M265" i="9"/>
  <c r="U264" i="9"/>
  <c r="T264" i="9"/>
  <c r="S264" i="9"/>
  <c r="R264" i="9"/>
  <c r="P264" i="9"/>
  <c r="O264" i="9"/>
  <c r="N264" i="9"/>
  <c r="M264" i="9"/>
  <c r="U263" i="9"/>
  <c r="T263" i="9"/>
  <c r="S263" i="9"/>
  <c r="R263" i="9"/>
  <c r="P263" i="9"/>
  <c r="O263" i="9"/>
  <c r="N263" i="9"/>
  <c r="M263" i="9"/>
  <c r="U262" i="9"/>
  <c r="T262" i="9"/>
  <c r="S262" i="9"/>
  <c r="R262" i="9"/>
  <c r="P262" i="9"/>
  <c r="O262" i="9"/>
  <c r="N262" i="9"/>
  <c r="M262" i="9"/>
  <c r="U261" i="9"/>
  <c r="T261" i="9"/>
  <c r="S261" i="9"/>
  <c r="R261" i="9"/>
  <c r="P261" i="9"/>
  <c r="O261" i="9"/>
  <c r="N261" i="9"/>
  <c r="M261" i="9"/>
  <c r="U260" i="9"/>
  <c r="T260" i="9"/>
  <c r="S260" i="9"/>
  <c r="R260" i="9"/>
  <c r="P260" i="9"/>
  <c r="O260" i="9"/>
  <c r="N260" i="9"/>
  <c r="M260" i="9"/>
  <c r="U259" i="9"/>
  <c r="T259" i="9"/>
  <c r="S259" i="9"/>
  <c r="R259" i="9"/>
  <c r="P259" i="9"/>
  <c r="O259" i="9"/>
  <c r="N259" i="9"/>
  <c r="M259" i="9"/>
  <c r="U258" i="9"/>
  <c r="T258" i="9"/>
  <c r="S258" i="9"/>
  <c r="R258" i="9"/>
  <c r="P258" i="9"/>
  <c r="O258" i="9"/>
  <c r="N258" i="9"/>
  <c r="M258" i="9"/>
  <c r="U257" i="9"/>
  <c r="T257" i="9"/>
  <c r="S257" i="9"/>
  <c r="R257" i="9"/>
  <c r="P257" i="9"/>
  <c r="O257" i="9"/>
  <c r="N257" i="9"/>
  <c r="M257" i="9"/>
  <c r="U256" i="9"/>
  <c r="T256" i="9"/>
  <c r="S256" i="9"/>
  <c r="R256" i="9"/>
  <c r="P256" i="9"/>
  <c r="O256" i="9"/>
  <c r="N256" i="9"/>
  <c r="M256" i="9"/>
  <c r="U255" i="9"/>
  <c r="T255" i="9"/>
  <c r="S255" i="9"/>
  <c r="R255" i="9"/>
  <c r="P255" i="9"/>
  <c r="O255" i="9"/>
  <c r="N255" i="9"/>
  <c r="M255" i="9"/>
  <c r="U254" i="9"/>
  <c r="T254" i="9"/>
  <c r="S254" i="9"/>
  <c r="R254" i="9"/>
  <c r="P254" i="9"/>
  <c r="O254" i="9"/>
  <c r="N254" i="9"/>
  <c r="M254" i="9"/>
  <c r="U253" i="9"/>
  <c r="T253" i="9"/>
  <c r="S253" i="9"/>
  <c r="R253" i="9"/>
  <c r="P253" i="9"/>
  <c r="O253" i="9"/>
  <c r="N253" i="9"/>
  <c r="M253" i="9"/>
  <c r="U252" i="9"/>
  <c r="T252" i="9"/>
  <c r="S252" i="9"/>
  <c r="R252" i="9"/>
  <c r="P252" i="9"/>
  <c r="O252" i="9"/>
  <c r="N252" i="9"/>
  <c r="M252" i="9"/>
  <c r="U251" i="9"/>
  <c r="T251" i="9"/>
  <c r="S251" i="9"/>
  <c r="R251" i="9"/>
  <c r="P251" i="9"/>
  <c r="O251" i="9"/>
  <c r="N251" i="9"/>
  <c r="M251" i="9"/>
  <c r="U250" i="9"/>
  <c r="T250" i="9"/>
  <c r="S250" i="9"/>
  <c r="R250" i="9"/>
  <c r="P250" i="9"/>
  <c r="O250" i="9"/>
  <c r="N250" i="9"/>
  <c r="M250" i="9"/>
  <c r="U249" i="9"/>
  <c r="T249" i="9"/>
  <c r="S249" i="9"/>
  <c r="R249" i="9"/>
  <c r="P249" i="9"/>
  <c r="O249" i="9"/>
  <c r="N249" i="9"/>
  <c r="M249" i="9"/>
  <c r="U248" i="9"/>
  <c r="T248" i="9"/>
  <c r="S248" i="9"/>
  <c r="R248" i="9"/>
  <c r="P248" i="9"/>
  <c r="O248" i="9"/>
  <c r="N248" i="9"/>
  <c r="M248" i="9"/>
  <c r="U247" i="9"/>
  <c r="T247" i="9"/>
  <c r="S247" i="9"/>
  <c r="R247" i="9"/>
  <c r="P247" i="9"/>
  <c r="O247" i="9"/>
  <c r="N247" i="9"/>
  <c r="M247" i="9"/>
  <c r="U246" i="9"/>
  <c r="T246" i="9"/>
  <c r="S246" i="9"/>
  <c r="R246" i="9"/>
  <c r="P246" i="9"/>
  <c r="O246" i="9"/>
  <c r="N246" i="9"/>
  <c r="M246" i="9"/>
  <c r="U245" i="9"/>
  <c r="T245" i="9"/>
  <c r="S245" i="9"/>
  <c r="R245" i="9"/>
  <c r="P245" i="9"/>
  <c r="O245" i="9"/>
  <c r="N245" i="9"/>
  <c r="M245" i="9"/>
  <c r="U244" i="9"/>
  <c r="T244" i="9"/>
  <c r="S244" i="9"/>
  <c r="R244" i="9"/>
  <c r="P244" i="9"/>
  <c r="O244" i="9"/>
  <c r="N244" i="9"/>
  <c r="M244" i="9"/>
  <c r="U243" i="9"/>
  <c r="T243" i="9"/>
  <c r="S243" i="9"/>
  <c r="R243" i="9"/>
  <c r="P243" i="9"/>
  <c r="O243" i="9"/>
  <c r="N243" i="9"/>
  <c r="M243" i="9"/>
  <c r="U242" i="9"/>
  <c r="T242" i="9"/>
  <c r="S242" i="9"/>
  <c r="R242" i="9"/>
  <c r="P242" i="9"/>
  <c r="O242" i="9"/>
  <c r="N242" i="9"/>
  <c r="M242" i="9"/>
  <c r="U241" i="9"/>
  <c r="T241" i="9"/>
  <c r="S241" i="9"/>
  <c r="R241" i="9"/>
  <c r="P241" i="9"/>
  <c r="O241" i="9"/>
  <c r="N241" i="9"/>
  <c r="M241" i="9"/>
  <c r="U240" i="9"/>
  <c r="T240" i="9"/>
  <c r="S240" i="9"/>
  <c r="R240" i="9"/>
  <c r="P240" i="9"/>
  <c r="O240" i="9"/>
  <c r="N240" i="9"/>
  <c r="M240" i="9"/>
  <c r="U239" i="9"/>
  <c r="T239" i="9"/>
  <c r="S239" i="9"/>
  <c r="R239" i="9"/>
  <c r="P239" i="9"/>
  <c r="O239" i="9"/>
  <c r="N239" i="9"/>
  <c r="M239" i="9"/>
  <c r="U234" i="9"/>
  <c r="T234" i="9"/>
  <c r="S234" i="9"/>
  <c r="R234" i="9"/>
  <c r="P234" i="9"/>
  <c r="O234" i="9"/>
  <c r="N234" i="9"/>
  <c r="M234" i="9"/>
  <c r="U233" i="9"/>
  <c r="T233" i="9"/>
  <c r="S233" i="9"/>
  <c r="R233" i="9"/>
  <c r="P233" i="9"/>
  <c r="O233" i="9"/>
  <c r="N233" i="9"/>
  <c r="M233" i="9"/>
  <c r="U232" i="9"/>
  <c r="T232" i="9"/>
  <c r="S232" i="9"/>
  <c r="R232" i="9"/>
  <c r="P232" i="9"/>
  <c r="O232" i="9"/>
  <c r="N232" i="9"/>
  <c r="M232" i="9"/>
  <c r="U231" i="9"/>
  <c r="T231" i="9"/>
  <c r="S231" i="9"/>
  <c r="R231" i="9"/>
  <c r="P231" i="9"/>
  <c r="O231" i="9"/>
  <c r="N231" i="9"/>
  <c r="M231" i="9"/>
  <c r="U230" i="9"/>
  <c r="T230" i="9"/>
  <c r="S230" i="9"/>
  <c r="R230" i="9"/>
  <c r="P230" i="9"/>
  <c r="O230" i="9"/>
  <c r="N230" i="9"/>
  <c r="M230" i="9"/>
  <c r="U229" i="9"/>
  <c r="T229" i="9"/>
  <c r="S229" i="9"/>
  <c r="R229" i="9"/>
  <c r="P229" i="9"/>
  <c r="O229" i="9"/>
  <c r="N229" i="9"/>
  <c r="M229" i="9"/>
  <c r="U228" i="9"/>
  <c r="T228" i="9"/>
  <c r="S228" i="9"/>
  <c r="R228" i="9"/>
  <c r="P228" i="9"/>
  <c r="O228" i="9"/>
  <c r="N228" i="9"/>
  <c r="M228" i="9"/>
  <c r="U227" i="9"/>
  <c r="T227" i="9"/>
  <c r="S227" i="9"/>
  <c r="R227" i="9"/>
  <c r="P227" i="9"/>
  <c r="O227" i="9"/>
  <c r="N227" i="9"/>
  <c r="M227" i="9"/>
  <c r="U226" i="9"/>
  <c r="T226" i="9"/>
  <c r="S226" i="9"/>
  <c r="R226" i="9"/>
  <c r="P226" i="9"/>
  <c r="O226" i="9"/>
  <c r="N226" i="9"/>
  <c r="M226" i="9"/>
  <c r="U225" i="9"/>
  <c r="T225" i="9"/>
  <c r="S225" i="9"/>
  <c r="R225" i="9"/>
  <c r="P225" i="9"/>
  <c r="O225" i="9"/>
  <c r="N225" i="9"/>
  <c r="M225" i="9"/>
  <c r="U224" i="9"/>
  <c r="T224" i="9"/>
  <c r="S224" i="9"/>
  <c r="R224" i="9"/>
  <c r="P224" i="9"/>
  <c r="O224" i="9"/>
  <c r="N224" i="9"/>
  <c r="M224" i="9"/>
  <c r="U223" i="9"/>
  <c r="T223" i="9"/>
  <c r="S223" i="9"/>
  <c r="R223" i="9"/>
  <c r="P223" i="9"/>
  <c r="O223" i="9"/>
  <c r="N223" i="9"/>
  <c r="M223" i="9"/>
  <c r="U222" i="9"/>
  <c r="T222" i="9"/>
  <c r="S222" i="9"/>
  <c r="R222" i="9"/>
  <c r="P222" i="9"/>
  <c r="O222" i="9"/>
  <c r="N222" i="9"/>
  <c r="M222" i="9"/>
  <c r="U221" i="9"/>
  <c r="T221" i="9"/>
  <c r="S221" i="9"/>
  <c r="R221" i="9"/>
  <c r="P221" i="9"/>
  <c r="O221" i="9"/>
  <c r="N221" i="9"/>
  <c r="M221" i="9"/>
  <c r="U220" i="9"/>
  <c r="T220" i="9"/>
  <c r="S220" i="9"/>
  <c r="R220" i="9"/>
  <c r="P220" i="9"/>
  <c r="O220" i="9"/>
  <c r="N220" i="9"/>
  <c r="M220" i="9"/>
  <c r="U219" i="9"/>
  <c r="T219" i="9"/>
  <c r="S219" i="9"/>
  <c r="R219" i="9"/>
  <c r="P219" i="9"/>
  <c r="O219" i="9"/>
  <c r="N219" i="9"/>
  <c r="M219" i="9"/>
  <c r="U218" i="9"/>
  <c r="T218" i="9"/>
  <c r="S218" i="9"/>
  <c r="R218" i="9"/>
  <c r="P218" i="9"/>
  <c r="O218" i="9"/>
  <c r="N218" i="9"/>
  <c r="M218" i="9"/>
  <c r="U217" i="9"/>
  <c r="T217" i="9"/>
  <c r="S217" i="9"/>
  <c r="R217" i="9"/>
  <c r="P217" i="9"/>
  <c r="O217" i="9"/>
  <c r="N217" i="9"/>
  <c r="M217" i="9"/>
  <c r="U216" i="9"/>
  <c r="T216" i="9"/>
  <c r="S216" i="9"/>
  <c r="R216" i="9"/>
  <c r="P216" i="9"/>
  <c r="O216" i="9"/>
  <c r="N216" i="9"/>
  <c r="M216" i="9"/>
  <c r="U215" i="9"/>
  <c r="T215" i="9"/>
  <c r="S215" i="9"/>
  <c r="R215" i="9"/>
  <c r="P215" i="9"/>
  <c r="O215" i="9"/>
  <c r="N215" i="9"/>
  <c r="M215" i="9"/>
  <c r="U214" i="9"/>
  <c r="T214" i="9"/>
  <c r="S214" i="9"/>
  <c r="R214" i="9"/>
  <c r="P214" i="9"/>
  <c r="O214" i="9"/>
  <c r="N214" i="9"/>
  <c r="M214" i="9"/>
  <c r="U213" i="9"/>
  <c r="T213" i="9"/>
  <c r="S213" i="9"/>
  <c r="R213" i="9"/>
  <c r="P213" i="9"/>
  <c r="O213" i="9"/>
  <c r="N213" i="9"/>
  <c r="M213" i="9"/>
  <c r="U212" i="9"/>
  <c r="T212" i="9"/>
  <c r="S212" i="9"/>
  <c r="R212" i="9"/>
  <c r="P212" i="9"/>
  <c r="O212" i="9"/>
  <c r="N212" i="9"/>
  <c r="M212" i="9"/>
  <c r="U211" i="9"/>
  <c r="T211" i="9"/>
  <c r="S211" i="9"/>
  <c r="R211" i="9"/>
  <c r="P211" i="9"/>
  <c r="O211" i="9"/>
  <c r="N211" i="9"/>
  <c r="M211" i="9"/>
  <c r="U210" i="9"/>
  <c r="T210" i="9"/>
  <c r="S210" i="9"/>
  <c r="R210" i="9"/>
  <c r="P210" i="9"/>
  <c r="O210" i="9"/>
  <c r="N210" i="9"/>
  <c r="M210" i="9"/>
  <c r="U209" i="9"/>
  <c r="T209" i="9"/>
  <c r="S209" i="9"/>
  <c r="R209" i="9"/>
  <c r="P209" i="9"/>
  <c r="O209" i="9"/>
  <c r="N209" i="9"/>
  <c r="M209" i="9"/>
  <c r="U208" i="9"/>
  <c r="T208" i="9"/>
  <c r="S208" i="9"/>
  <c r="R208" i="9"/>
  <c r="P208" i="9"/>
  <c r="O208" i="9"/>
  <c r="N208" i="9"/>
  <c r="M208" i="9"/>
  <c r="U192" i="9"/>
  <c r="T192" i="9"/>
  <c r="S192" i="9"/>
  <c r="R192" i="9"/>
  <c r="P192" i="9"/>
  <c r="O192" i="9"/>
  <c r="N192" i="9"/>
  <c r="M192" i="9"/>
  <c r="U191" i="9"/>
  <c r="T191" i="9"/>
  <c r="S191" i="9"/>
  <c r="R191" i="9"/>
  <c r="P191" i="9"/>
  <c r="O191" i="9"/>
  <c r="N191" i="9"/>
  <c r="M191" i="9"/>
  <c r="U190" i="9"/>
  <c r="T190" i="9"/>
  <c r="S190" i="9"/>
  <c r="R190" i="9"/>
  <c r="P190" i="9"/>
  <c r="O190" i="9"/>
  <c r="N190" i="9"/>
  <c r="M190" i="9"/>
  <c r="U189" i="9"/>
  <c r="T189" i="9"/>
  <c r="S189" i="9"/>
  <c r="R189" i="9"/>
  <c r="P189" i="9"/>
  <c r="O189" i="9"/>
  <c r="N189" i="9"/>
  <c r="M189" i="9"/>
  <c r="U188" i="9"/>
  <c r="T188" i="9"/>
  <c r="S188" i="9"/>
  <c r="R188" i="9"/>
  <c r="P188" i="9"/>
  <c r="O188" i="9"/>
  <c r="N188" i="9"/>
  <c r="M188" i="9"/>
  <c r="U187" i="9"/>
  <c r="T187" i="9"/>
  <c r="S187" i="9"/>
  <c r="R187" i="9"/>
  <c r="P187" i="9"/>
  <c r="O187" i="9"/>
  <c r="N187" i="9"/>
  <c r="M187" i="9"/>
  <c r="U186" i="9"/>
  <c r="T186" i="9"/>
  <c r="S186" i="9"/>
  <c r="R186" i="9"/>
  <c r="P186" i="9"/>
  <c r="O186" i="9"/>
  <c r="N186" i="9"/>
  <c r="M186" i="9"/>
  <c r="U185" i="9"/>
  <c r="T185" i="9"/>
  <c r="S185" i="9"/>
  <c r="R185" i="9"/>
  <c r="P185" i="9"/>
  <c r="O185" i="9"/>
  <c r="N185" i="9"/>
  <c r="M185" i="9"/>
  <c r="U184" i="9"/>
  <c r="T184" i="9"/>
  <c r="S184" i="9"/>
  <c r="R184" i="9"/>
  <c r="P184" i="9"/>
  <c r="O184" i="9"/>
  <c r="N184" i="9"/>
  <c r="M184" i="9"/>
  <c r="U183" i="9"/>
  <c r="T183" i="9"/>
  <c r="S183" i="9"/>
  <c r="R183" i="9"/>
  <c r="P183" i="9"/>
  <c r="O183" i="9"/>
  <c r="N183" i="9"/>
  <c r="M183" i="9"/>
  <c r="U182" i="9"/>
  <c r="T182" i="9"/>
  <c r="S182" i="9"/>
  <c r="R182" i="9"/>
  <c r="P182" i="9"/>
  <c r="O182" i="9"/>
  <c r="N182" i="9"/>
  <c r="M182" i="9"/>
  <c r="U181" i="9"/>
  <c r="T181" i="9"/>
  <c r="S181" i="9"/>
  <c r="R181" i="9"/>
  <c r="P181" i="9"/>
  <c r="O181" i="9"/>
  <c r="N181" i="9"/>
  <c r="M181" i="9"/>
  <c r="U180" i="9"/>
  <c r="T180" i="9"/>
  <c r="S180" i="9"/>
  <c r="R180" i="9"/>
  <c r="P180" i="9"/>
  <c r="O180" i="9"/>
  <c r="N180" i="9"/>
  <c r="M180" i="9"/>
  <c r="U179" i="9"/>
  <c r="T179" i="9"/>
  <c r="S179" i="9"/>
  <c r="R179" i="9"/>
  <c r="P179" i="9"/>
  <c r="O179" i="9"/>
  <c r="N179" i="9"/>
  <c r="M179" i="9"/>
  <c r="U178" i="9"/>
  <c r="T178" i="9"/>
  <c r="S178" i="9"/>
  <c r="R178" i="9"/>
  <c r="P178" i="9"/>
  <c r="O178" i="9"/>
  <c r="N178" i="9"/>
  <c r="M178" i="9"/>
  <c r="U177" i="9"/>
  <c r="T177" i="9"/>
  <c r="S177" i="9"/>
  <c r="R177" i="9"/>
  <c r="P177" i="9"/>
  <c r="O177" i="9"/>
  <c r="N177" i="9"/>
  <c r="M177" i="9"/>
  <c r="U176" i="9"/>
  <c r="T176" i="9"/>
  <c r="S176" i="9"/>
  <c r="R176" i="9"/>
  <c r="P176" i="9"/>
  <c r="O176" i="9"/>
  <c r="N176" i="9"/>
  <c r="M176" i="9"/>
  <c r="U175" i="9"/>
  <c r="T175" i="9"/>
  <c r="S175" i="9"/>
  <c r="R175" i="9"/>
  <c r="P175" i="9"/>
  <c r="O175" i="9"/>
  <c r="N175" i="9"/>
  <c r="M175" i="9"/>
  <c r="U174" i="9"/>
  <c r="T174" i="9"/>
  <c r="S174" i="9"/>
  <c r="R174" i="9"/>
  <c r="P174" i="9"/>
  <c r="O174" i="9"/>
  <c r="N174" i="9"/>
  <c r="M174" i="9"/>
  <c r="U171" i="9"/>
  <c r="T171" i="9"/>
  <c r="S171" i="9"/>
  <c r="R171" i="9"/>
  <c r="P171" i="9"/>
  <c r="O171" i="9"/>
  <c r="N171" i="9"/>
  <c r="M171" i="9"/>
  <c r="U170" i="9"/>
  <c r="T170" i="9"/>
  <c r="S170" i="9"/>
  <c r="R170" i="9"/>
  <c r="P170" i="9"/>
  <c r="O170" i="9"/>
  <c r="N170" i="9"/>
  <c r="M170" i="9"/>
  <c r="U169" i="9"/>
  <c r="T169" i="9"/>
  <c r="S169" i="9"/>
  <c r="R169" i="9"/>
  <c r="P169" i="9"/>
  <c r="O169" i="9"/>
  <c r="N169" i="9"/>
  <c r="M169" i="9"/>
  <c r="U168" i="9"/>
  <c r="T168" i="9"/>
  <c r="S168" i="9"/>
  <c r="R168" i="9"/>
  <c r="P168" i="9"/>
  <c r="O168" i="9"/>
  <c r="N168" i="9"/>
  <c r="M168" i="9"/>
  <c r="U167" i="9"/>
  <c r="T167" i="9"/>
  <c r="S167" i="9"/>
  <c r="R167" i="9"/>
  <c r="P167" i="9"/>
  <c r="O167" i="9"/>
  <c r="N167" i="9"/>
  <c r="M167" i="9"/>
  <c r="U166" i="9"/>
  <c r="T166" i="9"/>
  <c r="S166" i="9"/>
  <c r="R166" i="9"/>
  <c r="P166" i="9"/>
  <c r="O166" i="9"/>
  <c r="N166" i="9"/>
  <c r="M166" i="9"/>
  <c r="U165" i="9"/>
  <c r="T165" i="9"/>
  <c r="S165" i="9"/>
  <c r="R165" i="9"/>
  <c r="P165" i="9"/>
  <c r="O165" i="9"/>
  <c r="N165" i="9"/>
  <c r="M165" i="9"/>
  <c r="U164" i="9"/>
  <c r="T164" i="9"/>
  <c r="S164" i="9"/>
  <c r="R164" i="9"/>
  <c r="P164" i="9"/>
  <c r="O164" i="9"/>
  <c r="N164" i="9"/>
  <c r="M164" i="9"/>
  <c r="U163" i="9"/>
  <c r="T163" i="9"/>
  <c r="S163" i="9"/>
  <c r="R163" i="9"/>
  <c r="P163" i="9"/>
  <c r="O163" i="9"/>
  <c r="N163" i="9"/>
  <c r="M163" i="9"/>
  <c r="U162" i="9"/>
  <c r="T162" i="9"/>
  <c r="S162" i="9"/>
  <c r="R162" i="9"/>
  <c r="P162" i="9"/>
  <c r="O162" i="9"/>
  <c r="N162" i="9"/>
  <c r="M162" i="9"/>
  <c r="U161" i="9"/>
  <c r="T161" i="9"/>
  <c r="S161" i="9"/>
  <c r="R161" i="9"/>
  <c r="P161" i="9"/>
  <c r="O161" i="9"/>
  <c r="N161" i="9"/>
  <c r="M161" i="9"/>
  <c r="U160" i="9"/>
  <c r="T160" i="9"/>
  <c r="S160" i="9"/>
  <c r="R160" i="9"/>
  <c r="P160" i="9"/>
  <c r="O160" i="9"/>
  <c r="N160" i="9"/>
  <c r="M160" i="9"/>
  <c r="U159" i="9"/>
  <c r="T159" i="9"/>
  <c r="S159" i="9"/>
  <c r="R159" i="9"/>
  <c r="P159" i="9"/>
  <c r="O159" i="9"/>
  <c r="N159" i="9"/>
  <c r="M159" i="9"/>
  <c r="U158" i="9"/>
  <c r="T158" i="9"/>
  <c r="S158" i="9"/>
  <c r="R158" i="9"/>
  <c r="P158" i="9"/>
  <c r="O158" i="9"/>
  <c r="N158" i="9"/>
  <c r="M158" i="9"/>
  <c r="U157" i="9"/>
  <c r="T157" i="9"/>
  <c r="S157" i="9"/>
  <c r="R157" i="9"/>
  <c r="P157" i="9"/>
  <c r="O157" i="9"/>
  <c r="N157" i="9"/>
  <c r="M157" i="9"/>
  <c r="U155" i="9"/>
  <c r="T155" i="9"/>
  <c r="S155" i="9"/>
  <c r="R155" i="9"/>
  <c r="P155" i="9"/>
  <c r="O155" i="9"/>
  <c r="N155" i="9"/>
  <c r="M155" i="9"/>
  <c r="U153" i="9"/>
  <c r="T153" i="9"/>
  <c r="S153" i="9"/>
  <c r="R153" i="9"/>
  <c r="P153" i="9"/>
  <c r="O153" i="9"/>
  <c r="N153" i="9"/>
  <c r="M153" i="9"/>
  <c r="U152" i="9"/>
  <c r="T152" i="9"/>
  <c r="S152" i="9"/>
  <c r="R152" i="9"/>
  <c r="P152" i="9"/>
  <c r="O152" i="9"/>
  <c r="N152" i="9"/>
  <c r="M152" i="9"/>
  <c r="U151" i="9"/>
  <c r="T151" i="9"/>
  <c r="S151" i="9"/>
  <c r="R151" i="9"/>
  <c r="P151" i="9"/>
  <c r="O151" i="9"/>
  <c r="N151" i="9"/>
  <c r="M151" i="9"/>
  <c r="U142" i="9"/>
  <c r="T142" i="9"/>
  <c r="S142" i="9"/>
  <c r="R142" i="9"/>
  <c r="P142" i="9"/>
  <c r="O142" i="9"/>
  <c r="N142" i="9"/>
  <c r="M142" i="9"/>
  <c r="U141" i="9"/>
  <c r="T141" i="9"/>
  <c r="S141" i="9"/>
  <c r="R141" i="9"/>
  <c r="P141" i="9"/>
  <c r="O141" i="9"/>
  <c r="N141" i="9"/>
  <c r="M141" i="9"/>
  <c r="U140" i="9"/>
  <c r="T140" i="9"/>
  <c r="S140" i="9"/>
  <c r="R140" i="9"/>
  <c r="P140" i="9"/>
  <c r="O140" i="9"/>
  <c r="N140" i="9"/>
  <c r="M140" i="9"/>
  <c r="U139" i="9"/>
  <c r="T139" i="9"/>
  <c r="S139" i="9"/>
  <c r="R139" i="9"/>
  <c r="P139" i="9"/>
  <c r="O139" i="9"/>
  <c r="N139" i="9"/>
  <c r="M139" i="9"/>
  <c r="U136" i="9"/>
  <c r="T136" i="9"/>
  <c r="S136" i="9"/>
  <c r="R136" i="9"/>
  <c r="P136" i="9"/>
  <c r="O136" i="9"/>
  <c r="N136" i="9"/>
  <c r="M136" i="9"/>
  <c r="U128" i="9"/>
  <c r="T128" i="9"/>
  <c r="S128" i="9"/>
  <c r="R128" i="9"/>
  <c r="P128" i="9"/>
  <c r="O128" i="9"/>
  <c r="N128" i="9"/>
  <c r="M128" i="9"/>
  <c r="U127" i="9"/>
  <c r="T127" i="9"/>
  <c r="S127" i="9"/>
  <c r="R127" i="9"/>
  <c r="P127" i="9"/>
  <c r="O127" i="9"/>
  <c r="N127" i="9"/>
  <c r="M127" i="9"/>
  <c r="U126" i="9"/>
  <c r="T126" i="9"/>
  <c r="S126" i="9"/>
  <c r="R126" i="9"/>
  <c r="P126" i="9"/>
  <c r="O126" i="9"/>
  <c r="N126" i="9"/>
  <c r="M126" i="9"/>
  <c r="U125" i="9"/>
  <c r="T125" i="9"/>
  <c r="S125" i="9"/>
  <c r="R125" i="9"/>
  <c r="P125" i="9"/>
  <c r="O125" i="9"/>
  <c r="N125" i="9"/>
  <c r="M125" i="9"/>
  <c r="U124" i="9"/>
  <c r="T124" i="9"/>
  <c r="S124" i="9"/>
  <c r="R124" i="9"/>
  <c r="P124" i="9"/>
  <c r="O124" i="9"/>
  <c r="N124" i="9"/>
  <c r="M124" i="9"/>
  <c r="U123" i="9"/>
  <c r="T123" i="9"/>
  <c r="S123" i="9"/>
  <c r="R123" i="9"/>
  <c r="P123" i="9"/>
  <c r="O123" i="9"/>
  <c r="N123" i="9"/>
  <c r="M123" i="9"/>
  <c r="U122" i="9"/>
  <c r="T122" i="9"/>
  <c r="S122" i="9"/>
  <c r="R122" i="9"/>
  <c r="P122" i="9"/>
  <c r="O122" i="9"/>
  <c r="N122" i="9"/>
  <c r="M122" i="9"/>
  <c r="U121" i="9"/>
  <c r="T121" i="9"/>
  <c r="S121" i="9"/>
  <c r="R121" i="9"/>
  <c r="P121" i="9"/>
  <c r="O121" i="9"/>
  <c r="N121" i="9"/>
  <c r="M121" i="9"/>
  <c r="U120" i="9"/>
  <c r="T120" i="9"/>
  <c r="S120" i="9"/>
  <c r="R120" i="9"/>
  <c r="P120" i="9"/>
  <c r="O120" i="9"/>
  <c r="N120" i="9"/>
  <c r="M120" i="9"/>
  <c r="U119" i="9"/>
  <c r="T119" i="9"/>
  <c r="S119" i="9"/>
  <c r="R119" i="9"/>
  <c r="P119" i="9"/>
  <c r="O119" i="9"/>
  <c r="N119" i="9"/>
  <c r="M119" i="9"/>
  <c r="U110" i="9"/>
  <c r="T110" i="9"/>
  <c r="S110" i="9"/>
  <c r="R110" i="9"/>
  <c r="P110" i="9"/>
  <c r="O110" i="9"/>
  <c r="N110" i="9"/>
  <c r="M110" i="9"/>
  <c r="U109" i="9"/>
  <c r="T109" i="9"/>
  <c r="S109" i="9"/>
  <c r="R109" i="9"/>
  <c r="P109" i="9"/>
  <c r="O109" i="9"/>
  <c r="N109" i="9"/>
  <c r="M109" i="9"/>
  <c r="U108" i="9"/>
  <c r="T108" i="9"/>
  <c r="S108" i="9"/>
  <c r="R108" i="9"/>
  <c r="P108" i="9"/>
  <c r="O108" i="9"/>
  <c r="N108" i="9"/>
  <c r="M108" i="9"/>
  <c r="U107" i="9"/>
  <c r="T107" i="9"/>
  <c r="S107" i="9"/>
  <c r="R107" i="9"/>
  <c r="P107" i="9"/>
  <c r="O107" i="9"/>
  <c r="N107" i="9"/>
  <c r="M107" i="9"/>
  <c r="U106" i="9"/>
  <c r="T106" i="9"/>
  <c r="S106" i="9"/>
  <c r="R106" i="9"/>
  <c r="P106" i="9"/>
  <c r="O106" i="9"/>
  <c r="N106" i="9"/>
  <c r="M106" i="9"/>
  <c r="U105" i="9"/>
  <c r="T105" i="9"/>
  <c r="S105" i="9"/>
  <c r="R105" i="9"/>
  <c r="P105" i="9"/>
  <c r="O105" i="9"/>
  <c r="N105" i="9"/>
  <c r="M105" i="9"/>
  <c r="U104" i="9"/>
  <c r="T104" i="9"/>
  <c r="S104" i="9"/>
  <c r="R104" i="9"/>
  <c r="P104" i="9"/>
  <c r="O104" i="9"/>
  <c r="N104" i="9"/>
  <c r="M104" i="9"/>
  <c r="U103" i="9"/>
  <c r="T103" i="9"/>
  <c r="S103" i="9"/>
  <c r="R103" i="9"/>
  <c r="P103" i="9"/>
  <c r="O103" i="9"/>
  <c r="N103" i="9"/>
  <c r="M103" i="9"/>
  <c r="U102" i="9"/>
  <c r="T102" i="9"/>
  <c r="S102" i="9"/>
  <c r="R102" i="9"/>
  <c r="P102" i="9"/>
  <c r="O102" i="9"/>
  <c r="N102" i="9"/>
  <c r="M102" i="9"/>
  <c r="U101" i="9"/>
  <c r="T101" i="9"/>
  <c r="S101" i="9"/>
  <c r="R101" i="9"/>
  <c r="P101" i="9"/>
  <c r="O101" i="9"/>
  <c r="N101" i="9"/>
  <c r="M101" i="9"/>
  <c r="U100" i="9"/>
  <c r="T100" i="9"/>
  <c r="S100" i="9"/>
  <c r="R100" i="9"/>
  <c r="P100" i="9"/>
  <c r="O100" i="9"/>
  <c r="N100" i="9"/>
  <c r="M100" i="9"/>
  <c r="U99" i="9"/>
  <c r="T99" i="9"/>
  <c r="S99" i="9"/>
  <c r="R99" i="9"/>
  <c r="P99" i="9"/>
  <c r="O99" i="9"/>
  <c r="N99" i="9"/>
  <c r="M99" i="9"/>
  <c r="U98" i="9"/>
  <c r="T98" i="9"/>
  <c r="S98" i="9"/>
  <c r="R98" i="9"/>
  <c r="P98" i="9"/>
  <c r="O98" i="9"/>
  <c r="N98" i="9"/>
  <c r="M98" i="9"/>
  <c r="U97" i="9"/>
  <c r="T97" i="9"/>
  <c r="S97" i="9"/>
  <c r="R97" i="9"/>
  <c r="P97" i="9"/>
  <c r="O97" i="9"/>
  <c r="N97" i="9"/>
  <c r="M97" i="9"/>
  <c r="U96" i="9"/>
  <c r="T96" i="9"/>
  <c r="S96" i="9"/>
  <c r="R96" i="9"/>
  <c r="P96" i="9"/>
  <c r="O96" i="9"/>
  <c r="N96" i="9"/>
  <c r="M96" i="9"/>
  <c r="U95" i="9"/>
  <c r="T95" i="9"/>
  <c r="S95" i="9"/>
  <c r="R95" i="9"/>
  <c r="P95" i="9"/>
  <c r="O95" i="9"/>
  <c r="N95" i="9"/>
  <c r="M95" i="9"/>
  <c r="U94" i="9"/>
  <c r="T94" i="9"/>
  <c r="S94" i="9"/>
  <c r="R94" i="9"/>
  <c r="P94" i="9"/>
  <c r="O94" i="9"/>
  <c r="N94" i="9"/>
  <c r="M94" i="9"/>
  <c r="U93" i="9"/>
  <c r="T93" i="9"/>
  <c r="S93" i="9"/>
  <c r="R93" i="9"/>
  <c r="P93" i="9"/>
  <c r="O93" i="9"/>
  <c r="N93" i="9"/>
  <c r="M93" i="9"/>
  <c r="U92" i="9"/>
  <c r="T92" i="9"/>
  <c r="S92" i="9"/>
  <c r="R92" i="9"/>
  <c r="P92" i="9"/>
  <c r="O92" i="9"/>
  <c r="N92" i="9"/>
  <c r="M92" i="9"/>
  <c r="U91" i="9"/>
  <c r="T91" i="9"/>
  <c r="S91" i="9"/>
  <c r="R91" i="9"/>
  <c r="P91" i="9"/>
  <c r="O91" i="9"/>
  <c r="N91" i="9"/>
  <c r="M91" i="9"/>
  <c r="U87" i="9"/>
  <c r="T87" i="9"/>
  <c r="S87" i="9"/>
  <c r="R87" i="9"/>
  <c r="P87" i="9"/>
  <c r="O87" i="9"/>
  <c r="N87" i="9"/>
  <c r="M87" i="9"/>
  <c r="U86" i="9"/>
  <c r="T86" i="9"/>
  <c r="S86" i="9"/>
  <c r="R86" i="9"/>
  <c r="P86" i="9"/>
  <c r="O86" i="9"/>
  <c r="N86" i="9"/>
  <c r="M86" i="9"/>
  <c r="U85" i="9"/>
  <c r="T85" i="9"/>
  <c r="S85" i="9"/>
  <c r="R85" i="9"/>
  <c r="P85" i="9"/>
  <c r="O85" i="9"/>
  <c r="N85" i="9"/>
  <c r="M85" i="9"/>
  <c r="U84" i="9"/>
  <c r="T84" i="9"/>
  <c r="S84" i="9"/>
  <c r="R84" i="9"/>
  <c r="P84" i="9"/>
  <c r="O84" i="9"/>
  <c r="N84" i="9"/>
  <c r="M84" i="9"/>
  <c r="U83" i="9"/>
  <c r="T83" i="9"/>
  <c r="S83" i="9"/>
  <c r="R83" i="9"/>
  <c r="P83" i="9"/>
  <c r="O83" i="9"/>
  <c r="N83" i="9"/>
  <c r="M83" i="9"/>
  <c r="AK82" i="9"/>
  <c r="U82" i="9"/>
  <c r="T82" i="9"/>
  <c r="S82" i="9"/>
  <c r="R82" i="9"/>
  <c r="P82" i="9"/>
  <c r="O82" i="9"/>
  <c r="N82" i="9"/>
  <c r="M82" i="9"/>
  <c r="U81" i="9"/>
  <c r="T81" i="9"/>
  <c r="S81" i="9"/>
  <c r="R81" i="9"/>
  <c r="P81" i="9"/>
  <c r="O81" i="9"/>
  <c r="N81" i="9"/>
  <c r="M81" i="9"/>
  <c r="U80" i="9"/>
  <c r="T80" i="9"/>
  <c r="S80" i="9"/>
  <c r="R80" i="9"/>
  <c r="P80" i="9"/>
  <c r="O80" i="9"/>
  <c r="N80" i="9"/>
  <c r="M80" i="9"/>
  <c r="U79" i="9"/>
  <c r="T79" i="9"/>
  <c r="S79" i="9"/>
  <c r="R79" i="9"/>
  <c r="P79" i="9"/>
  <c r="O79" i="9"/>
  <c r="N79" i="9"/>
  <c r="M79" i="9"/>
  <c r="U78" i="9"/>
  <c r="T78" i="9"/>
  <c r="S78" i="9"/>
  <c r="R78" i="9"/>
  <c r="P78" i="9"/>
  <c r="O78" i="9"/>
  <c r="N78" i="9"/>
  <c r="M78" i="9"/>
  <c r="U77" i="9"/>
  <c r="T77" i="9"/>
  <c r="S77" i="9"/>
  <c r="R77" i="9"/>
  <c r="P77" i="9"/>
  <c r="O77" i="9"/>
  <c r="N77" i="9"/>
  <c r="M77" i="9"/>
  <c r="U76" i="9"/>
  <c r="T76" i="9"/>
  <c r="S76" i="9"/>
  <c r="R76" i="9"/>
  <c r="P76" i="9"/>
  <c r="O76" i="9"/>
  <c r="N76" i="9"/>
  <c r="M76" i="9"/>
  <c r="U75" i="9"/>
  <c r="T75" i="9"/>
  <c r="S75" i="9"/>
  <c r="R75" i="9"/>
  <c r="P75" i="9"/>
  <c r="O75" i="9"/>
  <c r="N75" i="9"/>
  <c r="M75" i="9"/>
  <c r="U74" i="9"/>
  <c r="T74" i="9"/>
  <c r="S74" i="9"/>
  <c r="R74" i="9"/>
  <c r="P74" i="9"/>
  <c r="O74" i="9"/>
  <c r="N74" i="9"/>
  <c r="M74" i="9"/>
  <c r="U73" i="9"/>
  <c r="T73" i="9"/>
  <c r="S73" i="9"/>
  <c r="R73" i="9"/>
  <c r="P73" i="9"/>
  <c r="O73" i="9"/>
  <c r="N73" i="9"/>
  <c r="M73" i="9"/>
  <c r="U72" i="9"/>
  <c r="T72" i="9"/>
  <c r="S72" i="9"/>
  <c r="R72" i="9"/>
  <c r="P72" i="9"/>
  <c r="O72" i="9"/>
  <c r="N72" i="9"/>
  <c r="M72" i="9"/>
  <c r="U71" i="9"/>
  <c r="T71" i="9"/>
  <c r="S71" i="9"/>
  <c r="R71" i="9"/>
  <c r="P71" i="9"/>
  <c r="O71" i="9"/>
  <c r="N71" i="9"/>
  <c r="M71" i="9"/>
  <c r="U70" i="9"/>
  <c r="T70" i="9"/>
  <c r="S70" i="9"/>
  <c r="R70" i="9"/>
  <c r="P70" i="9"/>
  <c r="O70" i="9"/>
  <c r="N70" i="9"/>
  <c r="M70" i="9"/>
  <c r="U69" i="9"/>
  <c r="T69" i="9"/>
  <c r="S69" i="9"/>
  <c r="R69" i="9"/>
  <c r="P69" i="9"/>
  <c r="O69" i="9"/>
  <c r="N69" i="9"/>
  <c r="M69" i="9"/>
  <c r="U68" i="9"/>
  <c r="T68" i="9"/>
  <c r="S68" i="9"/>
  <c r="R68" i="9"/>
  <c r="P68" i="9"/>
  <c r="O68" i="9"/>
  <c r="N68" i="9"/>
  <c r="M68" i="9"/>
  <c r="U67" i="9"/>
  <c r="T67" i="9"/>
  <c r="S67" i="9"/>
  <c r="R67" i="9"/>
  <c r="P67" i="9"/>
  <c r="O67" i="9"/>
  <c r="N67" i="9"/>
  <c r="M67" i="9"/>
  <c r="U66" i="9"/>
  <c r="T66" i="9"/>
  <c r="S66" i="9"/>
  <c r="R66" i="9"/>
  <c r="P66" i="9"/>
  <c r="O66" i="9"/>
  <c r="N66" i="9"/>
  <c r="M66" i="9"/>
  <c r="U65" i="9"/>
  <c r="T65" i="9"/>
  <c r="S65" i="9"/>
  <c r="R65" i="9"/>
  <c r="P65" i="9"/>
  <c r="O65" i="9"/>
  <c r="N65" i="9"/>
  <c r="M65" i="9"/>
  <c r="U64" i="9"/>
  <c r="T64" i="9"/>
  <c r="S64" i="9"/>
  <c r="R64" i="9"/>
  <c r="P64" i="9"/>
  <c r="O64" i="9"/>
  <c r="N64" i="9"/>
  <c r="M64" i="9"/>
  <c r="U63" i="9"/>
  <c r="T63" i="9"/>
  <c r="S63" i="9"/>
  <c r="R63" i="9"/>
  <c r="P63" i="9"/>
  <c r="O63" i="9"/>
  <c r="N63" i="9"/>
  <c r="M63" i="9"/>
  <c r="U62" i="9"/>
  <c r="T62" i="9"/>
  <c r="S62" i="9"/>
  <c r="R62" i="9"/>
  <c r="P62" i="9"/>
  <c r="O62" i="9"/>
  <c r="N62" i="9"/>
  <c r="M62" i="9"/>
  <c r="U32" i="9"/>
  <c r="T32" i="9"/>
  <c r="S32" i="9"/>
  <c r="R32" i="9"/>
  <c r="P32" i="9"/>
  <c r="O32" i="9"/>
  <c r="N32" i="9"/>
  <c r="M32" i="9"/>
  <c r="U31" i="9"/>
  <c r="T31" i="9"/>
  <c r="S31" i="9"/>
  <c r="R31" i="9"/>
  <c r="P31" i="9"/>
  <c r="O31" i="9"/>
  <c r="N31" i="9"/>
  <c r="M31" i="9"/>
  <c r="U30" i="9"/>
  <c r="T30" i="9"/>
  <c r="S30" i="9"/>
  <c r="R30" i="9"/>
  <c r="P30" i="9"/>
  <c r="O30" i="9"/>
  <c r="N30" i="9"/>
  <c r="M30" i="9"/>
  <c r="U29" i="9"/>
  <c r="T29" i="9"/>
  <c r="S29" i="9"/>
  <c r="R29" i="9"/>
  <c r="P29" i="9"/>
  <c r="O29" i="9"/>
  <c r="N29" i="9"/>
  <c r="M29" i="9"/>
  <c r="U28" i="9"/>
  <c r="T28" i="9"/>
  <c r="S28" i="9"/>
  <c r="R28" i="9"/>
  <c r="P28" i="9"/>
  <c r="O28" i="9"/>
  <c r="N28" i="9"/>
  <c r="M28" i="9"/>
  <c r="U27" i="9"/>
  <c r="T27" i="9"/>
  <c r="S27" i="9"/>
  <c r="R27" i="9"/>
  <c r="P27" i="9"/>
  <c r="O27" i="9"/>
  <c r="N27" i="9"/>
  <c r="M27" i="9"/>
  <c r="U26" i="9"/>
  <c r="T26" i="9"/>
  <c r="S26" i="9"/>
  <c r="R26" i="9"/>
  <c r="P26" i="9"/>
  <c r="O26" i="9"/>
  <c r="N26" i="9"/>
  <c r="M26" i="9"/>
  <c r="U25" i="9"/>
  <c r="T25" i="9"/>
  <c r="S25" i="9"/>
  <c r="R25" i="9"/>
  <c r="P25" i="9"/>
  <c r="O25" i="9"/>
  <c r="N25" i="9"/>
  <c r="M25" i="9"/>
  <c r="U24" i="9"/>
  <c r="T24" i="9"/>
  <c r="S24" i="9"/>
  <c r="R24" i="9"/>
  <c r="P24" i="9"/>
  <c r="O24" i="9"/>
  <c r="N24" i="9"/>
  <c r="M24" i="9"/>
  <c r="U23" i="9"/>
  <c r="T23" i="9"/>
  <c r="S23" i="9"/>
  <c r="R23" i="9"/>
  <c r="P23" i="9"/>
  <c r="O23" i="9"/>
  <c r="N23" i="9"/>
  <c r="M23" i="9"/>
  <c r="U22" i="9"/>
  <c r="T22" i="9"/>
  <c r="S22" i="9"/>
  <c r="R22" i="9"/>
  <c r="P22" i="9"/>
  <c r="O22" i="9"/>
  <c r="N22" i="9"/>
  <c r="M22" i="9"/>
  <c r="U21" i="9"/>
  <c r="T21" i="9"/>
  <c r="S21" i="9"/>
  <c r="R21" i="9"/>
  <c r="P21" i="9"/>
  <c r="O21" i="9"/>
  <c r="N21" i="9"/>
  <c r="M21" i="9"/>
  <c r="U20" i="9"/>
  <c r="T20" i="9"/>
  <c r="S20" i="9"/>
  <c r="R20" i="9"/>
  <c r="P20" i="9"/>
  <c r="O20" i="9"/>
  <c r="N20" i="9"/>
  <c r="M20" i="9"/>
  <c r="U19" i="9"/>
  <c r="T19" i="9"/>
  <c r="S19" i="9"/>
  <c r="R19" i="9"/>
  <c r="P19" i="9"/>
  <c r="O19" i="9"/>
  <c r="N19" i="9"/>
  <c r="M19" i="9"/>
  <c r="U18" i="9"/>
  <c r="T18" i="9"/>
  <c r="S18" i="9"/>
  <c r="R18" i="9"/>
  <c r="P18" i="9"/>
  <c r="O18" i="9"/>
  <c r="N18" i="9"/>
  <c r="M18" i="9"/>
  <c r="U17" i="9"/>
  <c r="T17" i="9"/>
  <c r="S17" i="9"/>
  <c r="R17" i="9"/>
  <c r="P17" i="9"/>
  <c r="O17" i="9"/>
  <c r="N17" i="9"/>
  <c r="M17" i="9"/>
  <c r="U16" i="9"/>
  <c r="T16" i="9"/>
  <c r="S16" i="9"/>
  <c r="R16" i="9"/>
  <c r="P16" i="9"/>
  <c r="O16" i="9"/>
  <c r="N16" i="9"/>
  <c r="M16" i="9"/>
  <c r="U15" i="9"/>
  <c r="T15" i="9"/>
  <c r="S15" i="9"/>
  <c r="R15" i="9"/>
  <c r="P15" i="9"/>
  <c r="O15" i="9"/>
  <c r="N15" i="9"/>
  <c r="M15" i="9"/>
  <c r="U14" i="9"/>
  <c r="T14" i="9"/>
  <c r="S14" i="9"/>
  <c r="R14" i="9"/>
  <c r="P14" i="9"/>
  <c r="O14" i="9"/>
  <c r="N14" i="9"/>
  <c r="M14" i="9"/>
  <c r="U4" i="9"/>
  <c r="T4" i="9"/>
  <c r="S4" i="9"/>
  <c r="R4" i="9"/>
  <c r="P4" i="9"/>
  <c r="O4" i="9"/>
  <c r="N4" i="9"/>
  <c r="M4" i="9"/>
  <c r="U3" i="9"/>
  <c r="T3" i="9"/>
  <c r="S3" i="9"/>
  <c r="R3" i="9"/>
  <c r="P3" i="9"/>
  <c r="O3" i="9"/>
  <c r="N3" i="9"/>
  <c r="M3" i="9"/>
  <c r="U2" i="9"/>
  <c r="T2" i="9"/>
  <c r="S2" i="9"/>
  <c r="R2" i="9"/>
  <c r="P2" i="9"/>
  <c r="O2" i="9"/>
  <c r="N2" i="9"/>
  <c r="F623" i="1"/>
  <c r="F627" i="1"/>
  <c r="F647" i="1"/>
  <c r="F639" i="1"/>
  <c r="E12" i="8"/>
  <c r="E15" i="8"/>
  <c r="E16" i="8"/>
  <c r="E10" i="8"/>
  <c r="E14" i="8"/>
  <c r="E13" i="8"/>
  <c r="E9" i="8"/>
  <c r="E11" i="8"/>
  <c r="D5" i="8"/>
  <c r="E5" i="8" s="1"/>
  <c r="E4" i="8"/>
  <c r="E3" i="8"/>
  <c r="V633" i="1"/>
  <c r="U633" i="1"/>
  <c r="T633" i="1"/>
  <c r="S633" i="1"/>
  <c r="R633" i="1"/>
  <c r="Q633" i="1"/>
  <c r="P633" i="1"/>
  <c r="O633" i="1"/>
  <c r="V636" i="1"/>
  <c r="U636" i="1"/>
  <c r="T636" i="1"/>
  <c r="S636" i="1"/>
  <c r="R636" i="1"/>
  <c r="Q636" i="1"/>
  <c r="P636" i="1"/>
  <c r="O636" i="1"/>
  <c r="V630" i="1"/>
  <c r="U630" i="1"/>
  <c r="T630" i="1"/>
  <c r="S630" i="1"/>
  <c r="R630" i="1"/>
  <c r="Q630" i="1"/>
  <c r="P630" i="1"/>
  <c r="O630" i="1"/>
  <c r="V628" i="1"/>
  <c r="U628" i="1"/>
  <c r="T628" i="1"/>
  <c r="S628" i="1"/>
  <c r="R628" i="1"/>
  <c r="Q628" i="1"/>
  <c r="P628" i="1"/>
  <c r="O628" i="1"/>
  <c r="V629" i="1"/>
  <c r="U629" i="1"/>
  <c r="T629" i="1"/>
  <c r="S629" i="1"/>
  <c r="R629" i="1"/>
  <c r="Q629" i="1"/>
  <c r="P629" i="1"/>
  <c r="O629" i="1"/>
  <c r="V627" i="1"/>
  <c r="U627" i="1"/>
  <c r="T627" i="1"/>
  <c r="S627" i="1"/>
  <c r="R627" i="1"/>
  <c r="Q627" i="1"/>
  <c r="P627" i="1"/>
  <c r="O627" i="1"/>
  <c r="V623" i="1"/>
  <c r="U623" i="1"/>
  <c r="T623" i="1"/>
  <c r="S623" i="1"/>
  <c r="R623" i="1"/>
  <c r="Q623" i="1"/>
  <c r="P623" i="1"/>
  <c r="O623" i="1"/>
  <c r="V625" i="1"/>
  <c r="U625" i="1"/>
  <c r="T625" i="1"/>
  <c r="S625" i="1"/>
  <c r="R625" i="1"/>
  <c r="Q625" i="1"/>
  <c r="P625" i="1"/>
  <c r="O625" i="1"/>
  <c r="V624" i="1"/>
  <c r="U624" i="1"/>
  <c r="T624" i="1"/>
  <c r="S624" i="1"/>
  <c r="R624" i="1"/>
  <c r="Q624" i="1"/>
  <c r="P624" i="1"/>
  <c r="O624" i="1"/>
  <c r="V626" i="1"/>
  <c r="U626" i="1"/>
  <c r="T626" i="1"/>
  <c r="S626" i="1"/>
  <c r="R626" i="1"/>
  <c r="Q626" i="1"/>
  <c r="P626" i="1"/>
  <c r="O626" i="1"/>
  <c r="V622" i="1"/>
  <c r="U622" i="1"/>
  <c r="T622" i="1"/>
  <c r="S622" i="1"/>
  <c r="R622" i="1"/>
  <c r="Q622" i="1"/>
  <c r="P622" i="1"/>
  <c r="O622" i="1"/>
  <c r="V620" i="1"/>
  <c r="U620" i="1"/>
  <c r="T620" i="1"/>
  <c r="S620" i="1"/>
  <c r="R620" i="1"/>
  <c r="Q620" i="1"/>
  <c r="P620" i="1"/>
  <c r="O620" i="1"/>
  <c r="V621" i="1"/>
  <c r="U621" i="1"/>
  <c r="T621" i="1"/>
  <c r="S621" i="1"/>
  <c r="R621" i="1"/>
  <c r="Q621" i="1"/>
  <c r="P621" i="1"/>
  <c r="O621" i="1"/>
  <c r="V619" i="1"/>
  <c r="U619" i="1"/>
  <c r="T619" i="1"/>
  <c r="S619" i="1"/>
  <c r="R619" i="1"/>
  <c r="Q619" i="1"/>
  <c r="P619" i="1"/>
  <c r="O619" i="1"/>
  <c r="V611" i="1"/>
  <c r="U611" i="1"/>
  <c r="T611" i="1"/>
  <c r="S611" i="1"/>
  <c r="R611" i="1"/>
  <c r="Q611" i="1"/>
  <c r="P611" i="1"/>
  <c r="O611" i="1"/>
  <c r="V612" i="1"/>
  <c r="U612" i="1"/>
  <c r="T612" i="1"/>
  <c r="S612" i="1"/>
  <c r="R612" i="1"/>
  <c r="Q612" i="1"/>
  <c r="P612" i="1"/>
  <c r="O612" i="1"/>
  <c r="V613" i="1"/>
  <c r="U613" i="1"/>
  <c r="T613" i="1"/>
  <c r="S613" i="1"/>
  <c r="R613" i="1"/>
  <c r="Q613" i="1"/>
  <c r="P613" i="1"/>
  <c r="O613" i="1"/>
  <c r="V615" i="1"/>
  <c r="U615" i="1"/>
  <c r="T615" i="1"/>
  <c r="S615" i="1"/>
  <c r="R615" i="1"/>
  <c r="Q615" i="1"/>
  <c r="P615" i="1"/>
  <c r="O615" i="1"/>
  <c r="V614" i="1"/>
  <c r="U614" i="1"/>
  <c r="T614" i="1"/>
  <c r="S614" i="1"/>
  <c r="R614" i="1"/>
  <c r="Q614" i="1"/>
  <c r="P614" i="1"/>
  <c r="O614" i="1"/>
  <c r="V618" i="1"/>
  <c r="U618" i="1"/>
  <c r="T618" i="1"/>
  <c r="S618" i="1"/>
  <c r="R618" i="1"/>
  <c r="Q618" i="1"/>
  <c r="P618" i="1"/>
  <c r="O618" i="1"/>
  <c r="V616" i="1"/>
  <c r="U616" i="1"/>
  <c r="T616" i="1"/>
  <c r="S616" i="1"/>
  <c r="R616" i="1"/>
  <c r="Q616" i="1"/>
  <c r="P616" i="1"/>
  <c r="O616" i="1"/>
  <c r="V617" i="1"/>
  <c r="U617" i="1"/>
  <c r="T617" i="1"/>
  <c r="S617" i="1"/>
  <c r="R617" i="1"/>
  <c r="Q617" i="1"/>
  <c r="P617" i="1"/>
  <c r="O617" i="1"/>
  <c r="V604" i="1"/>
  <c r="U604" i="1"/>
  <c r="T604" i="1"/>
  <c r="S604" i="1"/>
  <c r="R604" i="1"/>
  <c r="Q604" i="1"/>
  <c r="P604" i="1"/>
  <c r="O604" i="1"/>
  <c r="V610" i="1"/>
  <c r="U610" i="1"/>
  <c r="T610" i="1"/>
  <c r="S610" i="1"/>
  <c r="R610" i="1"/>
  <c r="Q610" i="1"/>
  <c r="P610" i="1"/>
  <c r="O610" i="1"/>
  <c r="V607" i="1"/>
  <c r="U607" i="1"/>
  <c r="T607" i="1"/>
  <c r="S607" i="1"/>
  <c r="R607" i="1"/>
  <c r="Q607" i="1"/>
  <c r="P607" i="1"/>
  <c r="O607" i="1"/>
  <c r="V609" i="1"/>
  <c r="U609" i="1"/>
  <c r="T609" i="1"/>
  <c r="S609" i="1"/>
  <c r="R609" i="1"/>
  <c r="Q609" i="1"/>
  <c r="P609" i="1"/>
  <c r="O609" i="1"/>
  <c r="V606" i="1"/>
  <c r="U606" i="1"/>
  <c r="T606" i="1"/>
  <c r="S606" i="1"/>
  <c r="R606" i="1"/>
  <c r="Q606" i="1"/>
  <c r="P606" i="1"/>
  <c r="O606" i="1"/>
  <c r="V608" i="1"/>
  <c r="U608" i="1"/>
  <c r="T608" i="1"/>
  <c r="S608" i="1"/>
  <c r="R608" i="1"/>
  <c r="Q608" i="1"/>
  <c r="P608" i="1"/>
  <c r="O608" i="1"/>
  <c r="V605" i="1"/>
  <c r="U605" i="1"/>
  <c r="T605" i="1"/>
  <c r="S605" i="1"/>
  <c r="R605" i="1"/>
  <c r="Q605" i="1"/>
  <c r="P605" i="1"/>
  <c r="O605" i="1"/>
  <c r="V600" i="1"/>
  <c r="U600" i="1"/>
  <c r="T600" i="1"/>
  <c r="S600" i="1"/>
  <c r="R600" i="1"/>
  <c r="Q600" i="1"/>
  <c r="P600" i="1"/>
  <c r="O600" i="1"/>
  <c r="V601" i="1"/>
  <c r="U601" i="1"/>
  <c r="T601" i="1"/>
  <c r="S601" i="1"/>
  <c r="R601" i="1"/>
  <c r="Q601" i="1"/>
  <c r="P601" i="1"/>
  <c r="O601" i="1"/>
  <c r="V602" i="1"/>
  <c r="U602" i="1"/>
  <c r="T602" i="1"/>
  <c r="S602" i="1"/>
  <c r="R602" i="1"/>
  <c r="Q602" i="1"/>
  <c r="P602" i="1"/>
  <c r="O602" i="1"/>
  <c r="V603" i="1"/>
  <c r="U603" i="1"/>
  <c r="T603" i="1"/>
  <c r="S603" i="1"/>
  <c r="R603" i="1"/>
  <c r="Q603" i="1"/>
  <c r="P603" i="1"/>
  <c r="O603" i="1"/>
  <c r="V598" i="1"/>
  <c r="U598" i="1"/>
  <c r="T598" i="1"/>
  <c r="S598" i="1"/>
  <c r="R598" i="1"/>
  <c r="Q598" i="1"/>
  <c r="P598" i="1"/>
  <c r="O598" i="1"/>
  <c r="V595" i="1"/>
  <c r="U595" i="1"/>
  <c r="T595" i="1"/>
  <c r="S595" i="1"/>
  <c r="R595" i="1"/>
  <c r="Q595" i="1"/>
  <c r="P595" i="1"/>
  <c r="O595" i="1"/>
  <c r="V592" i="1"/>
  <c r="U592" i="1"/>
  <c r="T592" i="1"/>
  <c r="S592" i="1"/>
  <c r="R592" i="1"/>
  <c r="Q592" i="1"/>
  <c r="P592" i="1"/>
  <c r="O592" i="1"/>
  <c r="V593" i="1"/>
  <c r="U593" i="1"/>
  <c r="T593" i="1"/>
  <c r="S593" i="1"/>
  <c r="R593" i="1"/>
  <c r="Q593" i="1"/>
  <c r="P593" i="1"/>
  <c r="O593" i="1"/>
  <c r="V596" i="1"/>
  <c r="U596" i="1"/>
  <c r="T596" i="1"/>
  <c r="S596" i="1"/>
  <c r="R596" i="1"/>
  <c r="Q596" i="1"/>
  <c r="P596" i="1"/>
  <c r="O596" i="1"/>
  <c r="V597" i="1"/>
  <c r="U597" i="1"/>
  <c r="T597" i="1"/>
  <c r="S597" i="1"/>
  <c r="R597" i="1"/>
  <c r="Q597" i="1"/>
  <c r="P597" i="1"/>
  <c r="O597" i="1"/>
  <c r="V594" i="1"/>
  <c r="U594" i="1"/>
  <c r="T594" i="1"/>
  <c r="S594" i="1"/>
  <c r="R594" i="1"/>
  <c r="Q594" i="1"/>
  <c r="P594" i="1"/>
  <c r="O594" i="1"/>
  <c r="V599" i="1"/>
  <c r="U599" i="1"/>
  <c r="T599" i="1"/>
  <c r="S599" i="1"/>
  <c r="R599" i="1"/>
  <c r="Q599" i="1"/>
  <c r="P599" i="1"/>
  <c r="O599" i="1"/>
  <c r="V590" i="1"/>
  <c r="U590" i="1"/>
  <c r="T590" i="1"/>
  <c r="S590" i="1"/>
  <c r="R590" i="1"/>
  <c r="Q590" i="1"/>
  <c r="P590" i="1"/>
  <c r="O590" i="1"/>
  <c r="V591" i="1"/>
  <c r="U591" i="1"/>
  <c r="T591" i="1"/>
  <c r="S591" i="1"/>
  <c r="R591" i="1"/>
  <c r="Q591" i="1"/>
  <c r="P591" i="1"/>
  <c r="O591" i="1"/>
  <c r="V584" i="1"/>
  <c r="U584" i="1"/>
  <c r="T584" i="1"/>
  <c r="S584" i="1"/>
  <c r="R584" i="1"/>
  <c r="Q584" i="1"/>
  <c r="P584" i="1"/>
  <c r="O584" i="1"/>
  <c r="V585" i="1"/>
  <c r="U585" i="1"/>
  <c r="T585" i="1"/>
  <c r="S585" i="1"/>
  <c r="R585" i="1"/>
  <c r="Q585" i="1"/>
  <c r="P585" i="1"/>
  <c r="O585" i="1"/>
  <c r="V589" i="1"/>
  <c r="U589" i="1"/>
  <c r="T589" i="1"/>
  <c r="S589" i="1"/>
  <c r="R589" i="1"/>
  <c r="Q589" i="1"/>
  <c r="P589" i="1"/>
  <c r="O589" i="1"/>
  <c r="V588" i="1"/>
  <c r="U588" i="1"/>
  <c r="T588" i="1"/>
  <c r="S588" i="1"/>
  <c r="R588" i="1"/>
  <c r="Q588" i="1"/>
  <c r="P588" i="1"/>
  <c r="O588" i="1"/>
  <c r="V587" i="1"/>
  <c r="U587" i="1"/>
  <c r="T587" i="1"/>
  <c r="S587" i="1"/>
  <c r="R587" i="1"/>
  <c r="Q587" i="1"/>
  <c r="P587" i="1"/>
  <c r="O587" i="1"/>
  <c r="V586" i="1"/>
  <c r="U586" i="1"/>
  <c r="T586" i="1"/>
  <c r="S586" i="1"/>
  <c r="R586" i="1"/>
  <c r="Q586" i="1"/>
  <c r="P586" i="1"/>
  <c r="O586" i="1"/>
  <c r="V583" i="1"/>
  <c r="U583" i="1"/>
  <c r="T583" i="1"/>
  <c r="S583" i="1"/>
  <c r="R583" i="1"/>
  <c r="Q583" i="1"/>
  <c r="P583" i="1"/>
  <c r="O583" i="1"/>
  <c r="V577" i="1"/>
  <c r="U577" i="1"/>
  <c r="T577" i="1"/>
  <c r="S577" i="1"/>
  <c r="R577" i="1"/>
  <c r="Q577" i="1"/>
  <c r="P577" i="1"/>
  <c r="O577" i="1"/>
  <c r="V581" i="1"/>
  <c r="U581" i="1"/>
  <c r="T581" i="1"/>
  <c r="S581" i="1"/>
  <c r="R581" i="1"/>
  <c r="Q581" i="1"/>
  <c r="P581" i="1"/>
  <c r="O581" i="1"/>
  <c r="V582" i="1"/>
  <c r="U582" i="1"/>
  <c r="T582" i="1"/>
  <c r="S582" i="1"/>
  <c r="R582" i="1"/>
  <c r="Q582" i="1"/>
  <c r="P582" i="1"/>
  <c r="O582" i="1"/>
  <c r="V580" i="1"/>
  <c r="U580" i="1"/>
  <c r="T580" i="1"/>
  <c r="S580" i="1"/>
  <c r="R580" i="1"/>
  <c r="Q580" i="1"/>
  <c r="P580" i="1"/>
  <c r="O580" i="1"/>
  <c r="V579" i="1"/>
  <c r="U579" i="1"/>
  <c r="T579" i="1"/>
  <c r="S579" i="1"/>
  <c r="R579" i="1"/>
  <c r="Q579" i="1"/>
  <c r="P579" i="1"/>
  <c r="O579" i="1"/>
  <c r="V578" i="1"/>
  <c r="U578" i="1"/>
  <c r="T578" i="1"/>
  <c r="S578" i="1"/>
  <c r="R578" i="1"/>
  <c r="Q578" i="1"/>
  <c r="P578" i="1"/>
  <c r="O578" i="1"/>
  <c r="V573" i="1"/>
  <c r="U573" i="1"/>
  <c r="T573" i="1"/>
  <c r="S573" i="1"/>
  <c r="R573" i="1"/>
  <c r="Q573" i="1"/>
  <c r="P573" i="1"/>
  <c r="O573" i="1"/>
  <c r="V569" i="1"/>
  <c r="U569" i="1"/>
  <c r="T569" i="1"/>
  <c r="S569" i="1"/>
  <c r="R569" i="1"/>
  <c r="Q569" i="1"/>
  <c r="P569" i="1"/>
  <c r="O569" i="1"/>
  <c r="V575" i="1"/>
  <c r="U575" i="1"/>
  <c r="T575" i="1"/>
  <c r="S575" i="1"/>
  <c r="R575" i="1"/>
  <c r="Q575" i="1"/>
  <c r="P575" i="1"/>
  <c r="O575" i="1"/>
  <c r="V570" i="1"/>
  <c r="U570" i="1"/>
  <c r="T570" i="1"/>
  <c r="S570" i="1"/>
  <c r="R570" i="1"/>
  <c r="Q570" i="1"/>
  <c r="P570" i="1"/>
  <c r="O570" i="1"/>
  <c r="V576" i="1"/>
  <c r="U576" i="1"/>
  <c r="T576" i="1"/>
  <c r="S576" i="1"/>
  <c r="R576" i="1"/>
  <c r="Q576" i="1"/>
  <c r="P576" i="1"/>
  <c r="O576" i="1"/>
  <c r="V568" i="1"/>
  <c r="U568" i="1"/>
  <c r="T568" i="1"/>
  <c r="S568" i="1"/>
  <c r="R568" i="1"/>
  <c r="Q568" i="1"/>
  <c r="P568" i="1"/>
  <c r="O568" i="1"/>
  <c r="V574" i="1"/>
  <c r="U574" i="1"/>
  <c r="T574" i="1"/>
  <c r="S574" i="1"/>
  <c r="R574" i="1"/>
  <c r="Q574" i="1"/>
  <c r="P574" i="1"/>
  <c r="O574" i="1"/>
  <c r="V572" i="1"/>
  <c r="U572" i="1"/>
  <c r="T572" i="1"/>
  <c r="S572" i="1"/>
  <c r="R572" i="1"/>
  <c r="Q572" i="1"/>
  <c r="P572" i="1"/>
  <c r="O572" i="1"/>
  <c r="V571" i="1"/>
  <c r="U571" i="1"/>
  <c r="T571" i="1"/>
  <c r="S571" i="1"/>
  <c r="R571" i="1"/>
  <c r="Q571" i="1"/>
  <c r="P571" i="1"/>
  <c r="O571" i="1"/>
  <c r="V566" i="1"/>
  <c r="U566" i="1"/>
  <c r="T566" i="1"/>
  <c r="S566" i="1"/>
  <c r="R566" i="1"/>
  <c r="Q566" i="1"/>
  <c r="P566" i="1"/>
  <c r="O566" i="1"/>
  <c r="V560" i="1"/>
  <c r="U560" i="1"/>
  <c r="T560" i="1"/>
  <c r="S560" i="1"/>
  <c r="R560" i="1"/>
  <c r="Q560" i="1"/>
  <c r="P560" i="1"/>
  <c r="O560" i="1"/>
  <c r="V565" i="1"/>
  <c r="U565" i="1"/>
  <c r="T565" i="1"/>
  <c r="S565" i="1"/>
  <c r="R565" i="1"/>
  <c r="Q565" i="1"/>
  <c r="P565" i="1"/>
  <c r="O565" i="1"/>
  <c r="V564" i="1"/>
  <c r="U564" i="1"/>
  <c r="T564" i="1"/>
  <c r="S564" i="1"/>
  <c r="R564" i="1"/>
  <c r="Q564" i="1"/>
  <c r="P564" i="1"/>
  <c r="O564" i="1"/>
  <c r="V559" i="1"/>
  <c r="U559" i="1"/>
  <c r="T559" i="1"/>
  <c r="S559" i="1"/>
  <c r="R559" i="1"/>
  <c r="Q559" i="1"/>
  <c r="P559" i="1"/>
  <c r="O559" i="1"/>
  <c r="V561" i="1"/>
  <c r="U561" i="1"/>
  <c r="T561" i="1"/>
  <c r="S561" i="1"/>
  <c r="R561" i="1"/>
  <c r="Q561" i="1"/>
  <c r="P561" i="1"/>
  <c r="O561" i="1"/>
  <c r="V562" i="1"/>
  <c r="U562" i="1"/>
  <c r="T562" i="1"/>
  <c r="S562" i="1"/>
  <c r="R562" i="1"/>
  <c r="Q562" i="1"/>
  <c r="P562" i="1"/>
  <c r="O562" i="1"/>
  <c r="V563" i="1"/>
  <c r="U563" i="1"/>
  <c r="T563" i="1"/>
  <c r="S563" i="1"/>
  <c r="R563" i="1"/>
  <c r="Q563" i="1"/>
  <c r="P563" i="1"/>
  <c r="O563" i="1"/>
  <c r="V567" i="1"/>
  <c r="U567" i="1"/>
  <c r="T567" i="1"/>
  <c r="S567" i="1"/>
  <c r="R567" i="1"/>
  <c r="Q567" i="1"/>
  <c r="P567" i="1"/>
  <c r="O567" i="1"/>
  <c r="V558" i="1"/>
  <c r="U558" i="1"/>
  <c r="T558" i="1"/>
  <c r="S558" i="1"/>
  <c r="R558" i="1"/>
  <c r="Q558" i="1"/>
  <c r="P558" i="1"/>
  <c r="O558" i="1"/>
  <c r="V555" i="1"/>
  <c r="U555" i="1"/>
  <c r="T555" i="1"/>
  <c r="S555" i="1"/>
  <c r="R555" i="1"/>
  <c r="Q555" i="1"/>
  <c r="P555" i="1"/>
  <c r="O555" i="1"/>
  <c r="V557" i="1"/>
  <c r="U557" i="1"/>
  <c r="T557" i="1"/>
  <c r="S557" i="1"/>
  <c r="R557" i="1"/>
  <c r="Q557" i="1"/>
  <c r="P557" i="1"/>
  <c r="O557" i="1"/>
  <c r="V556" i="1"/>
  <c r="U556" i="1"/>
  <c r="T556" i="1"/>
  <c r="S556" i="1"/>
  <c r="R556" i="1"/>
  <c r="Q556" i="1"/>
  <c r="P556" i="1"/>
  <c r="O556" i="1"/>
  <c r="V554" i="1"/>
  <c r="U554" i="1"/>
  <c r="T554" i="1"/>
  <c r="S554" i="1"/>
  <c r="R554" i="1"/>
  <c r="Q554" i="1"/>
  <c r="P554" i="1"/>
  <c r="O554" i="1"/>
  <c r="V551" i="1"/>
  <c r="U551" i="1"/>
  <c r="T551" i="1"/>
  <c r="S551" i="1"/>
  <c r="R551" i="1"/>
  <c r="Q551" i="1"/>
  <c r="P551" i="1"/>
  <c r="O551" i="1"/>
  <c r="V550" i="1"/>
  <c r="U550" i="1"/>
  <c r="T550" i="1"/>
  <c r="S550" i="1"/>
  <c r="R550" i="1"/>
  <c r="Q550" i="1"/>
  <c r="P550" i="1"/>
  <c r="O550" i="1"/>
  <c r="V552" i="1"/>
  <c r="U552" i="1"/>
  <c r="T552" i="1"/>
  <c r="S552" i="1"/>
  <c r="R552" i="1"/>
  <c r="Q552" i="1"/>
  <c r="P552" i="1"/>
  <c r="O552" i="1"/>
  <c r="V553" i="1"/>
  <c r="U553" i="1"/>
  <c r="T553" i="1"/>
  <c r="S553" i="1"/>
  <c r="R553" i="1"/>
  <c r="Q553" i="1"/>
  <c r="P553" i="1"/>
  <c r="O553" i="1"/>
  <c r="V549" i="1"/>
  <c r="U549" i="1"/>
  <c r="T549" i="1"/>
  <c r="S549" i="1"/>
  <c r="R549" i="1"/>
  <c r="Q549" i="1"/>
  <c r="P549" i="1"/>
  <c r="O549" i="1"/>
  <c r="V548" i="1"/>
  <c r="U548" i="1"/>
  <c r="T548" i="1"/>
  <c r="S548" i="1"/>
  <c r="R548" i="1"/>
  <c r="Q548" i="1"/>
  <c r="P548" i="1"/>
  <c r="O548" i="1"/>
  <c r="V536" i="1"/>
  <c r="U536" i="1"/>
  <c r="T536" i="1"/>
  <c r="S536" i="1"/>
  <c r="R536" i="1"/>
  <c r="Q536" i="1"/>
  <c r="P536" i="1"/>
  <c r="O536" i="1"/>
  <c r="V547" i="1"/>
  <c r="U547" i="1"/>
  <c r="T547" i="1"/>
  <c r="S547" i="1"/>
  <c r="R547" i="1"/>
  <c r="Q547" i="1"/>
  <c r="P547" i="1"/>
  <c r="O547" i="1"/>
  <c r="V539" i="1"/>
  <c r="U539" i="1"/>
  <c r="T539" i="1"/>
  <c r="S539" i="1"/>
  <c r="R539" i="1"/>
  <c r="Q539" i="1"/>
  <c r="P539" i="1"/>
  <c r="O539" i="1"/>
  <c r="V546" i="1"/>
  <c r="U546" i="1"/>
  <c r="T546" i="1"/>
  <c r="S546" i="1"/>
  <c r="R546" i="1"/>
  <c r="Q546" i="1"/>
  <c r="P546" i="1"/>
  <c r="O546" i="1"/>
  <c r="V545" i="1"/>
  <c r="U545" i="1"/>
  <c r="T545" i="1"/>
  <c r="S545" i="1"/>
  <c r="R545" i="1"/>
  <c r="Q545" i="1"/>
  <c r="P545" i="1"/>
  <c r="O545" i="1"/>
  <c r="V542" i="1"/>
  <c r="U542" i="1"/>
  <c r="T542" i="1"/>
  <c r="S542" i="1"/>
  <c r="R542" i="1"/>
  <c r="Q542" i="1"/>
  <c r="P542" i="1"/>
  <c r="O542" i="1"/>
  <c r="V541" i="1"/>
  <c r="U541" i="1"/>
  <c r="T541" i="1"/>
  <c r="S541" i="1"/>
  <c r="R541" i="1"/>
  <c r="Q541" i="1"/>
  <c r="P541" i="1"/>
  <c r="O541" i="1"/>
  <c r="V543" i="1"/>
  <c r="U543" i="1"/>
  <c r="T543" i="1"/>
  <c r="S543" i="1"/>
  <c r="R543" i="1"/>
  <c r="Q543" i="1"/>
  <c r="P543" i="1"/>
  <c r="O543" i="1"/>
  <c r="V544" i="1"/>
  <c r="U544" i="1"/>
  <c r="T544" i="1"/>
  <c r="S544" i="1"/>
  <c r="R544" i="1"/>
  <c r="Q544" i="1"/>
  <c r="P544" i="1"/>
  <c r="O544" i="1"/>
  <c r="V540" i="1"/>
  <c r="U540" i="1"/>
  <c r="T540" i="1"/>
  <c r="S540" i="1"/>
  <c r="R540" i="1"/>
  <c r="Q540" i="1"/>
  <c r="P540" i="1"/>
  <c r="O540" i="1"/>
  <c r="V538" i="1"/>
  <c r="U538" i="1"/>
  <c r="T538" i="1"/>
  <c r="S538" i="1"/>
  <c r="R538" i="1"/>
  <c r="Q538" i="1"/>
  <c r="P538" i="1"/>
  <c r="O538" i="1"/>
  <c r="V537" i="1"/>
  <c r="U537" i="1"/>
  <c r="T537" i="1"/>
  <c r="S537" i="1"/>
  <c r="R537" i="1"/>
  <c r="Q537" i="1"/>
  <c r="P537" i="1"/>
  <c r="O537" i="1"/>
  <c r="V522" i="1"/>
  <c r="U522" i="1"/>
  <c r="T522" i="1"/>
  <c r="S522" i="1"/>
  <c r="R522" i="1"/>
  <c r="Q522" i="1"/>
  <c r="P522" i="1"/>
  <c r="O522" i="1"/>
  <c r="V534" i="1"/>
  <c r="U534" i="1"/>
  <c r="T534" i="1"/>
  <c r="S534" i="1"/>
  <c r="R534" i="1"/>
  <c r="Q534" i="1"/>
  <c r="P534" i="1"/>
  <c r="O534" i="1"/>
  <c r="V518" i="1"/>
  <c r="U518" i="1"/>
  <c r="T518" i="1"/>
  <c r="S518" i="1"/>
  <c r="R518" i="1"/>
  <c r="Q518" i="1"/>
  <c r="P518" i="1"/>
  <c r="O518" i="1"/>
  <c r="V535" i="1"/>
  <c r="U535" i="1"/>
  <c r="T535" i="1"/>
  <c r="S535" i="1"/>
  <c r="R535" i="1"/>
  <c r="Q535" i="1"/>
  <c r="P535" i="1"/>
  <c r="O535" i="1"/>
  <c r="V530" i="1"/>
  <c r="U530" i="1"/>
  <c r="T530" i="1"/>
  <c r="S530" i="1"/>
  <c r="R530" i="1"/>
  <c r="Q530" i="1"/>
  <c r="P530" i="1"/>
  <c r="O530" i="1"/>
  <c r="V532" i="1"/>
  <c r="U532" i="1"/>
  <c r="T532" i="1"/>
  <c r="S532" i="1"/>
  <c r="R532" i="1"/>
  <c r="Q532" i="1"/>
  <c r="P532" i="1"/>
  <c r="O532" i="1"/>
  <c r="V521" i="1"/>
  <c r="U521" i="1"/>
  <c r="T521" i="1"/>
  <c r="S521" i="1"/>
  <c r="R521" i="1"/>
  <c r="Q521" i="1"/>
  <c r="P521" i="1"/>
  <c r="O521" i="1"/>
  <c r="V520" i="1"/>
  <c r="U520" i="1"/>
  <c r="T520" i="1"/>
  <c r="S520" i="1"/>
  <c r="R520" i="1"/>
  <c r="Q520" i="1"/>
  <c r="P520" i="1"/>
  <c r="O520" i="1"/>
  <c r="V524" i="1"/>
  <c r="U524" i="1"/>
  <c r="T524" i="1"/>
  <c r="S524" i="1"/>
  <c r="R524" i="1"/>
  <c r="Q524" i="1"/>
  <c r="P524" i="1"/>
  <c r="O524" i="1"/>
  <c r="V519" i="1"/>
  <c r="U519" i="1"/>
  <c r="T519" i="1"/>
  <c r="S519" i="1"/>
  <c r="R519" i="1"/>
  <c r="Q519" i="1"/>
  <c r="P519" i="1"/>
  <c r="O519" i="1"/>
  <c r="V523" i="1"/>
  <c r="U523" i="1"/>
  <c r="T523" i="1"/>
  <c r="S523" i="1"/>
  <c r="R523" i="1"/>
  <c r="Q523" i="1"/>
  <c r="P523" i="1"/>
  <c r="O523" i="1"/>
  <c r="V533" i="1"/>
  <c r="U533" i="1"/>
  <c r="T533" i="1"/>
  <c r="S533" i="1"/>
  <c r="R533" i="1"/>
  <c r="Q533" i="1"/>
  <c r="P533" i="1"/>
  <c r="O533" i="1"/>
  <c r="V525" i="1"/>
  <c r="U525" i="1"/>
  <c r="T525" i="1"/>
  <c r="S525" i="1"/>
  <c r="R525" i="1"/>
  <c r="Q525" i="1"/>
  <c r="P525" i="1"/>
  <c r="O525" i="1"/>
  <c r="V531" i="1"/>
  <c r="U531" i="1"/>
  <c r="T531" i="1"/>
  <c r="S531" i="1"/>
  <c r="R531" i="1"/>
  <c r="Q531" i="1"/>
  <c r="P531" i="1"/>
  <c r="O531" i="1"/>
  <c r="V529" i="1"/>
  <c r="U529" i="1"/>
  <c r="T529" i="1"/>
  <c r="S529" i="1"/>
  <c r="R529" i="1"/>
  <c r="Q529" i="1"/>
  <c r="P529" i="1"/>
  <c r="O529" i="1"/>
  <c r="V528" i="1"/>
  <c r="U528" i="1"/>
  <c r="T528" i="1"/>
  <c r="S528" i="1"/>
  <c r="R528" i="1"/>
  <c r="Q528" i="1"/>
  <c r="P528" i="1"/>
  <c r="O528" i="1"/>
  <c r="V527" i="1"/>
  <c r="U527" i="1"/>
  <c r="T527" i="1"/>
  <c r="S527" i="1"/>
  <c r="R527" i="1"/>
  <c r="Q527" i="1"/>
  <c r="P527" i="1"/>
  <c r="O527" i="1"/>
  <c r="V526" i="1"/>
  <c r="U526" i="1"/>
  <c r="T526" i="1"/>
  <c r="S526" i="1"/>
  <c r="R526" i="1"/>
  <c r="Q526" i="1"/>
  <c r="P526" i="1"/>
  <c r="O526" i="1"/>
  <c r="V512" i="1"/>
  <c r="U512" i="1"/>
  <c r="T512" i="1"/>
  <c r="S512" i="1"/>
  <c r="R512" i="1"/>
  <c r="Q512" i="1"/>
  <c r="P512" i="1"/>
  <c r="O512" i="1"/>
  <c r="V515" i="1"/>
  <c r="U515" i="1"/>
  <c r="T515" i="1"/>
  <c r="S515" i="1"/>
  <c r="R515" i="1"/>
  <c r="Q515" i="1"/>
  <c r="P515" i="1"/>
  <c r="O515" i="1"/>
  <c r="V514" i="1"/>
  <c r="U514" i="1"/>
  <c r="T514" i="1"/>
  <c r="S514" i="1"/>
  <c r="R514" i="1"/>
  <c r="Q514" i="1"/>
  <c r="P514" i="1"/>
  <c r="O514" i="1"/>
  <c r="V513" i="1"/>
  <c r="U513" i="1"/>
  <c r="T513" i="1"/>
  <c r="S513" i="1"/>
  <c r="R513" i="1"/>
  <c r="Q513" i="1"/>
  <c r="P513" i="1"/>
  <c r="O513" i="1"/>
  <c r="V517" i="1"/>
  <c r="U517" i="1"/>
  <c r="T517" i="1"/>
  <c r="S517" i="1"/>
  <c r="R517" i="1"/>
  <c r="Q517" i="1"/>
  <c r="P517" i="1"/>
  <c r="O517" i="1"/>
  <c r="V516" i="1"/>
  <c r="U516" i="1"/>
  <c r="T516" i="1"/>
  <c r="S516" i="1"/>
  <c r="R516" i="1"/>
  <c r="Q516" i="1"/>
  <c r="P516" i="1"/>
  <c r="O516" i="1"/>
  <c r="V511" i="1"/>
  <c r="U511" i="1"/>
  <c r="T511" i="1"/>
  <c r="S511" i="1"/>
  <c r="R511" i="1"/>
  <c r="Q511" i="1"/>
  <c r="P511" i="1"/>
  <c r="O511" i="1"/>
  <c r="V509" i="1"/>
  <c r="U509" i="1"/>
  <c r="T509" i="1"/>
  <c r="S509" i="1"/>
  <c r="R509" i="1"/>
  <c r="Q509" i="1"/>
  <c r="P509" i="1"/>
  <c r="O509" i="1"/>
  <c r="V508" i="1"/>
  <c r="U508" i="1"/>
  <c r="T508" i="1"/>
  <c r="S508" i="1"/>
  <c r="R508" i="1"/>
  <c r="Q508" i="1"/>
  <c r="P508" i="1"/>
  <c r="O508" i="1"/>
  <c r="V510" i="1"/>
  <c r="U510" i="1"/>
  <c r="T510" i="1"/>
  <c r="S510" i="1"/>
  <c r="R510" i="1"/>
  <c r="Q510" i="1"/>
  <c r="P510" i="1"/>
  <c r="O510" i="1"/>
  <c r="V504" i="1"/>
  <c r="U504" i="1"/>
  <c r="T504" i="1"/>
  <c r="S504" i="1"/>
  <c r="R504" i="1"/>
  <c r="Q504" i="1"/>
  <c r="P504" i="1"/>
  <c r="O504" i="1"/>
  <c r="V503" i="1"/>
  <c r="U503" i="1"/>
  <c r="T503" i="1"/>
  <c r="S503" i="1"/>
  <c r="R503" i="1"/>
  <c r="Q503" i="1"/>
  <c r="P503" i="1"/>
  <c r="O503" i="1"/>
  <c r="V500" i="1"/>
  <c r="U500" i="1"/>
  <c r="T500" i="1"/>
  <c r="S500" i="1"/>
  <c r="R500" i="1"/>
  <c r="Q500" i="1"/>
  <c r="P500" i="1"/>
  <c r="O500" i="1"/>
  <c r="V501" i="1"/>
  <c r="U501" i="1"/>
  <c r="T501" i="1"/>
  <c r="S501" i="1"/>
  <c r="R501" i="1"/>
  <c r="Q501" i="1"/>
  <c r="P501" i="1"/>
  <c r="O501" i="1"/>
  <c r="V507" i="1"/>
  <c r="U507" i="1"/>
  <c r="T507" i="1"/>
  <c r="S507" i="1"/>
  <c r="R507" i="1"/>
  <c r="Q507" i="1"/>
  <c r="P507" i="1"/>
  <c r="O507" i="1"/>
  <c r="V506" i="1"/>
  <c r="U506" i="1"/>
  <c r="T506" i="1"/>
  <c r="S506" i="1"/>
  <c r="R506" i="1"/>
  <c r="Q506" i="1"/>
  <c r="P506" i="1"/>
  <c r="O506" i="1"/>
  <c r="V502" i="1"/>
  <c r="U502" i="1"/>
  <c r="T502" i="1"/>
  <c r="S502" i="1"/>
  <c r="R502" i="1"/>
  <c r="Q502" i="1"/>
  <c r="P502" i="1"/>
  <c r="O502" i="1"/>
  <c r="V505" i="1"/>
  <c r="U505" i="1"/>
  <c r="T505" i="1"/>
  <c r="S505" i="1"/>
  <c r="R505" i="1"/>
  <c r="Q505" i="1"/>
  <c r="P505" i="1"/>
  <c r="O505" i="1"/>
  <c r="V490" i="1"/>
  <c r="U490" i="1"/>
  <c r="T490" i="1"/>
  <c r="S490" i="1"/>
  <c r="R490" i="1"/>
  <c r="Q490" i="1"/>
  <c r="P490" i="1"/>
  <c r="O490" i="1"/>
  <c r="V489" i="1"/>
  <c r="U489" i="1"/>
  <c r="T489" i="1"/>
  <c r="S489" i="1"/>
  <c r="R489" i="1"/>
  <c r="Q489" i="1"/>
  <c r="P489" i="1"/>
  <c r="O489" i="1"/>
  <c r="V499" i="1"/>
  <c r="U499" i="1"/>
  <c r="T499" i="1"/>
  <c r="S499" i="1"/>
  <c r="R499" i="1"/>
  <c r="Q499" i="1"/>
  <c r="P499" i="1"/>
  <c r="O499" i="1"/>
  <c r="V492" i="1"/>
  <c r="U492" i="1"/>
  <c r="T492" i="1"/>
  <c r="S492" i="1"/>
  <c r="R492" i="1"/>
  <c r="Q492" i="1"/>
  <c r="P492" i="1"/>
  <c r="O492" i="1"/>
  <c r="V495" i="1"/>
  <c r="U495" i="1"/>
  <c r="T495" i="1"/>
  <c r="S495" i="1"/>
  <c r="R495" i="1"/>
  <c r="Q495" i="1"/>
  <c r="P495" i="1"/>
  <c r="O495" i="1"/>
  <c r="V496" i="1"/>
  <c r="U496" i="1"/>
  <c r="T496" i="1"/>
  <c r="S496" i="1"/>
  <c r="R496" i="1"/>
  <c r="Q496" i="1"/>
  <c r="P496" i="1"/>
  <c r="O496" i="1"/>
  <c r="V498" i="1"/>
  <c r="U498" i="1"/>
  <c r="T498" i="1"/>
  <c r="S498" i="1"/>
  <c r="R498" i="1"/>
  <c r="Q498" i="1"/>
  <c r="P498" i="1"/>
  <c r="O498" i="1"/>
  <c r="V493" i="1"/>
  <c r="U493" i="1"/>
  <c r="T493" i="1"/>
  <c r="S493" i="1"/>
  <c r="R493" i="1"/>
  <c r="Q493" i="1"/>
  <c r="P493" i="1"/>
  <c r="O493" i="1"/>
  <c r="V491" i="1"/>
  <c r="U491" i="1"/>
  <c r="T491" i="1"/>
  <c r="S491" i="1"/>
  <c r="R491" i="1"/>
  <c r="Q491" i="1"/>
  <c r="P491" i="1"/>
  <c r="O491" i="1"/>
  <c r="V497" i="1"/>
  <c r="U497" i="1"/>
  <c r="T497" i="1"/>
  <c r="S497" i="1"/>
  <c r="R497" i="1"/>
  <c r="Q497" i="1"/>
  <c r="P497" i="1"/>
  <c r="O497" i="1"/>
  <c r="V494" i="1"/>
  <c r="U494" i="1"/>
  <c r="T494" i="1"/>
  <c r="S494" i="1"/>
  <c r="R494" i="1"/>
  <c r="Q494" i="1"/>
  <c r="P494" i="1"/>
  <c r="O494" i="1"/>
  <c r="V487" i="1"/>
  <c r="U487" i="1"/>
  <c r="T487" i="1"/>
  <c r="S487" i="1"/>
  <c r="R487" i="1"/>
  <c r="Q487" i="1"/>
  <c r="P487" i="1"/>
  <c r="O487" i="1"/>
  <c r="V482" i="1"/>
  <c r="U482" i="1"/>
  <c r="T482" i="1"/>
  <c r="S482" i="1"/>
  <c r="R482" i="1"/>
  <c r="Q482" i="1"/>
  <c r="P482" i="1"/>
  <c r="O482" i="1"/>
  <c r="V481" i="1"/>
  <c r="U481" i="1"/>
  <c r="T481" i="1"/>
  <c r="S481" i="1"/>
  <c r="R481" i="1"/>
  <c r="Q481" i="1"/>
  <c r="P481" i="1"/>
  <c r="O481" i="1"/>
  <c r="V483" i="1"/>
  <c r="U483" i="1"/>
  <c r="T483" i="1"/>
  <c r="S483" i="1"/>
  <c r="R483" i="1"/>
  <c r="Q483" i="1"/>
  <c r="P483" i="1"/>
  <c r="O483" i="1"/>
  <c r="V488" i="1"/>
  <c r="U488" i="1"/>
  <c r="T488" i="1"/>
  <c r="S488" i="1"/>
  <c r="R488" i="1"/>
  <c r="Q488" i="1"/>
  <c r="P488" i="1"/>
  <c r="O488" i="1"/>
  <c r="V480" i="1"/>
  <c r="U480" i="1"/>
  <c r="T480" i="1"/>
  <c r="S480" i="1"/>
  <c r="R480" i="1"/>
  <c r="Q480" i="1"/>
  <c r="P480" i="1"/>
  <c r="O480" i="1"/>
  <c r="V486" i="1"/>
  <c r="U486" i="1"/>
  <c r="T486" i="1"/>
  <c r="S486" i="1"/>
  <c r="R486" i="1"/>
  <c r="Q486" i="1"/>
  <c r="P486" i="1"/>
  <c r="O486" i="1"/>
  <c r="V484" i="1"/>
  <c r="U484" i="1"/>
  <c r="T484" i="1"/>
  <c r="S484" i="1"/>
  <c r="R484" i="1"/>
  <c r="Q484" i="1"/>
  <c r="P484" i="1"/>
  <c r="O484" i="1"/>
  <c r="V485" i="1"/>
  <c r="U485" i="1"/>
  <c r="T485" i="1"/>
  <c r="S485" i="1"/>
  <c r="R485" i="1"/>
  <c r="Q485" i="1"/>
  <c r="P485" i="1"/>
  <c r="O485" i="1"/>
  <c r="V468" i="1"/>
  <c r="U468" i="1"/>
  <c r="T468" i="1"/>
  <c r="S468" i="1"/>
  <c r="R468" i="1"/>
  <c r="Q468" i="1"/>
  <c r="P468" i="1"/>
  <c r="O468" i="1"/>
  <c r="V467" i="1"/>
  <c r="U467" i="1"/>
  <c r="T467" i="1"/>
  <c r="S467" i="1"/>
  <c r="R467" i="1"/>
  <c r="Q467" i="1"/>
  <c r="P467" i="1"/>
  <c r="O467" i="1"/>
  <c r="V478" i="1"/>
  <c r="U478" i="1"/>
  <c r="T478" i="1"/>
  <c r="S478" i="1"/>
  <c r="R478" i="1"/>
  <c r="Q478" i="1"/>
  <c r="P478" i="1"/>
  <c r="O478" i="1"/>
  <c r="V471" i="1"/>
  <c r="U471" i="1"/>
  <c r="T471" i="1"/>
  <c r="S471" i="1"/>
  <c r="R471" i="1"/>
  <c r="Q471" i="1"/>
  <c r="P471" i="1"/>
  <c r="O471" i="1"/>
  <c r="V477" i="1"/>
  <c r="U477" i="1"/>
  <c r="T477" i="1"/>
  <c r="S477" i="1"/>
  <c r="R477" i="1"/>
  <c r="Q477" i="1"/>
  <c r="P477" i="1"/>
  <c r="O477" i="1"/>
  <c r="V472" i="1"/>
  <c r="U472" i="1"/>
  <c r="T472" i="1"/>
  <c r="S472" i="1"/>
  <c r="R472" i="1"/>
  <c r="Q472" i="1"/>
  <c r="P472" i="1"/>
  <c r="O472" i="1"/>
  <c r="V459" i="1"/>
  <c r="U459" i="1"/>
  <c r="T459" i="1"/>
  <c r="S459" i="1"/>
  <c r="R459" i="1"/>
  <c r="Q459" i="1"/>
  <c r="P459" i="1"/>
  <c r="O459" i="1"/>
  <c r="V475" i="1"/>
  <c r="U475" i="1"/>
  <c r="T475" i="1"/>
  <c r="S475" i="1"/>
  <c r="R475" i="1"/>
  <c r="Q475" i="1"/>
  <c r="P475" i="1"/>
  <c r="O475" i="1"/>
  <c r="V460" i="1"/>
  <c r="U460" i="1"/>
  <c r="T460" i="1"/>
  <c r="S460" i="1"/>
  <c r="R460" i="1"/>
  <c r="Q460" i="1"/>
  <c r="P460" i="1"/>
  <c r="O460" i="1"/>
  <c r="V462" i="1"/>
  <c r="U462" i="1"/>
  <c r="T462" i="1"/>
  <c r="S462" i="1"/>
  <c r="R462" i="1"/>
  <c r="Q462" i="1"/>
  <c r="P462" i="1"/>
  <c r="O462" i="1"/>
  <c r="V461" i="1"/>
  <c r="U461" i="1"/>
  <c r="T461" i="1"/>
  <c r="S461" i="1"/>
  <c r="R461" i="1"/>
  <c r="Q461" i="1"/>
  <c r="P461" i="1"/>
  <c r="O461" i="1"/>
  <c r="V476" i="1"/>
  <c r="U476" i="1"/>
  <c r="T476" i="1"/>
  <c r="S476" i="1"/>
  <c r="R476" i="1"/>
  <c r="Q476" i="1"/>
  <c r="P476" i="1"/>
  <c r="O476" i="1"/>
  <c r="V473" i="1"/>
  <c r="U473" i="1"/>
  <c r="T473" i="1"/>
  <c r="S473" i="1"/>
  <c r="R473" i="1"/>
  <c r="Q473" i="1"/>
  <c r="P473" i="1"/>
  <c r="O473" i="1"/>
  <c r="V463" i="1"/>
  <c r="U463" i="1"/>
  <c r="T463" i="1"/>
  <c r="S463" i="1"/>
  <c r="R463" i="1"/>
  <c r="Q463" i="1"/>
  <c r="P463" i="1"/>
  <c r="O463" i="1"/>
  <c r="V470" i="1"/>
  <c r="U470" i="1"/>
  <c r="T470" i="1"/>
  <c r="S470" i="1"/>
  <c r="R470" i="1"/>
  <c r="Q470" i="1"/>
  <c r="P470" i="1"/>
  <c r="O470" i="1"/>
  <c r="V474" i="1"/>
  <c r="U474" i="1"/>
  <c r="T474" i="1"/>
  <c r="S474" i="1"/>
  <c r="R474" i="1"/>
  <c r="Q474" i="1"/>
  <c r="P474" i="1"/>
  <c r="O474" i="1"/>
  <c r="V464" i="1"/>
  <c r="U464" i="1"/>
  <c r="T464" i="1"/>
  <c r="S464" i="1"/>
  <c r="R464" i="1"/>
  <c r="Q464" i="1"/>
  <c r="P464" i="1"/>
  <c r="O464" i="1"/>
  <c r="V469" i="1"/>
  <c r="U469" i="1"/>
  <c r="T469" i="1"/>
  <c r="S469" i="1"/>
  <c r="R469" i="1"/>
  <c r="Q469" i="1"/>
  <c r="P469" i="1"/>
  <c r="O469" i="1"/>
  <c r="V479" i="1"/>
  <c r="U479" i="1"/>
  <c r="T479" i="1"/>
  <c r="S479" i="1"/>
  <c r="R479" i="1"/>
  <c r="Q479" i="1"/>
  <c r="P479" i="1"/>
  <c r="O479" i="1"/>
  <c r="V466" i="1"/>
  <c r="U466" i="1"/>
  <c r="T466" i="1"/>
  <c r="S466" i="1"/>
  <c r="R466" i="1"/>
  <c r="Q466" i="1"/>
  <c r="P466" i="1"/>
  <c r="O466" i="1"/>
  <c r="V465" i="1"/>
  <c r="U465" i="1"/>
  <c r="T465" i="1"/>
  <c r="S465" i="1"/>
  <c r="R465" i="1"/>
  <c r="Q465" i="1"/>
  <c r="P465" i="1"/>
  <c r="O465" i="1"/>
  <c r="V458" i="1"/>
  <c r="U458" i="1"/>
  <c r="T458" i="1"/>
  <c r="S458" i="1"/>
  <c r="R458" i="1"/>
  <c r="Q458" i="1"/>
  <c r="P458" i="1"/>
  <c r="O458" i="1"/>
  <c r="V457" i="1"/>
  <c r="U457" i="1"/>
  <c r="T457" i="1"/>
  <c r="S457" i="1"/>
  <c r="R457" i="1"/>
  <c r="Q457" i="1"/>
  <c r="P457" i="1"/>
  <c r="O457" i="1"/>
  <c r="V452" i="1"/>
  <c r="U452" i="1"/>
  <c r="T452" i="1"/>
  <c r="S452" i="1"/>
  <c r="R452" i="1"/>
  <c r="Q452" i="1"/>
  <c r="P452" i="1"/>
  <c r="O452" i="1"/>
  <c r="V454" i="1"/>
  <c r="U454" i="1"/>
  <c r="T454" i="1"/>
  <c r="S454" i="1"/>
  <c r="R454" i="1"/>
  <c r="Q454" i="1"/>
  <c r="P454" i="1"/>
  <c r="O454" i="1"/>
  <c r="V456" i="1"/>
  <c r="U456" i="1"/>
  <c r="T456" i="1"/>
  <c r="S456" i="1"/>
  <c r="R456" i="1"/>
  <c r="Q456" i="1"/>
  <c r="P456" i="1"/>
  <c r="O456" i="1"/>
  <c r="V455" i="1"/>
  <c r="U455" i="1"/>
  <c r="T455" i="1"/>
  <c r="S455" i="1"/>
  <c r="R455" i="1"/>
  <c r="Q455" i="1"/>
  <c r="P455" i="1"/>
  <c r="O455" i="1"/>
  <c r="V453" i="1"/>
  <c r="U453" i="1"/>
  <c r="T453" i="1"/>
  <c r="S453" i="1"/>
  <c r="R453" i="1"/>
  <c r="Q453" i="1"/>
  <c r="P453" i="1"/>
  <c r="O453" i="1"/>
  <c r="V451" i="1"/>
  <c r="U451" i="1"/>
  <c r="T451" i="1"/>
  <c r="S451" i="1"/>
  <c r="R451" i="1"/>
  <c r="Q451" i="1"/>
  <c r="P451" i="1"/>
  <c r="O451" i="1"/>
  <c r="V445" i="1"/>
  <c r="U445" i="1"/>
  <c r="T445" i="1"/>
  <c r="S445" i="1"/>
  <c r="R445" i="1"/>
  <c r="Q445" i="1"/>
  <c r="P445" i="1"/>
  <c r="O445" i="1"/>
  <c r="V447" i="1"/>
  <c r="U447" i="1"/>
  <c r="T447" i="1"/>
  <c r="S447" i="1"/>
  <c r="R447" i="1"/>
  <c r="Q447" i="1"/>
  <c r="P447" i="1"/>
  <c r="O447" i="1"/>
  <c r="V450" i="1"/>
  <c r="U450" i="1"/>
  <c r="T450" i="1"/>
  <c r="S450" i="1"/>
  <c r="R450" i="1"/>
  <c r="Q450" i="1"/>
  <c r="P450" i="1"/>
  <c r="O450" i="1"/>
  <c r="V444" i="1"/>
  <c r="U444" i="1"/>
  <c r="T444" i="1"/>
  <c r="S444" i="1"/>
  <c r="R444" i="1"/>
  <c r="Q444" i="1"/>
  <c r="P444" i="1"/>
  <c r="O444" i="1"/>
  <c r="V449" i="1"/>
  <c r="U449" i="1"/>
  <c r="T449" i="1"/>
  <c r="S449" i="1"/>
  <c r="R449" i="1"/>
  <c r="Q449" i="1"/>
  <c r="P449" i="1"/>
  <c r="O449" i="1"/>
  <c r="V446" i="1"/>
  <c r="U446" i="1"/>
  <c r="T446" i="1"/>
  <c r="S446" i="1"/>
  <c r="R446" i="1"/>
  <c r="Q446" i="1"/>
  <c r="P446" i="1"/>
  <c r="O446" i="1"/>
  <c r="V448" i="1"/>
  <c r="U448" i="1"/>
  <c r="T448" i="1"/>
  <c r="S448" i="1"/>
  <c r="R448" i="1"/>
  <c r="Q448" i="1"/>
  <c r="P448" i="1"/>
  <c r="O448" i="1"/>
  <c r="V439" i="1"/>
  <c r="U439" i="1"/>
  <c r="T439" i="1"/>
  <c r="S439" i="1"/>
  <c r="R439" i="1"/>
  <c r="Q439" i="1"/>
  <c r="P439" i="1"/>
  <c r="O439" i="1"/>
  <c r="V435" i="1"/>
  <c r="U435" i="1"/>
  <c r="T435" i="1"/>
  <c r="S435" i="1"/>
  <c r="R435" i="1"/>
  <c r="Q435" i="1"/>
  <c r="P435" i="1"/>
  <c r="O435" i="1"/>
  <c r="V437" i="1"/>
  <c r="U437" i="1"/>
  <c r="T437" i="1"/>
  <c r="S437" i="1"/>
  <c r="R437" i="1"/>
  <c r="Q437" i="1"/>
  <c r="P437" i="1"/>
  <c r="O437" i="1"/>
  <c r="V442" i="1"/>
  <c r="U442" i="1"/>
  <c r="T442" i="1"/>
  <c r="S442" i="1"/>
  <c r="R442" i="1"/>
  <c r="Q442" i="1"/>
  <c r="P442" i="1"/>
  <c r="O442" i="1"/>
  <c r="V443" i="1"/>
  <c r="U443" i="1"/>
  <c r="T443" i="1"/>
  <c r="S443" i="1"/>
  <c r="R443" i="1"/>
  <c r="Q443" i="1"/>
  <c r="P443" i="1"/>
  <c r="O443" i="1"/>
  <c r="V441" i="1"/>
  <c r="U441" i="1"/>
  <c r="T441" i="1"/>
  <c r="S441" i="1"/>
  <c r="R441" i="1"/>
  <c r="Q441" i="1"/>
  <c r="P441" i="1"/>
  <c r="O441" i="1"/>
  <c r="V434" i="1"/>
  <c r="U434" i="1"/>
  <c r="T434" i="1"/>
  <c r="S434" i="1"/>
  <c r="R434" i="1"/>
  <c r="Q434" i="1"/>
  <c r="P434" i="1"/>
  <c r="O434" i="1"/>
  <c r="V440" i="1"/>
  <c r="U440" i="1"/>
  <c r="T440" i="1"/>
  <c r="S440" i="1"/>
  <c r="R440" i="1"/>
  <c r="Q440" i="1"/>
  <c r="P440" i="1"/>
  <c r="O440" i="1"/>
  <c r="V438" i="1"/>
  <c r="U438" i="1"/>
  <c r="T438" i="1"/>
  <c r="S438" i="1"/>
  <c r="R438" i="1"/>
  <c r="Q438" i="1"/>
  <c r="P438" i="1"/>
  <c r="O438" i="1"/>
  <c r="V436" i="1"/>
  <c r="U436" i="1"/>
  <c r="T436" i="1"/>
  <c r="S436" i="1"/>
  <c r="R436" i="1"/>
  <c r="Q436" i="1"/>
  <c r="P436" i="1"/>
  <c r="O436" i="1"/>
  <c r="V433" i="1"/>
  <c r="U433" i="1"/>
  <c r="T433" i="1"/>
  <c r="S433" i="1"/>
  <c r="R433" i="1"/>
  <c r="Q433" i="1"/>
  <c r="P433" i="1"/>
  <c r="O433" i="1"/>
  <c r="V426" i="1"/>
  <c r="U426" i="1"/>
  <c r="T426" i="1"/>
  <c r="S426" i="1"/>
  <c r="R426" i="1"/>
  <c r="Q426" i="1"/>
  <c r="P426" i="1"/>
  <c r="O426" i="1"/>
  <c r="V425" i="1"/>
  <c r="U425" i="1"/>
  <c r="T425" i="1"/>
  <c r="S425" i="1"/>
  <c r="R425" i="1"/>
  <c r="Q425" i="1"/>
  <c r="P425" i="1"/>
  <c r="O425" i="1"/>
  <c r="V431" i="1"/>
  <c r="U431" i="1"/>
  <c r="T431" i="1"/>
  <c r="S431" i="1"/>
  <c r="R431" i="1"/>
  <c r="Q431" i="1"/>
  <c r="P431" i="1"/>
  <c r="O431" i="1"/>
  <c r="V424" i="1"/>
  <c r="U424" i="1"/>
  <c r="T424" i="1"/>
  <c r="S424" i="1"/>
  <c r="R424" i="1"/>
  <c r="Q424" i="1"/>
  <c r="P424" i="1"/>
  <c r="O424" i="1"/>
  <c r="V423" i="1"/>
  <c r="U423" i="1"/>
  <c r="T423" i="1"/>
  <c r="S423" i="1"/>
  <c r="R423" i="1"/>
  <c r="Q423" i="1"/>
  <c r="P423" i="1"/>
  <c r="O423" i="1"/>
  <c r="V421" i="1"/>
  <c r="U421" i="1"/>
  <c r="T421" i="1"/>
  <c r="S421" i="1"/>
  <c r="R421" i="1"/>
  <c r="Q421" i="1"/>
  <c r="P421" i="1"/>
  <c r="O421" i="1"/>
  <c r="V432" i="1"/>
  <c r="U432" i="1"/>
  <c r="T432" i="1"/>
  <c r="S432" i="1"/>
  <c r="R432" i="1"/>
  <c r="Q432" i="1"/>
  <c r="P432" i="1"/>
  <c r="O432" i="1"/>
  <c r="V422" i="1"/>
  <c r="U422" i="1"/>
  <c r="T422" i="1"/>
  <c r="S422" i="1"/>
  <c r="R422" i="1"/>
  <c r="Q422" i="1"/>
  <c r="P422" i="1"/>
  <c r="O422" i="1"/>
  <c r="V427" i="1"/>
  <c r="U427" i="1"/>
  <c r="T427" i="1"/>
  <c r="S427" i="1"/>
  <c r="R427" i="1"/>
  <c r="Q427" i="1"/>
  <c r="P427" i="1"/>
  <c r="O427" i="1"/>
  <c r="V417" i="1"/>
  <c r="U417" i="1"/>
  <c r="T417" i="1"/>
  <c r="S417" i="1"/>
  <c r="R417" i="1"/>
  <c r="Q417" i="1"/>
  <c r="P417" i="1"/>
  <c r="O417" i="1"/>
  <c r="V416" i="1"/>
  <c r="U416" i="1"/>
  <c r="T416" i="1"/>
  <c r="S416" i="1"/>
  <c r="R416" i="1"/>
  <c r="Q416" i="1"/>
  <c r="P416" i="1"/>
  <c r="O416" i="1"/>
  <c r="V415" i="1"/>
  <c r="U415" i="1"/>
  <c r="T415" i="1"/>
  <c r="S415" i="1"/>
  <c r="R415" i="1"/>
  <c r="Q415" i="1"/>
  <c r="P415" i="1"/>
  <c r="O415" i="1"/>
  <c r="V413" i="1"/>
  <c r="U413" i="1"/>
  <c r="T413" i="1"/>
  <c r="S413" i="1"/>
  <c r="R413" i="1"/>
  <c r="Q413" i="1"/>
  <c r="P413" i="1"/>
  <c r="O413" i="1"/>
  <c r="V414" i="1"/>
  <c r="U414" i="1"/>
  <c r="T414" i="1"/>
  <c r="S414" i="1"/>
  <c r="R414" i="1"/>
  <c r="Q414" i="1"/>
  <c r="P414" i="1"/>
  <c r="O414" i="1"/>
  <c r="V418" i="1"/>
  <c r="U418" i="1"/>
  <c r="T418" i="1"/>
  <c r="S418" i="1"/>
  <c r="R418" i="1"/>
  <c r="Q418" i="1"/>
  <c r="P418" i="1"/>
  <c r="O418" i="1"/>
  <c r="V430" i="1"/>
  <c r="U430" i="1"/>
  <c r="T430" i="1"/>
  <c r="S430" i="1"/>
  <c r="R430" i="1"/>
  <c r="Q430" i="1"/>
  <c r="P430" i="1"/>
  <c r="O430" i="1"/>
  <c r="V429" i="1"/>
  <c r="U429" i="1"/>
  <c r="T429" i="1"/>
  <c r="S429" i="1"/>
  <c r="R429" i="1"/>
  <c r="Q429" i="1"/>
  <c r="P429" i="1"/>
  <c r="O429" i="1"/>
  <c r="V420" i="1"/>
  <c r="U420" i="1"/>
  <c r="T420" i="1"/>
  <c r="S420" i="1"/>
  <c r="R420" i="1"/>
  <c r="Q420" i="1"/>
  <c r="P420" i="1"/>
  <c r="O420" i="1"/>
  <c r="V428" i="1"/>
  <c r="U428" i="1"/>
  <c r="T428" i="1"/>
  <c r="S428" i="1"/>
  <c r="R428" i="1"/>
  <c r="Q428" i="1"/>
  <c r="P428" i="1"/>
  <c r="O428" i="1"/>
  <c r="V419" i="1"/>
  <c r="U419" i="1"/>
  <c r="T419" i="1"/>
  <c r="S419" i="1"/>
  <c r="R419" i="1"/>
  <c r="Q419" i="1"/>
  <c r="P419" i="1"/>
  <c r="O419" i="1"/>
  <c r="V402" i="1"/>
  <c r="U402" i="1"/>
  <c r="T402" i="1"/>
  <c r="S402" i="1"/>
  <c r="R402" i="1"/>
  <c r="Q402" i="1"/>
  <c r="P402" i="1"/>
  <c r="O402" i="1"/>
  <c r="V408" i="1"/>
  <c r="U408" i="1"/>
  <c r="T408" i="1"/>
  <c r="S408" i="1"/>
  <c r="R408" i="1"/>
  <c r="Q408" i="1"/>
  <c r="P408" i="1"/>
  <c r="O408" i="1"/>
  <c r="V410" i="1"/>
  <c r="U410" i="1"/>
  <c r="T410" i="1"/>
  <c r="S410" i="1"/>
  <c r="R410" i="1"/>
  <c r="Q410" i="1"/>
  <c r="P410" i="1"/>
  <c r="O410" i="1"/>
  <c r="V400" i="1"/>
  <c r="U400" i="1"/>
  <c r="T400" i="1"/>
  <c r="S400" i="1"/>
  <c r="R400" i="1"/>
  <c r="Q400" i="1"/>
  <c r="P400" i="1"/>
  <c r="O400" i="1"/>
  <c r="V401" i="1"/>
  <c r="U401" i="1"/>
  <c r="T401" i="1"/>
  <c r="S401" i="1"/>
  <c r="R401" i="1"/>
  <c r="Q401" i="1"/>
  <c r="P401" i="1"/>
  <c r="O401" i="1"/>
  <c r="V409" i="1"/>
  <c r="U409" i="1"/>
  <c r="T409" i="1"/>
  <c r="S409" i="1"/>
  <c r="R409" i="1"/>
  <c r="Q409" i="1"/>
  <c r="P409" i="1"/>
  <c r="O409" i="1"/>
  <c r="V394" i="1"/>
  <c r="U394" i="1"/>
  <c r="T394" i="1"/>
  <c r="S394" i="1"/>
  <c r="R394" i="1"/>
  <c r="Q394" i="1"/>
  <c r="P394" i="1"/>
  <c r="O394" i="1"/>
  <c r="V396" i="1"/>
  <c r="U396" i="1"/>
  <c r="T396" i="1"/>
  <c r="S396" i="1"/>
  <c r="R396" i="1"/>
  <c r="Q396" i="1"/>
  <c r="P396" i="1"/>
  <c r="O396" i="1"/>
  <c r="V399" i="1"/>
  <c r="U399" i="1"/>
  <c r="T399" i="1"/>
  <c r="S399" i="1"/>
  <c r="R399" i="1"/>
  <c r="Q399" i="1"/>
  <c r="P399" i="1"/>
  <c r="O399" i="1"/>
  <c r="V412" i="1"/>
  <c r="U412" i="1"/>
  <c r="T412" i="1"/>
  <c r="S412" i="1"/>
  <c r="R412" i="1"/>
  <c r="Q412" i="1"/>
  <c r="P412" i="1"/>
  <c r="O412" i="1"/>
  <c r="V392" i="1"/>
  <c r="U392" i="1"/>
  <c r="T392" i="1"/>
  <c r="S392" i="1"/>
  <c r="R392" i="1"/>
  <c r="Q392" i="1"/>
  <c r="P392" i="1"/>
  <c r="O392" i="1"/>
  <c r="V395" i="1"/>
  <c r="U395" i="1"/>
  <c r="T395" i="1"/>
  <c r="S395" i="1"/>
  <c r="R395" i="1"/>
  <c r="Q395" i="1"/>
  <c r="P395" i="1"/>
  <c r="O395" i="1"/>
  <c r="V391" i="1"/>
  <c r="U391" i="1"/>
  <c r="T391" i="1"/>
  <c r="S391" i="1"/>
  <c r="R391" i="1"/>
  <c r="Q391" i="1"/>
  <c r="P391" i="1"/>
  <c r="O391" i="1"/>
  <c r="V390" i="1"/>
  <c r="U390" i="1"/>
  <c r="T390" i="1"/>
  <c r="S390" i="1"/>
  <c r="R390" i="1"/>
  <c r="Q390" i="1"/>
  <c r="P390" i="1"/>
  <c r="O390" i="1"/>
  <c r="V411" i="1"/>
  <c r="U411" i="1"/>
  <c r="T411" i="1"/>
  <c r="S411" i="1"/>
  <c r="R411" i="1"/>
  <c r="Q411" i="1"/>
  <c r="P411" i="1"/>
  <c r="O411" i="1"/>
  <c r="V393" i="1"/>
  <c r="U393" i="1"/>
  <c r="T393" i="1"/>
  <c r="S393" i="1"/>
  <c r="R393" i="1"/>
  <c r="Q393" i="1"/>
  <c r="P393" i="1"/>
  <c r="O393" i="1"/>
  <c r="V407" i="1"/>
  <c r="U407" i="1"/>
  <c r="T407" i="1"/>
  <c r="S407" i="1"/>
  <c r="R407" i="1"/>
  <c r="Q407" i="1"/>
  <c r="P407" i="1"/>
  <c r="O407" i="1"/>
  <c r="V406" i="1"/>
  <c r="U406" i="1"/>
  <c r="T406" i="1"/>
  <c r="S406" i="1"/>
  <c r="R406" i="1"/>
  <c r="Q406" i="1"/>
  <c r="P406" i="1"/>
  <c r="O406" i="1"/>
  <c r="V405" i="1"/>
  <c r="U405" i="1"/>
  <c r="T405" i="1"/>
  <c r="S405" i="1"/>
  <c r="R405" i="1"/>
  <c r="Q405" i="1"/>
  <c r="P405" i="1"/>
  <c r="O405" i="1"/>
  <c r="V404" i="1"/>
  <c r="U404" i="1"/>
  <c r="T404" i="1"/>
  <c r="S404" i="1"/>
  <c r="R404" i="1"/>
  <c r="Q404" i="1"/>
  <c r="P404" i="1"/>
  <c r="O404" i="1"/>
  <c r="V397" i="1"/>
  <c r="U397" i="1"/>
  <c r="T397" i="1"/>
  <c r="S397" i="1"/>
  <c r="R397" i="1"/>
  <c r="Q397" i="1"/>
  <c r="P397" i="1"/>
  <c r="O397" i="1"/>
  <c r="V403" i="1"/>
  <c r="U403" i="1"/>
  <c r="T403" i="1"/>
  <c r="S403" i="1"/>
  <c r="R403" i="1"/>
  <c r="Q403" i="1"/>
  <c r="P403" i="1"/>
  <c r="O403" i="1"/>
  <c r="V398" i="1"/>
  <c r="U398" i="1"/>
  <c r="T398" i="1"/>
  <c r="S398" i="1"/>
  <c r="R398" i="1"/>
  <c r="Q398" i="1"/>
  <c r="P398" i="1"/>
  <c r="O398" i="1"/>
  <c r="V389" i="1"/>
  <c r="U389" i="1"/>
  <c r="T389" i="1"/>
  <c r="S389" i="1"/>
  <c r="R389" i="1"/>
  <c r="Q389" i="1"/>
  <c r="P389" i="1"/>
  <c r="O389" i="1"/>
  <c r="V377" i="1"/>
  <c r="U377" i="1"/>
  <c r="T377" i="1"/>
  <c r="S377" i="1"/>
  <c r="R377" i="1"/>
  <c r="Q377" i="1"/>
  <c r="P377" i="1"/>
  <c r="O377" i="1"/>
  <c r="V380" i="1"/>
  <c r="U380" i="1"/>
  <c r="T380" i="1"/>
  <c r="S380" i="1"/>
  <c r="R380" i="1"/>
  <c r="Q380" i="1"/>
  <c r="P380" i="1"/>
  <c r="O380" i="1"/>
  <c r="V382" i="1"/>
  <c r="U382" i="1"/>
  <c r="T382" i="1"/>
  <c r="S382" i="1"/>
  <c r="R382" i="1"/>
  <c r="Q382" i="1"/>
  <c r="P382" i="1"/>
  <c r="O382" i="1"/>
  <c r="V379" i="1"/>
  <c r="U379" i="1"/>
  <c r="T379" i="1"/>
  <c r="S379" i="1"/>
  <c r="R379" i="1"/>
  <c r="Q379" i="1"/>
  <c r="P379" i="1"/>
  <c r="O379" i="1"/>
  <c r="V388" i="1"/>
  <c r="U388" i="1"/>
  <c r="T388" i="1"/>
  <c r="S388" i="1"/>
  <c r="R388" i="1"/>
  <c r="Q388" i="1"/>
  <c r="P388" i="1"/>
  <c r="O388" i="1"/>
  <c r="V372" i="1"/>
  <c r="U372" i="1"/>
  <c r="T372" i="1"/>
  <c r="S372" i="1"/>
  <c r="R372" i="1"/>
  <c r="Q372" i="1"/>
  <c r="P372" i="1"/>
  <c r="O372" i="1"/>
  <c r="V378" i="1"/>
  <c r="U378" i="1"/>
  <c r="T378" i="1"/>
  <c r="S378" i="1"/>
  <c r="R378" i="1"/>
  <c r="Q378" i="1"/>
  <c r="P378" i="1"/>
  <c r="O378" i="1"/>
  <c r="V385" i="1"/>
  <c r="U385" i="1"/>
  <c r="T385" i="1"/>
  <c r="S385" i="1"/>
  <c r="R385" i="1"/>
  <c r="Q385" i="1"/>
  <c r="P385" i="1"/>
  <c r="O385" i="1"/>
  <c r="V369" i="1"/>
  <c r="U369" i="1"/>
  <c r="T369" i="1"/>
  <c r="S369" i="1"/>
  <c r="R369" i="1"/>
  <c r="Q369" i="1"/>
  <c r="P369" i="1"/>
  <c r="O369" i="1"/>
  <c r="V368" i="1"/>
  <c r="U368" i="1"/>
  <c r="T368" i="1"/>
  <c r="S368" i="1"/>
  <c r="R368" i="1"/>
  <c r="Q368" i="1"/>
  <c r="P368" i="1"/>
  <c r="O368" i="1"/>
  <c r="V375" i="1"/>
  <c r="U375" i="1"/>
  <c r="T375" i="1"/>
  <c r="S375" i="1"/>
  <c r="R375" i="1"/>
  <c r="Q375" i="1"/>
  <c r="P375" i="1"/>
  <c r="O375" i="1"/>
  <c r="V371" i="1"/>
  <c r="U371" i="1"/>
  <c r="T371" i="1"/>
  <c r="S371" i="1"/>
  <c r="R371" i="1"/>
  <c r="Q371" i="1"/>
  <c r="P371" i="1"/>
  <c r="O371" i="1"/>
  <c r="V374" i="1"/>
  <c r="U374" i="1"/>
  <c r="T374" i="1"/>
  <c r="S374" i="1"/>
  <c r="R374" i="1"/>
  <c r="Q374" i="1"/>
  <c r="P374" i="1"/>
  <c r="O374" i="1"/>
  <c r="V373" i="1"/>
  <c r="U373" i="1"/>
  <c r="T373" i="1"/>
  <c r="S373" i="1"/>
  <c r="R373" i="1"/>
  <c r="Q373" i="1"/>
  <c r="P373" i="1"/>
  <c r="O373" i="1"/>
  <c r="V386" i="1"/>
  <c r="U386" i="1"/>
  <c r="T386" i="1"/>
  <c r="S386" i="1"/>
  <c r="R386" i="1"/>
  <c r="Q386" i="1"/>
  <c r="P386" i="1"/>
  <c r="O386" i="1"/>
  <c r="V381" i="1"/>
  <c r="U381" i="1"/>
  <c r="T381" i="1"/>
  <c r="S381" i="1"/>
  <c r="R381" i="1"/>
  <c r="Q381" i="1"/>
  <c r="P381" i="1"/>
  <c r="O381" i="1"/>
  <c r="V387" i="1"/>
  <c r="U387" i="1"/>
  <c r="T387" i="1"/>
  <c r="S387" i="1"/>
  <c r="R387" i="1"/>
  <c r="Q387" i="1"/>
  <c r="P387" i="1"/>
  <c r="O387" i="1"/>
  <c r="V370" i="1"/>
  <c r="U370" i="1"/>
  <c r="T370" i="1"/>
  <c r="S370" i="1"/>
  <c r="R370" i="1"/>
  <c r="Q370" i="1"/>
  <c r="P370" i="1"/>
  <c r="O370" i="1"/>
  <c r="V383" i="1"/>
  <c r="U383" i="1"/>
  <c r="T383" i="1"/>
  <c r="S383" i="1"/>
  <c r="R383" i="1"/>
  <c r="Q383" i="1"/>
  <c r="P383" i="1"/>
  <c r="O383" i="1"/>
  <c r="V384" i="1"/>
  <c r="U384" i="1"/>
  <c r="T384" i="1"/>
  <c r="S384" i="1"/>
  <c r="R384" i="1"/>
  <c r="Q384" i="1"/>
  <c r="P384" i="1"/>
  <c r="O384" i="1"/>
  <c r="V376" i="1"/>
  <c r="U376" i="1"/>
  <c r="T376" i="1"/>
  <c r="S376" i="1"/>
  <c r="R376" i="1"/>
  <c r="Q376" i="1"/>
  <c r="P376" i="1"/>
  <c r="O376" i="1"/>
  <c r="V364" i="1"/>
  <c r="U364" i="1"/>
  <c r="T364" i="1"/>
  <c r="S364" i="1"/>
  <c r="R364" i="1"/>
  <c r="Q364" i="1"/>
  <c r="P364" i="1"/>
  <c r="O364" i="1"/>
  <c r="V367" i="1"/>
  <c r="U367" i="1"/>
  <c r="T367" i="1"/>
  <c r="S367" i="1"/>
  <c r="R367" i="1"/>
  <c r="Q367" i="1"/>
  <c r="P367" i="1"/>
  <c r="O367" i="1"/>
  <c r="V366" i="1"/>
  <c r="U366" i="1"/>
  <c r="T366" i="1"/>
  <c r="S366" i="1"/>
  <c r="R366" i="1"/>
  <c r="Q366" i="1"/>
  <c r="P366" i="1"/>
  <c r="O366" i="1"/>
  <c r="V365" i="1"/>
  <c r="U365" i="1"/>
  <c r="T365" i="1"/>
  <c r="S365" i="1"/>
  <c r="R365" i="1"/>
  <c r="Q365" i="1"/>
  <c r="P365" i="1"/>
  <c r="O365" i="1"/>
  <c r="V363" i="1"/>
  <c r="U363" i="1"/>
  <c r="T363" i="1"/>
  <c r="S363" i="1"/>
  <c r="R363" i="1"/>
  <c r="Q363" i="1"/>
  <c r="P363" i="1"/>
  <c r="O363" i="1"/>
  <c r="V361" i="1"/>
  <c r="U361" i="1"/>
  <c r="T361" i="1"/>
  <c r="S361" i="1"/>
  <c r="R361" i="1"/>
  <c r="Q361" i="1"/>
  <c r="P361" i="1"/>
  <c r="O361" i="1"/>
  <c r="V360" i="1"/>
  <c r="U360" i="1"/>
  <c r="T360" i="1"/>
  <c r="S360" i="1"/>
  <c r="R360" i="1"/>
  <c r="Q360" i="1"/>
  <c r="P360" i="1"/>
  <c r="O360" i="1"/>
  <c r="V362" i="1"/>
  <c r="U362" i="1"/>
  <c r="T362" i="1"/>
  <c r="S362" i="1"/>
  <c r="R362" i="1"/>
  <c r="Q362" i="1"/>
  <c r="P362" i="1"/>
  <c r="O362" i="1"/>
  <c r="V359" i="1"/>
  <c r="U359" i="1"/>
  <c r="T359" i="1"/>
  <c r="S359" i="1"/>
  <c r="R359" i="1"/>
  <c r="Q359" i="1"/>
  <c r="P359" i="1"/>
  <c r="O359" i="1"/>
  <c r="V358" i="1"/>
  <c r="U358" i="1"/>
  <c r="T358" i="1"/>
  <c r="S358" i="1"/>
  <c r="R358" i="1"/>
  <c r="Q358" i="1"/>
  <c r="P358" i="1"/>
  <c r="O358" i="1"/>
  <c r="V348" i="1"/>
  <c r="U348" i="1"/>
  <c r="T348" i="1"/>
  <c r="S348" i="1"/>
  <c r="R348" i="1"/>
  <c r="Q348" i="1"/>
  <c r="P348" i="1"/>
  <c r="O348" i="1"/>
  <c r="V349" i="1"/>
  <c r="U349" i="1"/>
  <c r="T349" i="1"/>
  <c r="S349" i="1"/>
  <c r="R349" i="1"/>
  <c r="Q349" i="1"/>
  <c r="P349" i="1"/>
  <c r="O349" i="1"/>
  <c r="V356" i="1"/>
  <c r="U356" i="1"/>
  <c r="T356" i="1"/>
  <c r="S356" i="1"/>
  <c r="R356" i="1"/>
  <c r="Q356" i="1"/>
  <c r="P356" i="1"/>
  <c r="O356" i="1"/>
  <c r="V357" i="1"/>
  <c r="U357" i="1"/>
  <c r="T357" i="1"/>
  <c r="S357" i="1"/>
  <c r="R357" i="1"/>
  <c r="Q357" i="1"/>
  <c r="P357" i="1"/>
  <c r="O357" i="1"/>
  <c r="V353" i="1"/>
  <c r="U353" i="1"/>
  <c r="T353" i="1"/>
  <c r="S353" i="1"/>
  <c r="R353" i="1"/>
  <c r="Q353" i="1"/>
  <c r="P353" i="1"/>
  <c r="O353" i="1"/>
  <c r="V347" i="1"/>
  <c r="U347" i="1"/>
  <c r="T347" i="1"/>
  <c r="S347" i="1"/>
  <c r="R347" i="1"/>
  <c r="Q347" i="1"/>
  <c r="P347" i="1"/>
  <c r="O347" i="1"/>
  <c r="V346" i="1"/>
  <c r="U346" i="1"/>
  <c r="T346" i="1"/>
  <c r="S346" i="1"/>
  <c r="R346" i="1"/>
  <c r="Q346" i="1"/>
  <c r="P346" i="1"/>
  <c r="O346" i="1"/>
  <c r="V345" i="1"/>
  <c r="U345" i="1"/>
  <c r="T345" i="1"/>
  <c r="S345" i="1"/>
  <c r="R345" i="1"/>
  <c r="Q345" i="1"/>
  <c r="P345" i="1"/>
  <c r="O345" i="1"/>
  <c r="V352" i="1"/>
  <c r="U352" i="1"/>
  <c r="T352" i="1"/>
  <c r="S352" i="1"/>
  <c r="R352" i="1"/>
  <c r="Q352" i="1"/>
  <c r="P352" i="1"/>
  <c r="O352" i="1"/>
  <c r="V344" i="1"/>
  <c r="U344" i="1"/>
  <c r="T344" i="1"/>
  <c r="S344" i="1"/>
  <c r="R344" i="1"/>
  <c r="Q344" i="1"/>
  <c r="P344" i="1"/>
  <c r="O344" i="1"/>
  <c r="V334" i="1"/>
  <c r="U334" i="1"/>
  <c r="T334" i="1"/>
  <c r="S334" i="1"/>
  <c r="R334" i="1"/>
  <c r="Q334" i="1"/>
  <c r="P334" i="1"/>
  <c r="O334" i="1"/>
  <c r="V337" i="1"/>
  <c r="U337" i="1"/>
  <c r="T337" i="1"/>
  <c r="S337" i="1"/>
  <c r="R337" i="1"/>
  <c r="Q337" i="1"/>
  <c r="P337" i="1"/>
  <c r="O337" i="1"/>
  <c r="V336" i="1"/>
  <c r="U336" i="1"/>
  <c r="T336" i="1"/>
  <c r="S336" i="1"/>
  <c r="R336" i="1"/>
  <c r="Q336" i="1"/>
  <c r="P336" i="1"/>
  <c r="O336" i="1"/>
  <c r="V339" i="1"/>
  <c r="U339" i="1"/>
  <c r="T339" i="1"/>
  <c r="S339" i="1"/>
  <c r="R339" i="1"/>
  <c r="Q339" i="1"/>
  <c r="P339" i="1"/>
  <c r="O339" i="1"/>
  <c r="V335" i="1"/>
  <c r="U335" i="1"/>
  <c r="T335" i="1"/>
  <c r="S335" i="1"/>
  <c r="R335" i="1"/>
  <c r="Q335" i="1"/>
  <c r="P335" i="1"/>
  <c r="O335" i="1"/>
  <c r="V338" i="1"/>
  <c r="U338" i="1"/>
  <c r="T338" i="1"/>
  <c r="S338" i="1"/>
  <c r="R338" i="1"/>
  <c r="Q338" i="1"/>
  <c r="P338" i="1"/>
  <c r="O338" i="1"/>
  <c r="V341" i="1"/>
  <c r="U341" i="1"/>
  <c r="T341" i="1"/>
  <c r="S341" i="1"/>
  <c r="R341" i="1"/>
  <c r="Q341" i="1"/>
  <c r="P341" i="1"/>
  <c r="O341" i="1"/>
  <c r="V340" i="1"/>
  <c r="U340" i="1"/>
  <c r="T340" i="1"/>
  <c r="S340" i="1"/>
  <c r="R340" i="1"/>
  <c r="Q340" i="1"/>
  <c r="P340" i="1"/>
  <c r="O340" i="1"/>
  <c r="V355" i="1"/>
  <c r="U355" i="1"/>
  <c r="T355" i="1"/>
  <c r="S355" i="1"/>
  <c r="R355" i="1"/>
  <c r="Q355" i="1"/>
  <c r="P355" i="1"/>
  <c r="O355" i="1"/>
  <c r="V354" i="1"/>
  <c r="U354" i="1"/>
  <c r="T354" i="1"/>
  <c r="S354" i="1"/>
  <c r="R354" i="1"/>
  <c r="Q354" i="1"/>
  <c r="P354" i="1"/>
  <c r="O354" i="1"/>
  <c r="V351" i="1"/>
  <c r="U351" i="1"/>
  <c r="T351" i="1"/>
  <c r="S351" i="1"/>
  <c r="R351" i="1"/>
  <c r="Q351" i="1"/>
  <c r="P351" i="1"/>
  <c r="O351" i="1"/>
  <c r="V350" i="1"/>
  <c r="U350" i="1"/>
  <c r="T350" i="1"/>
  <c r="S350" i="1"/>
  <c r="R350" i="1"/>
  <c r="Q350" i="1"/>
  <c r="P350" i="1"/>
  <c r="O350" i="1"/>
  <c r="V342" i="1"/>
  <c r="U342" i="1"/>
  <c r="T342" i="1"/>
  <c r="S342" i="1"/>
  <c r="R342" i="1"/>
  <c r="Q342" i="1"/>
  <c r="P342" i="1"/>
  <c r="O342" i="1"/>
  <c r="V343" i="1"/>
  <c r="U343" i="1"/>
  <c r="T343" i="1"/>
  <c r="S343" i="1"/>
  <c r="R343" i="1"/>
  <c r="Q343" i="1"/>
  <c r="P343" i="1"/>
  <c r="O343" i="1"/>
  <c r="V291" i="1"/>
  <c r="U291" i="1"/>
  <c r="T291" i="1"/>
  <c r="S291" i="1"/>
  <c r="R291" i="1"/>
  <c r="Q291" i="1"/>
  <c r="P291" i="1"/>
  <c r="O291" i="1"/>
  <c r="V289" i="1"/>
  <c r="U289" i="1"/>
  <c r="T289" i="1"/>
  <c r="S289" i="1"/>
  <c r="R289" i="1"/>
  <c r="Q289" i="1"/>
  <c r="P289" i="1"/>
  <c r="O289" i="1"/>
  <c r="V274" i="1"/>
  <c r="U274" i="1"/>
  <c r="T274" i="1"/>
  <c r="S274" i="1"/>
  <c r="R274" i="1"/>
  <c r="Q274" i="1"/>
  <c r="P274" i="1"/>
  <c r="O274" i="1"/>
  <c r="V265" i="1"/>
  <c r="U265" i="1"/>
  <c r="T265" i="1"/>
  <c r="S265" i="1"/>
  <c r="R265" i="1"/>
  <c r="Q265" i="1"/>
  <c r="P265" i="1"/>
  <c r="O265" i="1"/>
  <c r="V273" i="1"/>
  <c r="U273" i="1"/>
  <c r="T273" i="1"/>
  <c r="S273" i="1"/>
  <c r="R273" i="1"/>
  <c r="Q273" i="1"/>
  <c r="P273" i="1"/>
  <c r="O273" i="1"/>
  <c r="V260" i="1"/>
  <c r="U260" i="1"/>
  <c r="T260" i="1"/>
  <c r="S260" i="1"/>
  <c r="R260" i="1"/>
  <c r="Q260" i="1"/>
  <c r="P260" i="1"/>
  <c r="O260" i="1"/>
  <c r="V235" i="1"/>
  <c r="U235" i="1"/>
  <c r="T235" i="1"/>
  <c r="S235" i="1"/>
  <c r="R235" i="1"/>
  <c r="Q235" i="1"/>
  <c r="P235" i="1"/>
  <c r="O235" i="1"/>
  <c r="V287" i="1"/>
  <c r="U287" i="1"/>
  <c r="T287" i="1"/>
  <c r="S287" i="1"/>
  <c r="R287" i="1"/>
  <c r="Q287" i="1"/>
  <c r="P287" i="1"/>
  <c r="O287" i="1"/>
  <c r="V183" i="1"/>
  <c r="U183" i="1"/>
  <c r="T183" i="1"/>
  <c r="S183" i="1"/>
  <c r="R183" i="1"/>
  <c r="Q183" i="1"/>
  <c r="P183" i="1"/>
  <c r="O183" i="1"/>
  <c r="V330" i="1"/>
  <c r="U330" i="1"/>
  <c r="T330" i="1"/>
  <c r="S330" i="1"/>
  <c r="R330" i="1"/>
  <c r="Q330" i="1"/>
  <c r="P330" i="1"/>
  <c r="O330" i="1"/>
  <c r="V329" i="1"/>
  <c r="U329" i="1"/>
  <c r="T329" i="1"/>
  <c r="S329" i="1"/>
  <c r="R329" i="1"/>
  <c r="Q329" i="1"/>
  <c r="P329" i="1"/>
  <c r="O329" i="1"/>
  <c r="V328" i="1"/>
  <c r="U328" i="1"/>
  <c r="T328" i="1"/>
  <c r="S328" i="1"/>
  <c r="R328" i="1"/>
  <c r="Q328" i="1"/>
  <c r="P328" i="1"/>
  <c r="O328" i="1"/>
  <c r="V234" i="1"/>
  <c r="U234" i="1"/>
  <c r="T234" i="1"/>
  <c r="S234" i="1"/>
  <c r="R234" i="1"/>
  <c r="Q234" i="1"/>
  <c r="P234" i="1"/>
  <c r="O234" i="1"/>
  <c r="V272" i="1"/>
  <c r="U272" i="1"/>
  <c r="T272" i="1"/>
  <c r="S272" i="1"/>
  <c r="R272" i="1"/>
  <c r="Q272" i="1"/>
  <c r="P272" i="1"/>
  <c r="O272" i="1"/>
  <c r="V264" i="1"/>
  <c r="U264" i="1"/>
  <c r="T264" i="1"/>
  <c r="S264" i="1"/>
  <c r="R264" i="1"/>
  <c r="Q264" i="1"/>
  <c r="P264" i="1"/>
  <c r="O264" i="1"/>
  <c r="V233" i="1"/>
  <c r="U233" i="1"/>
  <c r="T233" i="1"/>
  <c r="S233" i="1"/>
  <c r="R233" i="1"/>
  <c r="Q233" i="1"/>
  <c r="P233" i="1"/>
  <c r="O233" i="1"/>
  <c r="V283" i="1"/>
  <c r="U283" i="1"/>
  <c r="T283" i="1"/>
  <c r="S283" i="1"/>
  <c r="R283" i="1"/>
  <c r="Q283" i="1"/>
  <c r="P283" i="1"/>
  <c r="O283" i="1"/>
  <c r="V258" i="1"/>
  <c r="U258" i="1"/>
  <c r="T258" i="1"/>
  <c r="S258" i="1"/>
  <c r="R258" i="1"/>
  <c r="Q258" i="1"/>
  <c r="P258" i="1"/>
  <c r="O258" i="1"/>
  <c r="V232" i="1"/>
  <c r="U232" i="1"/>
  <c r="T232" i="1"/>
  <c r="S232" i="1"/>
  <c r="R232" i="1"/>
  <c r="Q232" i="1"/>
  <c r="P232" i="1"/>
  <c r="O232" i="1"/>
  <c r="V288" i="1"/>
  <c r="U288" i="1"/>
  <c r="T288" i="1"/>
  <c r="S288" i="1"/>
  <c r="R288" i="1"/>
  <c r="Q288" i="1"/>
  <c r="P288" i="1"/>
  <c r="O288" i="1"/>
  <c r="V231" i="1"/>
  <c r="U231" i="1"/>
  <c r="T231" i="1"/>
  <c r="S231" i="1"/>
  <c r="R231" i="1"/>
  <c r="Q231" i="1"/>
  <c r="P231" i="1"/>
  <c r="O231" i="1"/>
  <c r="V263" i="1"/>
  <c r="U263" i="1"/>
  <c r="T263" i="1"/>
  <c r="S263" i="1"/>
  <c r="R263" i="1"/>
  <c r="Q263" i="1"/>
  <c r="P263" i="1"/>
  <c r="O263" i="1"/>
  <c r="V327" i="1"/>
  <c r="U327" i="1"/>
  <c r="T327" i="1"/>
  <c r="S327" i="1"/>
  <c r="R327" i="1"/>
  <c r="Q327" i="1"/>
  <c r="P327" i="1"/>
  <c r="O327" i="1"/>
  <c r="V230" i="1"/>
  <c r="U230" i="1"/>
  <c r="T230" i="1"/>
  <c r="S230" i="1"/>
  <c r="R230" i="1"/>
  <c r="Q230" i="1"/>
  <c r="P230" i="1"/>
  <c r="O230" i="1"/>
  <c r="V229" i="1"/>
  <c r="U229" i="1"/>
  <c r="T229" i="1"/>
  <c r="S229" i="1"/>
  <c r="R229" i="1"/>
  <c r="Q229" i="1"/>
  <c r="P229" i="1"/>
  <c r="O229" i="1"/>
  <c r="V254" i="1"/>
  <c r="U254" i="1"/>
  <c r="T254" i="1"/>
  <c r="S254" i="1"/>
  <c r="R254" i="1"/>
  <c r="Q254" i="1"/>
  <c r="P254" i="1"/>
  <c r="O254" i="1"/>
  <c r="V198" i="1"/>
  <c r="U198" i="1"/>
  <c r="T198" i="1"/>
  <c r="S198" i="1"/>
  <c r="R198" i="1"/>
  <c r="Q198" i="1"/>
  <c r="P198" i="1"/>
  <c r="O198" i="1"/>
  <c r="V197" i="1"/>
  <c r="U197" i="1"/>
  <c r="T197" i="1"/>
  <c r="S197" i="1"/>
  <c r="R197" i="1"/>
  <c r="Q197" i="1"/>
  <c r="P197" i="1"/>
  <c r="O197" i="1"/>
  <c r="V257" i="1"/>
  <c r="U257" i="1"/>
  <c r="T257" i="1"/>
  <c r="S257" i="1"/>
  <c r="R257" i="1"/>
  <c r="Q257" i="1"/>
  <c r="P257" i="1"/>
  <c r="O257" i="1"/>
  <c r="V196" i="1"/>
  <c r="U196" i="1"/>
  <c r="T196" i="1"/>
  <c r="S196" i="1"/>
  <c r="R196" i="1"/>
  <c r="Q196" i="1"/>
  <c r="P196" i="1"/>
  <c r="O196" i="1"/>
  <c r="V326" i="1"/>
  <c r="U326" i="1"/>
  <c r="T326" i="1"/>
  <c r="S326" i="1"/>
  <c r="R326" i="1"/>
  <c r="Q326" i="1"/>
  <c r="P326" i="1"/>
  <c r="O326" i="1"/>
  <c r="V290" i="1"/>
  <c r="U290" i="1"/>
  <c r="T290" i="1"/>
  <c r="S290" i="1"/>
  <c r="R290" i="1"/>
  <c r="Q290" i="1"/>
  <c r="P290" i="1"/>
  <c r="O290" i="1"/>
  <c r="V182" i="1"/>
  <c r="U182" i="1"/>
  <c r="T182" i="1"/>
  <c r="S182" i="1"/>
  <c r="R182" i="1"/>
  <c r="Q182" i="1"/>
  <c r="P182" i="1"/>
  <c r="O182" i="1"/>
  <c r="V259" i="1"/>
  <c r="U259" i="1"/>
  <c r="T259" i="1"/>
  <c r="S259" i="1"/>
  <c r="R259" i="1"/>
  <c r="Q259" i="1"/>
  <c r="P259" i="1"/>
  <c r="O259" i="1"/>
  <c r="V319" i="1"/>
  <c r="U319" i="1"/>
  <c r="T319" i="1"/>
  <c r="S319" i="1"/>
  <c r="R319" i="1"/>
  <c r="Q319" i="1"/>
  <c r="P319" i="1"/>
  <c r="O319" i="1"/>
  <c r="V325" i="1"/>
  <c r="U325" i="1"/>
  <c r="T325" i="1"/>
  <c r="S325" i="1"/>
  <c r="R325" i="1"/>
  <c r="Q325" i="1"/>
  <c r="P325" i="1"/>
  <c r="O325" i="1"/>
  <c r="V195" i="1"/>
  <c r="U195" i="1"/>
  <c r="T195" i="1"/>
  <c r="S195" i="1"/>
  <c r="R195" i="1"/>
  <c r="Q195" i="1"/>
  <c r="P195" i="1"/>
  <c r="O195" i="1"/>
  <c r="V284" i="1"/>
  <c r="U284" i="1"/>
  <c r="T284" i="1"/>
  <c r="S284" i="1"/>
  <c r="R284" i="1"/>
  <c r="Q284" i="1"/>
  <c r="P284" i="1"/>
  <c r="O284" i="1"/>
  <c r="V194" i="1"/>
  <c r="U194" i="1"/>
  <c r="T194" i="1"/>
  <c r="S194" i="1"/>
  <c r="R194" i="1"/>
  <c r="Q194" i="1"/>
  <c r="P194" i="1"/>
  <c r="O194" i="1"/>
  <c r="V228" i="1"/>
  <c r="U228" i="1"/>
  <c r="T228" i="1"/>
  <c r="S228" i="1"/>
  <c r="R228" i="1"/>
  <c r="Q228" i="1"/>
  <c r="P228" i="1"/>
  <c r="O228" i="1"/>
  <c r="V193" i="1"/>
  <c r="U193" i="1"/>
  <c r="T193" i="1"/>
  <c r="S193" i="1"/>
  <c r="R193" i="1"/>
  <c r="Q193" i="1"/>
  <c r="P193" i="1"/>
  <c r="O193" i="1"/>
  <c r="V318" i="1"/>
  <c r="U318" i="1"/>
  <c r="T318" i="1"/>
  <c r="S318" i="1"/>
  <c r="R318" i="1"/>
  <c r="Q318" i="1"/>
  <c r="P318" i="1"/>
  <c r="O318" i="1"/>
  <c r="V323" i="1"/>
  <c r="U323" i="1"/>
  <c r="T323" i="1"/>
  <c r="S323" i="1"/>
  <c r="R323" i="1"/>
  <c r="Q323" i="1"/>
  <c r="P323" i="1"/>
  <c r="O323" i="1"/>
  <c r="V271" i="1"/>
  <c r="U271" i="1"/>
  <c r="T271" i="1"/>
  <c r="S271" i="1"/>
  <c r="R271" i="1"/>
  <c r="Q271" i="1"/>
  <c r="P271" i="1"/>
  <c r="O271" i="1"/>
  <c r="V192" i="1"/>
  <c r="U192" i="1"/>
  <c r="T192" i="1"/>
  <c r="S192" i="1"/>
  <c r="R192" i="1"/>
  <c r="Q192" i="1"/>
  <c r="P192" i="1"/>
  <c r="O192" i="1"/>
  <c r="V191" i="1"/>
  <c r="U191" i="1"/>
  <c r="T191" i="1"/>
  <c r="S191" i="1"/>
  <c r="R191" i="1"/>
  <c r="Q191" i="1"/>
  <c r="P191" i="1"/>
  <c r="O191" i="1"/>
  <c r="V181" i="1"/>
  <c r="U181" i="1"/>
  <c r="T181" i="1"/>
  <c r="S181" i="1"/>
  <c r="R181" i="1"/>
  <c r="Q181" i="1"/>
  <c r="P181" i="1"/>
  <c r="O181" i="1"/>
  <c r="V190" i="1"/>
  <c r="U190" i="1"/>
  <c r="T190" i="1"/>
  <c r="S190" i="1"/>
  <c r="R190" i="1"/>
  <c r="Q190" i="1"/>
  <c r="P190" i="1"/>
  <c r="O190" i="1"/>
  <c r="V270" i="1"/>
  <c r="U270" i="1"/>
  <c r="T270" i="1"/>
  <c r="S270" i="1"/>
  <c r="R270" i="1"/>
  <c r="Q270" i="1"/>
  <c r="P270" i="1"/>
  <c r="O270" i="1"/>
  <c r="V189" i="1"/>
  <c r="U189" i="1"/>
  <c r="T189" i="1"/>
  <c r="S189" i="1"/>
  <c r="R189" i="1"/>
  <c r="Q189" i="1"/>
  <c r="P189" i="1"/>
  <c r="O189" i="1"/>
  <c r="V188" i="1"/>
  <c r="U188" i="1"/>
  <c r="T188" i="1"/>
  <c r="S188" i="1"/>
  <c r="R188" i="1"/>
  <c r="Q188" i="1"/>
  <c r="P188" i="1"/>
  <c r="O188" i="1"/>
  <c r="V269" i="1"/>
  <c r="U269" i="1"/>
  <c r="T269" i="1"/>
  <c r="S269" i="1"/>
  <c r="R269" i="1"/>
  <c r="Q269" i="1"/>
  <c r="P269" i="1"/>
  <c r="O269" i="1"/>
  <c r="V227" i="1"/>
  <c r="U227" i="1"/>
  <c r="T227" i="1"/>
  <c r="S227" i="1"/>
  <c r="R227" i="1"/>
  <c r="Q227" i="1"/>
  <c r="P227" i="1"/>
  <c r="O227" i="1"/>
  <c r="V180" i="1"/>
  <c r="U180" i="1"/>
  <c r="T180" i="1"/>
  <c r="S180" i="1"/>
  <c r="R180" i="1"/>
  <c r="Q180" i="1"/>
  <c r="P180" i="1"/>
  <c r="O180" i="1"/>
  <c r="V187" i="1"/>
  <c r="U187" i="1"/>
  <c r="T187" i="1"/>
  <c r="S187" i="1"/>
  <c r="R187" i="1"/>
  <c r="Q187" i="1"/>
  <c r="P187" i="1"/>
  <c r="O187" i="1"/>
  <c r="V262" i="1"/>
  <c r="U262" i="1"/>
  <c r="T262" i="1"/>
  <c r="S262" i="1"/>
  <c r="R262" i="1"/>
  <c r="Q262" i="1"/>
  <c r="P262" i="1"/>
  <c r="O262" i="1"/>
  <c r="V255" i="1"/>
  <c r="U255" i="1"/>
  <c r="T255" i="1"/>
  <c r="S255" i="1"/>
  <c r="R255" i="1"/>
  <c r="Q255" i="1"/>
  <c r="P255" i="1"/>
  <c r="O255" i="1"/>
  <c r="V324" i="1"/>
  <c r="U324" i="1"/>
  <c r="T324" i="1"/>
  <c r="S324" i="1"/>
  <c r="R324" i="1"/>
  <c r="Q324" i="1"/>
  <c r="P324" i="1"/>
  <c r="O324" i="1"/>
  <c r="V256" i="1"/>
  <c r="U256" i="1"/>
  <c r="T256" i="1"/>
  <c r="S256" i="1"/>
  <c r="R256" i="1"/>
  <c r="Q256" i="1"/>
  <c r="P256" i="1"/>
  <c r="O256" i="1"/>
  <c r="V286" i="1"/>
  <c r="U286" i="1"/>
  <c r="T286" i="1"/>
  <c r="S286" i="1"/>
  <c r="R286" i="1"/>
  <c r="Q286" i="1"/>
  <c r="P286" i="1"/>
  <c r="O286" i="1"/>
  <c r="V268" i="1"/>
  <c r="U268" i="1"/>
  <c r="T268" i="1"/>
  <c r="S268" i="1"/>
  <c r="R268" i="1"/>
  <c r="Q268" i="1"/>
  <c r="P268" i="1"/>
  <c r="O268" i="1"/>
  <c r="V315" i="1"/>
  <c r="U315" i="1"/>
  <c r="T315" i="1"/>
  <c r="S315" i="1"/>
  <c r="R315" i="1"/>
  <c r="Q315" i="1"/>
  <c r="P315" i="1"/>
  <c r="O315" i="1"/>
  <c r="V316" i="1"/>
  <c r="U316" i="1"/>
  <c r="T316" i="1"/>
  <c r="S316" i="1"/>
  <c r="R316" i="1"/>
  <c r="Q316" i="1"/>
  <c r="P316" i="1"/>
  <c r="O316" i="1"/>
  <c r="V199" i="1"/>
  <c r="U199" i="1"/>
  <c r="T199" i="1"/>
  <c r="S199" i="1"/>
  <c r="R199" i="1"/>
  <c r="Q199" i="1"/>
  <c r="P199" i="1"/>
  <c r="O199" i="1"/>
  <c r="V321" i="1"/>
  <c r="U321" i="1"/>
  <c r="T321" i="1"/>
  <c r="S321" i="1"/>
  <c r="R321" i="1"/>
  <c r="Q321" i="1"/>
  <c r="P321" i="1"/>
  <c r="O321" i="1"/>
  <c r="V186" i="1"/>
  <c r="U186" i="1"/>
  <c r="T186" i="1"/>
  <c r="S186" i="1"/>
  <c r="R186" i="1"/>
  <c r="Q186" i="1"/>
  <c r="P186" i="1"/>
  <c r="O186" i="1"/>
  <c r="V185" i="1"/>
  <c r="U185" i="1"/>
  <c r="T185" i="1"/>
  <c r="S185" i="1"/>
  <c r="R185" i="1"/>
  <c r="Q185" i="1"/>
  <c r="P185" i="1"/>
  <c r="O185" i="1"/>
  <c r="V322" i="1"/>
  <c r="U322" i="1"/>
  <c r="T322" i="1"/>
  <c r="S322" i="1"/>
  <c r="R322" i="1"/>
  <c r="Q322" i="1"/>
  <c r="P322" i="1"/>
  <c r="O322" i="1"/>
  <c r="V314" i="1"/>
  <c r="U314" i="1"/>
  <c r="T314" i="1"/>
  <c r="S314" i="1"/>
  <c r="R314" i="1"/>
  <c r="Q314" i="1"/>
  <c r="P314" i="1"/>
  <c r="O314" i="1"/>
  <c r="V184" i="1"/>
  <c r="U184" i="1"/>
  <c r="T184" i="1"/>
  <c r="S184" i="1"/>
  <c r="R184" i="1"/>
  <c r="Q184" i="1"/>
  <c r="P184" i="1"/>
  <c r="O184" i="1"/>
  <c r="V261" i="1"/>
  <c r="U261" i="1"/>
  <c r="T261" i="1"/>
  <c r="S261" i="1"/>
  <c r="R261" i="1"/>
  <c r="Q261" i="1"/>
  <c r="P261" i="1"/>
  <c r="O261" i="1"/>
  <c r="V226" i="1"/>
  <c r="U226" i="1"/>
  <c r="T226" i="1"/>
  <c r="S226" i="1"/>
  <c r="R226" i="1"/>
  <c r="Q226" i="1"/>
  <c r="P226" i="1"/>
  <c r="O226" i="1"/>
  <c r="V313" i="1"/>
  <c r="U313" i="1"/>
  <c r="T313" i="1"/>
  <c r="S313" i="1"/>
  <c r="R313" i="1"/>
  <c r="Q313" i="1"/>
  <c r="P313" i="1"/>
  <c r="O313" i="1"/>
  <c r="V312" i="1"/>
  <c r="U312" i="1"/>
  <c r="T312" i="1"/>
  <c r="S312" i="1"/>
  <c r="R312" i="1"/>
  <c r="Q312" i="1"/>
  <c r="P312" i="1"/>
  <c r="O312" i="1"/>
  <c r="V203" i="1"/>
  <c r="U203" i="1"/>
  <c r="T203" i="1"/>
  <c r="S203" i="1"/>
  <c r="R203" i="1"/>
  <c r="Q203" i="1"/>
  <c r="P203" i="1"/>
  <c r="O203" i="1"/>
  <c r="V245" i="1"/>
  <c r="U245" i="1"/>
  <c r="T245" i="1"/>
  <c r="S245" i="1"/>
  <c r="R245" i="1"/>
  <c r="Q245" i="1"/>
  <c r="P245" i="1"/>
  <c r="O245" i="1"/>
  <c r="V225" i="1"/>
  <c r="U225" i="1"/>
  <c r="T225" i="1"/>
  <c r="S225" i="1"/>
  <c r="R225" i="1"/>
  <c r="Q225" i="1"/>
  <c r="P225" i="1"/>
  <c r="O225" i="1"/>
  <c r="V224" i="1"/>
  <c r="U224" i="1"/>
  <c r="T224" i="1"/>
  <c r="S224" i="1"/>
  <c r="R224" i="1"/>
  <c r="Q224" i="1"/>
  <c r="P224" i="1"/>
  <c r="O224" i="1"/>
  <c r="V202" i="1"/>
  <c r="U202" i="1"/>
  <c r="T202" i="1"/>
  <c r="S202" i="1"/>
  <c r="R202" i="1"/>
  <c r="Q202" i="1"/>
  <c r="P202" i="1"/>
  <c r="O202" i="1"/>
  <c r="V311" i="1"/>
  <c r="U311" i="1"/>
  <c r="T311" i="1"/>
  <c r="S311" i="1"/>
  <c r="R311" i="1"/>
  <c r="Q311" i="1"/>
  <c r="P311" i="1"/>
  <c r="O311" i="1"/>
  <c r="V310" i="1"/>
  <c r="U310" i="1"/>
  <c r="T310" i="1"/>
  <c r="S310" i="1"/>
  <c r="R310" i="1"/>
  <c r="Q310" i="1"/>
  <c r="P310" i="1"/>
  <c r="O310" i="1"/>
  <c r="V236" i="1"/>
  <c r="U236" i="1"/>
  <c r="T236" i="1"/>
  <c r="S236" i="1"/>
  <c r="R236" i="1"/>
  <c r="Q236" i="1"/>
  <c r="P236" i="1"/>
  <c r="O236" i="1"/>
  <c r="V309" i="1"/>
  <c r="U309" i="1"/>
  <c r="T309" i="1"/>
  <c r="S309" i="1"/>
  <c r="R309" i="1"/>
  <c r="Q309" i="1"/>
  <c r="P309" i="1"/>
  <c r="O309" i="1"/>
  <c r="V285" i="1"/>
  <c r="U285" i="1"/>
  <c r="T285" i="1"/>
  <c r="S285" i="1"/>
  <c r="R285" i="1"/>
  <c r="Q285" i="1"/>
  <c r="P285" i="1"/>
  <c r="O285" i="1"/>
  <c r="V317" i="1"/>
  <c r="U317" i="1"/>
  <c r="T317" i="1"/>
  <c r="S317" i="1"/>
  <c r="R317" i="1"/>
  <c r="Q317" i="1"/>
  <c r="P317" i="1"/>
  <c r="O317" i="1"/>
  <c r="V223" i="1"/>
  <c r="U223" i="1"/>
  <c r="T223" i="1"/>
  <c r="S223" i="1"/>
  <c r="R223" i="1"/>
  <c r="Q223" i="1"/>
  <c r="P223" i="1"/>
  <c r="O223" i="1"/>
  <c r="V244" i="1"/>
  <c r="U244" i="1"/>
  <c r="T244" i="1"/>
  <c r="S244" i="1"/>
  <c r="R244" i="1"/>
  <c r="Q244" i="1"/>
  <c r="P244" i="1"/>
  <c r="O244" i="1"/>
  <c r="V267" i="1"/>
  <c r="U267" i="1"/>
  <c r="T267" i="1"/>
  <c r="S267" i="1"/>
  <c r="R267" i="1"/>
  <c r="Q267" i="1"/>
  <c r="P267" i="1"/>
  <c r="O267" i="1"/>
  <c r="V222" i="1"/>
  <c r="U222" i="1"/>
  <c r="T222" i="1"/>
  <c r="S222" i="1"/>
  <c r="R222" i="1"/>
  <c r="Q222" i="1"/>
  <c r="P222" i="1"/>
  <c r="O222" i="1"/>
  <c r="V243" i="1"/>
  <c r="U243" i="1"/>
  <c r="T243" i="1"/>
  <c r="S243" i="1"/>
  <c r="R243" i="1"/>
  <c r="Q243" i="1"/>
  <c r="P243" i="1"/>
  <c r="O243" i="1"/>
  <c r="V221" i="1"/>
  <c r="U221" i="1"/>
  <c r="T221" i="1"/>
  <c r="S221" i="1"/>
  <c r="R221" i="1"/>
  <c r="Q221" i="1"/>
  <c r="P221" i="1"/>
  <c r="O221" i="1"/>
  <c r="V308" i="1"/>
  <c r="U308" i="1"/>
  <c r="T308" i="1"/>
  <c r="S308" i="1"/>
  <c r="R308" i="1"/>
  <c r="Q308" i="1"/>
  <c r="P308" i="1"/>
  <c r="O308" i="1"/>
  <c r="V201" i="1"/>
  <c r="U201" i="1"/>
  <c r="T201" i="1"/>
  <c r="S201" i="1"/>
  <c r="R201" i="1"/>
  <c r="Q201" i="1"/>
  <c r="P201" i="1"/>
  <c r="O201" i="1"/>
  <c r="V304" i="1"/>
  <c r="U304" i="1"/>
  <c r="T304" i="1"/>
  <c r="S304" i="1"/>
  <c r="R304" i="1"/>
  <c r="Q304" i="1"/>
  <c r="P304" i="1"/>
  <c r="O304" i="1"/>
  <c r="V242" i="1"/>
  <c r="U242" i="1"/>
  <c r="T242" i="1"/>
  <c r="S242" i="1"/>
  <c r="R242" i="1"/>
  <c r="Q242" i="1"/>
  <c r="P242" i="1"/>
  <c r="O242" i="1"/>
  <c r="V220" i="1"/>
  <c r="U220" i="1"/>
  <c r="T220" i="1"/>
  <c r="S220" i="1"/>
  <c r="R220" i="1"/>
  <c r="Q220" i="1"/>
  <c r="P220" i="1"/>
  <c r="O220" i="1"/>
  <c r="V241" i="1"/>
  <c r="U241" i="1"/>
  <c r="T241" i="1"/>
  <c r="S241" i="1"/>
  <c r="R241" i="1"/>
  <c r="Q241" i="1"/>
  <c r="P241" i="1"/>
  <c r="O241" i="1"/>
  <c r="V240" i="1"/>
  <c r="U240" i="1"/>
  <c r="T240" i="1"/>
  <c r="S240" i="1"/>
  <c r="R240" i="1"/>
  <c r="Q240" i="1"/>
  <c r="P240" i="1"/>
  <c r="O240" i="1"/>
  <c r="V307" i="1"/>
  <c r="U307" i="1"/>
  <c r="T307" i="1"/>
  <c r="S307" i="1"/>
  <c r="R307" i="1"/>
  <c r="Q307" i="1"/>
  <c r="P307" i="1"/>
  <c r="O307" i="1"/>
  <c r="V219" i="1"/>
  <c r="U219" i="1"/>
  <c r="T219" i="1"/>
  <c r="S219" i="1"/>
  <c r="R219" i="1"/>
  <c r="Q219" i="1"/>
  <c r="P219" i="1"/>
  <c r="O219" i="1"/>
  <c r="V266" i="1"/>
  <c r="U266" i="1"/>
  <c r="T266" i="1"/>
  <c r="S266" i="1"/>
  <c r="R266" i="1"/>
  <c r="Q266" i="1"/>
  <c r="P266" i="1"/>
  <c r="O266" i="1"/>
  <c r="V218" i="1"/>
  <c r="U218" i="1"/>
  <c r="T218" i="1"/>
  <c r="S218" i="1"/>
  <c r="R218" i="1"/>
  <c r="Q218" i="1"/>
  <c r="P218" i="1"/>
  <c r="O218" i="1"/>
  <c r="V217" i="1"/>
  <c r="U217" i="1"/>
  <c r="T217" i="1"/>
  <c r="S217" i="1"/>
  <c r="R217" i="1"/>
  <c r="Q217" i="1"/>
  <c r="P217" i="1"/>
  <c r="O217" i="1"/>
  <c r="V216" i="1"/>
  <c r="U216" i="1"/>
  <c r="T216" i="1"/>
  <c r="S216" i="1"/>
  <c r="R216" i="1"/>
  <c r="Q216" i="1"/>
  <c r="P216" i="1"/>
  <c r="O216" i="1"/>
  <c r="V239" i="1"/>
  <c r="U239" i="1"/>
  <c r="T239" i="1"/>
  <c r="S239" i="1"/>
  <c r="R239" i="1"/>
  <c r="Q239" i="1"/>
  <c r="P239" i="1"/>
  <c r="O239" i="1"/>
  <c r="V215" i="1"/>
  <c r="U215" i="1"/>
  <c r="T215" i="1"/>
  <c r="S215" i="1"/>
  <c r="R215" i="1"/>
  <c r="Q215" i="1"/>
  <c r="P215" i="1"/>
  <c r="O215" i="1"/>
  <c r="V214" i="1"/>
  <c r="U214" i="1"/>
  <c r="T214" i="1"/>
  <c r="S214" i="1"/>
  <c r="R214" i="1"/>
  <c r="Q214" i="1"/>
  <c r="P214" i="1"/>
  <c r="O214" i="1"/>
  <c r="V253" i="1"/>
  <c r="U253" i="1"/>
  <c r="T253" i="1"/>
  <c r="S253" i="1"/>
  <c r="R253" i="1"/>
  <c r="Q253" i="1"/>
  <c r="P253" i="1"/>
  <c r="O253" i="1"/>
  <c r="V213" i="1"/>
  <c r="U213" i="1"/>
  <c r="T213" i="1"/>
  <c r="S213" i="1"/>
  <c r="R213" i="1"/>
  <c r="Q213" i="1"/>
  <c r="P213" i="1"/>
  <c r="O213" i="1"/>
  <c r="V200" i="1"/>
  <c r="U200" i="1"/>
  <c r="T200" i="1"/>
  <c r="S200" i="1"/>
  <c r="R200" i="1"/>
  <c r="Q200" i="1"/>
  <c r="P200" i="1"/>
  <c r="O200" i="1"/>
  <c r="V212" i="1"/>
  <c r="U212" i="1"/>
  <c r="T212" i="1"/>
  <c r="S212" i="1"/>
  <c r="R212" i="1"/>
  <c r="Q212" i="1"/>
  <c r="P212" i="1"/>
  <c r="O212" i="1"/>
  <c r="V211" i="1"/>
  <c r="U211" i="1"/>
  <c r="T211" i="1"/>
  <c r="S211" i="1"/>
  <c r="R211" i="1"/>
  <c r="Q211" i="1"/>
  <c r="P211" i="1"/>
  <c r="O211" i="1"/>
  <c r="V306" i="1"/>
  <c r="U306" i="1"/>
  <c r="T306" i="1"/>
  <c r="S306" i="1"/>
  <c r="R306" i="1"/>
  <c r="Q306" i="1"/>
  <c r="P306" i="1"/>
  <c r="O306" i="1"/>
  <c r="V252" i="1"/>
  <c r="U252" i="1"/>
  <c r="T252" i="1"/>
  <c r="S252" i="1"/>
  <c r="R252" i="1"/>
  <c r="Q252" i="1"/>
  <c r="P252" i="1"/>
  <c r="O252" i="1"/>
  <c r="V210" i="1"/>
  <c r="U210" i="1"/>
  <c r="T210" i="1"/>
  <c r="S210" i="1"/>
  <c r="R210" i="1"/>
  <c r="Q210" i="1"/>
  <c r="P210" i="1"/>
  <c r="O210" i="1"/>
  <c r="V238" i="1"/>
  <c r="U238" i="1"/>
  <c r="T238" i="1"/>
  <c r="S238" i="1"/>
  <c r="R238" i="1"/>
  <c r="Q238" i="1"/>
  <c r="P238" i="1"/>
  <c r="O238" i="1"/>
  <c r="V237" i="1"/>
  <c r="U237" i="1"/>
  <c r="T237" i="1"/>
  <c r="S237" i="1"/>
  <c r="R237" i="1"/>
  <c r="Q237" i="1"/>
  <c r="P237" i="1"/>
  <c r="O237" i="1"/>
  <c r="V205" i="1"/>
  <c r="U205" i="1"/>
  <c r="T205" i="1"/>
  <c r="S205" i="1"/>
  <c r="R205" i="1"/>
  <c r="Q205" i="1"/>
  <c r="P205" i="1"/>
  <c r="O205" i="1"/>
  <c r="V209" i="1"/>
  <c r="U209" i="1"/>
  <c r="T209" i="1"/>
  <c r="S209" i="1"/>
  <c r="R209" i="1"/>
  <c r="Q209" i="1"/>
  <c r="P209" i="1"/>
  <c r="O209" i="1"/>
  <c r="V305" i="1"/>
  <c r="U305" i="1"/>
  <c r="T305" i="1"/>
  <c r="S305" i="1"/>
  <c r="R305" i="1"/>
  <c r="Q305" i="1"/>
  <c r="P305" i="1"/>
  <c r="O305" i="1"/>
  <c r="V208" i="1"/>
  <c r="U208" i="1"/>
  <c r="T208" i="1"/>
  <c r="S208" i="1"/>
  <c r="R208" i="1"/>
  <c r="Q208" i="1"/>
  <c r="P208" i="1"/>
  <c r="O208" i="1"/>
  <c r="V204" i="1"/>
  <c r="U204" i="1"/>
  <c r="T204" i="1"/>
  <c r="S204" i="1"/>
  <c r="R204" i="1"/>
  <c r="Q204" i="1"/>
  <c r="P204" i="1"/>
  <c r="O204" i="1"/>
  <c r="V207" i="1"/>
  <c r="U207" i="1"/>
  <c r="T207" i="1"/>
  <c r="S207" i="1"/>
  <c r="R207" i="1"/>
  <c r="Q207" i="1"/>
  <c r="P207" i="1"/>
  <c r="O207" i="1"/>
  <c r="V206" i="1"/>
  <c r="U206" i="1"/>
  <c r="T206" i="1"/>
  <c r="S206" i="1"/>
  <c r="R206" i="1"/>
  <c r="Q206" i="1"/>
  <c r="P206" i="1"/>
  <c r="O206" i="1"/>
  <c r="V297" i="1"/>
  <c r="U297" i="1"/>
  <c r="T297" i="1"/>
  <c r="S297" i="1"/>
  <c r="R297" i="1"/>
  <c r="Q297" i="1"/>
  <c r="P297" i="1"/>
  <c r="O297" i="1"/>
  <c r="V302" i="1"/>
  <c r="U302" i="1"/>
  <c r="T302" i="1"/>
  <c r="S302" i="1"/>
  <c r="R302" i="1"/>
  <c r="Q302" i="1"/>
  <c r="P302" i="1"/>
  <c r="O302" i="1"/>
  <c r="V301" i="1"/>
  <c r="U301" i="1"/>
  <c r="T301" i="1"/>
  <c r="S301" i="1"/>
  <c r="R301" i="1"/>
  <c r="Q301" i="1"/>
  <c r="P301" i="1"/>
  <c r="O301" i="1"/>
  <c r="V282" i="1"/>
  <c r="U282" i="1"/>
  <c r="T282" i="1"/>
  <c r="S282" i="1"/>
  <c r="R282" i="1"/>
  <c r="Q282" i="1"/>
  <c r="P282" i="1"/>
  <c r="O282" i="1"/>
  <c r="V248" i="1"/>
  <c r="U248" i="1"/>
  <c r="T248" i="1"/>
  <c r="S248" i="1"/>
  <c r="R248" i="1"/>
  <c r="Q248" i="1"/>
  <c r="P248" i="1"/>
  <c r="O248" i="1"/>
  <c r="V281" i="1"/>
  <c r="U281" i="1"/>
  <c r="T281" i="1"/>
  <c r="S281" i="1"/>
  <c r="R281" i="1"/>
  <c r="Q281" i="1"/>
  <c r="P281" i="1"/>
  <c r="O281" i="1"/>
  <c r="V179" i="1"/>
  <c r="U179" i="1"/>
  <c r="T179" i="1"/>
  <c r="S179" i="1"/>
  <c r="R179" i="1"/>
  <c r="Q179" i="1"/>
  <c r="P179" i="1"/>
  <c r="O179" i="1"/>
  <c r="V296" i="1"/>
  <c r="U296" i="1"/>
  <c r="T296" i="1"/>
  <c r="S296" i="1"/>
  <c r="R296" i="1"/>
  <c r="Q296" i="1"/>
  <c r="P296" i="1"/>
  <c r="O296" i="1"/>
  <c r="V303" i="1"/>
  <c r="U303" i="1"/>
  <c r="T303" i="1"/>
  <c r="S303" i="1"/>
  <c r="R303" i="1"/>
  <c r="Q303" i="1"/>
  <c r="P303" i="1"/>
  <c r="O303" i="1"/>
  <c r="V280" i="1"/>
  <c r="U280" i="1"/>
  <c r="T280" i="1"/>
  <c r="S280" i="1"/>
  <c r="R280" i="1"/>
  <c r="Q280" i="1"/>
  <c r="P280" i="1"/>
  <c r="O280" i="1"/>
  <c r="V279" i="1"/>
  <c r="U279" i="1"/>
  <c r="T279" i="1"/>
  <c r="S279" i="1"/>
  <c r="R279" i="1"/>
  <c r="Q279" i="1"/>
  <c r="P279" i="1"/>
  <c r="O279" i="1"/>
  <c r="V295" i="1"/>
  <c r="U295" i="1"/>
  <c r="T295" i="1"/>
  <c r="S295" i="1"/>
  <c r="R295" i="1"/>
  <c r="Q295" i="1"/>
  <c r="P295" i="1"/>
  <c r="O295" i="1"/>
  <c r="V278" i="1"/>
  <c r="U278" i="1"/>
  <c r="T278" i="1"/>
  <c r="S278" i="1"/>
  <c r="R278" i="1"/>
  <c r="Q278" i="1"/>
  <c r="P278" i="1"/>
  <c r="O278" i="1"/>
  <c r="V277" i="1"/>
  <c r="U277" i="1"/>
  <c r="T277" i="1"/>
  <c r="S277" i="1"/>
  <c r="R277" i="1"/>
  <c r="Q277" i="1"/>
  <c r="P277" i="1"/>
  <c r="O277" i="1"/>
  <c r="V300" i="1"/>
  <c r="U300" i="1"/>
  <c r="T300" i="1"/>
  <c r="S300" i="1"/>
  <c r="R300" i="1"/>
  <c r="Q300" i="1"/>
  <c r="P300" i="1"/>
  <c r="O300" i="1"/>
  <c r="V298" i="1"/>
  <c r="U298" i="1"/>
  <c r="T298" i="1"/>
  <c r="S298" i="1"/>
  <c r="R298" i="1"/>
  <c r="Q298" i="1"/>
  <c r="P298" i="1"/>
  <c r="O298" i="1"/>
  <c r="V299" i="1"/>
  <c r="U299" i="1"/>
  <c r="T299" i="1"/>
  <c r="S299" i="1"/>
  <c r="R299" i="1"/>
  <c r="Q299" i="1"/>
  <c r="P299" i="1"/>
  <c r="O299" i="1"/>
  <c r="V294" i="1"/>
  <c r="U294" i="1"/>
  <c r="T294" i="1"/>
  <c r="S294" i="1"/>
  <c r="R294" i="1"/>
  <c r="Q294" i="1"/>
  <c r="P294" i="1"/>
  <c r="O294" i="1"/>
  <c r="V333" i="1"/>
  <c r="U333" i="1"/>
  <c r="T333" i="1"/>
  <c r="S333" i="1"/>
  <c r="R333" i="1"/>
  <c r="Q333" i="1"/>
  <c r="P333" i="1"/>
  <c r="O333" i="1"/>
  <c r="V247" i="1"/>
  <c r="U247" i="1"/>
  <c r="T247" i="1"/>
  <c r="S247" i="1"/>
  <c r="R247" i="1"/>
  <c r="Q247" i="1"/>
  <c r="P247" i="1"/>
  <c r="O247" i="1"/>
  <c r="V246" i="1"/>
  <c r="U246" i="1"/>
  <c r="T246" i="1"/>
  <c r="S246" i="1"/>
  <c r="R246" i="1"/>
  <c r="Q246" i="1"/>
  <c r="P246" i="1"/>
  <c r="O246" i="1"/>
  <c r="V276" i="1"/>
  <c r="U276" i="1"/>
  <c r="T276" i="1"/>
  <c r="S276" i="1"/>
  <c r="R276" i="1"/>
  <c r="Q276" i="1"/>
  <c r="P276" i="1"/>
  <c r="O276" i="1"/>
  <c r="V331" i="1"/>
  <c r="U331" i="1"/>
  <c r="T331" i="1"/>
  <c r="S331" i="1"/>
  <c r="R331" i="1"/>
  <c r="Q331" i="1"/>
  <c r="P331" i="1"/>
  <c r="O331" i="1"/>
  <c r="V251" i="1"/>
  <c r="U251" i="1"/>
  <c r="T251" i="1"/>
  <c r="S251" i="1"/>
  <c r="R251" i="1"/>
  <c r="Q251" i="1"/>
  <c r="P251" i="1"/>
  <c r="O251" i="1"/>
  <c r="V250" i="1"/>
  <c r="U250" i="1"/>
  <c r="T250" i="1"/>
  <c r="S250" i="1"/>
  <c r="R250" i="1"/>
  <c r="Q250" i="1"/>
  <c r="P250" i="1"/>
  <c r="O250" i="1"/>
  <c r="V249" i="1"/>
  <c r="U249" i="1"/>
  <c r="T249" i="1"/>
  <c r="S249" i="1"/>
  <c r="R249" i="1"/>
  <c r="Q249" i="1"/>
  <c r="P249" i="1"/>
  <c r="O249" i="1"/>
  <c r="V275" i="1"/>
  <c r="U275" i="1"/>
  <c r="T275" i="1"/>
  <c r="S275" i="1"/>
  <c r="R275" i="1"/>
  <c r="Q275" i="1"/>
  <c r="P275" i="1"/>
  <c r="O275" i="1"/>
  <c r="V293" i="1"/>
  <c r="U293" i="1"/>
  <c r="T293" i="1"/>
  <c r="S293" i="1"/>
  <c r="R293" i="1"/>
  <c r="Q293" i="1"/>
  <c r="P293" i="1"/>
  <c r="O293" i="1"/>
  <c r="V320" i="1"/>
  <c r="U320" i="1"/>
  <c r="T320" i="1"/>
  <c r="S320" i="1"/>
  <c r="R320" i="1"/>
  <c r="Q320" i="1"/>
  <c r="P320" i="1"/>
  <c r="O320" i="1"/>
  <c r="V332" i="1"/>
  <c r="U332" i="1"/>
  <c r="T332" i="1"/>
  <c r="S332" i="1"/>
  <c r="R332" i="1"/>
  <c r="Q332" i="1"/>
  <c r="P332" i="1"/>
  <c r="O332" i="1"/>
  <c r="V292" i="1"/>
  <c r="U292" i="1"/>
  <c r="T292" i="1"/>
  <c r="S292" i="1"/>
  <c r="R292" i="1"/>
  <c r="Q292" i="1"/>
  <c r="P292" i="1"/>
  <c r="O292" i="1"/>
  <c r="V169" i="1"/>
  <c r="U169" i="1"/>
  <c r="T169" i="1"/>
  <c r="S169" i="1"/>
  <c r="R169" i="1"/>
  <c r="Q169" i="1"/>
  <c r="P169" i="1"/>
  <c r="O169" i="1"/>
  <c r="V178" i="1"/>
  <c r="U178" i="1"/>
  <c r="T178" i="1"/>
  <c r="S178" i="1"/>
  <c r="R178" i="1"/>
  <c r="Q178" i="1"/>
  <c r="P178" i="1"/>
  <c r="O178" i="1"/>
  <c r="V177" i="1"/>
  <c r="U177" i="1"/>
  <c r="T177" i="1"/>
  <c r="S177" i="1"/>
  <c r="R177" i="1"/>
  <c r="Q177" i="1"/>
  <c r="P177" i="1"/>
  <c r="O177" i="1"/>
  <c r="V172" i="1"/>
  <c r="U172" i="1"/>
  <c r="T172" i="1"/>
  <c r="S172" i="1"/>
  <c r="R172" i="1"/>
  <c r="Q172" i="1"/>
  <c r="P172" i="1"/>
  <c r="O172" i="1"/>
  <c r="V176" i="1"/>
  <c r="U176" i="1"/>
  <c r="T176" i="1"/>
  <c r="S176" i="1"/>
  <c r="R176" i="1"/>
  <c r="Q176" i="1"/>
  <c r="P176" i="1"/>
  <c r="O176" i="1"/>
  <c r="V173" i="1"/>
  <c r="U173" i="1"/>
  <c r="T173" i="1"/>
  <c r="S173" i="1"/>
  <c r="R173" i="1"/>
  <c r="Q173" i="1"/>
  <c r="P173" i="1"/>
  <c r="O173" i="1"/>
  <c r="V171" i="1"/>
  <c r="U171" i="1"/>
  <c r="T171" i="1"/>
  <c r="S171" i="1"/>
  <c r="R171" i="1"/>
  <c r="Q171" i="1"/>
  <c r="P171" i="1"/>
  <c r="O171" i="1"/>
  <c r="V170" i="1"/>
  <c r="U170" i="1"/>
  <c r="T170" i="1"/>
  <c r="S170" i="1"/>
  <c r="R170" i="1"/>
  <c r="Q170" i="1"/>
  <c r="P170" i="1"/>
  <c r="O170" i="1"/>
  <c r="V175" i="1"/>
  <c r="U175" i="1"/>
  <c r="T175" i="1"/>
  <c r="S175" i="1"/>
  <c r="R175" i="1"/>
  <c r="Q175" i="1"/>
  <c r="P175" i="1"/>
  <c r="O175" i="1"/>
  <c r="V174" i="1"/>
  <c r="U174" i="1"/>
  <c r="T174" i="1"/>
  <c r="S174" i="1"/>
  <c r="R174" i="1"/>
  <c r="Q174" i="1"/>
  <c r="P174" i="1"/>
  <c r="O174" i="1"/>
  <c r="V166" i="1"/>
  <c r="U166" i="1"/>
  <c r="T166" i="1"/>
  <c r="S166" i="1"/>
  <c r="R166" i="1"/>
  <c r="Q166" i="1"/>
  <c r="P166" i="1"/>
  <c r="O166" i="1"/>
  <c r="V161" i="1"/>
  <c r="U161" i="1"/>
  <c r="T161" i="1"/>
  <c r="S161" i="1"/>
  <c r="R161" i="1"/>
  <c r="Q161" i="1"/>
  <c r="P161" i="1"/>
  <c r="O161" i="1"/>
  <c r="V164" i="1"/>
  <c r="U164" i="1"/>
  <c r="T164" i="1"/>
  <c r="S164" i="1"/>
  <c r="R164" i="1"/>
  <c r="Q164" i="1"/>
  <c r="P164" i="1"/>
  <c r="O164" i="1"/>
  <c r="V165" i="1"/>
  <c r="U165" i="1"/>
  <c r="T165" i="1"/>
  <c r="S165" i="1"/>
  <c r="R165" i="1"/>
  <c r="Q165" i="1"/>
  <c r="P165" i="1"/>
  <c r="O165" i="1"/>
  <c r="V167" i="1"/>
  <c r="U167" i="1"/>
  <c r="T167" i="1"/>
  <c r="S167" i="1"/>
  <c r="R167" i="1"/>
  <c r="Q167" i="1"/>
  <c r="P167" i="1"/>
  <c r="O167" i="1"/>
  <c r="V156" i="1"/>
  <c r="U156" i="1"/>
  <c r="T156" i="1"/>
  <c r="S156" i="1"/>
  <c r="R156" i="1"/>
  <c r="Q156" i="1"/>
  <c r="P156" i="1"/>
  <c r="O156" i="1"/>
  <c r="V158" i="1"/>
  <c r="U158" i="1"/>
  <c r="T158" i="1"/>
  <c r="S158" i="1"/>
  <c r="R158" i="1"/>
  <c r="Q158" i="1"/>
  <c r="P158" i="1"/>
  <c r="O158" i="1"/>
  <c r="V157" i="1"/>
  <c r="U157" i="1"/>
  <c r="T157" i="1"/>
  <c r="S157" i="1"/>
  <c r="R157" i="1"/>
  <c r="Q157" i="1"/>
  <c r="P157" i="1"/>
  <c r="O157" i="1"/>
  <c r="V162" i="1"/>
  <c r="U162" i="1"/>
  <c r="T162" i="1"/>
  <c r="S162" i="1"/>
  <c r="R162" i="1"/>
  <c r="Q162" i="1"/>
  <c r="P162" i="1"/>
  <c r="O162" i="1"/>
  <c r="V163" i="1"/>
  <c r="U163" i="1"/>
  <c r="T163" i="1"/>
  <c r="S163" i="1"/>
  <c r="R163" i="1"/>
  <c r="Q163" i="1"/>
  <c r="P163" i="1"/>
  <c r="O163" i="1"/>
  <c r="V160" i="1"/>
  <c r="U160" i="1"/>
  <c r="T160" i="1"/>
  <c r="S160" i="1"/>
  <c r="R160" i="1"/>
  <c r="Q160" i="1"/>
  <c r="P160" i="1"/>
  <c r="O160" i="1"/>
  <c r="V159" i="1"/>
  <c r="U159" i="1"/>
  <c r="T159" i="1"/>
  <c r="S159" i="1"/>
  <c r="R159" i="1"/>
  <c r="Q159" i="1"/>
  <c r="P159" i="1"/>
  <c r="O159" i="1"/>
  <c r="V168" i="1"/>
  <c r="U168" i="1"/>
  <c r="T168" i="1"/>
  <c r="S168" i="1"/>
  <c r="R168" i="1"/>
  <c r="Q168" i="1"/>
  <c r="P168" i="1"/>
  <c r="O168" i="1"/>
  <c r="V152" i="1"/>
  <c r="U152" i="1"/>
  <c r="T152" i="1"/>
  <c r="S152" i="1"/>
  <c r="R152" i="1"/>
  <c r="Q152" i="1"/>
  <c r="P152" i="1"/>
  <c r="O152" i="1"/>
  <c r="V151" i="1"/>
  <c r="U151" i="1"/>
  <c r="T151" i="1"/>
  <c r="S151" i="1"/>
  <c r="R151" i="1"/>
  <c r="Q151" i="1"/>
  <c r="P151" i="1"/>
  <c r="O151" i="1"/>
  <c r="V146" i="1"/>
  <c r="U146" i="1"/>
  <c r="T146" i="1"/>
  <c r="S146" i="1"/>
  <c r="R146" i="1"/>
  <c r="Q146" i="1"/>
  <c r="P146" i="1"/>
  <c r="O146" i="1"/>
  <c r="V144" i="1"/>
  <c r="U144" i="1"/>
  <c r="T144" i="1"/>
  <c r="S144" i="1"/>
  <c r="R144" i="1"/>
  <c r="Q144" i="1"/>
  <c r="P144" i="1"/>
  <c r="O144" i="1"/>
  <c r="V155" i="1"/>
  <c r="U155" i="1"/>
  <c r="T155" i="1"/>
  <c r="S155" i="1"/>
  <c r="R155" i="1"/>
  <c r="Q155" i="1"/>
  <c r="P155" i="1"/>
  <c r="O155" i="1"/>
  <c r="V140" i="1"/>
  <c r="U140" i="1"/>
  <c r="T140" i="1"/>
  <c r="S140" i="1"/>
  <c r="R140" i="1"/>
  <c r="Q140" i="1"/>
  <c r="P140" i="1"/>
  <c r="O140" i="1"/>
  <c r="V149" i="1"/>
  <c r="U149" i="1"/>
  <c r="T149" i="1"/>
  <c r="S149" i="1"/>
  <c r="R149" i="1"/>
  <c r="Q149" i="1"/>
  <c r="P149" i="1"/>
  <c r="O149" i="1"/>
  <c r="V143" i="1"/>
  <c r="U143" i="1"/>
  <c r="T143" i="1"/>
  <c r="S143" i="1"/>
  <c r="R143" i="1"/>
  <c r="Q143" i="1"/>
  <c r="P143" i="1"/>
  <c r="O143" i="1"/>
  <c r="V142" i="1"/>
  <c r="U142" i="1"/>
  <c r="T142" i="1"/>
  <c r="S142" i="1"/>
  <c r="R142" i="1"/>
  <c r="Q142" i="1"/>
  <c r="P142" i="1"/>
  <c r="O142" i="1"/>
  <c r="V141" i="1"/>
  <c r="U141" i="1"/>
  <c r="T141" i="1"/>
  <c r="S141" i="1"/>
  <c r="R141" i="1"/>
  <c r="Q141" i="1"/>
  <c r="P141" i="1"/>
  <c r="O141" i="1"/>
  <c r="V147" i="1"/>
  <c r="U147" i="1"/>
  <c r="T147" i="1"/>
  <c r="S147" i="1"/>
  <c r="R147" i="1"/>
  <c r="Q147" i="1"/>
  <c r="P147" i="1"/>
  <c r="O147" i="1"/>
  <c r="V154" i="1"/>
  <c r="U154" i="1"/>
  <c r="T154" i="1"/>
  <c r="S154" i="1"/>
  <c r="R154" i="1"/>
  <c r="Q154" i="1"/>
  <c r="P154" i="1"/>
  <c r="O154" i="1"/>
  <c r="V145" i="1"/>
  <c r="U145" i="1"/>
  <c r="T145" i="1"/>
  <c r="S145" i="1"/>
  <c r="R145" i="1"/>
  <c r="Q145" i="1"/>
  <c r="P145" i="1"/>
  <c r="O145" i="1"/>
  <c r="V150" i="1"/>
  <c r="U150" i="1"/>
  <c r="T150" i="1"/>
  <c r="S150" i="1"/>
  <c r="R150" i="1"/>
  <c r="Q150" i="1"/>
  <c r="P150" i="1"/>
  <c r="O150" i="1"/>
  <c r="V153" i="1"/>
  <c r="U153" i="1"/>
  <c r="T153" i="1"/>
  <c r="S153" i="1"/>
  <c r="R153" i="1"/>
  <c r="Q153" i="1"/>
  <c r="P153" i="1"/>
  <c r="O153" i="1"/>
  <c r="V148" i="1"/>
  <c r="U148" i="1"/>
  <c r="T148" i="1"/>
  <c r="S148" i="1"/>
  <c r="R148" i="1"/>
  <c r="Q148" i="1"/>
  <c r="P148" i="1"/>
  <c r="O148" i="1"/>
  <c r="V139" i="1"/>
  <c r="U139" i="1"/>
  <c r="T139" i="1"/>
  <c r="S139" i="1"/>
  <c r="R139" i="1"/>
  <c r="Q139" i="1"/>
  <c r="P139" i="1"/>
  <c r="O139" i="1"/>
  <c r="V135" i="1"/>
  <c r="U135" i="1"/>
  <c r="T135" i="1"/>
  <c r="S135" i="1"/>
  <c r="R135" i="1"/>
  <c r="Q135" i="1"/>
  <c r="P135" i="1"/>
  <c r="O135" i="1"/>
  <c r="V134" i="1"/>
  <c r="U134" i="1"/>
  <c r="T134" i="1"/>
  <c r="S134" i="1"/>
  <c r="R134" i="1"/>
  <c r="Q134" i="1"/>
  <c r="P134" i="1"/>
  <c r="O134" i="1"/>
  <c r="V133" i="1"/>
  <c r="U133" i="1"/>
  <c r="T133" i="1"/>
  <c r="S133" i="1"/>
  <c r="R133" i="1"/>
  <c r="Q133" i="1"/>
  <c r="P133" i="1"/>
  <c r="O133" i="1"/>
  <c r="V137" i="1"/>
  <c r="U137" i="1"/>
  <c r="T137" i="1"/>
  <c r="S137" i="1"/>
  <c r="R137" i="1"/>
  <c r="Q137" i="1"/>
  <c r="P137" i="1"/>
  <c r="O137" i="1"/>
  <c r="V136" i="1"/>
  <c r="U136" i="1"/>
  <c r="T136" i="1"/>
  <c r="S136" i="1"/>
  <c r="R136" i="1"/>
  <c r="Q136" i="1"/>
  <c r="P136" i="1"/>
  <c r="O136" i="1"/>
  <c r="V138" i="1"/>
  <c r="U138" i="1"/>
  <c r="T138" i="1"/>
  <c r="S138" i="1"/>
  <c r="R138" i="1"/>
  <c r="Q138" i="1"/>
  <c r="P138" i="1"/>
  <c r="O138" i="1"/>
  <c r="V132" i="1"/>
  <c r="U132" i="1"/>
  <c r="T132" i="1"/>
  <c r="S132" i="1"/>
  <c r="R132" i="1"/>
  <c r="Q132" i="1"/>
  <c r="P132" i="1"/>
  <c r="O132" i="1"/>
  <c r="V122" i="1"/>
  <c r="U122" i="1"/>
  <c r="T122" i="1"/>
  <c r="S122" i="1"/>
  <c r="R122" i="1"/>
  <c r="Q122" i="1"/>
  <c r="P122" i="1"/>
  <c r="O122" i="1"/>
  <c r="V115" i="1"/>
  <c r="U115" i="1"/>
  <c r="T115" i="1"/>
  <c r="S115" i="1"/>
  <c r="R115" i="1"/>
  <c r="Q115" i="1"/>
  <c r="P115" i="1"/>
  <c r="O115" i="1"/>
  <c r="V129" i="1"/>
  <c r="U129" i="1"/>
  <c r="T129" i="1"/>
  <c r="S129" i="1"/>
  <c r="R129" i="1"/>
  <c r="Q129" i="1"/>
  <c r="P129" i="1"/>
  <c r="O129" i="1"/>
  <c r="V128" i="1"/>
  <c r="U128" i="1"/>
  <c r="T128" i="1"/>
  <c r="S128" i="1"/>
  <c r="R128" i="1"/>
  <c r="Q128" i="1"/>
  <c r="P128" i="1"/>
  <c r="O128" i="1"/>
  <c r="V125" i="1"/>
  <c r="U125" i="1"/>
  <c r="T125" i="1"/>
  <c r="S125" i="1"/>
  <c r="R125" i="1"/>
  <c r="Q125" i="1"/>
  <c r="P125" i="1"/>
  <c r="O125" i="1"/>
  <c r="V120" i="1"/>
  <c r="U120" i="1"/>
  <c r="T120" i="1"/>
  <c r="S120" i="1"/>
  <c r="R120" i="1"/>
  <c r="Q120" i="1"/>
  <c r="P120" i="1"/>
  <c r="O120" i="1"/>
  <c r="V121" i="1"/>
  <c r="U121" i="1"/>
  <c r="T121" i="1"/>
  <c r="S121" i="1"/>
  <c r="R121" i="1"/>
  <c r="Q121" i="1"/>
  <c r="P121" i="1"/>
  <c r="O121" i="1"/>
  <c r="V124" i="1"/>
  <c r="U124" i="1"/>
  <c r="T124" i="1"/>
  <c r="S124" i="1"/>
  <c r="R124" i="1"/>
  <c r="Q124" i="1"/>
  <c r="P124" i="1"/>
  <c r="O124" i="1"/>
  <c r="V118" i="1"/>
  <c r="U118" i="1"/>
  <c r="T118" i="1"/>
  <c r="S118" i="1"/>
  <c r="R118" i="1"/>
  <c r="Q118" i="1"/>
  <c r="P118" i="1"/>
  <c r="O118" i="1"/>
  <c r="V117" i="1"/>
  <c r="U117" i="1"/>
  <c r="T117" i="1"/>
  <c r="S117" i="1"/>
  <c r="R117" i="1"/>
  <c r="Q117" i="1"/>
  <c r="P117" i="1"/>
  <c r="O117" i="1"/>
  <c r="V123" i="1"/>
  <c r="U123" i="1"/>
  <c r="T123" i="1"/>
  <c r="S123" i="1"/>
  <c r="R123" i="1"/>
  <c r="Q123" i="1"/>
  <c r="P123" i="1"/>
  <c r="O123" i="1"/>
  <c r="V119" i="1"/>
  <c r="U119" i="1"/>
  <c r="T119" i="1"/>
  <c r="S119" i="1"/>
  <c r="R119" i="1"/>
  <c r="Q119" i="1"/>
  <c r="P119" i="1"/>
  <c r="O119" i="1"/>
  <c r="V131" i="1"/>
  <c r="U131" i="1"/>
  <c r="T131" i="1"/>
  <c r="S131" i="1"/>
  <c r="R131" i="1"/>
  <c r="Q131" i="1"/>
  <c r="P131" i="1"/>
  <c r="O131" i="1"/>
  <c r="V116" i="1"/>
  <c r="U116" i="1"/>
  <c r="T116" i="1"/>
  <c r="S116" i="1"/>
  <c r="R116" i="1"/>
  <c r="Q116" i="1"/>
  <c r="P116" i="1"/>
  <c r="O116" i="1"/>
  <c r="V127" i="1"/>
  <c r="U127" i="1"/>
  <c r="T127" i="1"/>
  <c r="S127" i="1"/>
  <c r="R127" i="1"/>
  <c r="Q127" i="1"/>
  <c r="P127" i="1"/>
  <c r="O127" i="1"/>
  <c r="V130" i="1"/>
  <c r="U130" i="1"/>
  <c r="T130" i="1"/>
  <c r="S130" i="1"/>
  <c r="R130" i="1"/>
  <c r="Q130" i="1"/>
  <c r="P130" i="1"/>
  <c r="O130" i="1"/>
  <c r="V126" i="1"/>
  <c r="U126" i="1"/>
  <c r="T126" i="1"/>
  <c r="S126" i="1"/>
  <c r="R126" i="1"/>
  <c r="Q126" i="1"/>
  <c r="P126" i="1"/>
  <c r="O126" i="1"/>
  <c r="V91" i="1"/>
  <c r="U91" i="1"/>
  <c r="T91" i="1"/>
  <c r="S91" i="1"/>
  <c r="R91" i="1"/>
  <c r="Q91" i="1"/>
  <c r="P91" i="1"/>
  <c r="O91" i="1"/>
  <c r="V113" i="1"/>
  <c r="U113" i="1"/>
  <c r="T113" i="1"/>
  <c r="S113" i="1"/>
  <c r="R113" i="1"/>
  <c r="Q113" i="1"/>
  <c r="P113" i="1"/>
  <c r="O113" i="1"/>
  <c r="V95" i="1"/>
  <c r="U95" i="1"/>
  <c r="T95" i="1"/>
  <c r="S95" i="1"/>
  <c r="R95" i="1"/>
  <c r="Q95" i="1"/>
  <c r="P95" i="1"/>
  <c r="O95" i="1"/>
  <c r="V94" i="1"/>
  <c r="U94" i="1"/>
  <c r="T94" i="1"/>
  <c r="S94" i="1"/>
  <c r="R94" i="1"/>
  <c r="Q94" i="1"/>
  <c r="P94" i="1"/>
  <c r="O94" i="1"/>
  <c r="V107" i="1"/>
  <c r="U107" i="1"/>
  <c r="T107" i="1"/>
  <c r="S107" i="1"/>
  <c r="R107" i="1"/>
  <c r="Q107" i="1"/>
  <c r="P107" i="1"/>
  <c r="O107" i="1"/>
  <c r="V92" i="1"/>
  <c r="U92" i="1"/>
  <c r="T92" i="1"/>
  <c r="S92" i="1"/>
  <c r="R92" i="1"/>
  <c r="Q92" i="1"/>
  <c r="P92" i="1"/>
  <c r="O92" i="1"/>
  <c r="V112" i="1"/>
  <c r="U112" i="1"/>
  <c r="T112" i="1"/>
  <c r="S112" i="1"/>
  <c r="R112" i="1"/>
  <c r="Q112" i="1"/>
  <c r="P112" i="1"/>
  <c r="O112" i="1"/>
  <c r="V97" i="1"/>
  <c r="U97" i="1"/>
  <c r="T97" i="1"/>
  <c r="S97" i="1"/>
  <c r="R97" i="1"/>
  <c r="Q97" i="1"/>
  <c r="P97" i="1"/>
  <c r="O97" i="1"/>
  <c r="V108" i="1"/>
  <c r="U108" i="1"/>
  <c r="T108" i="1"/>
  <c r="S108" i="1"/>
  <c r="R108" i="1"/>
  <c r="Q108" i="1"/>
  <c r="P108" i="1"/>
  <c r="O108" i="1"/>
  <c r="V93" i="1"/>
  <c r="U93" i="1"/>
  <c r="T93" i="1"/>
  <c r="S93" i="1"/>
  <c r="R93" i="1"/>
  <c r="Q93" i="1"/>
  <c r="P93" i="1"/>
  <c r="O93" i="1"/>
  <c r="V106" i="1"/>
  <c r="U106" i="1"/>
  <c r="T106" i="1"/>
  <c r="S106" i="1"/>
  <c r="R106" i="1"/>
  <c r="Q106" i="1"/>
  <c r="P106" i="1"/>
  <c r="O106" i="1"/>
  <c r="V111" i="1"/>
  <c r="U111" i="1"/>
  <c r="T111" i="1"/>
  <c r="S111" i="1"/>
  <c r="R111" i="1"/>
  <c r="Q111" i="1"/>
  <c r="P111" i="1"/>
  <c r="O111" i="1"/>
  <c r="V114" i="1"/>
  <c r="U114" i="1"/>
  <c r="T114" i="1"/>
  <c r="S114" i="1"/>
  <c r="R114" i="1"/>
  <c r="Q114" i="1"/>
  <c r="P114" i="1"/>
  <c r="O114" i="1"/>
  <c r="V96" i="1"/>
  <c r="U96" i="1"/>
  <c r="T96" i="1"/>
  <c r="S96" i="1"/>
  <c r="R96" i="1"/>
  <c r="Q96" i="1"/>
  <c r="P96" i="1"/>
  <c r="O96" i="1"/>
  <c r="V98" i="1"/>
  <c r="U98" i="1"/>
  <c r="T98" i="1"/>
  <c r="S98" i="1"/>
  <c r="R98" i="1"/>
  <c r="Q98" i="1"/>
  <c r="P98" i="1"/>
  <c r="O98" i="1"/>
  <c r="V99" i="1"/>
  <c r="U99" i="1"/>
  <c r="T99" i="1"/>
  <c r="S99" i="1"/>
  <c r="R99" i="1"/>
  <c r="Q99" i="1"/>
  <c r="P99" i="1"/>
  <c r="O99" i="1"/>
  <c r="V100" i="1"/>
  <c r="U100" i="1"/>
  <c r="T100" i="1"/>
  <c r="S100" i="1"/>
  <c r="R100" i="1"/>
  <c r="Q100" i="1"/>
  <c r="P100" i="1"/>
  <c r="O100" i="1"/>
  <c r="V101" i="1"/>
  <c r="U101" i="1"/>
  <c r="T101" i="1"/>
  <c r="S101" i="1"/>
  <c r="R101" i="1"/>
  <c r="Q101" i="1"/>
  <c r="P101" i="1"/>
  <c r="O101" i="1"/>
  <c r="V104" i="1"/>
  <c r="U104" i="1"/>
  <c r="T104" i="1"/>
  <c r="S104" i="1"/>
  <c r="R104" i="1"/>
  <c r="Q104" i="1"/>
  <c r="P104" i="1"/>
  <c r="O104" i="1"/>
  <c r="V103" i="1"/>
  <c r="U103" i="1"/>
  <c r="T103" i="1"/>
  <c r="S103" i="1"/>
  <c r="R103" i="1"/>
  <c r="Q103" i="1"/>
  <c r="P103" i="1"/>
  <c r="O103" i="1"/>
  <c r="V110" i="1"/>
  <c r="U110" i="1"/>
  <c r="T110" i="1"/>
  <c r="S110" i="1"/>
  <c r="R110" i="1"/>
  <c r="Q110" i="1"/>
  <c r="P110" i="1"/>
  <c r="O110" i="1"/>
  <c r="V102" i="1"/>
  <c r="U102" i="1"/>
  <c r="T102" i="1"/>
  <c r="S102" i="1"/>
  <c r="R102" i="1"/>
  <c r="Q102" i="1"/>
  <c r="P102" i="1"/>
  <c r="O102" i="1"/>
  <c r="V109" i="1"/>
  <c r="U109" i="1"/>
  <c r="T109" i="1"/>
  <c r="S109" i="1"/>
  <c r="R109" i="1"/>
  <c r="Q109" i="1"/>
  <c r="P109" i="1"/>
  <c r="O109" i="1"/>
  <c r="V105" i="1"/>
  <c r="U105" i="1"/>
  <c r="T105" i="1"/>
  <c r="S105" i="1"/>
  <c r="R105" i="1"/>
  <c r="Q105" i="1"/>
  <c r="P105" i="1"/>
  <c r="O105" i="1"/>
  <c r="V85" i="1"/>
  <c r="U85" i="1"/>
  <c r="T85" i="1"/>
  <c r="S85" i="1"/>
  <c r="R85" i="1"/>
  <c r="Q85" i="1"/>
  <c r="P85" i="1"/>
  <c r="O85" i="1"/>
  <c r="V76" i="1"/>
  <c r="U76" i="1"/>
  <c r="T76" i="1"/>
  <c r="S76" i="1"/>
  <c r="R76" i="1"/>
  <c r="Q76" i="1"/>
  <c r="P76" i="1"/>
  <c r="O76" i="1"/>
  <c r="V90" i="1"/>
  <c r="U90" i="1"/>
  <c r="T90" i="1"/>
  <c r="S90" i="1"/>
  <c r="R90" i="1"/>
  <c r="Q90" i="1"/>
  <c r="P90" i="1"/>
  <c r="O90" i="1"/>
  <c r="V84" i="1"/>
  <c r="U84" i="1"/>
  <c r="T84" i="1"/>
  <c r="S84" i="1"/>
  <c r="R84" i="1"/>
  <c r="Q84" i="1"/>
  <c r="P84" i="1"/>
  <c r="O84" i="1"/>
  <c r="V79" i="1"/>
  <c r="U79" i="1"/>
  <c r="T79" i="1"/>
  <c r="S79" i="1"/>
  <c r="R79" i="1"/>
  <c r="Q79" i="1"/>
  <c r="P79" i="1"/>
  <c r="O79" i="1"/>
  <c r="V86" i="1"/>
  <c r="U86" i="1"/>
  <c r="T86" i="1"/>
  <c r="S86" i="1"/>
  <c r="R86" i="1"/>
  <c r="Q86" i="1"/>
  <c r="P86" i="1"/>
  <c r="O86" i="1"/>
  <c r="V77" i="1"/>
  <c r="U77" i="1"/>
  <c r="T77" i="1"/>
  <c r="S77" i="1"/>
  <c r="R77" i="1"/>
  <c r="Q77" i="1"/>
  <c r="P77" i="1"/>
  <c r="O77" i="1"/>
  <c r="V78" i="1"/>
  <c r="U78" i="1"/>
  <c r="T78" i="1"/>
  <c r="S78" i="1"/>
  <c r="R78" i="1"/>
  <c r="Q78" i="1"/>
  <c r="P78" i="1"/>
  <c r="O78" i="1"/>
  <c r="V81" i="1"/>
  <c r="U81" i="1"/>
  <c r="T81" i="1"/>
  <c r="S81" i="1"/>
  <c r="R81" i="1"/>
  <c r="Q81" i="1"/>
  <c r="P81" i="1"/>
  <c r="O81" i="1"/>
  <c r="V88" i="1"/>
  <c r="U88" i="1"/>
  <c r="T88" i="1"/>
  <c r="S88" i="1"/>
  <c r="R88" i="1"/>
  <c r="Q88" i="1"/>
  <c r="P88" i="1"/>
  <c r="O88" i="1"/>
  <c r="V89" i="1"/>
  <c r="U89" i="1"/>
  <c r="T89" i="1"/>
  <c r="S89" i="1"/>
  <c r="R89" i="1"/>
  <c r="Q89" i="1"/>
  <c r="P89" i="1"/>
  <c r="O89" i="1"/>
  <c r="V80" i="1"/>
  <c r="U80" i="1"/>
  <c r="T80" i="1"/>
  <c r="S80" i="1"/>
  <c r="R80" i="1"/>
  <c r="Q80" i="1"/>
  <c r="P80" i="1"/>
  <c r="O80" i="1"/>
  <c r="V82" i="1"/>
  <c r="U82" i="1"/>
  <c r="T82" i="1"/>
  <c r="S82" i="1"/>
  <c r="R82" i="1"/>
  <c r="Q82" i="1"/>
  <c r="P82" i="1"/>
  <c r="O82" i="1"/>
  <c r="V87" i="1"/>
  <c r="U87" i="1"/>
  <c r="T87" i="1"/>
  <c r="S87" i="1"/>
  <c r="R87" i="1"/>
  <c r="Q87" i="1"/>
  <c r="P87" i="1"/>
  <c r="O87" i="1"/>
  <c r="V83" i="1"/>
  <c r="U83" i="1"/>
  <c r="T83" i="1"/>
  <c r="S83" i="1"/>
  <c r="R83" i="1"/>
  <c r="Q83" i="1"/>
  <c r="P83" i="1"/>
  <c r="O83" i="1"/>
  <c r="V74" i="1"/>
  <c r="U74" i="1"/>
  <c r="T74" i="1"/>
  <c r="S74" i="1"/>
  <c r="R74" i="1"/>
  <c r="Q74" i="1"/>
  <c r="P74" i="1"/>
  <c r="O74" i="1"/>
  <c r="V75" i="1"/>
  <c r="U75" i="1"/>
  <c r="T75" i="1"/>
  <c r="S75" i="1"/>
  <c r="R75" i="1"/>
  <c r="Q75" i="1"/>
  <c r="P75" i="1"/>
  <c r="O75" i="1"/>
  <c r="V73" i="1"/>
  <c r="U73" i="1"/>
  <c r="T73" i="1"/>
  <c r="S73" i="1"/>
  <c r="R73" i="1"/>
  <c r="Q73" i="1"/>
  <c r="P73" i="1"/>
  <c r="O73" i="1"/>
  <c r="V72" i="1"/>
  <c r="U72" i="1"/>
  <c r="T72" i="1"/>
  <c r="S72" i="1"/>
  <c r="R72" i="1"/>
  <c r="Q72" i="1"/>
  <c r="P72" i="1"/>
  <c r="O72" i="1"/>
  <c r="V69" i="1"/>
  <c r="U69" i="1"/>
  <c r="T69" i="1"/>
  <c r="S69" i="1"/>
  <c r="R69" i="1"/>
  <c r="Q69" i="1"/>
  <c r="P69" i="1"/>
  <c r="O69" i="1"/>
  <c r="V71" i="1"/>
  <c r="U71" i="1"/>
  <c r="T71" i="1"/>
  <c r="S71" i="1"/>
  <c r="R71" i="1"/>
  <c r="Q71" i="1"/>
  <c r="P71" i="1"/>
  <c r="O71" i="1"/>
  <c r="V70" i="1"/>
  <c r="U70" i="1"/>
  <c r="T70" i="1"/>
  <c r="S70" i="1"/>
  <c r="R70" i="1"/>
  <c r="Q70" i="1"/>
  <c r="P70" i="1"/>
  <c r="O70" i="1"/>
  <c r="V68" i="1"/>
  <c r="U68" i="1"/>
  <c r="T68" i="1"/>
  <c r="S68" i="1"/>
  <c r="R68" i="1"/>
  <c r="Q68" i="1"/>
  <c r="P68" i="1"/>
  <c r="O68" i="1"/>
  <c r="V67" i="1"/>
  <c r="U67" i="1"/>
  <c r="T67" i="1"/>
  <c r="S67" i="1"/>
  <c r="R67" i="1"/>
  <c r="Q67" i="1"/>
  <c r="P67" i="1"/>
  <c r="O67" i="1"/>
  <c r="V66" i="1"/>
  <c r="U66" i="1"/>
  <c r="T66" i="1"/>
  <c r="S66" i="1"/>
  <c r="R66" i="1"/>
  <c r="Q66" i="1"/>
  <c r="P66" i="1"/>
  <c r="O66" i="1"/>
  <c r="V64" i="1"/>
  <c r="U64" i="1"/>
  <c r="T64" i="1"/>
  <c r="S64" i="1"/>
  <c r="R64" i="1"/>
  <c r="Q64" i="1"/>
  <c r="P64" i="1"/>
  <c r="O64" i="1"/>
  <c r="V62" i="1"/>
  <c r="U62" i="1"/>
  <c r="T62" i="1"/>
  <c r="S62" i="1"/>
  <c r="R62" i="1"/>
  <c r="Q62" i="1"/>
  <c r="P62" i="1"/>
  <c r="O62" i="1"/>
  <c r="V65" i="1"/>
  <c r="U65" i="1"/>
  <c r="T65" i="1"/>
  <c r="S65" i="1"/>
  <c r="R65" i="1"/>
  <c r="Q65" i="1"/>
  <c r="P65" i="1"/>
  <c r="O65" i="1"/>
  <c r="V63" i="1"/>
  <c r="U63" i="1"/>
  <c r="T63" i="1"/>
  <c r="S63" i="1"/>
  <c r="R63" i="1"/>
  <c r="Q63" i="1"/>
  <c r="P63" i="1"/>
  <c r="O63" i="1"/>
  <c r="V60" i="1"/>
  <c r="U60" i="1"/>
  <c r="T60" i="1"/>
  <c r="S60" i="1"/>
  <c r="R60" i="1"/>
  <c r="Q60" i="1"/>
  <c r="P60" i="1"/>
  <c r="O60" i="1"/>
  <c r="V61" i="1"/>
  <c r="U61" i="1"/>
  <c r="T61" i="1"/>
  <c r="S61" i="1"/>
  <c r="R61" i="1"/>
  <c r="Q61" i="1"/>
  <c r="P61" i="1"/>
  <c r="O61" i="1"/>
  <c r="V59" i="1"/>
  <c r="U59" i="1"/>
  <c r="T59" i="1"/>
  <c r="S59" i="1"/>
  <c r="R59" i="1"/>
  <c r="Q59" i="1"/>
  <c r="P59" i="1"/>
  <c r="O59" i="1"/>
  <c r="V58" i="1"/>
  <c r="U58" i="1"/>
  <c r="T58" i="1"/>
  <c r="S58" i="1"/>
  <c r="R58" i="1"/>
  <c r="Q58" i="1"/>
  <c r="P58" i="1"/>
  <c r="O58" i="1"/>
  <c r="N633" i="1"/>
  <c r="N636" i="1"/>
  <c r="N630" i="1"/>
  <c r="N628" i="1"/>
  <c r="N629" i="1"/>
  <c r="N627" i="1"/>
  <c r="N623" i="1"/>
  <c r="N625" i="1"/>
  <c r="N624" i="1"/>
  <c r="N626" i="1"/>
  <c r="N622" i="1"/>
  <c r="N620" i="1"/>
  <c r="N621" i="1"/>
  <c r="N619" i="1"/>
  <c r="N611" i="1"/>
  <c r="N612" i="1"/>
  <c r="N613" i="1"/>
  <c r="N615" i="1"/>
  <c r="N614" i="1"/>
  <c r="N618" i="1"/>
  <c r="N616" i="1"/>
  <c r="N617" i="1"/>
  <c r="N604" i="1"/>
  <c r="N610" i="1"/>
  <c r="N607" i="1"/>
  <c r="N609" i="1"/>
  <c r="N606" i="1"/>
  <c r="N608" i="1"/>
  <c r="N605" i="1"/>
  <c r="N600" i="1"/>
  <c r="N601" i="1"/>
  <c r="N602" i="1"/>
  <c r="N603" i="1"/>
  <c r="N598" i="1"/>
  <c r="N595" i="1"/>
  <c r="N592" i="1"/>
  <c r="N593" i="1"/>
  <c r="N596" i="1"/>
  <c r="N597" i="1"/>
  <c r="N594" i="1"/>
  <c r="N599" i="1"/>
  <c r="N590" i="1"/>
  <c r="N591" i="1"/>
  <c r="N584" i="1"/>
  <c r="N585" i="1"/>
  <c r="N589" i="1"/>
  <c r="N588" i="1"/>
  <c r="N587" i="1"/>
  <c r="N586" i="1"/>
  <c r="N583" i="1"/>
  <c r="N577" i="1"/>
  <c r="N581" i="1"/>
  <c r="N582" i="1"/>
  <c r="N580" i="1"/>
  <c r="N579" i="1"/>
  <c r="N578" i="1"/>
  <c r="N573" i="1"/>
  <c r="N569" i="1"/>
  <c r="N575" i="1"/>
  <c r="N570" i="1"/>
  <c r="N576" i="1"/>
  <c r="N568" i="1"/>
  <c r="N574" i="1"/>
  <c r="N572" i="1"/>
  <c r="N571" i="1"/>
  <c r="N566" i="1"/>
  <c r="N560" i="1"/>
  <c r="N565" i="1"/>
  <c r="N564" i="1"/>
  <c r="N559" i="1"/>
  <c r="N561" i="1"/>
  <c r="N562" i="1"/>
  <c r="N563" i="1"/>
  <c r="N567" i="1"/>
  <c r="N558" i="1"/>
  <c r="N555" i="1"/>
  <c r="N557" i="1"/>
  <c r="N556" i="1"/>
  <c r="N554" i="1"/>
  <c r="N551" i="1"/>
  <c r="N550" i="1"/>
  <c r="N552" i="1"/>
  <c r="N553" i="1"/>
  <c r="N549" i="1"/>
  <c r="N548" i="1"/>
  <c r="N536" i="1"/>
  <c r="N547" i="1"/>
  <c r="N539" i="1"/>
  <c r="N546" i="1"/>
  <c r="N545" i="1"/>
  <c r="N542" i="1"/>
  <c r="N541" i="1"/>
  <c r="N543" i="1"/>
  <c r="N544" i="1"/>
  <c r="N540" i="1"/>
  <c r="N538" i="1"/>
  <c r="N537" i="1"/>
  <c r="N522" i="1"/>
  <c r="N534" i="1"/>
  <c r="N518" i="1"/>
  <c r="N535" i="1"/>
  <c r="N530" i="1"/>
  <c r="N532" i="1"/>
  <c r="N521" i="1"/>
  <c r="N520" i="1"/>
  <c r="N524" i="1"/>
  <c r="N519" i="1"/>
  <c r="N523" i="1"/>
  <c r="N533" i="1"/>
  <c r="N525" i="1"/>
  <c r="N531" i="1"/>
  <c r="N529" i="1"/>
  <c r="N528" i="1"/>
  <c r="N527" i="1"/>
  <c r="N526" i="1"/>
  <c r="N512" i="1"/>
  <c r="N515" i="1"/>
  <c r="N514" i="1"/>
  <c r="N513" i="1"/>
  <c r="N517" i="1"/>
  <c r="N516" i="1"/>
  <c r="N511" i="1"/>
  <c r="N509" i="1"/>
  <c r="N508" i="1"/>
  <c r="N510" i="1"/>
  <c r="N504" i="1"/>
  <c r="N503" i="1"/>
  <c r="N500" i="1"/>
  <c r="N501" i="1"/>
  <c r="N507" i="1"/>
  <c r="N506" i="1"/>
  <c r="N502" i="1"/>
  <c r="N505" i="1"/>
  <c r="N490" i="1"/>
  <c r="N489" i="1"/>
  <c r="N499" i="1"/>
  <c r="N492" i="1"/>
  <c r="N495" i="1"/>
  <c r="N496" i="1"/>
  <c r="N498" i="1"/>
  <c r="N493" i="1"/>
  <c r="N491" i="1"/>
  <c r="N497" i="1"/>
  <c r="N494" i="1"/>
  <c r="N487" i="1"/>
  <c r="N482" i="1"/>
  <c r="N481" i="1"/>
  <c r="N483" i="1"/>
  <c r="N488" i="1"/>
  <c r="N480" i="1"/>
  <c r="N486" i="1"/>
  <c r="N484" i="1"/>
  <c r="N485" i="1"/>
  <c r="N468" i="1"/>
  <c r="N467" i="1"/>
  <c r="N478" i="1"/>
  <c r="N471" i="1"/>
  <c r="N477" i="1"/>
  <c r="N472" i="1"/>
  <c r="N459" i="1"/>
  <c r="N475" i="1"/>
  <c r="N460" i="1"/>
  <c r="N462" i="1"/>
  <c r="N461" i="1"/>
  <c r="N476" i="1"/>
  <c r="N473" i="1"/>
  <c r="N463" i="1"/>
  <c r="N470" i="1"/>
  <c r="N474" i="1"/>
  <c r="N464" i="1"/>
  <c r="N469" i="1"/>
  <c r="N479" i="1"/>
  <c r="N466" i="1"/>
  <c r="N465" i="1"/>
  <c r="N458" i="1"/>
  <c r="N457" i="1"/>
  <c r="N452" i="1"/>
  <c r="N454" i="1"/>
  <c r="N456" i="1"/>
  <c r="N455" i="1"/>
  <c r="N453" i="1"/>
  <c r="N451" i="1"/>
  <c r="N445" i="1"/>
  <c r="N447" i="1"/>
  <c r="N450" i="1"/>
  <c r="N444" i="1"/>
  <c r="N449" i="1"/>
  <c r="N446" i="1"/>
  <c r="N448" i="1"/>
  <c r="N439" i="1"/>
  <c r="N435" i="1"/>
  <c r="N437" i="1"/>
  <c r="N442" i="1"/>
  <c r="N443" i="1"/>
  <c r="N441" i="1"/>
  <c r="N434" i="1"/>
  <c r="N440" i="1"/>
  <c r="N438" i="1"/>
  <c r="N436" i="1"/>
  <c r="N433" i="1"/>
  <c r="N426" i="1"/>
  <c r="N425" i="1"/>
  <c r="N431" i="1"/>
  <c r="N424" i="1"/>
  <c r="N423" i="1"/>
  <c r="N421" i="1"/>
  <c r="N432" i="1"/>
  <c r="N422" i="1"/>
  <c r="N427" i="1"/>
  <c r="N417" i="1"/>
  <c r="N416" i="1"/>
  <c r="N415" i="1"/>
  <c r="N413" i="1"/>
  <c r="N414" i="1"/>
  <c r="N418" i="1"/>
  <c r="N430" i="1"/>
  <c r="N429" i="1"/>
  <c r="N420" i="1"/>
  <c r="N428" i="1"/>
  <c r="N419" i="1"/>
  <c r="N402" i="1"/>
  <c r="N408" i="1"/>
  <c r="N410" i="1"/>
  <c r="N400" i="1"/>
  <c r="N401" i="1"/>
  <c r="N409" i="1"/>
  <c r="N394" i="1"/>
  <c r="N396" i="1"/>
  <c r="N399" i="1"/>
  <c r="N412" i="1"/>
  <c r="N392" i="1"/>
  <c r="N395" i="1"/>
  <c r="N391" i="1"/>
  <c r="N390" i="1"/>
  <c r="N411" i="1"/>
  <c r="N393" i="1"/>
  <c r="N407" i="1"/>
  <c r="N406" i="1"/>
  <c r="N405" i="1"/>
  <c r="N404" i="1"/>
  <c r="N397" i="1"/>
  <c r="N403" i="1"/>
  <c r="N398" i="1"/>
  <c r="N389" i="1"/>
  <c r="N377" i="1"/>
  <c r="N380" i="1"/>
  <c r="N382" i="1"/>
  <c r="N379" i="1"/>
  <c r="N388" i="1"/>
  <c r="N372" i="1"/>
  <c r="N378" i="1"/>
  <c r="N385" i="1"/>
  <c r="N369" i="1"/>
  <c r="N368" i="1"/>
  <c r="N375" i="1"/>
  <c r="N371" i="1"/>
  <c r="N374" i="1"/>
  <c r="N373" i="1"/>
  <c r="N386" i="1"/>
  <c r="N381" i="1"/>
  <c r="N387" i="1"/>
  <c r="N370" i="1"/>
  <c r="N383" i="1"/>
  <c r="N384" i="1"/>
  <c r="N376" i="1"/>
  <c r="N364" i="1"/>
  <c r="N367" i="1"/>
  <c r="N366" i="1"/>
  <c r="N365" i="1"/>
  <c r="N363" i="1"/>
  <c r="N361" i="1"/>
  <c r="N360" i="1"/>
  <c r="N362" i="1"/>
  <c r="N359" i="1"/>
  <c r="N358" i="1"/>
  <c r="N348" i="1"/>
  <c r="N349" i="1"/>
  <c r="N356" i="1"/>
  <c r="N357" i="1"/>
  <c r="N353" i="1"/>
  <c r="N347" i="1"/>
  <c r="N346" i="1"/>
  <c r="N345" i="1"/>
  <c r="N352" i="1"/>
  <c r="N344" i="1"/>
  <c r="N334" i="1"/>
  <c r="N337" i="1"/>
  <c r="N336" i="1"/>
  <c r="N339" i="1"/>
  <c r="N335" i="1"/>
  <c r="N338" i="1"/>
  <c r="N341" i="1"/>
  <c r="N340" i="1"/>
  <c r="N355" i="1"/>
  <c r="N354" i="1"/>
  <c r="N351" i="1"/>
  <c r="N350" i="1"/>
  <c r="N342" i="1"/>
  <c r="N343" i="1"/>
  <c r="N291" i="1"/>
  <c r="N289" i="1"/>
  <c r="N274" i="1"/>
  <c r="N265" i="1"/>
  <c r="N273" i="1"/>
  <c r="N260" i="1"/>
  <c r="N235" i="1"/>
  <c r="N287" i="1"/>
  <c r="N183" i="1"/>
  <c r="N330" i="1"/>
  <c r="N329" i="1"/>
  <c r="N328" i="1"/>
  <c r="N234" i="1"/>
  <c r="N272" i="1"/>
  <c r="N264" i="1"/>
  <c r="N233" i="1"/>
  <c r="N283" i="1"/>
  <c r="N258" i="1"/>
  <c r="N232" i="1"/>
  <c r="N288" i="1"/>
  <c r="N231" i="1"/>
  <c r="N263" i="1"/>
  <c r="N327" i="1"/>
  <c r="N230" i="1"/>
  <c r="N229" i="1"/>
  <c r="N254" i="1"/>
  <c r="N198" i="1"/>
  <c r="N197" i="1"/>
  <c r="N257" i="1"/>
  <c r="N196" i="1"/>
  <c r="N326" i="1"/>
  <c r="N290" i="1"/>
  <c r="N182" i="1"/>
  <c r="N259" i="1"/>
  <c r="N319" i="1"/>
  <c r="N325" i="1"/>
  <c r="N195" i="1"/>
  <c r="N284" i="1"/>
  <c r="N194" i="1"/>
  <c r="N228" i="1"/>
  <c r="N193" i="1"/>
  <c r="N318" i="1"/>
  <c r="N323" i="1"/>
  <c r="N271" i="1"/>
  <c r="N192" i="1"/>
  <c r="N191" i="1"/>
  <c r="N181" i="1"/>
  <c r="N190" i="1"/>
  <c r="N270" i="1"/>
  <c r="N189" i="1"/>
  <c r="N188" i="1"/>
  <c r="N269" i="1"/>
  <c r="N227" i="1"/>
  <c r="N180" i="1"/>
  <c r="N187" i="1"/>
  <c r="N262" i="1"/>
  <c r="N255" i="1"/>
  <c r="N324" i="1"/>
  <c r="N256" i="1"/>
  <c r="N286" i="1"/>
  <c r="N268" i="1"/>
  <c r="N315" i="1"/>
  <c r="N316" i="1"/>
  <c r="N199" i="1"/>
  <c r="N321" i="1"/>
  <c r="N186" i="1"/>
  <c r="N185" i="1"/>
  <c r="N322" i="1"/>
  <c r="N314" i="1"/>
  <c r="N184" i="1"/>
  <c r="N261" i="1"/>
  <c r="N226" i="1"/>
  <c r="N313" i="1"/>
  <c r="N312" i="1"/>
  <c r="N203" i="1"/>
  <c r="N245" i="1"/>
  <c r="N225" i="1"/>
  <c r="N224" i="1"/>
  <c r="N202" i="1"/>
  <c r="N311" i="1"/>
  <c r="N310" i="1"/>
  <c r="N236" i="1"/>
  <c r="N309" i="1"/>
  <c r="N285" i="1"/>
  <c r="N317" i="1"/>
  <c r="N223" i="1"/>
  <c r="N244" i="1"/>
  <c r="N267" i="1"/>
  <c r="N222" i="1"/>
  <c r="N243" i="1"/>
  <c r="N221" i="1"/>
  <c r="N308" i="1"/>
  <c r="N201" i="1"/>
  <c r="N304" i="1"/>
  <c r="N242" i="1"/>
  <c r="N220" i="1"/>
  <c r="N241" i="1"/>
  <c r="N240" i="1"/>
  <c r="N307" i="1"/>
  <c r="N219" i="1"/>
  <c r="N266" i="1"/>
  <c r="N218" i="1"/>
  <c r="N217" i="1"/>
  <c r="N216" i="1"/>
  <c r="N239" i="1"/>
  <c r="N215" i="1"/>
  <c r="N214" i="1"/>
  <c r="N253" i="1"/>
  <c r="N213" i="1"/>
  <c r="N200" i="1"/>
  <c r="N212" i="1"/>
  <c r="N211" i="1"/>
  <c r="N306" i="1"/>
  <c r="N252" i="1"/>
  <c r="N210" i="1"/>
  <c r="N238" i="1"/>
  <c r="N237" i="1"/>
  <c r="N205" i="1"/>
  <c r="N209" i="1"/>
  <c r="N305" i="1"/>
  <c r="N208" i="1"/>
  <c r="N204" i="1"/>
  <c r="N207" i="1"/>
  <c r="N206" i="1"/>
  <c r="N297" i="1"/>
  <c r="N302" i="1"/>
  <c r="N301" i="1"/>
  <c r="N282" i="1"/>
  <c r="N248" i="1"/>
  <c r="N281" i="1"/>
  <c r="N179" i="1"/>
  <c r="N296" i="1"/>
  <c r="N303" i="1"/>
  <c r="N280" i="1"/>
  <c r="N279" i="1"/>
  <c r="N295" i="1"/>
  <c r="N278" i="1"/>
  <c r="N277" i="1"/>
  <c r="N300" i="1"/>
  <c r="N298" i="1"/>
  <c r="N299" i="1"/>
  <c r="N294" i="1"/>
  <c r="N333" i="1"/>
  <c r="N247" i="1"/>
  <c r="N246" i="1"/>
  <c r="N276" i="1"/>
  <c r="N331" i="1"/>
  <c r="N251" i="1"/>
  <c r="N250" i="1"/>
  <c r="N249" i="1"/>
  <c r="N275" i="1"/>
  <c r="N293" i="1"/>
  <c r="N320" i="1"/>
  <c r="N332" i="1"/>
  <c r="N292" i="1"/>
  <c r="N169" i="1"/>
  <c r="N178" i="1"/>
  <c r="N177" i="1"/>
  <c r="N172" i="1"/>
  <c r="N176" i="1"/>
  <c r="N173" i="1"/>
  <c r="N171" i="1"/>
  <c r="N170" i="1"/>
  <c r="N175" i="1"/>
  <c r="N174" i="1"/>
  <c r="N166" i="1"/>
  <c r="N161" i="1"/>
  <c r="N164" i="1"/>
  <c r="N165" i="1"/>
  <c r="N167" i="1"/>
  <c r="N156" i="1"/>
  <c r="N158" i="1"/>
  <c r="N157" i="1"/>
  <c r="N162" i="1"/>
  <c r="N163" i="1"/>
  <c r="N160" i="1"/>
  <c r="N159" i="1"/>
  <c r="N168" i="1"/>
  <c r="N152" i="1"/>
  <c r="N151" i="1"/>
  <c r="N146" i="1"/>
  <c r="N144" i="1"/>
  <c r="N155" i="1"/>
  <c r="N140" i="1"/>
  <c r="N149" i="1"/>
  <c r="N143" i="1"/>
  <c r="N142" i="1"/>
  <c r="N141" i="1"/>
  <c r="N147" i="1"/>
  <c r="N154" i="1"/>
  <c r="N145" i="1"/>
  <c r="N150" i="1"/>
  <c r="N153" i="1"/>
  <c r="N148" i="1"/>
  <c r="N139" i="1"/>
  <c r="N135" i="1"/>
  <c r="N134" i="1"/>
  <c r="N133" i="1"/>
  <c r="N137" i="1"/>
  <c r="N136" i="1"/>
  <c r="N138" i="1"/>
  <c r="N132" i="1"/>
  <c r="N122" i="1"/>
  <c r="N115" i="1"/>
  <c r="N129" i="1"/>
  <c r="N128" i="1"/>
  <c r="N125" i="1"/>
  <c r="N120" i="1"/>
  <c r="N121" i="1"/>
  <c r="N124" i="1"/>
  <c r="N118" i="1"/>
  <c r="N117" i="1"/>
  <c r="N123" i="1"/>
  <c r="N119" i="1"/>
  <c r="N131" i="1"/>
  <c r="N116" i="1"/>
  <c r="N127" i="1"/>
  <c r="N130" i="1"/>
  <c r="N126" i="1"/>
  <c r="N91" i="1"/>
  <c r="N113" i="1"/>
  <c r="N95" i="1"/>
  <c r="N94" i="1"/>
  <c r="N107" i="1"/>
  <c r="N92" i="1"/>
  <c r="N112" i="1"/>
  <c r="N97" i="1"/>
  <c r="N108" i="1"/>
  <c r="N93" i="1"/>
  <c r="N106" i="1"/>
  <c r="N111" i="1"/>
  <c r="N114" i="1"/>
  <c r="N96" i="1"/>
  <c r="N98" i="1"/>
  <c r="N99" i="1"/>
  <c r="N100" i="1"/>
  <c r="N101" i="1"/>
  <c r="N104" i="1"/>
  <c r="N103" i="1"/>
  <c r="N110" i="1"/>
  <c r="N102" i="1"/>
  <c r="N109" i="1"/>
  <c r="N105" i="1"/>
  <c r="N85" i="1"/>
  <c r="N76" i="1"/>
  <c r="N90" i="1"/>
  <c r="N84" i="1"/>
  <c r="N79" i="1"/>
  <c r="N86" i="1"/>
  <c r="N77" i="1"/>
  <c r="N78" i="1"/>
  <c r="N81" i="1"/>
  <c r="N88" i="1"/>
  <c r="N89" i="1"/>
  <c r="N80" i="1"/>
  <c r="N82" i="1"/>
  <c r="N87" i="1"/>
  <c r="N83" i="1"/>
  <c r="N74" i="1"/>
  <c r="N75" i="1"/>
  <c r="N73" i="1"/>
  <c r="N72" i="1"/>
  <c r="N69" i="1"/>
  <c r="N71" i="1"/>
  <c r="N70" i="1"/>
  <c r="N68" i="1"/>
  <c r="N67" i="1"/>
  <c r="N66" i="1"/>
  <c r="N64" i="1"/>
  <c r="N62" i="1"/>
  <c r="N65" i="1"/>
  <c r="N63" i="1"/>
  <c r="N60" i="1"/>
  <c r="N61" i="1"/>
  <c r="N59" i="1"/>
  <c r="N58" i="1"/>
  <c r="F633" i="1"/>
  <c r="F621" i="1"/>
  <c r="F612" i="1"/>
  <c r="F609" i="1"/>
  <c r="F603" i="1"/>
  <c r="K23" i="6"/>
  <c r="K22" i="6"/>
  <c r="K21" i="6"/>
  <c r="K20" i="6"/>
  <c r="K19" i="6"/>
  <c r="K18" i="6"/>
  <c r="H7" i="7"/>
  <c r="H8" i="7"/>
  <c r="H9" i="7"/>
  <c r="H10" i="7"/>
  <c r="H11" i="7"/>
  <c r="H12" i="7"/>
  <c r="H13" i="7"/>
  <c r="H14" i="7"/>
  <c r="H15" i="7"/>
  <c r="H16" i="7"/>
  <c r="H17" i="7"/>
  <c r="H18" i="7"/>
  <c r="H19" i="7"/>
  <c r="H20" i="7"/>
  <c r="H21" i="7"/>
  <c r="H6" i="7"/>
  <c r="F472" i="1"/>
  <c r="F477" i="1"/>
  <c r="F471" i="1"/>
  <c r="F478" i="1"/>
  <c r="F461" i="1"/>
  <c r="F467" i="1"/>
  <c r="F474" i="1"/>
  <c r="F468" i="1"/>
  <c r="F463" i="1"/>
  <c r="F462" i="1"/>
  <c r="F496" i="1"/>
  <c r="F493" i="1"/>
  <c r="F495" i="1"/>
  <c r="F492" i="1"/>
  <c r="F499" i="1"/>
  <c r="F490" i="1"/>
  <c r="F489" i="1"/>
  <c r="F503" i="1"/>
  <c r="F504" i="1"/>
  <c r="F511" i="1"/>
  <c r="F513" i="1"/>
  <c r="F514" i="1"/>
  <c r="F515" i="1"/>
  <c r="F516" i="1"/>
  <c r="F512" i="1"/>
  <c r="F535" i="1"/>
  <c r="F520" i="1"/>
  <c r="F518" i="1"/>
  <c r="F523" i="1"/>
  <c r="F522" i="1"/>
  <c r="F536" i="1"/>
  <c r="F548" i="1"/>
  <c r="F551" i="1"/>
  <c r="F554" i="1"/>
  <c r="F566" i="1"/>
  <c r="F570" i="1"/>
  <c r="F592" i="1"/>
  <c r="F595" i="1"/>
  <c r="F593" i="1"/>
  <c r="F580" i="1"/>
  <c r="F582" i="1"/>
  <c r="F579" i="1"/>
  <c r="F571" i="1"/>
  <c r="F573" i="1"/>
  <c r="X573" i="1"/>
  <c r="AM82" i="1"/>
</calcChain>
</file>

<file path=xl/sharedStrings.xml><?xml version="1.0" encoding="utf-8"?>
<sst xmlns="http://schemas.openxmlformats.org/spreadsheetml/2006/main" count="22717" uniqueCount="5124">
  <si>
    <t>DATE</t>
  </si>
  <si>
    <t>EMAIL</t>
  </si>
  <si>
    <t>NOM</t>
  </si>
  <si>
    <t>PRENOM</t>
  </si>
  <si>
    <t>SIRET</t>
  </si>
  <si>
    <t>RAISON SOCIALE</t>
  </si>
  <si>
    <t>FORM_NEEDS</t>
  </si>
  <si>
    <t>TEL</t>
  </si>
  <si>
    <t>PROGRAM_ID</t>
  </si>
  <si>
    <t>ALL_RESPONSES</t>
  </si>
  <si>
    <t>Opérateur</t>
  </si>
  <si>
    <t>FLUX BPI</t>
  </si>
  <si>
    <t>Agent</t>
  </si>
  <si>
    <t>Parcours</t>
  </si>
  <si>
    <t>Impact_environnemental</t>
  </si>
  <si>
    <t>Perf_energetique</t>
  </si>
  <si>
    <t>Eau</t>
  </si>
  <si>
    <t>Batiment</t>
  </si>
  <si>
    <t>Mobilité</t>
  </si>
  <si>
    <t>Dechet</t>
  </si>
  <si>
    <t>Ecoconception</t>
  </si>
  <si>
    <t>Former_recruter</t>
  </si>
  <si>
    <t>Suivi de l'appel (interne)</t>
  </si>
  <si>
    <t>Date de rappel potentiel</t>
  </si>
  <si>
    <t>Détails échange (à communiquer aux opérateurs)</t>
  </si>
  <si>
    <t>Produit ciblé post-échange</t>
  </si>
  <si>
    <t>Source de la demande TEE</t>
  </si>
  <si>
    <t>Date Transmission</t>
  </si>
  <si>
    <t>Statut</t>
  </si>
  <si>
    <t>Statut_Brevo</t>
  </si>
  <si>
    <t>Sujet</t>
  </si>
  <si>
    <t>Description</t>
  </si>
  <si>
    <t>Acteurs</t>
  </si>
  <si>
    <t>Produit proposé</t>
  </si>
  <si>
    <t>Suivi circulation de la demande</t>
  </si>
  <si>
    <t>guillou.batiment@gmail.com</t>
  </si>
  <si>
    <t>GUILLOU</t>
  </si>
  <si>
    <t>FABRICE</t>
  </si>
  <si>
    <t>GUILLOU BATIMENT</t>
  </si>
  <si>
    <t>rénové mon local isoler les bureaux et partie commune</t>
  </si>
  <si>
    <t>PDE</t>
  </si>
  <si>
    <t>Aide proposée</t>
  </si>
  <si>
    <t>Démarche générale de transition écologique</t>
  </si>
  <si>
    <t>https://place-des-entreprises.beta.gouv.fr/besoins/71817</t>
  </si>
  <si>
    <t>BPI, CMA, CCI</t>
  </si>
  <si>
    <t>Bpi : prêt action climat présenté
CCI : Demande retransférer auprès de Orace qui reprend l'accompagnement sur les aides énergies.</t>
  </si>
  <si>
    <t>Message laissé</t>
  </si>
  <si>
    <t>nkhalkhal@gmail.com</t>
  </si>
  <si>
    <t>KHALKHAL</t>
  </si>
  <si>
    <t>Nasser</t>
  </si>
  <si>
    <t>NASSER KHALKHAL</t>
  </si>
  <si>
    <t>Je souhaite avoir des renseignements pour des panneaux solaires ainsi voir quelle sont les aides financières</t>
  </si>
  <si>
    <t>Refusé</t>
  </si>
  <si>
    <t>Perdue</t>
  </si>
  <si>
    <t>https://place-des-entreprises.beta.gouv.fr/besoins/72747</t>
  </si>
  <si>
    <t>CMA</t>
  </si>
  <si>
    <t>CMA : Je n'ai pas reçu de passation d'informations concernant ce sujet, je préfère décliner (= problème de remplacement temporaire)</t>
  </si>
  <si>
    <t>traiteur.chaubenit@orange.fr</t>
  </si>
  <si>
    <t>RAHARD</t>
  </si>
  <si>
    <t>STEPHANE</t>
  </si>
  <si>
    <t>CHAUBENIT TRAITEUR</t>
  </si>
  <si>
    <t>Avoir des informations sur le dispositif des Certificats d’Économie d’Énergie (CEE), et le financement de travaux de rénovation énergétique (l’éclairage de bureau, le chauffage de bureau, la ventilation et la climatisation de bureau, l’eau chaude sanitaire ou encore la préservation par le froid des aliments a transformer ou transformé)</t>
  </si>
  <si>
    <t>Gestion de l'énergie</t>
  </si>
  <si>
    <t>https://place-des-entreprises.beta.gouv.fr/besoins/72982</t>
  </si>
  <si>
    <t>BPI, CCI</t>
  </si>
  <si>
    <t>CMA : Echange téléphonique ce jour avec M. RAHARD et RV tel SARE B2 pour le 3/07/2023 à 16h.
Bpi : https://www.ecologie.gouv.fr/operations-standardisees-deconomies-denergie#e2</t>
  </si>
  <si>
    <t>CCI et CMA : exercice d'audit a produit un rapport intéressant. Devrait aboutir à des évolutions futures. Cumulus ballon d'eau chaude au gaz : sera modifié en électrique (solaire, trop cher à l'investissement).
En 2024, chambre froide complémentaire, couplée avec des ombrières couvertes en photovoltaïques.</t>
  </si>
  <si>
    <t>simon.riviere@amphore.co</t>
  </si>
  <si>
    <t>RIVIERE</t>
  </si>
  <si>
    <t>Simon</t>
  </si>
  <si>
    <t>AMPHORE</t>
  </si>
  <si>
    <t>Je souhaite connaître les aides pour développer mes gobelets éco-conçus.</t>
  </si>
  <si>
    <t>Prise en charge</t>
  </si>
  <si>
    <t>Transmis</t>
  </si>
  <si>
    <t>https://place-des-entreprises.beta.gouv.fr/besoins/72985</t>
  </si>
  <si>
    <t>CCI 65 Tarbes Hautes-Pyrénées</t>
  </si>
  <si>
    <t>encore en cours</t>
  </si>
  <si>
    <t>dipandafranc@gmail.com</t>
  </si>
  <si>
    <t>BISSA BISSA</t>
  </si>
  <si>
    <t>YVES FRANCIS</t>
  </si>
  <si>
    <t>YVES BISSA BISSA</t>
  </si>
  <si>
    <t>Abandonné</t>
  </si>
  <si>
    <t>https://place-des-entreprises.beta.gouv.fr/besoins/72996</t>
  </si>
  <si>
    <t>CCI 53 Mayenne</t>
  </si>
  <si>
    <t>resté sans réponse</t>
  </si>
  <si>
    <t>gfauconnier@markener.com</t>
  </si>
  <si>
    <t>Fauconnier</t>
  </si>
  <si>
    <t>Guillaume</t>
  </si>
  <si>
    <t>Stade Français</t>
  </si>
  <si>
    <t>Markener accompagne le stade français, club sportif association loi 1901 sans but lucratif, dans la reduction de son empreinte energétique. Dans ce cadre plusieurs investissements sont envisagés dont des remplacement de chaudières gaz (de plus de 50 ans d'âge) par des pompes à chaleur. Dans cette perspective nous souhaitons identifier les possibilités d'aides pour réaliser ces investissements de réduction de consommation et d'empreinte carbone. Bien cordialement,
Guillaume Fauconnier
gfauconnier@markener.com
0609664909</t>
  </si>
  <si>
    <t>https://place-des-entreprises.beta.gouv.fr/besoins/74095</t>
  </si>
  <si>
    <t>CCI</t>
  </si>
  <si>
    <t>CCI (Cellule de relation client en IDF) : Demande traitée et transférée en interne à un expert</t>
  </si>
  <si>
    <t>Pompe à chaleur sur projet de sonde géothermique. Contact a reçu un conseil de grande qualité. Une phase d'échange avec des bureaux d’études pour le centre sportif est en cours. Contact a été orienté vers le Fonds chaleur 2024, très satisfait de l'accompagnement reçu.</t>
  </si>
  <si>
    <t>edengardenimmo@gmail.com</t>
  </si>
  <si>
    <t>Romboni</t>
  </si>
  <si>
    <t>Valérie</t>
  </si>
  <si>
    <t>EDEN &amp; GARDEN</t>
  </si>
  <si>
    <t>isolation et chauffage</t>
  </si>
  <si>
    <t>Mauvaise Qualité</t>
  </si>
  <si>
    <t>Financer Vos Investissements Pour Reduire Votre Consommation D Energie</t>
  </si>
  <si>
    <t>labonestan@gmail.com</t>
  </si>
  <si>
    <t>LABRADOR</t>
  </si>
  <si>
    <t>Tristan</t>
  </si>
  <si>
    <t>Tristan LABRADOR</t>
  </si>
  <si>
    <t>Rénovation énergétique local professionnel</t>
  </si>
  <si>
    <t>https://place-des-entreprises.beta.gouv.fr/besoins/74729</t>
  </si>
  <si>
    <t>CMAR Nouvelle Aquitaine</t>
  </si>
  <si>
    <t>laurent@thones-beton.fr</t>
  </si>
  <si>
    <t>Barrachin</t>
  </si>
  <si>
    <t>Laurent</t>
  </si>
  <si>
    <t>THONES BETON</t>
  </si>
  <si>
    <t>Je souhaite connaitre les aides pour financer le renouvellement d'un générateur de vapeur.</t>
  </si>
  <si>
    <t>tremplin</t>
  </si>
  <si>
    <t>ADEME</t>
  </si>
  <si>
    <t>https://place-des-entreprises.beta.gouv.fr/besoins/75513</t>
  </si>
  <si>
    <t>CCI, BPI, BDF, Initative</t>
  </si>
  <si>
    <t>Aide proposée par Bpi, Initiative, Banque de France et CCI en cours mais sans commentaire</t>
  </si>
  <si>
    <t>Contact un peu confus, ne se souvient plus très bien de ce qui lui avait été proposé. Dit qu'il n'était pas éligible aux aides, que son entreprise utilise toujours du fioul. Pas de transition.</t>
  </si>
  <si>
    <t>grataloup</t>
  </si>
  <si>
    <t>philippe</t>
  </si>
  <si>
    <t>AUX CERISIERS</t>
  </si>
  <si>
    <t>je suis intéressé par le dispositif visite énergie.</t>
  </si>
  <si>
    <t>visite-energie</t>
  </si>
  <si>
    <t>CCI/CMA</t>
  </si>
  <si>
    <t>fond-tourisme-durable</t>
  </si>
  <si>
    <t>https://place-des-entreprises.beta.gouv.fr/besoins/75546</t>
  </si>
  <si>
    <t>CCI : échange téléphonique avec Monsieur GRATALOUP. En complément des infos sur le Fonds Tourisme Durable qui lui ont été transmis par le CRT Bretagne, j’ai évoqué avec lui les certificats d’Economie d’Energie ainsi que les qualifications des entreprises de bâtiment à privilégier (RGE notamment). Je lui fais une restitution de nos échanges avec infos et liens utiles par mail.</t>
  </si>
  <si>
    <t>-</t>
  </si>
  <si>
    <t>direction@futurepargne.fr</t>
  </si>
  <si>
    <t>MEZIANE</t>
  </si>
  <si>
    <t>Adrien</t>
  </si>
  <si>
    <t>FUTUREPARGNE</t>
  </si>
  <si>
    <t>Je souhaite réaliser un audit de mon activité et connaître les mesures à développer pour un impact positif sur l'environnement.</t>
  </si>
  <si>
    <t>diag-decarbon-action</t>
  </si>
  <si>
    <t>BPIFRANCE</t>
  </si>
  <si>
    <t>Non joignable</t>
  </si>
  <si>
    <t>Mettre en place une démarche générale de transition écologique (stratégie, éco-conception, label</t>
  </si>
  <si>
    <t>https://place-des-entreprises.beta.gouv.fr/besoins/76382</t>
  </si>
  <si>
    <t>CCI : j'ai appelé l'interlocuteur mais je suis tombé sur le répondeur. Je lui ai laissé mes coordonnées pour qu'il puisse me rappeler en fonction de ses dispos.</t>
  </si>
  <si>
    <t>be-haba@megamark.fr</t>
  </si>
  <si>
    <t>HABA</t>
  </si>
  <si>
    <t>Béchir</t>
  </si>
  <si>
    <t>BAKONEX</t>
  </si>
  <si>
    <t>Trouvé sur internet</t>
  </si>
  <si>
    <t>https://place-des-entreprises.beta.gouv.fr/admin/diagnoses/62306</t>
  </si>
  <si>
    <t>ladomoise@orange.fr</t>
  </si>
  <si>
    <t>LEMERCIER PATE</t>
  </si>
  <si>
    <t>ESTELLE</t>
  </si>
  <si>
    <t>DANIEL PATE</t>
  </si>
  <si>
    <t>Faire des économies d'énergie</t>
  </si>
  <si>
    <t>https://place-des-entreprises.beta.gouv.fr/besoins/78601</t>
  </si>
  <si>
    <t>CCI : aide proposée sans commentaire</t>
  </si>
  <si>
    <t>xgendre@forfait-tourisme.com</t>
  </si>
  <si>
    <t>GENDRE</t>
  </si>
  <si>
    <t>Xavier</t>
  </si>
  <si>
    <t>SCIERIE 3B</t>
  </si>
  <si>
    <t>0134132150 ou 0620314385</t>
  </si>
  <si>
    <t>https://place-des-entreprises.beta.gouv.fr/besoins/81242</t>
  </si>
  <si>
    <t>CCI : J'ai pu échanger avec les gérants de l'entreprise, des informations complémentaires doivent être apportées pour bien répondre à la demande</t>
  </si>
  <si>
    <t>fermedevignerobert@outlook.com</t>
  </si>
  <si>
    <t>Clozeau</t>
  </si>
  <si>
    <t>Grégoire</t>
  </si>
  <si>
    <t>Abandonné (agri, CA)</t>
  </si>
  <si>
    <t>scierie3b@gmail.com</t>
  </si>
  <si>
    <t>Bonhomme</t>
  </si>
  <si>
    <t>Jean-Loup</t>
  </si>
  <si>
    <t>EURL FORFAIT TOURISME</t>
  </si>
  <si>
    <t>https://place-des-entreprises.beta.gouv.fr/besoins/82638</t>
  </si>
  <si>
    <t>BPI : offre digitale TE
CCI (Cellule de relation client) : Demande transférée en interne à un expert.</t>
  </si>
  <si>
    <t>Suite à l’appel de PDE, contact a reçu des emails d’opérateurs (ne se souvient plus desquels), disant que son dossier était à l’étude mais rien n’a abouti. Il souhaitait bénéficier d’aides pour le changement de la vitrine de son magasin et l’installation du double vitrage. Un peu déçu, a laissé tomber son projet de rénovation pour le moment.</t>
  </si>
  <si>
    <t>contact@phpr.fr</t>
  </si>
  <si>
    <t>ROCHE</t>
  </si>
  <si>
    <t>Florian</t>
  </si>
  <si>
    <t>PHARMACIE PRINCIPALE ROCHE</t>
  </si>
  <si>
    <t>https://place-des-entreprises.beta.gouv.fr/besoins/81263</t>
  </si>
  <si>
    <t>CCI (Cellule de relation client) : Demande transmise au Chargé de compte du secteur</t>
  </si>
  <si>
    <t>responsable@mecaoffset.com</t>
  </si>
  <si>
    <t>GLAPPIER</t>
  </si>
  <si>
    <t>stephane</t>
  </si>
  <si>
    <t>MECA'OFFSET</t>
  </si>
  <si>
    <t>Com OP</t>
  </si>
  <si>
    <t>Mettre en place une démarche générale de transition écologique (stratégie, éco-conception, labels)</t>
  </si>
  <si>
    <t>https://place-des-entreprises.beta.gouv.fr/besoins/81338</t>
  </si>
  <si>
    <t>CMA : J'ai contacté l'entreprise le 01/09/23. Elle me recontactera une fois le chiffrage effectué pour que l'on puisse interroger la Région Nouvelle Aquitaine sur les aides compatibles + mise en relation avec le service économique du Grand Angoulême pour étudier les aides financières potentielles.</t>
  </si>
  <si>
    <t>e.jacob@mokamatic.fr</t>
  </si>
  <si>
    <t>JACOB</t>
  </si>
  <si>
    <t>E-SENS SARL</t>
  </si>
  <si>
    <t>Favoriser le transport et la mobilité durable des salariés</t>
  </si>
  <si>
    <t>https://place-des-entreprises.beta.gouv.fr/besoins/82387</t>
  </si>
  <si>
    <t>CCI (Cellule de relation client) : je transmets au conseiller Mobilité CCI33 CE JOUR</t>
  </si>
  <si>
    <t>jfp@esens.fr</t>
  </si>
  <si>
    <t>Pannas</t>
  </si>
  <si>
    <t>Jean Francois</t>
  </si>
  <si>
    <t>MOKAMATIC</t>
  </si>
  <si>
    <t>Complexité standardiste - mail envoyé (0614554790</t>
  </si>
  <si>
    <t>https://place-des-entreprises.beta.gouv.fr/besoins/87905</t>
  </si>
  <si>
    <t>CCI (Cellule de relation client) : Je réponds à la demande en orientant vers le service concerné</t>
  </si>
  <si>
    <t>info@aubergedemarols.fr</t>
  </si>
  <si>
    <t>lhomme</t>
  </si>
  <si>
    <t>benoit</t>
  </si>
  <si>
    <t>SAS O SAVEURS DE 2MAINS</t>
  </si>
  <si>
    <t>Info Crédit Agricole</t>
  </si>
  <si>
    <t>Nouvelle</t>
  </si>
  <si>
    <t>mlarguier@maisonlyovel.com</t>
  </si>
  <si>
    <t>Larguier</t>
  </si>
  <si>
    <t>Marie</t>
  </si>
  <si>
    <t>LYOVEL</t>
  </si>
  <si>
    <t>diag-ecoconception</t>
  </si>
  <si>
    <t>https://place-des-entreprises.beta.gouv.fr/besoins/82654</t>
  </si>
  <si>
    <t>CCI R</t>
  </si>
  <si>
    <t>CCI (Cellule de relation client) : Proposition d'accompagnement Transition écologique</t>
  </si>
  <si>
    <t>resto.allocodrome@gmail.com</t>
  </si>
  <si>
    <t>zerbo</t>
  </si>
  <si>
    <t>alymamy</t>
  </si>
  <si>
    <t>ALLOCODROME DE TROYES</t>
  </si>
  <si>
    <t>https://place-des-entreprises.beta.gouv.fr/besoins/82382</t>
  </si>
  <si>
    <t>CMAR : info sur les CEE et les crédit d'impôt rénovation énergétique</t>
  </si>
  <si>
    <t>cflegeo@igloo-da.fr</t>
  </si>
  <si>
    <t>Flégeo</t>
  </si>
  <si>
    <t>Charlène</t>
  </si>
  <si>
    <t>L'IGLOO DISTRIBUTION AUTOMATIQUE</t>
  </si>
  <si>
    <t>Sans réponse</t>
  </si>
  <si>
    <t>https://place-des-entreprises.beta.gouv.fr/besoins/83083</t>
  </si>
  <si>
    <t>e.herve@2acaquitaine.fr</t>
  </si>
  <si>
    <t>HERVE</t>
  </si>
  <si>
    <t>EMILIE</t>
  </si>
  <si>
    <t>TAUDIN</t>
  </si>
  <si>
    <t>https://place-des-entreprises.beta.gouv.fr/besoins/84882</t>
  </si>
  <si>
    <t>Bpi, CMA</t>
  </si>
  <si>
    <t>Bpi : envoi vers l'équipe diag / CMA : contact de l'entreprise + envoi aides</t>
  </si>
  <si>
    <t>pierrette.boyer@wanadoo.fr</t>
  </si>
  <si>
    <t>BOYER</t>
  </si>
  <si>
    <t>Pierrette</t>
  </si>
  <si>
    <t>PIERRETTE BOYER</t>
  </si>
  <si>
    <t>Pas d'aide</t>
  </si>
  <si>
    <t>https://place-des-entreprises.beta.gouv.fr/besoins/83322</t>
  </si>
  <si>
    <t>CCI : Mme Sandra ROUGE, conseillère d'entreprise CHR/Tourisme/FTD, a contacté Mme BOYER par mail pour lui signifier qu'il n'y a pas de dispositif d'aide financière pour ce type de projet.</t>
  </si>
  <si>
    <t>mrstephaneboutin@gmail.com</t>
  </si>
  <si>
    <t>BOUTIN</t>
  </si>
  <si>
    <t>Stéphane</t>
  </si>
  <si>
    <t>ASSOCIATION MOULIN DE PONT RU</t>
  </si>
  <si>
    <t>Refusé (asso)</t>
  </si>
  <si>
    <t>https://place-des-entreprises.beta.gouv.fr/besoins/86010</t>
  </si>
  <si>
    <t>contact@faece.fr</t>
  </si>
  <si>
    <t>Thénot</t>
  </si>
  <si>
    <t>Sandrine</t>
  </si>
  <si>
    <t>SARL FAECE</t>
  </si>
  <si>
    <t>Bonjour,
Mon entreprise a une activité de type "industrie".
J'aimerais bénéficier du dispositif "TPE Gagnantes".
Merci d'avance pour votre appel</t>
  </si>
  <si>
    <t>0251491784 (choix 5)</t>
  </si>
  <si>
    <t>tpe-gagnantes</t>
  </si>
  <si>
    <t>project_needs: * / user_help: precise / siret: 43872079900016 / codeNaf: 27.12Z / ville: LA GARNACHE / codePostal: 85710 / structure_sizes: PME,TPE / denomination: SARL FAECE / label_sectors: Fabrication de matériel de distribution et de commande électrique / project_sectors: industry / secteur: industrie / structure_workforce: 26 / user_goals: economies / objectif: faire des économies</t>
  </si>
  <si>
    <t>Orace + Diag Eco-flux</t>
  </si>
  <si>
    <t>mouradboulahtit@hotmail.com</t>
  </si>
  <si>
    <t>Boulahtit</t>
  </si>
  <si>
    <t>Mourad</t>
  </si>
  <si>
    <t>MB LOCALCO</t>
  </si>
  <si>
    <t>Bonjour,
Mon entreprise a une activité de type "tertiaire".
J'aimerais bénéficier du dispositif "Tremplin".
Merci d'avance pour votre appel</t>
  </si>
  <si>
    <t>project_needs: * / user_help: unknown / siret: 88827249900011 / codeNaf: 68.20B / ville: LA WANTZENAU / codePostal: 67610 / structure_sizes: PME,TPE / denomination: MB LOCALCO / label_sectors: Location de terrains et d'autres biens immobiliers / project_sectors: tertiary / secteur: tertiaire / structure_workforce: 2 / structure_building_property: owns / structure_building_surface: -1000m2 / mobility: car / mobility_number_vehicles: no / wastes_stake: no / wastes_sorting: unknown / wastes_materials: no / water_stake: yes / energy_reduction_priority: yes / strategy_audits: no</t>
  </si>
  <si>
    <t>Par JB</t>
  </si>
  <si>
    <t>https://place-des-entreprises.beta.gouv.fr/besoins/84886</t>
  </si>
  <si>
    <t>CCI : j'ai contacté la société qui est une SCI pour lui décrire les dispositifs possibles uniquement en cas de massage vers une autre activité type tertiaire et un statut de société éligibles aux CEE</t>
  </si>
  <si>
    <t>henri.leroux@proxilinge.fr</t>
  </si>
  <si>
    <t>LEROUX</t>
  </si>
  <si>
    <t>Henri</t>
  </si>
  <si>
    <t>AVG ANGERS</t>
  </si>
  <si>
    <t>Bonjour,
Mon entreprise a une activité de type industrielle.
J'aimerais bénéficier d'un accompagnement pour réduire mes consommations d'eau, de gaz et d'électricité.
Merci d'avance pour votre appel</t>
  </si>
  <si>
    <t>diag-ecoflux</t>
  </si>
  <si>
    <t>project_needs: * / user_help: unknown / siret: 90229644100022 / codeNaf: 96.01A / ville: SAINT-PIERRE-DU-REGARD / codePostal: 61790 / structure_sizes: PME,TPE / denomination: PROXILINGE / label_sectors: Blanchisserie-teinturerie de gros / project_sectors: tertiary / secteur: tertiaire / structure_workforce: 22 / structure_building_property: owns_and_rents / structure_building_surface: +1000m2 / mobility: car / mobility_number_vehicles: yes / mobility_energy: gas / wastes_stake: yes / wastes_sorting: can do better / wastes_materials: yes / water_stake: yes / energy_reduction_priority: yes / strategy_audits: no</t>
  </si>
  <si>
    <t>https://place-des-entreprises.beta.gouv.fr/admin/solicitations?q%5Bcompletion_eq%5D=step_complete&amp;q%5Bsiret_contains%5D=87782012600010&amp;commit=Filtrer&amp;order=id_desc</t>
  </si>
  <si>
    <t>Bpi, CCI en attente</t>
  </si>
  <si>
    <t>Bpi : transmis à l'équipe Diag / CCI : en attente de réponse encore</t>
  </si>
  <si>
    <t>thibaut.menn@gmail.com</t>
  </si>
  <si>
    <t>MENN</t>
  </si>
  <si>
    <t>THIBAUT</t>
  </si>
  <si>
    <t>PROXILINGE</t>
  </si>
  <si>
    <t>Bonjour,
Mon entreprise a une activité de vide grenier permanent.
Nous proposons des stands à la location pour les particuliers, et nous gérons les ventes de leurs produits d'occasion.
J'aimerais bénéficier d'un accompagnement afin de confirmer mon diagnostic lié à l'amélioration énergétique de mon local commercial, ainsi que connaitre les aides potentielles pour effectuer les améliorations suivantes :
- isolation combles (remplacement dalles faux plafond acoustiques 5cm d'épaisseur par des dalles thermiques de 25cm d'épaisseur)
- isolation par l'extérieur du bardage métallique
- amélioration structure local et pose de panneaux solaires sur le toit (environ 400m2 exposé plein sud)
- remplacement du systeme de chauffage (aérothermes gaz =&gt; PAC air - air)
Merci d'avance pour votre appel et votre aide</t>
  </si>
  <si>
    <t>project_needs: * / user_help: precise / siret: 87782012600010 / codeNaf: 47.78C / ville: ANGERS / codePostal: 49100 / structure_sizes: PME,TPE / denomination: AVG ANGERS / label_sectors: Autres commerces de détail spécialisés divers / project_sectors: tertiary,tourism / secteur: tertiaire,tourisme / structure_workforce: 5 / user_goals: energy / objectif: ma performance énergétique</t>
  </si>
  <si>
    <t>Diag Eco Flux</t>
  </si>
  <si>
    <t>Trouvé sur Internet</t>
  </si>
  <si>
    <t>https://place-des-entreprises.beta.gouv.fr/besoins/88419</t>
  </si>
  <si>
    <t>CMA, Conseil régional Normandie</t>
  </si>
  <si>
    <t>CMA : suivi pour diagnostic / CR Normandie OK mais sans commentaire</t>
  </si>
  <si>
    <t>auto@lesgantsblancs.fr</t>
  </si>
  <si>
    <t>Devaux</t>
  </si>
  <si>
    <t>Jean-Marc</t>
  </si>
  <si>
    <t>ADHERENCE</t>
  </si>
  <si>
    <t>Bonjour,
Mon entreprise a une activité de type "tertiaire" consistant à promouvoir les entreprises de réparation automobile engagées dans une démarche éco-responsable www.lesgantsblancs.fr
J'aimerais bénéficier du dispositif "Tremplin".
J'ai besoin de soutien médiatique et de budget de communication pour inciter les automobilistes, assurances et entreprises aux changements de comportement : réparer au lieu de remplacer, réduire l'empreinte carbone, etc.
Merci d'avance pour votre appel</t>
  </si>
  <si>
    <t>project_needs: * / user_help: precise / siret: 89128451500022 / codeNaf: 73.11Z / ville: LA ROCHELLE / codePostal: 17000 / structure_sizes: PME,TPE / denomination: ADHERENCE / label_sectors: Activités des agences de publicité / project_sectors: tertiary / secteur: tertiaire / structure_workforce: 1 / user_goals: mobility / objectif: la mobilité durable</t>
  </si>
  <si>
    <t>Actions en faveur de la transition écologique</t>
  </si>
  <si>
    <t>https://place-des-entreprises.beta.gouv.fr/besoins/86627</t>
  </si>
  <si>
    <t>CCI : J'ai eu Monsieur DEVAUX. Nous avons échangé sur son projets sur son label éco-responsables les gants blancs en lui répondant sur l'aspect communication. nous ne pourrons pas proposer de solutions à Monsieur DEVAUX sur le financement de la communication.</t>
  </si>
  <si>
    <t>chamseddine.bouaouaja@gmail.com</t>
  </si>
  <si>
    <t>Bouaouaja</t>
  </si>
  <si>
    <t>Chamseddine</t>
  </si>
  <si>
    <t>CMA DISTRIBUTION</t>
  </si>
  <si>
    <t>project_needs: * / user_help: unknown / siret: 89827153100011 / codeNaf: 46.69C / ville: CHARENTON-LE-PONT / codePostal: 94220 / structure_sizes: PME,TPE / denomination: CMA DISTRIBUTION / label_sectors: Comm. gros de fournitures &amp; équipts divers pour commerces &amp; sces / project_sectors: tertiary / secteur: tertiaire / structure_workforce: 1 / structure_building_property: rents / structure_building_surface: -1000m2 / mobility: bus / mobility_number_vehicles: no / wastes_stake: yes / wastes_sorting: can do better / wastes_materials: no / water_stake: no / energy_reduction_priority: yes / strategy_audits: no</t>
  </si>
  <si>
    <t>Investissement Réemploi</t>
  </si>
  <si>
    <t>https://place-des-entreprises.beta.gouv.fr/besoins/87560</t>
  </si>
  <si>
    <t>CCIR</t>
  </si>
  <si>
    <t>CCI (Cellule de relation client) : Proposition d'accompagnement à la Transition écologique &amp; Recherche de financements</t>
  </si>
  <si>
    <t>administration@lecoleauvraynauroy.fr</t>
  </si>
  <si>
    <t>AUVRAY-NAUROY</t>
  </si>
  <si>
    <t>ECOLE AUVRAY-NAUROY</t>
  </si>
  <si>
    <t>project_needs: * / user_help: precise / siret: 50493330000023 / codeNaf: 85.52Z / ville: SAINT-DENIS / codePostal: 93200 / structure_sizes: PME,TPE / denomination: ECOLE AUVRAY-NAUROY / label_sectors: Enseignement culturel / project_sectors: tertiary / secteur: tertiaire / structure_workforce: 8 / user_goals: economies / objectif: faire des économies</t>
  </si>
  <si>
    <t>Mauvais numéro de tel - mail envoyé</t>
  </si>
  <si>
    <t>https://place-des-entreprises.beta.gouv.fr/besoins/85973</t>
  </si>
  <si>
    <t>CCI, Bpi</t>
  </si>
  <si>
    <t>CCI : besoin transmis à un expert en interne , Bpi : transmis à l'équipe DIAG</t>
  </si>
  <si>
    <t>lamaurinie24@gmail.com</t>
  </si>
  <si>
    <t>vancoillie</t>
  </si>
  <si>
    <t>charles</t>
  </si>
  <si>
    <t>Pas de #</t>
  </si>
  <si>
    <t>Bonjour,
Mon entreprise a une activité de type "tertiaire,tourisme".
J'aimerais bénéficier du dispositif "Tremplin".
Merci d'avance pour votre appel</t>
  </si>
  <si>
    <t>project_needs: * / user_help: unknown / siret: 95233800200019 / codeNaf: 56.10A / ville: BASSILLAC ET AUBEROCHE / codePostal: 24330 / structure_sizes: PME,TPE / denomination: SARL LA MAURINIE / label_sectors: Restauration traditionnelle / project_sectors: tertiary,tourism / secteur: tertiaire,tourisme / structure_workforce: 2 / structure_building_property: rents / structure_building_surface: -1000m2 / mobility: unknown / mobility_number_vehicles: yes / mobility_energy: gas / wastes_stake: yes / wastes_sorting: yes / wastes_materials: yes / water_stake: yes / energy_reduction_priority: yes / strategy_audits: no</t>
  </si>
  <si>
    <t>Financer un projet d'investissement</t>
  </si>
  <si>
    <t>https://place-des-entreprises.beta.gouv.fr/besoins/82878</t>
  </si>
  <si>
    <t>CCI, Bpi, Initiative</t>
  </si>
  <si>
    <t>CCI : L'entreprise a été contactée par notre conseiller CCI. Initiative : Je transfère le contact à Yan TISNE en charge du territoire. BDF : M. VANCOILLIE exploite 4 chambres d'hôtes et un restaurant bar avec sa compagne, depuis 01/06/2023. Il n'a pas d'endettement, CA de 40-45 k€ effectif sur l'été 2023. Il souhaite créer 100 emplacements de camping avec du locatif chalet et une piscine. Le cout de ce projet s'élèverait à 1 M€ + recrutement de personnel, il souhaite connaitre les financements et aides existantes pour ce projet. Pas encore de prévisionnel établi pour ce projet, lui ai conseillé d'établir un prévi en collaboration avec son cabinet comptable afin d'anticiper les besoins de financement et par la suite démarcher des organismes et banques pour subventions et financements.</t>
  </si>
  <si>
    <t>dominiquebonnet25@gmail.com</t>
  </si>
  <si>
    <t>BONNET</t>
  </si>
  <si>
    <t>Dominique</t>
  </si>
  <si>
    <t>CENTRE EQUESTRE DE VALENTIGNEY</t>
  </si>
  <si>
    <t>project_needs: * / user_help: precise / siret: 81808923700015 / codeNaf: 85.51Z / ville: VALENTIGNEY / codePostal: 25700 / structure_sizes: PME,TPE / denomination: BSH VALENTIGNEY / label_sectors: Enseignement de disciplines sportives et d'activités de loisirs / project_sectors: tertiary / secteur: tertiaire / structure_workforce: 6 / user_goals: economies / objectif: faire des économies</t>
  </si>
  <si>
    <t>Maitriser sa consommation d'eau</t>
  </si>
  <si>
    <t>https://place-des-entreprises.beta.gouv.fr/besoins/87916</t>
  </si>
  <si>
    <t>Bpi, CCI</t>
  </si>
  <si>
    <t>CCI : Proposition aide Tremplin, mais l'établissement n'est pas ressortissante de la CCI mais de la Chambre d'Agriculture. Info donnée</t>
  </si>
  <si>
    <t>sophielaurenteml@gmail.com</t>
  </si>
  <si>
    <t>Sophie</t>
  </si>
  <si>
    <t>SCI M&amp;S</t>
  </si>
  <si>
    <t>Bonjour,
Mon entreprise a une activité de type "tertiaire".
J'aimerais bénéficier du dispositif "Visite Énergie". Nous aimerions savoir si nous sommes éligibles à certains dispositifs pour isoler notre bâtiment.
Merci d'avance pour votre appel</t>
  </si>
  <si>
    <t>project_needs: * / user_help: precise / siret: 95310751300012 / codeNaf: 68.20B / ville: BOLLENE / codePostal: 84500 / structure_sizes: PME,TPE / denomination: SCI M&amp;S / label_sectors: Location de terrains et d'autres biens immobiliers / project_sectors: tertiary / secteur: tertiaire / structure_workforce: 1 / user_goals: energy / objectif: ma performance énergétique</t>
  </si>
  <si>
    <t>https://place-des-entreprises.beta.gouv.fr/besoins/89325</t>
  </si>
  <si>
    <t>CCI : Entreprise contactée ce jour, envoi mail d'information sur un prochain petit déj sur l’aide à la rénovation pour les entreprises organisé le 04 Décembre à Carpentras en partenariat avec la ALTE Vaucluse.</t>
  </si>
  <si>
    <t>mathieu.macqueron@bureau-vallee.fr</t>
  </si>
  <si>
    <t>MACQUERON</t>
  </si>
  <si>
    <t>MATHIEU</t>
  </si>
  <si>
    <t>ZIGZAG TIERS-LIEU</t>
  </si>
  <si>
    <t>Bonjour,
Mon entreprise a une activité commerciale.
Je cherche à réduire ma consommation d'électricité qui explose. Je voudrais changer mon éclairage traditionnel (Environ 400 néons) par du LED.
J'aimerais bénéficier du dispositif "TPE Gagnantes" ou connaitre toutes les aides dont je pourrais bénéficier.
Merci d'avance pour votre appel</t>
  </si>
  <si>
    <t>project_needs: * / user_help: precise / siret: 47817501100020 / codeNaf: 46.49Z / ville: LE SEQUESTRE / codePostal: 81990 / structure_sizes: PME,TPE / denomination: SOFRENA / label_sectors: Commerce de gros d'autres biens domestiques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effectif: 12 / questionnaire . objectif prioritaire . est impact carbone: non / questionnaire . objectif prioritaire . est ma performance énergétique: non / questionnaire . objectif prioritaire . est la gestion des déchets: non / questionnaire . objectif prioritaire . est faire des économies: oui / questionnaire . objectif prioritaire . est la mobilité durable: non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t>
  </si>
  <si>
    <t>https://place-des-entreprises.beta.gouv.fr/besoins/89407</t>
  </si>
  <si>
    <t>CCI : Appel effectué et mail envoyé le 23/10/23 avec les infos demandées</t>
  </si>
  <si>
    <t>nozay.tierslieu@gmail.com</t>
  </si>
  <si>
    <t>VANNIER VEDERINE</t>
  </si>
  <si>
    <t>MARIE</t>
  </si>
  <si>
    <t>SOFRENA (BUREAU VALLEE)</t>
  </si>
  <si>
    <t>Bonjour,
Mon entreprise a une activité de type restauration.
J'aimerais bénéficier du dispositif "Tremplin".
Je suis joignable tous les jours à partir de 15h.
Merci d'avance pour votre appel</t>
  </si>
  <si>
    <t>project_needs: * / user_help: precise / siret: 97823149600016 / codeNaf: 00.00Z / ville: NOZAY / codePostal: 44170 / structure_sizes: PME,TPE / denomination: ZIGZAG TIERS-LIEU / label_sectors: undefined / secteur: undefined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non / entreprise . effectif: 2 / questionnaire . objectif prioritaire . est impact carbone: non / questionnaire . objectif prioritaire . est ma performance énergétique: non / questionnaire . objectif prioritaire . est la gestion des déchets: non / questionnaire . objectif prioritaire . est faire des économies: oui / questionnaire . objectif prioritaire . est la mobilité durable: non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t>
  </si>
  <si>
    <t>https://place-des-entreprises.beta.gouv.fr/besoins/89393</t>
  </si>
  <si>
    <t>CCI : Transmission fiches techniques CEE et professionnels partie éclairage Bpi : pas de commentaire mais clôturé par aide proposée</t>
  </si>
  <si>
    <t>platreille@agrimott.fr</t>
  </si>
  <si>
    <t>LATREILLE</t>
  </si>
  <si>
    <t>PHILIPPE</t>
  </si>
  <si>
    <t>AGRIMOTT SA</t>
  </si>
  <si>
    <t>Bonjour,
Je souhaite remplacer une camionnette diesel de 2008 par une camionnette électrique.
Financement en crédit-bail.
J'aimerais des informations sur les aides accordées aux entreprises qui s'engagent dans cette démarche.
Cordialement.</t>
  </si>
  <si>
    <t>project_needs: * / user_help: precise / siret: 34281421700028 / codeNaf: 46.69B / ville: BONDUES / codePostal: 59910 / structure_sizes: PME,TPE / denomination: AGRIMOTT SA / label_sectors: Commerce de gros de fournitures et équipements industriels divers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effectif: 3 / questionnaire . objectif prioritaire . est impact carbone: non / questionnaire . objectif prioritaire . est ma performance énergétique: non / questionnaire . objectif prioritaire . est la gestion des déchets: non / questionnaire . objectif prioritaire . est faire des économies: non / questionnaire . objectif prioritaire . est la mobilité durable: oui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t>
  </si>
  <si>
    <t>Prime à la conversion et bonus écologique</t>
  </si>
  <si>
    <t>https://place-des-entreprises.beta.gouv.fr/besoins/89423</t>
  </si>
  <si>
    <t>Pas de commentaire</t>
  </si>
  <si>
    <t>ludovicorio@gmail.com</t>
  </si>
  <si>
    <t>ORIO</t>
  </si>
  <si>
    <t>LUDOVIC</t>
  </si>
  <si>
    <t>LA VOILE D'OR - LA LAGUNE</t>
  </si>
  <si>
    <t>Bonjour,
Mon entreprise a une activité de type "Tourisme".
J'aimerais bénéficier du dispositif "Fonds Tourisme Durable".
Merci d'avance pour votre appel</t>
  </si>
  <si>
    <t>fonds-tourisme-durable</t>
  </si>
  <si>
    <t>project_needs: * / user_help: unknown / siret: / codeNaf: / ville: / codePostal: / structure_sizes: PME,TPE / denomination: / label_sectors: undefined / secteur: Tourisme / entreprise . effectif: 3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structure_building_property: owns_and_rents / structure_building_surface: -1000m2 / mobility: car / mobility_number_vehicles: yes / mobility_energy: gas / wastes_stake: no-max / wastes_sorting: yes / wastes_materials: no / water_stake: no / energy_reduction_priority: yes / strategy_audits: no</t>
  </si>
  <si>
    <t>Crédit Agricole</t>
  </si>
  <si>
    <t>https://place-des-entreprises.beta.gouv.fr/besoins/89419</t>
  </si>
  <si>
    <t>CCI : Rendez vous pris pour une première visite du site et un échange sur le projet le 13 novembre. Bpi : pas de commentaire mais clôture par aide proposée</t>
  </si>
  <si>
    <t>s.merolli@savoie.cci.fr</t>
  </si>
  <si>
    <t>Merolli</t>
  </si>
  <si>
    <t>INSEEC CHAMBÉRY</t>
  </si>
  <si>
    <t>Bonjour,
Mon entreprise a une activité de type "undefined".
J'aimerais bénéficier du dispositif "Conseillers Rénovation Petit Tertiaire Privé".
Merci d'avance pour votre appel</t>
  </si>
  <si>
    <t>conseillers-renovation-petit-tertiaire-prive</t>
  </si>
  <si>
    <t>project_needs: * / user_help: precise / siret: 18733001400015 / codeNaf: 94.11Z / codeNAF1: / ville: CHAMBERY / codePostal: 73000 / structure_sizes: PME / denomination: CHAMBRE DE COMMERCE ET D'INDUSTRIE DE LA SAVOIE / label_sectors: Activités des organisations patronales et consulaires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</si>
  <si>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Abandonné (c'est une CCI !)</t>
  </si>
  <si>
    <t>sohie.larreur@cdafrance.com</t>
  </si>
  <si>
    <t>larreur</t>
  </si>
  <si>
    <t>sophie</t>
  </si>
  <si>
    <t>SARL CHABOT DELRIEU ASSOCIES (CDA)</t>
  </si>
  <si>
    <t>Bonjour,
Mon entreprise a une activité de type "undefined".
J'aimerais bénéficier du dispositif "Études ADEME - Photovoltaïque".
Merci d'avance pour votre appel</t>
  </si>
  <si>
    <t>etudes-ademe-photovoltaique</t>
  </si>
  <si>
    <t>project_needs: * / user_help: precise / siret: 38162296800034 / codeNaf: 28.29A / codeNAF1: / ville: NARBONNE / codePostal: 11100 / structure_sizes: PME / denomination: SARL CHABOT DELRIEU ASSOCIES / label_sectors: Fabrication équipts emballage, conditionnement &amp; pesage / secteur: undefined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</si>
  <si>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Fonds chaleur ?</t>
  </si>
  <si>
    <t>https://place-des-entreprises.beta.gouv.fr/besoins/91454</t>
  </si>
  <si>
    <t>CMA, CCI</t>
  </si>
  <si>
    <t>CMA : Entreprise accompagnée par la CCI dans le cadre de l'action FTEE - 30 000 PMI sur la question de l'énergie.</t>
  </si>
  <si>
    <t>jntraiteur@gmail.com</t>
  </si>
  <si>
    <t>atride</t>
  </si>
  <si>
    <t>jackie</t>
  </si>
  <si>
    <t>JACKIE ATRIDE</t>
  </si>
  <si>
    <t>project_needs: * / user_help: precise / siret: / codeNaf: / codeNAF1: / ville: / codePostal: / structure_sizes: TPE / denomination: / label_sectors: undefined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t>
  </si>
  <si>
    <t>Tremplin</t>
  </si>
  <si>
    <t>Contact CCI</t>
  </si>
  <si>
    <t>https://place-des-entreprises.beta.gouv.fr/besoins/91434</t>
  </si>
  <si>
    <t>CMA : j'ai appelé le chef d'entreprise ce jour et il a été réorienté vers la Chambre d'Agriculture afin de mieux pouvoir développer son projet dans l'agriculture.</t>
  </si>
  <si>
    <t>jsm.admin@orange.fr</t>
  </si>
  <si>
    <t>De zan</t>
  </si>
  <si>
    <t>Cathy</t>
  </si>
  <si>
    <t>JSM (PATISSERIE BOULANGERIE KENNEDY)</t>
  </si>
  <si>
    <t>Bonjour,
Mon entreprise a une activité de type "Industrie".
J'aimerais bénéficier du dispositif "Étude de faisabilité d'installation solaire thermique".
Merci d'avance pour votre appel</t>
  </si>
  <si>
    <t>etude-de-faisabilite-d-installation-solaire-thermique</t>
  </si>
  <si>
    <t>project_needs: * / user_help: precise / siret: / codeNaf: / codeNAF1: / ville: / codePostal: / structure_sizes: PME / denomination: / label_sectors: undefined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</si>
  <si>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https://place-des-entreprises.beta.gouv.fr/besoins/91448</t>
  </si>
  <si>
    <t>CMA : Rv diag énergie dans les locaux de l'entreprise à Langon + audit énergie le 12/12/2023 pour les 5 sites de l'entreprise avec plan d'actions d'économie d'énergie</t>
  </si>
  <si>
    <t>v.malgorn@tisseray.com</t>
  </si>
  <si>
    <t>MALGORN</t>
  </si>
  <si>
    <t>VINCENT</t>
  </si>
  <si>
    <t>TISSERAY ET COMPAGNIE</t>
  </si>
  <si>
    <t>Bonjour,
Mon entreprise a une activité d'import de textile
J'aimerais avoir plus d'informations sur le dispositif "Diag Impact".
Nous sommes en cours de bilan carbone, et souhaitons mettre en place notre book RSE.
Quel est l'accompagnement possible. Inclut-il la rédaction du book RSE de notre entreprise?
Cordialement,
Vincent MALGORN</t>
  </si>
  <si>
    <t>diag-impact</t>
  </si>
  <si>
    <t>project_needs: * / user_help: unknown / siret: 95850345000040 / codeNaf: 13.20Z / codeNAF1: / ville: RILLIEUX-LA-PAPE / codePostal: 69140 / structure_sizes: PME / denomination: TISSERAY ET COMPAGNIE / label_sectors: Tissage / secteur: undefined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mobility: car / mobility_number_vehicles: yes / mobility_energy: gas / wastes_stake: yes / wastes_sorting: yes / wastes_materials: yes / water_stake: no / energy_reduction_priority: yes / strategy_audits: yes / strategy_audits_select: carbon_audit</t>
  </si>
  <si>
    <t>Faire un bilan et développer votre stratégie RSE</t>
  </si>
  <si>
    <t>https://place-des-entreprises.beta.gouv.fr/besoins/92405</t>
  </si>
  <si>
    <t>CCI, Agefiph, Aract</t>
  </si>
  <si>
    <t>CCI (Cellule de relation client) : Je réponds à la demande en orientant vers le service dédié</t>
  </si>
  <si>
    <t>claude.nadin@notaires.fr</t>
  </si>
  <si>
    <t>NADIN</t>
  </si>
  <si>
    <t>claude</t>
  </si>
  <si>
    <t>CLAUDE NADIN</t>
  </si>
  <si>
    <t>Bonjour,
Mon entreprise a une activité de type "Notaire".
J'aimerais bénéficier du dispositif "Conseillers Rénovation Petit Tertiaire Privé".
Merci d'avance pour votre appel</t>
  </si>
  <si>
    <t>project_needs: * / user_help: unknown / siret: 84281404800018 / codeNaf: 69.10Z / codeNAF1: / ville: DIJON / codePostal: 21000 / structure_sizes: TPE / denomination: null / label_sectors: Activités juridiques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mobility: other / mobility_number_vehicles: no / wastes_stake: no-max / wastes_sorting: yes / wastes_materials: no / water_stake: no / energy_reduction_priority: yes / strategy_audits: no</t>
  </si>
  <si>
    <t>https://place-des-entreprises.beta.gouv.fr/besoins/92247</t>
  </si>
  <si>
    <t>Bpi</t>
  </si>
  <si>
    <t>Pas de commaire mais clôture par aide proposée</t>
  </si>
  <si>
    <t>patrick.coltel@orange.fr</t>
  </si>
  <si>
    <t>Coltel</t>
  </si>
  <si>
    <t>Patrick</t>
  </si>
  <si>
    <t>LA DROGUERIE DE MARINE</t>
  </si>
  <si>
    <t>Bonjour,
Mon entreprise a une activité de type "Commerce de détail de livres en magasin spécialisé".
Le dispositif "Coup de pouce Chauffage" pourrait m'intéresser car j'ai pour projet de ...
J'ai besoin d'être accompagné(e) sur ...
Merci d'avance pour votre appel</t>
  </si>
  <si>
    <t>coup-de-pouce-chauffage</t>
  </si>
  <si>
    <t>project_needs: * / user_help: precise / siret: 38460708100013 / codeNaf: 47.61Z / codeNAF1: / ville: SAINT-MALO / codePostal: 35400 / structure_sizes: TPE / denomination: LA DROGUERIE DE MARINE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</si>
  <si>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AUTRES</t>
  </si>
  <si>
    <t>https://place-des-entreprises.beta.gouv.fr/besoins/92150</t>
  </si>
  <si>
    <t>Clôture avec aide proposée pour Bpi et CCI sans commentaire des deux</t>
  </si>
  <si>
    <t>belforttoustravaux@belforttoustravaux.com</t>
  </si>
  <si>
    <t>SALOMON</t>
  </si>
  <si>
    <t>CHRISTINE</t>
  </si>
  <si>
    <t>BELFORT TOUS TRAVAUX</t>
  </si>
  <si>
    <t>Bonjour,
Mon entreprise a une activité de type "Travaux de terrassement courants et travaux de démolition ".
Le dispositif "Investissement "réemploi réutilisation réparation"" pourrait m'intéresser car j'ai pour projet de rejoindre le réseau "ecominero" en tant qu'opérateur de déchet et producteur de déchet
J'ai besoin d'être accompagné(e) pour le financement d'un pont bascule
Merci d'avance pour votre appel</t>
  </si>
  <si>
    <t>investissement-reemploi-reutilisation-reparation</t>
  </si>
  <si>
    <t>project_needs: * / user_help: precise / siret: 82176586400029 / codeNaf: 43.12A / codeNAF1: / ville: ANJOUTEY / codePostal: 90170 / structure_sizes: TPE / denomination: BELFORT TOUS TRAVAUX / secteur: Travaux de terrassement courants et travaux préparatoires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t>
  </si>
  <si>
    <t>https://place-des-entreprises.beta.gouv.fr/besoins/91848</t>
  </si>
  <si>
    <t>CCI, Bpi, agence régionale BCF</t>
  </si>
  <si>
    <t>Bpi : Transmis au chargé d'affaire de Besançon, CCI pas de réponse pour l'instant, Agence régionale BCF : le mieux est de se rapprocher directement de l'ADEME : Antoine Waret sur la filière réemploi</t>
  </si>
  <si>
    <t>direction@amidon89.com</t>
  </si>
  <si>
    <t>goirand</t>
  </si>
  <si>
    <t>MAISON DE RETRAITE À MUZILLAC</t>
  </si>
  <si>
    <t>Bonjour,
Mon association, agréée atelier chantier d'insertion, a une activité de type "Artisanat" : repassage et couture.
Le dispositif "Baisse Les Watts" pourrait m'intéresser car j'ai pour projet de m'inscrire dans une démarche RSE, déjà débutée.
J'ai besoin d'être accompagné(e) sur les économies d'énergie possibles
Merci d'avance pour votre appel</t>
  </si>
  <si>
    <t>baisse-les-watts</t>
  </si>
  <si>
    <t>project_needs: * / user_help: unknown / siret: / codeNaf: / codeNAF1: / ville: / codePostal: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E: oui / entreprise . code NAF niveau 1 . est F: oui / entreprise . code NAF niveau 1 . est H: oui / entreprise . code NAF niveau 1 . est I: oui / structure_building_property: rents / mobility: bus / mobility_number_vehicles: yes / mobility_energy: gas / wastes_stake: yes / wastes_sorting: can do better / wastes_materials: yes / water_stake: yes / energy_reduction_priority: yes / strategy_audits: no</t>
  </si>
  <si>
    <t>https://place-des-entreprises.beta.gouv.fr/besoins/91888</t>
  </si>
  <si>
    <t>CMA refus : Les maisons de retraite ne sont pas gérées par la Chambre de métiers et de l'artisanat. CCI en cours de prise en charge</t>
  </si>
  <si>
    <t>responsablefinancier@residenceoceane.fr</t>
  </si>
  <si>
    <t>Guillouzouic</t>
  </si>
  <si>
    <t>Mathias</t>
  </si>
  <si>
    <t>ABS HONTAS</t>
  </si>
  <si>
    <t>Bonjour,
Nous disposons actuellement d'une chaudière au gaz avec un coût annuel de contrat et d'intervention important. Nous souhaiterions connaître les possibilités pour la changer et éventuellement des investissements pour réduire nos coût énergétiques.
Cordialement</t>
  </si>
  <si>
    <t>booster-eco-energie-tertiaire</t>
  </si>
  <si>
    <t>project_needs: * / user_help: precise / siret: 26560196300019 / codeNaf: 87.10A / codeNAF1: / ville: MUZILLAC / codePostal: 56190 / structure_sizes: PME / denomination: MAISON DE RETRAITE / secteur: Hébergement médicalisé pour personnes âgées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</si>
  <si>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https://place-des-entreprises.beta.gouv.fr/besoins/91869</t>
  </si>
  <si>
    <t>CCI : Contact et prise de RDV avec conseiller RSE. Bpi : Transmis équipe Diag.</t>
  </si>
  <si>
    <t>t.riou@demenagementhontas.com</t>
  </si>
  <si>
    <t>Riou</t>
  </si>
  <si>
    <t>Théo</t>
  </si>
  <si>
    <t>AMIDON 89 (AMIDON 89)</t>
  </si>
  <si>
    <t>Bonjour,
Mon entreprise a une activité de type "Services de déménagement".
Le dispositif "Diag Décarbon'Action" pourrait m'intéresser car j'ai pour projet d'effectuer un bilan carbone.
J'ai besoin d'être accompagné(e) sur le choix du prestataire et le financement de ce projet.
Merci d'avance pour votre appel</t>
  </si>
  <si>
    <t>project_needs: * / user_help: precise / siret: 32585688800038 / codeNaf: 49.42Z / codeNAF1: / ville: PESSAC / codePostal: 33600 / structure_sizes: PME / denomination: ABS HONTAS / secteur: Services de déménagement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</si>
  <si>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https://place-des-entreprises.beta.gouv.fr/besoins/91864</t>
  </si>
  <si>
    <t>Bpi, CMA, CCi</t>
  </si>
  <si>
    <t>CMA : Rendez-vous pris le 27/11 pour faire le point. Bpi : Transmis équipe Diag. CCI : pas de réponse encore</t>
  </si>
  <si>
    <t>fabienne.glosset@accords-majeurs.fr</t>
  </si>
  <si>
    <t>Glosset</t>
  </si>
  <si>
    <t>Fabienne</t>
  </si>
  <si>
    <t>ACCORDS-MAJEURS-COACHING-FORMATION</t>
  </si>
  <si>
    <t>Bonjour,
Mon entreprise a une activité de type "Formation continue d'adultes".
Le dispositif "Aides aux relais et aux actions ponctuelles" pourrait m'intéresser car j'ai pour projet de rénovation énergétique des locaux de l'association.
J'ai besoin d'être accompagné(e) sur le financement et ke montage du dossier. Cordialement
Merci d'avance pour votre appel</t>
  </si>
  <si>
    <t>aides-aux-relais-et-aux-actions-ponctuelles</t>
  </si>
  <si>
    <t>project_needs: * / user_help: precise / siret: 41088425800113 / codeNaf: 85.59A / codeNAF1: / ville: DIJON / codePostal: 21000 / structure_sizes: TPE / denomination: ACCORDS-MAJEURS-COACHING-FORMATION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</si>
  <si>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message laissé + mail</t>
  </si>
  <si>
    <t>frederic.loncke@agriware.com</t>
  </si>
  <si>
    <t>Loncke</t>
  </si>
  <si>
    <t>frederic</t>
  </si>
  <si>
    <t>FEMCO</t>
  </si>
  <si>
    <t>Bonjour,
Mon entreprise a une activité de type "Fabrication d'ordinateurs et d'équipements périphériques".
Le dispositif "Coup de pouce Chauffage" pourrait m'intéresser car j'ai pour projet de refaire le chauffage de mon atelier de production. j'avais pensé a une PAC .
J'ai besoin d'être accompagné(e) sur les posibilitées et les aides
Merci d'avance pour votre appel</t>
  </si>
  <si>
    <t>project_needs: * / user_help: unknown / siret: 44350474100044 / codeNaf: 26.20Z / codeNAF1: / ville: CADOURS / codePostal: 31480 / structure_sizes: TPE / denomination: FEMCO / secteur: Fabrication d'ordinateurs et d'équipements périphériques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mobility: car / mobility_number_vehicles: yes / mobility_energy: gas / wastes_stake: yes / wastes_sorting: yes / wastes_materials: yes / water_stake: no / energy_reduction_priority: yes / strategy_audits: no</t>
  </si>
  <si>
    <t>fonds chaleur ?</t>
  </si>
  <si>
    <t>https://place-des-entreprises.beta.gouv.fr/besoins/91884</t>
  </si>
  <si>
    <t>CMA : proposition de visite énergie. Bpi : Transmis équipe Diag. CCI : Bonjour, du coup BPI prend en charge la totalité de la demande (énergie + déchets) ? (pour éviter de sur-solliciter l'entreprise)</t>
  </si>
  <si>
    <t>fabienaudi@adelipro.fr</t>
  </si>
  <si>
    <t>AUDI</t>
  </si>
  <si>
    <t>Fabien</t>
  </si>
  <si>
    <t>ADELI NETT SERVICES</t>
  </si>
  <si>
    <t>Bonjour,
Mon entreprise a une activité de type "Nettoyage courant des bâtiments".
Le dispositif "Tremplin" pourrait m'intéresser car j'ai pour projet l'installation de panneau photovoltaïque pour produire de l'électricité verte.
J'ai besoin d'être accompagné(e) sur la prise en charge de l'investissement requis...
Merci d'avance pour votre appel</t>
  </si>
  <si>
    <t>project_needs: * / user_help: precise / siret: 47965548200038 / codeNaf: 81.21Z / codeNAF1: / ville: LES AVENIERES VEYRINS-THUELLIN / codePostal: 38630 / structure_sizes: PME / denomination: ADELI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</si>
  <si>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https://place-des-entreprises.beta.gouv.fr/besoins/92173</t>
  </si>
  <si>
    <t>CCI, CMA</t>
  </si>
  <si>
    <t>CCI : Entreprise contactée : laissé un message vocal + un mail</t>
  </si>
  <si>
    <t>alexis.bouttemy@gmail.com</t>
  </si>
  <si>
    <t>Bouttemy</t>
  </si>
  <si>
    <t>Alexis</t>
  </si>
  <si>
    <t>PHARMACIE DU CHIEN BLANC</t>
  </si>
  <si>
    <t>Bonjour,
Mon entreprise a une activité de type "Commerce de détail produits pharmaceutiques (magasin spécialisé)".
Le dispositif "Diag Perf'Immo" pourrait m'intéresser car j'ai pour projet de ...
J'ai besoin d'être accompagné(e) sur ...
Merci d'avance pour votre appel</t>
  </si>
  <si>
    <t>diag-perf-immo</t>
  </si>
  <si>
    <t>user_help: unknown / siret: 91291246600014 / codeNaf: 47.73Z / codeNAF1: / ville: BRUAY-LA-BUISSIERE / codePostal: 62700 / structure_sizes: TPE / denomination: PHARMACIE DU CHIEN BLANC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mobility: car / mobility_number_vehicles: yes / mobility_energy: electric / wastes_stake: no-max / wastes_sorting: yes / wastes_materials: no / water_stake: no / energy_reduction_priority: yes / strategy_audits: no</t>
  </si>
  <si>
    <t>Rénovation Petit Tertiaire Privé</t>
  </si>
  <si>
    <t>https://place-des-entreprises.beta.gouv.fr/besoins/92360</t>
  </si>
  <si>
    <t>thomas.kowalik@libertium.fr</t>
  </si>
  <si>
    <t>Kowalik</t>
  </si>
  <si>
    <t>Thomas</t>
  </si>
  <si>
    <t>C.L.C VOSGES</t>
  </si>
  <si>
    <t>Bonjour,
Mon entreprise a une activité de type "Commerce de voitures et de véhicules automobiles légers".
Le dispositif "Tremplin" pourrait m'intéresser car j'ai pour projet de réaliser une modification de l'éclairage (investissement dans l'éclairage LED) sur notre site Libertium (CLC) Vosges.
J'ai besoin d'être accompagné(e) sur l'investissement de ce projet.
Merci d'avance pour votre appel</t>
  </si>
  <si>
    <t>user_help: precise / siret: 43758477400016 / codeNaf: 45.11Z / codeNAF1: / ville: THAON-LES-VOSGES / codePostal: 88150 / structure_sizes: PME / denomination: C.L.C VOSGES / secteur: Commerce de voitures et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</si>
  <si>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Booster Éco-Énergie Tertiaire</t>
  </si>
  <si>
    <t>https://place-des-entreprises.beta.gouv.fr/besoins/92489</t>
  </si>
  <si>
    <t>CMA : Entreprise CCI, radiée du RM depuis le 09/09/2019, donc non artisanale. CCI : Suivi par conseillère Noée Margot Haag</t>
  </si>
  <si>
    <t>lindaprofit@duorealisations.fr</t>
  </si>
  <si>
    <t>PROFIT</t>
  </si>
  <si>
    <t>Linda</t>
  </si>
  <si>
    <t>DUO REALISATIONS</t>
  </si>
  <si>
    <t>Bonjour,
Mon entreprise a une activité de type "Ingénierie, études techniques".
Le dispositif "Flotte de vélos à disposition" pourrait m'intéresser car j'ai pour projet de mettre à disposition dès vélos électriques pour mes équipes pour nos déplacements chantier.
J'ai besoin d'être accompagné(e) sur le financement.
Merci d'avance pour votre appel</t>
  </si>
  <si>
    <t>flotte-de-velos-a-disposition</t>
  </si>
  <si>
    <t>user_help: precise / siret: 88134784300040 / codeNaf: 71.12B / codeNAF1: / ville: BRISON-SAINT-INNOCENT / codePostal: 73100 / structure_sizes: TPE / denomination: DUO REALISATIONS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t>
  </si>
  <si>
    <t>plusieurs messages laissés</t>
  </si>
  <si>
    <t>Flotte de vélos à disposition</t>
  </si>
  <si>
    <t>contact@cheminees-durand.fr</t>
  </si>
  <si>
    <t>POLLIEN</t>
  </si>
  <si>
    <t>Marion</t>
  </si>
  <si>
    <t>SCI DU PLATEAU</t>
  </si>
  <si>
    <t>Bonjour,
Mon entreprise a une activité de type "Location de terrains et d'autres biens immobiliers".
Le dispositif "Booster Éco-Énergie Tertiaire" pourrait m'intéresser car j'ai pour projet de rénover la partie bureau et showroom de mon local.
J'ai besoin d'être accompagné(e) sur les aides financières disponibles pour mon projet.
Merci d'avance pour votre appel.
Sincères salutations,
Marion</t>
  </si>
  <si>
    <t>user_help: precise / siret: 49954052400018 / codeNaf: 68.20B / codeNAF1: / ville: SONTHONNAX-LA-MONTAGNE / codePostal: 01580 / structure_sizes: TPE / denomination: SCI DU PLATEAU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</si>
  <si>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https://place-des-entreprises.beta.gouv.fr/besoins/92480</t>
  </si>
  <si>
    <t>CCI : Contact pris ce jour avec MME POLLIEN, échange sur projet, lien avec ALEC AIN suite audit réalisé en 2021, information transmise sur les aides disponibles.</t>
  </si>
  <si>
    <t>societeconverteco@gmail.com</t>
  </si>
  <si>
    <t>hadif</t>
  </si>
  <si>
    <t>belkacem</t>
  </si>
  <si>
    <t>CON.VERTECO</t>
  </si>
  <si>
    <t>Bonjour,
Mon entreprise a une activité de type "Activités spécialisées, scientifiques et techniques diverses".
Le dispositif "Prêt Vert" pourrait m'intéresser car j'ai pour projet de ...
J'ai besoin d'être accompagné(e) sur ...
Merci d'avance pour votre appel</t>
  </si>
  <si>
    <t>pret-vert</t>
  </si>
  <si>
    <t>user_help: precise / siret: 91459707500011 / codeNaf: 74.90B / codeNAF1: / ville: CLAMART / codePostal: 92140 / structure_sizes: TPE / denomination: CON.VERTECO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t>
  </si>
  <si>
    <t>aline.wnklr@gmail.com</t>
  </si>
  <si>
    <t>Winkler</t>
  </si>
  <si>
    <t>Aline</t>
  </si>
  <si>
    <t>SCI CYAM</t>
  </si>
  <si>
    <t>Bonjour,
Le dispositif "Baisse Les Watts" pourrait m'intéresser car j'ai pour projet de reduire ma facture d'électricité.
J'ai besoin d'être accompagné(e) sur la mise en place d'une demande CEE remplacement par éclairage LED.
Merci d'avance pour votre appel</t>
  </si>
  <si>
    <t>https://place-des-entreprises.beta.gouv.fr/besoins/92530</t>
  </si>
  <si>
    <t>CCI : Eu au tel, renseignement sur les aides CEE et crédit impôt, lien avec le site nr-pro.fr pour les CEE. Bpi : pas de réponse pour l'instant</t>
  </si>
  <si>
    <t>flashmotos@wanadoo.fr</t>
  </si>
  <si>
    <t>fourreau</t>
  </si>
  <si>
    <t>ludovic</t>
  </si>
  <si>
    <t>EARL DE LA HOULE</t>
  </si>
  <si>
    <t>Bonjour,
Mon entreprise a une activité de type "Commerce et réparation de motocycles".
Le dispositif "Bonus écologique" pourrait m'intéresser car j'ai pour projet de ...
J'ai besoin d'être accompagné(e) sur ...
Merci d'avance pour votre appel</t>
  </si>
  <si>
    <t>bonus-ecologique</t>
  </si>
  <si>
    <t>user_help: unknown / siret: 45100982300027 / codeNaf: 45.40Z / codeNAF1: / ville: ALENCON / codePostal: 61000 / structure_sizes: TPE / denomination: SARL FLASH MOTOS / secteur: Commerce et réparation de motocycles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mobility: car / mobility_number_vehicles: yes / mobility_energy: gas / wastes_stake: yes / wastes_sorting: can do better / wastes_materials: no / water_stake: no / energy_reduction_priority: yes / strategy_audits: no</t>
  </si>
  <si>
    <t>?</t>
  </si>
  <si>
    <t>https://place-des-entreprises.beta.gouv.fr/besoins/92518</t>
  </si>
  <si>
    <t>CCI : non ressortissant CCI, agricole. Bpi : en attente de réponse</t>
  </si>
  <si>
    <t>tecnopyves@gmail.com</t>
  </si>
  <si>
    <t>PONCET</t>
  </si>
  <si>
    <t>YVES</t>
  </si>
  <si>
    <t>SARL FLASH MOTOS (FLASH MOTOS)</t>
  </si>
  <si>
    <t>Bonjour,
Mon entreprise a une activité de type "Location de logements".
Le dispositif "Booster Éco-Énergie Tertiaire" pourrait m'intéresser car j'ai pour projet de ..CHANGEMENT DE LA TOITURE POUR UNE TOITURE ISOLANTE.
Merci d'avance pour votre appel</t>
  </si>
  <si>
    <t>user_help: precise / siret: 35298996600010 / codeNaf: 68.20A / codeNAF1: / ville: REPLONGES / codePostal: 01750 / structure_sizes: TPE / denomination: SCI CYAM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</si>
  <si>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Étude "photovoltaïque"</t>
  </si>
  <si>
    <t>https://place-des-entreprises.beta.gouv.fr/besoins/92521</t>
  </si>
  <si>
    <t>CCI, Bpi, Agence régionale de Normandie</t>
  </si>
  <si>
    <t>Agence régionale de Normandie : pas d'aide. CCI : Je prends contact avec Mr Fourreau pour un prochain RDV. Bpi : Proposons Diag eco flux</t>
  </si>
  <si>
    <t>contact@jachetelocal.org</t>
  </si>
  <si>
    <t>ROYER</t>
  </si>
  <si>
    <t>Christophe</t>
  </si>
  <si>
    <t>J'ACHETE LOCAL</t>
  </si>
  <si>
    <t>Bonjour,
Mon entreprise a une activité de type commerce
Le dispositif "Tremplin" pourrait m'intéresser car j'ai pour projet de changement de vitrines réfrigérées qui ont 15 ans, afin d'améliorer la consommation énergétique du commerce.
Merci d'avance pour votre appel</t>
  </si>
  <si>
    <t>user_help: precise / siret: 89049232500018 / codeNaf: 47.91B / codeNAF1: / ville: SAINT-JACUT-LES-PINS / codePostal: 56220 / structure_sizes: TPE / denomination: J'ACHETE LOCAL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</si>
  <si>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https://place-des-entreprises.beta.gouv.fr/besoins/93175</t>
  </si>
  <si>
    <t>CCI : CEE et PAss Commerce</t>
  </si>
  <si>
    <t>jeanne.bisotey@rubel.fr</t>
  </si>
  <si>
    <t>Bisotey</t>
  </si>
  <si>
    <t>Jeanne</t>
  </si>
  <si>
    <t>RUBEL &amp; MENASCHE</t>
  </si>
  <si>
    <t>Madame, Monsieur,
Jeanne Bisotey, chargée de projets RSE-écoconception pour la Maison Rubel &amp; Ménasché (diamantaire parisien).
Je travaille actuellement sur un projet de nouveau conditionnements pour nos produits à destination de nos clients, les Maisons de joaillerie, qui vise à éliminer les plastiques à usage unique et plus largement les plastiques sur notre chaîne de production.
Dans cadre nous avons engagé plusieurs partenariats. Nous souhaiterions savoir si nous pouvons bénéficier d'une aide pour le développement de ces solutions 0 plastique.
Merci pour votre retour.
Je suis disponible pour toute information complémentaire au numéro de téléphone indiqué.
Belle journée,
Jeanne Bisotey</t>
  </si>
  <si>
    <t>aides-au-reemploi-des-emballages</t>
  </si>
  <si>
    <t>user_help: unknown / siret: 56208299000036 / codeNaf: 46.48Z / codeNAF1: / ville: PARIS 2 / codePostal: 75002 / structure_sizes: PME / denomination: RUBEL &amp; MENASCHE / secteur: Commerce de gros d'articles d'horlogerie et de bijouterie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mobility: train / mobility_number_vehicles: no / wastes_stake: yes / wastes_sorting: yes / wastes_materials: unknown / water_stake: unknown / energy_reduction_priority: yes / strategy_audits: no</t>
  </si>
  <si>
    <t>Aide au réemploi des emballages</t>
  </si>
  <si>
    <t>https://place-des-entreprises.beta.gouv.fr/besoins/93194</t>
  </si>
  <si>
    <t>CCI : CLIENTE EN LIGNE OK ENTRETIEN ORIENTATION TRANSITION ECO / ENV FICH / ORIENTATION EN INTERNE AUPRES D'UN EXPERT</t>
  </si>
  <si>
    <t>anne-sophie.flament@nordbox.fr</t>
  </si>
  <si>
    <t>Flament</t>
  </si>
  <si>
    <t>Anne Sophie</t>
  </si>
  <si>
    <t>NORDBOX</t>
  </si>
  <si>
    <t>Bonjour
J’ai une entreprise de self stockage avec un bâtiment industriel de 10 000 m² qui date des années 70.
Les fenêtres du bâtiment étant très vétustes et en simple vitrage, notre bâtiment est une passoire thermique et nous envisageons de remplacer toutes les ouvertures pour réduire notre facture énergétique et notre impact environnemental.
Le budget d’un tel projet étant élevé (plus de 30 fenêtres non standards à changer), existe t il des aides pour financer en partie le changement de nos fenêtres ?</t>
  </si>
  <si>
    <t>user_help: precise / siret: 52978543800019 / codeNaf: 68.20B / codeNAF1: / ville: TOURCOING / codePostal: 59200 / structure_sizes: TPE / denomination: NORDBOX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</si>
  <si>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https://place-des-entreprises.beta.gouv.fr/besoins/91424</t>
  </si>
  <si>
    <t>CCI : pas de commentaire pour le moment</t>
  </si>
  <si>
    <t>christelle.nicolle@trouvillesurmer.fr</t>
  </si>
  <si>
    <t>NICOLLE</t>
  </si>
  <si>
    <t>Christelle</t>
  </si>
  <si>
    <t>COMMUNE DE TROUVILLE SUR MER</t>
  </si>
  <si>
    <t>Bonjour,
Mon entreprise a une activité de type "Administration publique générale".
Le dispositif "Bonus écologique" pourrait m'intéresser car j'ai pour projet l'achat d'un véhicule utilitaire et d'un véhicule léger électriques ou hybrides.
J'ai besoin d'être accompagné(e) sur la démarche à suivre.
Merci d'avance pour votre appel</t>
  </si>
  <si>
    <t>02.31.14.41.81</t>
  </si>
  <si>
    <t>user_help: precise / siret: 21140715000013 / codeNaf: 84.11Z / codeNAF1: / ville: TROUVILLE-SUR-MER / codePostal: 14360 / structure_sizes: PME / denomination: COMMUNE DE TROUVILLE SUR MER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</si>
  <si>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Bonus écologique</t>
  </si>
  <si>
    <t>https://place-des-entreprises.beta.gouv.fr/besoins/93239</t>
  </si>
  <si>
    <t>CMA : Réponse envoyée par mail le 04/12/23</t>
  </si>
  <si>
    <t>presidence@ecasso.fr</t>
  </si>
  <si>
    <t>LAURENT</t>
  </si>
  <si>
    <t>Severine</t>
  </si>
  <si>
    <t>ESCALE CONFLUENCES (EC)</t>
  </si>
  <si>
    <t>Bonjour,
Mon entreprise a une activité de type "Hébergement social pour adultes, familles en difficultés et autre".
Le dispositif "Booster Éco-Énergie Tertiaire" pourrait m'intéresser car nous avons pour projet de remplacer la PAC de 8 logements sociaux et d'isoler de vieux bâtiments de l'accueil de jour, en urgence. +45 000 Euros de factures d'énergie en plus en 2023.
J'ai besoin d'être accompagné(e) sur la maitrise d'ouvrage et les aides disponibles.
Merci d'avance pour votre appel</t>
  </si>
  <si>
    <t>user_help: precise / siret: 40342278500036 / codeNaf: 87.90B / codeNAF1: / ville: MOISSAC / codePostal: 82200 / structure_sizes: PME / denomination: ESCALE CONFLUENCES / secteur: Hébergement social pour adultes, familles en difficultés et autre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</si>
  <si>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https://place-des-entreprises.beta.gouv.fr/besoins/93285</t>
  </si>
  <si>
    <t>CCI : ce n'est pas un ressortissant CCI mais je peux les appeler pour donner quelques infos</t>
  </si>
  <si>
    <t>kareen.water@afr33.fr</t>
  </si>
  <si>
    <t>WATER</t>
  </si>
  <si>
    <t>Kareen</t>
  </si>
  <si>
    <t>AFR MANAGEMENT</t>
  </si>
  <si>
    <t>Bonjour,
Mon entreprise a une activité de type "Elevage de Volailles".
Le dispositif "Coup de pouce Chauffage" pourrait m'intéresser car j'ai pour projet d'installer des récupérateurs de chaleur.
J'ai besoin d'être accompagné(e) sur les démarches à effectuer pour bénéficier de l'aide de l'Etat.
Merci d'avance pour votre appel</t>
  </si>
  <si>
    <t>user_help: unknown / siret: 80835330400021 / codeNaf: 70.22Z / codeNAF1: / ville: SAINT-MEDARD-DE-GUIZIERES / codePostal: 33230 / structure_sizes: PME / denomination: AFR MANAGEMENT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mobility: car / mobility_number_vehicles: yes / mobility_energy: gas / wastes_stake: no-max / wastes_sorting: yes / wastes_materials: unknown / water_stake: no / energy_reduction_priority: yes / strategy_audits: yes / strategy_audits_select: energy_consumption_audit</t>
  </si>
  <si>
    <t>https://place-des-entreprises.beta.gouv.fr/besoins/93276</t>
  </si>
  <si>
    <t>CCI : Message laissé afin d'être suivi par un conseiller transition écologique.</t>
  </si>
  <si>
    <t>direction.platanes.37@gmail.com</t>
  </si>
  <si>
    <t>GRANDJEAN</t>
  </si>
  <si>
    <t>Doriane</t>
  </si>
  <si>
    <t>Bonjour,
Mon entreprise a une activité de type "Restauration traditionnelle".
Le dispositif "Fonds Tourisme Durable" pourrait m'intéresser car j'ai pour projet d'entreprendre des travaux visant à améliorer l'isolation de mon bâtiment
Quels sont les partenaires ADEME pour réaliser le diagnostique ? et comment dois je constituer le dossier ?
Merci d'avance pour votre appel</t>
  </si>
  <si>
    <t>user_help: precise / siret: 83044301600019 / codeNaf: 56.10A / codeNAF1: / ville: NAZELLES-NEGRON / codePostal: 37530 / structure_sizes: TPE / denomination: GRANDJEAN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</si>
  <si>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Fonds tourisme durable</t>
  </si>
  <si>
    <t>https://place-des-entreprises.beta.gouv.fr/besoins/93266</t>
  </si>
  <si>
    <t>CCI, CMA, BPI</t>
  </si>
  <si>
    <t>CMA : Redirigée vers CCI pour plus d'informations sur fonds tourisme durable ; CCI : Demande traitée le 30/11/23 Bpi : sans commentaire</t>
  </si>
  <si>
    <t>pierre.julien@axos-formations.com</t>
  </si>
  <si>
    <t>JULIEN</t>
  </si>
  <si>
    <t>PIERRE</t>
  </si>
  <si>
    <t>AXOS FORMATIONS ET SERVICES</t>
  </si>
  <si>
    <t>Bonjour,
Mon entreprise a une activité de type "tertiaire".
Le dispositif "Booster Éco-Énergie Tertiaire" pourrait m'intéresser car j'ai pour projet d'isolation des murs (le toit terrasse a été rénové il y a une dizaine d'années avec la mise en place 80 mm de polyyréthane)..
J'ai besoin d'être accompagné(e) sur etudes et financements
Merci d'avance pour votre appel</t>
  </si>
  <si>
    <t>user_help: precise / siret: / codeNaf: / codeNAF1: / ville: / codePostal: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oui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</si>
  <si>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https://place-des-entreprises.beta.gouv.fr/besoins/93289</t>
  </si>
  <si>
    <t>CCI : Proposition d'accompagnement à la recherche de Financement</t>
  </si>
  <si>
    <t>nadia-leila@wanadoo.fr</t>
  </si>
  <si>
    <t>GONDARD</t>
  </si>
  <si>
    <t>Khadija Nadia</t>
  </si>
  <si>
    <t>LE COIN SUCRE ET SALE</t>
  </si>
  <si>
    <t>Bonjour,
Mon entreprise a une activité de type "restaurant".
Le dispositif "Diag Perf'Immo" pourrait m'intéresser car j'ai pour projet de ...
J'ai besoin d'être accompagné(e) sur ...
Merci d'avance pour votre appel</t>
  </si>
  <si>
    <t>user_help: precise / siret: / codeNaf: / codeNAF1: / ville: / codePostal: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</si>
  <si>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https://place-des-entreprises.beta.gouv.fr/besoins/93292</t>
  </si>
  <si>
    <t>CMA : J'ai finalement réussi à la joindre et je lui ai parlé des CEE</t>
  </si>
  <si>
    <t>marie-estee.francois@cojean.fr</t>
  </si>
  <si>
    <t>francois</t>
  </si>
  <si>
    <t>marie-estee</t>
  </si>
  <si>
    <t>COJEAN SAS</t>
  </si>
  <si>
    <t>Bonjour,
Mon entreprise Cojean a une activité de type "Restauration de type rapide".
Le dispositif "Aides aux relais et aux actions ponctuelles" pourrait m'intéresser car j'ai pour projet d'évaluer la performance environnementale de nos produits afin de la réduire l'empreinte environnementale de mon offre et communiquer dessus pour aider les clients à aller vers nos offres végétales et / ou mieux disantes.
J'ai besoin d'être accompagnée sur l'aspect financement de cette évaluation afin d'être exhaustif dans l'évaluation des produits.
Merci d'avance pour votre appel
Meilleures salutations
Marie-Estée FRANCOIS
Responsable RSE</t>
  </si>
  <si>
    <t>user_help: precise / questionnaire . parcours: objectif précis / siret: 43343282000036 / codeNaf: 56.10C / codeNAF1: / ville: PARIS 15 / codePostal: 75015 / région: Île-de-France / structure_sizes: ETI,GE / denomination: COJEAN SAS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</si>
  <si>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Pas une TPME &gt; Besoin d'écoconception</t>
  </si>
  <si>
    <t>Etude/Investissement Ecoconception</t>
  </si>
  <si>
    <t>TF1</t>
  </si>
  <si>
    <t>Aide prosposée EXT.</t>
  </si>
  <si>
    <t>axellewalckenaer@gmail.com</t>
  </si>
  <si>
    <t>Walckenaer</t>
  </si>
  <si>
    <t>Axelle</t>
  </si>
  <si>
    <t>ATELIER POINT COMMUN</t>
  </si>
  <si>
    <t>Bonjour,
Mon entreprise a une activité de type "artisanat".
Le dispositif "Rénovation énergétique" pourrait m'intéresser car j'ai pour projet d'isoler le bâtiment (faux plafond directement sous les tuiles)
J'ai besoin d'être accompagné(e) sur ...
Merci d'avance pour votre appel</t>
  </si>
  <si>
    <t>renovation-energetique</t>
  </si>
  <si>
    <t>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</si>
  <si>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Demande claire, pas de rappel</t>
  </si>
  <si>
    <t>Rénovation énergétique</t>
  </si>
  <si>
    <t>https://place-des-entreprises.beta.gouv.fr/besoins/93615</t>
  </si>
  <si>
    <t>CMA : Accompagnement B1 SARE RENOV réalisé avec l'entreprise le 4/12/2023. Réponse à ses questions et envoi infos sur les CEE, crédit d'impôt à la rénovation énergétique et type d'isolation sous toiture.</t>
  </si>
  <si>
    <t>as.coupel@gmail.com</t>
  </si>
  <si>
    <t>COUPEL</t>
  </si>
  <si>
    <t>ANNE-SOPHIE</t>
  </si>
  <si>
    <t>Bonjour,
Mon entreprise a une activité de type "tourisme".
Le dispositif "Aides au réemploi des emballages" pourrait m'intéresser car j'ai pour projet de ...
J'ai besoin d'être accompagné(e) sur ...
Merci d'avance pour votre appel</t>
  </si>
  <si>
    <t>user_help: unknown / questionnaire . parcours: je ne sais pas par où commencer / siret: / codeNaf: / codeNAF1: / ville: / codePostal: / région: Nouvelle-Aquitaine / structure_sizes: PME / denomination: / secteur: tourisme / entreprise . effectif: 249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wastes_audit</t>
  </si>
  <si>
    <t>Léo</t>
  </si>
  <si>
    <t>Quelqu'un de la CCI qui voulait savoir le délai de réponse</t>
  </si>
  <si>
    <t>Test</t>
  </si>
  <si>
    <t>A supprimer</t>
  </si>
  <si>
    <t>j.petit@coustenoblesa.fr</t>
  </si>
  <si>
    <t>Petit</t>
  </si>
  <si>
    <t>Jonathan</t>
  </si>
  <si>
    <t>COUSTENOBLE</t>
  </si>
  <si>
    <t>Bonjour,
Mon entreprise a une activité de type "Fabrication d'aliments pour animaux de compagnie".
Le dispositif "Aides au réemploi des emballages" pourrait m'intéresser car j'ai pour projet de ...
J'ai besoin d'être accompagné(e) sur ...
Merci d'avance pour votre appel</t>
  </si>
  <si>
    <t>user_help: unknown / questionnaire . parcours: je ne sais pas par où commencer / siret: 33203797700060 / codeNaf: 10.92Z / codeNAF1: / ville: AUCHEL / codePostal: 62260 / région: Hauts-de-France / structure_sizes: PME / denomination: COUSTENOBLE / secteur: Fabrication d'aliments pour animaux de compagnie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t>
  </si>
  <si>
    <t>d.coudert@coupdair.fr</t>
  </si>
  <si>
    <t>Coudert</t>
  </si>
  <si>
    <t>Dimitri</t>
  </si>
  <si>
    <t>COUPDAIR</t>
  </si>
  <si>
    <t>Bonjour,
Mon entreprise a une activité de type "Autres activités nettoyage des bâtiments et nettoyage industriel".
Le dispositif "Aides aux relais et aux actions ponctuelles" pourrait m'intéresser car j'ai pour projet de ...
J'ai besoin d'être accompagné(e) sur ...
Merci d'avance pour votre appel</t>
  </si>
  <si>
    <t>user_help: unknown / questionnaire . parcours: je ne sais pas par où commencer / siret: 90915209200013 / codeNaf: 81.22Z / codeNAF1: / ville: CHAVONNE / codePostal: 02370 / région: Hauts-de-France / structure_sizes: TPE / denomination: COUPDAIR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</si>
  <si>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Demande générale d'information</t>
  </si>
  <si>
    <t>estrade.alain@free.fr</t>
  </si>
  <si>
    <t>Estrade</t>
  </si>
  <si>
    <t>Antoine</t>
  </si>
  <si>
    <t>LA MER A BOIRE</t>
  </si>
  <si>
    <t>Bonjour,
Mon entreprise a une activité de type "Fabrication de bière".
Le dispositif "Aides aux relais et aux actions ponctuelles" pourrait m'intéresser car j'ai pour projet de diminuer ma consommation d energie
J'ai besoin d'être accompagné(e) sur les aides à l installation. Merci
Merci d'avance pour votre appel</t>
  </si>
  <si>
    <t>user_help: unknown / questionnaire . parcours: je ne sais pas par où commencer / siret: 81519982300015 / codeNaf: 11.05Z / codeNAF1: / ville: GRUISSAN / codePostal: 11430 / région: Occitanie / structure_sizes: TPE / denomination: LA MER A BOIRE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</si>
  <si>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Fut réutilisable en inox</t>
  </si>
  <si>
    <t>Aides au réemploi des emballages et des contenants</t>
  </si>
  <si>
    <t>contact@alptrans.com</t>
  </si>
  <si>
    <t>Requier</t>
  </si>
  <si>
    <t>Corinne</t>
  </si>
  <si>
    <t>ALPTRANS</t>
  </si>
  <si>
    <t>Bonjour,
Mon entreprise a une activité de type "artisanat".
Le dispositif "Bonus écologique" pourrait m'intéresser car j'ai pour projet de ...
J'ai besoin d'être accompagné(e) sur ...
Merci d'avance pour votre appel</t>
  </si>
  <si>
    <t>user_help: unknown / questionnaire . parcours: je ne sais pas par où commencer / siret: / codeNaf: / codeNAF1: / ville: / codePostal: / région: Auvergne-Rhône-Alpes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</si>
  <si>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CB</t>
  </si>
  <si>
    <t>Société de taxi, vient d'acheter un véhicule hybride. Souhaite détails d'éligibilité au bonus écologique.</t>
  </si>
  <si>
    <t>https://place-des-entreprises.beta.gouv.fr/besoins/93882</t>
  </si>
  <si>
    <t>CMA : Informations transmises concernant les aides possibles</t>
  </si>
  <si>
    <t>c.yontchouha@f2elec.fr</t>
  </si>
  <si>
    <t>Yontchouha</t>
  </si>
  <si>
    <t>Cyrille</t>
  </si>
  <si>
    <t>F2 ELEC</t>
  </si>
  <si>
    <t>Bonjour,
Mon entreprise a une activité de type "Travaux d'installation électrique dans tous locaux".
Le dispositif "Bonus écologique" pourrait m'intéresser car j'ai pour projet de ...
J'ai besoin d'être accompagné(e) sur ...
Merci d'avance pour votre appel</t>
  </si>
  <si>
    <t>user_help: unknown / questionnaire . parcours: je ne sais pas par où commencer / siret: 82149303800029 / codeNaf: 43.21A / codeNAF1: / ville: SAINT-MAUR-DES-FOSSES / codePostal: 94100 / région: Île-de-France / structure_sizes: TPE / denomination: F2 ELEC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</si>
  <si>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envisage d’acheter un deuxième véhicule électrique, souhaite connaître critères précis d'éligibilité au bonus écologique</t>
  </si>
  <si>
    <t>https://place-des-entreprises.beta.gouv.fr/besoins/93697</t>
  </si>
  <si>
    <t>CMA : Entreprise contactée par un expert, CCI : HORS RESSORT CCI - Aide à l'acquisition de véhicules propres pour professionnels franciliens concerne le Conseil Régional</t>
  </si>
  <si>
    <t>restaurant.dore@wanadoo.fr</t>
  </si>
  <si>
    <t>BAGNETTI</t>
  </si>
  <si>
    <t>Valerie</t>
  </si>
  <si>
    <t>Frederic BAGNETTI</t>
  </si>
  <si>
    <t>Bonjour,
Mon entreprise a une activité de type " hôtellerie et Restauration traditionnelle".
Le dispositif "Coup de pouce Chauffage" pourrait m'intéresser car j'ai pour projet de ...
J'ai besoin d'être accompagné(e) sur ...
Merci d'avance pour votre appel</t>
  </si>
  <si>
    <t>user_help: unknown / questionnaire . parcours: je ne sais pas par où commencer / siret: 45050552400014 / codeNaf: 56.10A / codeNAF1: / ville: VERTOLAYE / codePostal: 63480 / région: Auvergne-Rhône-Alpes / structure_sizes: TPE / denomination: null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</si>
  <si>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Changer une chaudière gaz pour une pompe à chaleur, éventuellement panneaux photovoltaïques (devis 19 000 euros) et éventuellement d’autres aides pour rénovation </t>
  </si>
  <si>
    <t>Journal de l'hôtellerie</t>
  </si>
  <si>
    <t>https://place-des-entreprises.beta.gouv.fr/besoins/93680</t>
  </si>
  <si>
    <t>CCI : Demande transmise le 04/12 à Arnaud PETIT, conseiller TPE</t>
  </si>
  <si>
    <t>friphipster@gmail.com</t>
  </si>
  <si>
    <t>Roussel</t>
  </si>
  <si>
    <t>Cécile</t>
  </si>
  <si>
    <t>FRIP'HIPSTER</t>
  </si>
  <si>
    <t>Bonjour,
Mon entreprise je suis gérante d'un commerce en centre ville d'une boutique de seconde depuis 6 ans , j'ai créé des emplois, je suis une magasin qui prône l'écologie.
Nous avons fait tous notre mobilier en recyclage.
Nous sommes actifs sur les réseaux sociaux, sur les animations faite en boutique.
Pourtant depuis plusieurs mois une grosse baisse d'activité m'oblige à Licencier nos emplois, c'est pire qu'un déchirement, c'est un sentiment d'impuissance.
J'ai un emploi en particulier qui crée avec les vêtements invendus des créations uniques et éco responsable c'est clairement l'avenir et pourtant je dois la licencier.
Nous avons une hausse de toute les taxes , dont notamment à ce jour notre CFE qui est passé de 900€ à 1900€ , comment voulez vous que je sauve mes emplois.
Je crois vraiment à mon projet , j'aime tellement mon équipe, on est vraiment dans l'air du temps .
Je n'arrive même pas à lancer notre licenciement économique car cela coûte vraiment cher , je me retrouve donc face au mur réaliste du dépôt de bilan.
J'ai l'impression d'être tellement mise de côté, pas d'écoute, pas d'aide , on m'a juste dit vous n'avez qu'à faire un crédit personnel...
Je suis vraiment révoltée , je voudrais qu'on crois en moi , en mes salariés, je veux encore développer mon entreprise, je sais qu'on a du potentiel et la volonté.
Allez voir nos avis Google, notre page Facebook, Instagram ou tiktok , les gens nous apprécient vraiment.
C'est Frip'hipster.
Aider nous , aiguillez nous , on a vraiment vraiment besoin d'aide urgemment,
J'espère que mon message sera lu, et que vous pourrez m'aider ,
Cordialement Cécile Roussel</t>
  </si>
  <si>
    <t>eco-defis-des-artisans-et-des-commercants</t>
  </si>
  <si>
    <t>user_help: precise / questionnaire . parcours: objectif précis / siret: 85027606400019 / codeNaf: 47.71Z / codeNAF1: / ville: SAINT-QUENTIN / codePostal: 02100 / région: Hauts-de-France / structure_sizes: TPE / denomination: FRIP'HIPSTER / secteur: Commerce de détail d'habillement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</si>
  <si>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Message laissé + mail</t>
  </si>
  <si>
    <t>Résoudre un problème de trésorerie</t>
  </si>
  <si>
    <t>https://place-des-entreprises.beta.gouv.fr/besoins/95858</t>
  </si>
  <si>
    <t>CCI, DDFIP</t>
  </si>
  <si>
    <t>CCI : je me suis rendue au magasin. nous avons échangé par tél avec Mr qui a vu Madame la Maire de STQ, a un RDV avec Julie DIVE et a contacté toutes les autorités du territoire. je lui ai proposé mon aide, faire un diagnostic mais attend son rdv et me recontacte si besoin. DDFIP : orientation vers le service des impôts des entreprises pour dette fiscale et pour la cotisation foncière des entreprises. 
Orientation dans un deuxième temps vers la CCSF.</t>
  </si>
  <si>
    <t>heidet.christophe@orange.fr</t>
  </si>
  <si>
    <t>heidet</t>
  </si>
  <si>
    <t>christophe</t>
  </si>
  <si>
    <t>HEIDET</t>
  </si>
  <si>
    <t>Bonjour,
Mon entreprise a une activité de type "autre secteur".
Le dispositif "Étude "solaire thermique"" pourrait m'intéresser car j'ai pour projet de ...
J'ai besoin d'être accompagné(e) sur ...
Merci d'avance pour votre appel</t>
  </si>
  <si>
    <t>etude-solaire-thermique</t>
  </si>
  <si>
    <t>user_help: unknown / questionnaire . parcours: je ne sais pas par où commencer / siret: / codeNaf: / codeNAF1: / ville: / codePostal: / région: Hauts-de-France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</si>
  <si>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Demande claire / étude thermique</t>
  </si>
  <si>
    <t>Etude de faisabilité solaire thermique</t>
  </si>
  <si>
    <t>christelle.bedes@ademe.fr</t>
  </si>
  <si>
    <t>BEDES</t>
  </si>
  <si>
    <t>Bonjour,
Mon entreprise a une activité de type "tourisme".
Le dispositif "Fonds Tourisme Durable" pourrait m'intéresser car j'ai pour projet de ...
J'ai besoin d'être accompagné(e) pour savoir où ma demande arrive et comment elle est renvoyée.
Merci d'avance pour votre appel</t>
  </si>
  <si>
    <t>user_help: precise / questionnaire . parcours: objectif précis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</si>
  <si>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Quelqu'un de l'ADEME pour test</t>
  </si>
  <si>
    <t>la-bourse-des-gourmets@orange.fr</t>
  </si>
  <si>
    <t>Escalle</t>
  </si>
  <si>
    <t>Francois</t>
  </si>
  <si>
    <t>LA BOURSE DES GOURMETS</t>
  </si>
  <si>
    <t>Bonjour,
Mon entreprise a une activité de type "Restauration traditionnelle".
Le dispositif "Fonds Tourisme Durable" pourrait m'intéresser car j'ai pour projet de ...rénover l intérieur du restaurant
J'ai besoin d'être accompagné(e) sur ...
Merci d'avance pour votre appel</t>
  </si>
  <si>
    <t>user_help: precise / questionnaire . parcours: objectif précis / siret: 95131021800015 / codeNaf: 56.10A / codeNAF1: / ville: SAUMUR / codePostal: 49400 / région: Pays de la Loire / structure_sizes: TPE / denomination: LA BOURSE DES GOURMETS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</si>
  <si>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ecuriesdesabsynts@gmail.com</t>
  </si>
  <si>
    <t>Prud'homme</t>
  </si>
  <si>
    <t>Teddy</t>
  </si>
  <si>
    <t>Ecuries des Absynts</t>
  </si>
  <si>
    <t>Bonjour,
Mon entreprise a une activité de type "agriculture".
Le dispositif "Formations RSE" pourrait m'intéresser car j'ai pour projet de ...
J'ai besoin d'être accompagné(e) sur ...
Merci d'avance pour votre appel</t>
  </si>
  <si>
    <t>formations-rse</t>
  </si>
  <si>
    <t>user_help: unknown / questionnaire . parcours: je ne sais pas par où commencer / siret: / codeNaf: / codeNAF1: / ville: / codePostal: / région: Normandie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</si>
  <si>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CL</t>
  </si>
  <si>
    <t>Transmis à Bpifrance</t>
  </si>
  <si>
    <t>alexandre.mouzon@notaires.fr</t>
  </si>
  <si>
    <t>MOUZON</t>
  </si>
  <si>
    <t>Alexandre</t>
  </si>
  <si>
    <t>OFFICE NOTARIAL MOUZON, SCP DE NOTAIRE TITULAIRE D'UN OFFICE NOTARIAL.</t>
  </si>
  <si>
    <t>Bonjour,
Mon entreprise a une activité de type "Activités juridiques".
Le dispositif "Rénovation énergétique" pourrait m'intéresser car j'ai pour projet de chauffage par pompe à chaleur air/air.
J'ai besoin d'être accompagné(e) sur ce projet.
Merci d'avance pour votre appel</t>
  </si>
  <si>
    <t>user_help: unknown / questionnaire . parcours: je ne sais pas par où commencer / siret: 34302217400019 / codeNaf: 69.10Z / codeNAF1: / ville: CHARLEVILLE-MEZIERES / codePostal: 08000 / région: Grand Est / structure_sizes: TPE / denomination: OFFICE NOTARIAL MOUZON, SCP DE NOTAIRE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</si>
  <si>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https://place-des-entreprises.beta.gouv.fr/besoins/93627</t>
  </si>
  <si>
    <t>CCI : pas de commentaire</t>
  </si>
  <si>
    <t>thomasbourdeau@me.com</t>
  </si>
  <si>
    <t>Bourdeau</t>
  </si>
  <si>
    <t>BETB06</t>
  </si>
  <si>
    <t>Bonjour,
Mon entreprise a une activité de type "Activité des économistes de la construction".
Le dispositif "Rénovation énergétique" pourrait m'intéresser car j'ai pour projet de rénover thermiquement mon bureau
J'ai besoin d'être accompagné(e) sur les aides possibles
Merci d'avance pour votre appel</t>
  </si>
  <si>
    <t>user_help: precise / questionnaire . parcours: objectif précis / siret: 82036305900024 / codeNaf: 74.90A / codeNAF1: / ville: NICE / codePostal: 06000 / région: Provence-Alpes-Côte d'Azur / structure_sizes: TPE / denomination: BETB06 / secteur: Activité des économistes de la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</si>
  <si>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Sans réponse PDE</t>
  </si>
  <si>
    <t>https://place-des-entreprises.beta.gouv.fr/besoins/93623</t>
  </si>
  <si>
    <t>alexandre.mouzon@gmail.com</t>
  </si>
  <si>
    <t>Mouzon</t>
  </si>
  <si>
    <t>Bonjour,
Mon entreprise a une activité de type "Activités juridiques".
Le dispositif "Tremplin" pourrait m'intéresser car j'ai pour projet de d’installer un système de chauffage par pompe à chaleur air/air.
J'ai besoin d'être accompagné(e) sur ce projet.
Merci d'avance pour votre appel</t>
  </si>
  <si>
    <t>Doublon avec ligne 86</t>
  </si>
  <si>
    <t>marco.cordeiro@santana-batiment.fr</t>
  </si>
  <si>
    <t>CORDEIRO</t>
  </si>
  <si>
    <t>Marco</t>
  </si>
  <si>
    <t>SANTANA BATIMENT</t>
  </si>
  <si>
    <t>Bonjour,
Mon entreprise a une activité de type "Travaux de maçonnerie générale et gros oeuvre de bâtiment".
Le dispositif "Aides au réemploi des emballages" pourrait m'intéresser car j'ai pour projet de gérer mes déchets plus efficacement.
J'ai besoin d'être accompagné(e) sur la mise en place de solutions permettant d’optimiser la gestion de nos déchets de chantier
Merci d'avance pour votre appel</t>
  </si>
  <si>
    <t>user_help: unknown / questionnaire . parcours: je ne sais pas par où commencer / siret: 81211535000025 / codeNaf: 43.99C / codeNAF1: / ville: CHAMPLAN / codePostal: 91160 / région: Île-de-France / structure_sizes: TPE / denomination: SANTANA BATIMENT / secteur: Travaux de maçonnerie générale et gros oeuvre de bâtiment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</si>
  <si>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Rénovation de son local</t>
  </si>
  <si>
    <t>j.ravet@icodrive.com</t>
  </si>
  <si>
    <t>Ravet</t>
  </si>
  <si>
    <t>Jerome</t>
  </si>
  <si>
    <t>MOB-ION</t>
  </si>
  <si>
    <t>Bonjour,
Mon entreprise a une activité de type "Construction de véhicules automobiles".
Le dispositif "Aides au réemploi des emballages" pourrait m'intéresser car j'ai pour projet de ...
J'ai besoin d'être accompagné(e) sur ...
Merci d'avance pour votre appel</t>
  </si>
  <si>
    <t>user_help: unknown / questionnaire . parcours: je ne sais pas par où commencer / siret: 82324321700044 / codeNaf: 29.10Z / codeNAF1: / ville: PARIS 1 / codePostal: 75001 / région: Île-de-France / structure_sizes: TPE / denomination: MOB-ION / secteur: Construction de véhicules automobiles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</si>
  <si>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Léo / JB</t>
  </si>
  <si>
    <t>Veut un référentiel des aides / Un vertical / MEDEF / Mes aides publiques.Infogreffe.fr</t>
  </si>
  <si>
    <t>Transmettre à JB</t>
  </si>
  <si>
    <t>leopolda@sednove.studio</t>
  </si>
  <si>
    <t>Contaux-Bellina</t>
  </si>
  <si>
    <t>Leopolda</t>
  </si>
  <si>
    <t>LCB ENTREPRISES</t>
  </si>
  <si>
    <t>Bonjour,
Mon entreprise a une activité de type "Activités spécialisées de design" : nous aidons les entreprises du secteur mode &amp; luxe à réemployer leurs déchets de matière afin d'éviter leur destruction et leur permettre de communiquer concrètement sur leurs engagements écologiques.
Le dispositif "Aides aux relais et aux actions ponctuelles" pourrait m'intéresser car j'ai pour projet de recruter une personne pour gérer la transition écologique de nos clients.
Merci d'avance pour votre prise de contact
Cordialement,
Leopolda Contaux-Bellina
Fondatrice SED NOVE STUDIO</t>
  </si>
  <si>
    <t>user_help: precise / questionnaire . parcours: objectif précis / siret: 85237750600013 / codeNaf: 74.10Z / codeNAF1: / ville: MONTMORENCY / codePostal: 95160 / région: Île-de-France / structure_sizes: TPE / denomination: LCB ENTREPRISES / secteur: Activités spécialisées de design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</si>
  <si>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Proposition de rendez-vous par mail</t>
  </si>
  <si>
    <t>A rappeler</t>
  </si>
  <si>
    <t>c.chalmandrier@carlier.cc</t>
  </si>
  <si>
    <t>Chalmandrier</t>
  </si>
  <si>
    <t>Cariné</t>
  </si>
  <si>
    <t>Bonjour,
Mon entreprise a une activité de type "industrie".
Le dispositif "Aides aux relais et aux actions ponctuelles" pourrait m'intéresser car j'ai pour projet de ...
J'ai besoin d'être accompagné(e) sur ...
Merci d'avance pour votre appel</t>
  </si>
  <si>
    <t>user_help: unknown / questionnaire . parcours: je ne sais pas par où commencer / siret: / codeNaf: / codeNAF1: / ville: / codePostal: / région: Bourgogne-Franche-Comté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</si>
  <si>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Diag économie d'énergie</t>
  </si>
  <si>
    <t>Transmettre à PDE</t>
  </si>
  <si>
    <t>contact@ericandthetrip.com</t>
  </si>
  <si>
    <t>BAETENS</t>
  </si>
  <si>
    <t>ERIC</t>
  </si>
  <si>
    <t>EB TRIP</t>
  </si>
  <si>
    <t>Bonjour,
Mon entreprise a une activité de type "Activités des voyagistes".
Le dispositif "Aides aux relais et aux actions ponctuelles" pourrait m'intéresser car j'ai pour projet de ...
J'ai besoin d'être accompagné(e) sur ...
Merci d'avance pour votre appel</t>
  </si>
  <si>
    <t>user_help: unknown / questionnaire . parcours: je ne sais pas par où commencer / siret: 81266139500010 / codeNaf: 79.12Z / codeNAF1: / ville: PUBLIER / codePostal: 74500 / région: Auvergne-Rhône-Alpes / structure_sizes: TPE / denomination: EB TRIP / secteur: Activités des voyagistes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other</t>
  </si>
  <si>
    <t>Messagerie</t>
  </si>
  <si>
    <t>lesombrais@gmail.com</t>
  </si>
  <si>
    <t>Gervais</t>
  </si>
  <si>
    <t>Denise</t>
  </si>
  <si>
    <t>SARL LE CHATEAU DES OMBRAIS</t>
  </si>
  <si>
    <t>Bonjour,
Mon entreprise a une activité de type "Autres activités récréatives et de loisirs".
Le dispositif "Aides aux relais et aux actions ponctuelles" pourrait m'intéresser car j'ai pour projet de ...
J'ai besoin d'être accompagné(e) sur ...
Merci d'avance pour votre appel</t>
  </si>
  <si>
    <t>user_help: unknown / questionnaire . parcours: je ne sais pas par où commencer / siret: 75131884100010 / codeNaf: 93.29Z / codeNAF1: / ville: LA ROCHEFOUCAULD-EN-ANGOUMOIS / codePostal: 16110 / région: Nouvelle-Aquitaine / structure_sizes: TPE / denomination: SARL LE CHATEAU DES OMBRAIS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</si>
  <si>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Borne de rechargement sur parking</t>
  </si>
  <si>
    <t>https://place-des-entreprises.beta.gouv.fr/besoins/95775</t>
  </si>
  <si>
    <t>CCI : Renvoi vers les dispositifs d'aides et de prêts + programme Baisse les WattsRenvoi vers les dispositifs d'aides et de prêts + programme Baisse les Watts ; CMA : proposition de reduire mes couts en preservant l'envirnnementproposition de reduire mes couts en preservant l'envirnnement</t>
  </si>
  <si>
    <t>c.lacambre@andenbridge.fr</t>
  </si>
  <si>
    <t>Lacambre</t>
  </si>
  <si>
    <t>ANDENBRIDGE CONSULTING</t>
  </si>
  <si>
    <t>Bonjour,
Mon entreprise a une activité de type "Conseil pour les affaires et autres conseils de gestion".
Le dispositif "Aides aux relais et aux actions ponctuelles" pourrait m'intéresser car j'ai pour projet de participer à des formations dans le domaine de la Transition écologique.
Merci d'avance pour votre appel</t>
  </si>
  <si>
    <t>user_help: unknown / questionnaire . parcours: je ne sais pas par où commencer / siret: 81436776900019 / codeNaf: 70.22Z / codeNAF1: / ville: PARIS 15 / codePostal: 75015 / région: Île-de-France / structure_sizes: TPE / denomination: ANDENBRIDGE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</si>
  <si>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Bilan Carbone</t>
  </si>
  <si>
    <t>Diag Décarbon'action</t>
  </si>
  <si>
    <t>gomiaristophane22@gmail.com</t>
  </si>
  <si>
    <t>GOMI</t>
  </si>
  <si>
    <t>Aristophane</t>
  </si>
  <si>
    <t>Bonjour,
Mon entreprise a une activité de type "industrie".
Le dispositif "Audit énergétique en industrie" pourrait m'intéresser car j'ai pour projet de ...
J'ai besoin d'être accompagné(e) sur ...
Merci d'avance pour votre appel</t>
  </si>
  <si>
    <t>audit-energetique-en-industrie</t>
  </si>
  <si>
    <t>user_help: precise / questionnaire . parcours: objectif précis / siret: / codeNaf: / codeNAF1: / ville: / codePostal: / région: Nouvelle-Aquitaine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</si>
  <si>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Valorisation de déchets agricoles</t>
  </si>
  <si>
    <t>eric.masbou.44009@notaires.fr</t>
  </si>
  <si>
    <t>MASBOU</t>
  </si>
  <si>
    <t>Eric</t>
  </si>
  <si>
    <t>OFFICE DU DOME - NOTAIRES</t>
  </si>
  <si>
    <t>Bonjour,
Mon entreprise a une activité de type "Activités juridiques".
Le dispositif "Bonus écologique" pourrait m'intéresser car j'ai pour projet de ...
J'ai besoin d'être accompagné(e) sur ...
Merci d'avance pour votre appel</t>
  </si>
  <si>
    <t>user_help: unknown / questionnaire . parcours: je ne sais pas par où commencer / siret: 34227069100021 / codeNaf: 69.10Z / codeNAF1: / ville: NANTES / codePostal: 44100 / région: Pays de la Loire / structure_sizes: PME / denomination: OFFICE DU DOME - NOTAIRES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</si>
  <si>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Changement de deux véhicules pour des véhicules hybrides (en location ?). Et recherches de financements pour la déminéralisation d'un parking et la création d'espaces verts.</t>
  </si>
  <si>
    <t>via la BPI</t>
  </si>
  <si>
    <t>https://place-des-entreprises.beta.gouv.fr/besoins/93852</t>
  </si>
  <si>
    <t>CCI, Agence de dev éco</t>
  </si>
  <si>
    <t>CCI : pas de réponse pour le moment, Agence dev régionale : J'ai appelé l'entreprise et un rendez-vous est programmé en visio le 13/12</t>
  </si>
  <si>
    <t>restaurant-lincontournable@orange.fr</t>
  </si>
  <si>
    <t>Save</t>
  </si>
  <si>
    <t>OLIVIER</t>
  </si>
  <si>
    <t>SAVE AND CO</t>
  </si>
  <si>
    <t>Bonjour,
Mon entreprise a une activité de type "Restauration traditionnelle".
Le dispositif "Coup de pouce Chauffage" pourrait m'intéresser car j'ai pour projet de pour réduire mon impact sur l'environnement mais aussi réduire mon cout
Merci d'avance pour votre appel</t>
  </si>
  <si>
    <t>user_help: unknown / questionnaire . parcours: je ne sais pas par où commencer / siret: 80764821700014 / codeNaf: 56.10A / codeNAF1: / ville: GRENAY / codePostal: 38540 / région: Auvergne-Rhône-Alpes / structure_sizes: TPE / denomination: SAVE AND CO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</si>
  <si>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Demande de conseils et de financements. Ne sait pas par où commencer. Panneaux photovoltaïques, tri des cartons, compostage... autres ?</t>
  </si>
  <si>
    <t>https://place-des-entreprises.beta.gouv.fr/besoins/93843</t>
  </si>
  <si>
    <t>CCI et Bpi sans commentaire</t>
  </si>
  <si>
    <t>xavier@fluxconsult.fr</t>
  </si>
  <si>
    <t>Everaere</t>
  </si>
  <si>
    <t>FLUX CONSULT</t>
  </si>
  <si>
    <t>Bonjour,
Mon entreprise a une activité de type "Conseil pour les affaires et autres conseils de gestion".
Le dispositif "Coup de pouce Chauffage" pourrait m'intéresser car j'ai pour projet d'installation de panneaux solaires
J'ai besoin d'être accompagné sur ce sujet
Merci d'avance pour votre appel</t>
  </si>
  <si>
    <t>user_help: unknown / questionnaire . parcours: je ne sais pas par où commencer / siret: 88888197600011 / codeNaf: 70.22Z / codeNAF1: / ville: NOMAIN / codePostal: 59310 / région: Hauts-de-France / structure_sizes: TPE / denomination: FLUX CONSULT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</si>
  <si>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Étude "Photovoltaïque"</t>
  </si>
  <si>
    <t>https://place-des-entreprises.beta.gouv.fr/besoins/93793</t>
  </si>
  <si>
    <t>najib.mouhsine@hobart.fr</t>
  </si>
  <si>
    <t>Mouhsine</t>
  </si>
  <si>
    <t>najib</t>
  </si>
  <si>
    <t>COMPAGNIE HOBART SA (HOBART ECOMAX BY HOBART)</t>
  </si>
  <si>
    <t>Bonjour,
Mon entreprise a une activité de type "autre secteur".
Le dispositif "Diag Perf'Immo" pourrait m'intéresser car j'ai pour projet de réduire la consommation énergétique du bâtiment.
J'ai besoin d'être accompagné pour établir un bilan énergétique.
Merci d'avance pour votre appel</t>
  </si>
  <si>
    <t>user_help: unknown / questionnaire . parcours: je ne sais pas par où commencer / siret: / codeNaf: / codeNAF1: / ville: / codePostal: / région: Île-de-France / structure_sizes: ETI,GE / denomination: / secteur: autre secteur / entreprise . effectif: 251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</si>
  <si>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JB</t>
  </si>
  <si>
    <t>ats.energies@gmail.com</t>
  </si>
  <si>
    <t>ETIENNE</t>
  </si>
  <si>
    <t>Ghislain</t>
  </si>
  <si>
    <t>ATOUT SERVICES</t>
  </si>
  <si>
    <t>Bonjour,
Mon entreprise a une activité de type "Travaux d'installation équipements thermiques et climatisation".
Le dispositif "Diag Perf'Immo" pourrait m'intéresser car j'ai pour projet de remplacer le moyen de chauffage, refaire l'isolation et remplacer les ouvertures, car tout cela à plus de 30ans.
Merci d'avance pour votre appel</t>
  </si>
  <si>
    <t>user_help: precise / questionnaire . parcours: objectif précis / siret: 48223036400036 / codeNaf: 43.22B / codeNAF1: / ville: LES TOUCHES / codePostal: 44390 / région: Pays de la Loire / structure_sizes: TPE / denomination: ATOUT SERVICES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</si>
  <si>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sb@climadec.fr</t>
  </si>
  <si>
    <t>BOUCHET</t>
  </si>
  <si>
    <t>Sébastien</t>
  </si>
  <si>
    <t>CLIMAX - GROUP ADEC (ADEC)</t>
  </si>
  <si>
    <t>Bonjour,
Mon entreprise a une activité de type "Travaux d'installation d'eau et de gaz en tous locaux".
Le dispositif "Diag Perf'Immo" pourrait m'intéresser car j'ai pour projet de faire des économie d'énergie
J'ai besoin d'être accompagné(e) sur divers projets solaire photovoltaïque et changement de système de chauffage.
Merci d'avance pour votre appel</t>
  </si>
  <si>
    <t>user_help: precise / questionnaire . parcours: objectif précis / siret: 45045667800017 / codeNaf: 43.22A / codeNAF1: / ville: PEIPIN / codePostal: 04200 / région: Provence-Alpes-Côte d'Azur / structure_sizes: TPE / denomination: CLIMAX - GROUP ADEC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</si>
  <si>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severine.captour@cap5.com</t>
  </si>
  <si>
    <t>WARLOP</t>
  </si>
  <si>
    <t>Séverine</t>
  </si>
  <si>
    <t>Bonjour,
Mon entreprise a une activité de type "tourisme".
Le dispositif "Eco-Défis " pourrait m'intéresser car j'ai pour projet d'organiser une un chantier participatif de plantation d'arbustes à l'occasion de notre séminaire d'entreprise en mars prochain...
Merci d'avance pour votre appel</t>
  </si>
  <si>
    <t>user_help: unknown / questionnaire . parcours: je ne sais pas par où commencer / siret: / codeNaf: / codeNAF1: / ville: / codePostal: / région: Hauts-de-France / structure_sizes: PME / denomination: / secteur: tourisme / entreprise . effectif: 249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</si>
  <si>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contact@hotel-terriciae.fr</t>
  </si>
  <si>
    <t>bono</t>
  </si>
  <si>
    <t>veronique</t>
  </si>
  <si>
    <t>HOTEL TERRICIAE</t>
  </si>
  <si>
    <t>Bonjour,
Mon entreprise a une activité de type "Hôtels et hébergement similaire".
Le dispositif "Étude "solaire thermique"" pourrait m'intéresser car j'ai pour projet d'installer des panneaux solaires pour faire de l'auto-consommation.
J'ai besoin d'être accompagnée sur ce projet.
Merci d'avance pour votre appel</t>
  </si>
  <si>
    <t>user_help: precise / questionnaire . parcours: objectif précis / siret: 45004196700024 / codeNaf: 55.10Z / codeNAF1: / ville: MOURIES / codePostal: 13890 / région: Provence-Alpes-Côte d'Azur / structure_sizes: TPE / denomination: HOTEL TERRICIAE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</si>
  <si>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Etude solaire</t>
  </si>
  <si>
    <t>Etude de faisabilité d'installation solaire thermique</t>
  </si>
  <si>
    <t>fred@rouyre.fr</t>
  </si>
  <si>
    <t>Goubet</t>
  </si>
  <si>
    <t>Frédéric</t>
  </si>
  <si>
    <t>Bonjour,
Mon entreprise a une activité de négoce et vinification.
Le dispositif "Fonds Tourisme Durable" pourrait m'intéresser car j'ai pour projet de lancer une activité d'agro-tourisme sur le lieu de production.
J'ai besoin d'être accompagné(e) sur les aides à la rénovation et à l'isolation. Je dois en effet rénover l'étage au dessus de mon chai pour pouvoir installer une salle de dégustation et un espace hébergement.
Merci d'avance pour votre appel</t>
  </si>
  <si>
    <t>user_help: precise / questionnaire . parcours: objectif précis / siret: / codeNaf: / codeNAF1: / ville: / codePostal: / région: Occitanie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</si>
  <si>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Aides au développement d'activités viticoles / Isolation d'une grange / Pas éligible au FTD car pas bon code NAF</t>
  </si>
  <si>
    <t>fducreuzet@orange.fr</t>
  </si>
  <si>
    <t>ducreuzet</t>
  </si>
  <si>
    <t>GALDIF</t>
  </si>
  <si>
    <t>Bonjour,
Mon entreprise a une activité de type "tourisme".
Le dispositif "Fonds Tourisme Durable" pourrait m'intéresser car j'ai pour projet de ...
J'ai besoin d'être accompagné(e) sur ...
Merci d'avance pour votre appel</t>
  </si>
  <si>
    <t>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</si>
  <si>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c.fernique@herault.cci.fr</t>
  </si>
  <si>
    <t>FERNIQUE</t>
  </si>
  <si>
    <t>CHAMBRE DE COMMERCE ET D'INDUSTRIE TERRITORIALE DE L'HERAULT (CCIT)</t>
  </si>
  <si>
    <t>Bonjour,
Mon entreprise a une activité de type "Activités des organisations patronales et consulaires".
Le dispositif "Formations RSE" pourrait m'intéresser car j'ai pour projet de ...
J'ai besoin d'être accompagné(e) sur ...
Merci d'avance pour votre appel</t>
  </si>
  <si>
    <t>user_help: precise / questionnaire . parcours: objectif précis / siret: 13002263500010 / codeNaf: 94.11Z / codeNAF1: / ville: MONTPELLIER / codePostal: 34000 / région: Occitanie / structure_sizes: PME / denomination: CHAMBRE DE COMMERCE ET D'INDUSTRIE TERRITORIALE DE L'HERAULT / secteur: Activités des organisations patronales et consulaires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</si>
  <si>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ben@hospitalitysr.com</t>
  </si>
  <si>
    <t>Sauvage</t>
  </si>
  <si>
    <t>Benoit</t>
  </si>
  <si>
    <t>BCOME</t>
  </si>
  <si>
    <t>Bonjour,
Mon entreprise a une activité de type "Location meublé thématique autours du développement durable".
Le dispositif "Prêt Vert" pourrait m'intéresser car j'ai pour projet de développement et renforcement de mon activité au travers de séjours courts de sensibilisation des visiteurs de la région Alpes Maritimes au développement durable, la transition écologique, la décarbonisation et l'économie circulaire.
J'ai besoin d'être accompagné(e) sur la rénovation écologique des deux biens dont j'ai la gestion, la création de jardin potager, composting, recyclage, apiculture.
je vous remercie par avance pour prendre ma demande en considération et reste à votre attente pour tout complément d'information souhaité.
Sinceres salutations,
Benoit Sauvage.</t>
  </si>
  <si>
    <t>user_help: precise / questionnaire . parcours: objectif précis / siret: 97868470200027 / codeNaf: 64.20Z / codeNAF1: / ville: VALBONNE / codePostal: 06560 / région: Provence-Alpes-Côte d'Azur / structure_sizes: TPE / denomination: BCOME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</si>
  <si>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jean.paravisini@upe13.com</t>
  </si>
  <si>
    <t>paravisini</t>
  </si>
  <si>
    <t>jean</t>
  </si>
  <si>
    <t>SCI INTERPROFESSIONNELLE (SICI)</t>
  </si>
  <si>
    <t>Bonjour,
Mon entreprise a une activité de type "Location de terrains et d'autres biens immobiliers".
Le dispositif "Rénovation Petit Tertiaire Privé" pourrait m'intéresser car j'ai pour projet de faire une rénovation totale du bâtiment
J'ai besoin d'être accompagné(e) sur l'aspect technique et financier de l'opération
Merci d'avance pour votre appel</t>
  </si>
  <si>
    <t>04.91.57.71.07</t>
  </si>
  <si>
    <t>renovation-petit-tertiaire-prive</t>
  </si>
  <si>
    <t>user_help: unknown / questionnaire . parcours: je ne sais pas par où commencer / siret: 31744322400017 / codeNaf: 68.20B / codeNAF1: / ville: MARSEILLE 1 / codePostal: 13001 / région: Provence-Alpes-Côte d'Azur / structure_sizes: TPE / denomination: SCI INTERPROFESSIONNELLE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energetic_performance_audit</t>
  </si>
  <si>
    <t>Diag performance énergétique</t>
  </si>
  <si>
    <t>Diag perf'immo</t>
  </si>
  <si>
    <t>phl.scibap@gmail.com</t>
  </si>
  <si>
    <t>LEMOINE</t>
  </si>
  <si>
    <t>Philippe</t>
  </si>
  <si>
    <t>SCI BAP DES RUISSEAUX</t>
  </si>
  <si>
    <t>Bonjour,
Mon entreprise a une activité de type "Location de terrains et d'autres biens immobiliers".
Le dispositif "Rénovation Petit Tertiaire Privé" pourrait m'intéresser car j'ai pour projet d'isolation extérieure du bâtiment qui date de 1982.
J'ai besoin d'être accompagné(e) sur ce projet.
Bien cordialement.
Philippe LEMOINE</t>
  </si>
  <si>
    <t>user_help: precise / questionnaire . parcours: objectif précis / siret: 50987702300010 / codeNaf: 68.20B / codeNAF1: / ville: VERRIERES-LE-BUISSON / codePostal: 91370 / région: Île-de-France / structure_sizes: TPE / denomination: SCI BAP DES RUISSEAUX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</si>
  <si>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Rénovation entrepot</t>
  </si>
  <si>
    <t>cuisinebio@lafeevege.fr</t>
  </si>
  <si>
    <t>Audouin</t>
  </si>
  <si>
    <t>Sylvie</t>
  </si>
  <si>
    <t>LA FEE VEGE</t>
  </si>
  <si>
    <t>Bonjour,
Mon entreprise a une activité de type "Traiteur/vente de plats à emporter".
Le dispositif "Rénovation Petit Tertiaire Privé" pourrait m'intéresser car j'ai pour projet d'isoler mon laboratoire que je suis en train de déménager dans une nouvelle partie du bâtiment (où il y a juste murs plancher, toit). Sachant qu'il y aura des travaux de gros œuvre également (création d'ouvertures), que je dispose jusqu'à présent d'une convention de mise à dispo à titre gracieux (et que je suis aussi la propriétaire à titre privée du local), peut-être à faire évoluer en vrai bail avec loyer pour couvrir les travaux de gros œuvre.
J'ai besoin d'être accompagné(e) sur savoir si je peux prétendre à un accompagnement technique, à une prise en charge de cet accompagnement, voire à des aides sur les travaux en eux-mêmes.
Merci d'avance pour votre appel</t>
  </si>
  <si>
    <t>user_help: precise / questionnaire . parcours: objectif précis / siret: 83272207800025 / codeNaf: 56.10C / codeNAF1: / ville: CORMOT-VAUCHIGNON / codePostal: 21340 / région: Bourgogne-Franche-Comté / structure_sizes: TPE / denomination: LA FEE VEGE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</si>
  <si>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Pas de tonalité</t>
  </si>
  <si>
    <t>mathieu.ressejac@gmail.com</t>
  </si>
  <si>
    <t>RESSEJAC</t>
  </si>
  <si>
    <t>LES ACOLYTES</t>
  </si>
  <si>
    <t>Bonjour,
Mon entreprise a une activité de type "Fabrication de bière".
Le dispositif "Tremplin" pourrait m'intéresser dans le cadre de nouveaux projets de développement, ainsi que pour optimiser notre empreinte écologique.
L'éventualité d'une aide financière serait pour nous une vraie aide à la décision pour la concrétisation de nos projets.
Merci d'avance pour votre appel.
Mathieu Resséjac
Directeur de la Brasserie les Acolytes</t>
  </si>
  <si>
    <t>user_help: unknown / questionnaire . parcours: je ne sais pas par où commencer / siret: 81766899900011 / codeNaf: 11.05Z / codeNAF1: / ville: LUZECH / codePostal: 46140 / région: Occitanie / structure_sizes: TPE / denomination: LES ACOLYTES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</si>
  <si>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c.larguet@diazorama.com</t>
  </si>
  <si>
    <t>Larguet</t>
  </si>
  <si>
    <t>Catherine</t>
  </si>
  <si>
    <t>Bonjour,
Mon entreprise a une activité de type "tertiaire".
Le dispositif "Aides aux relais et aux actions ponctuelles" pourrait m'intéresser car j'ai pour projet de ...
J'ai besoin d'être accompagné(e) sur ...
Merci d'avance pour votre appel</t>
  </si>
  <si>
    <t>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</si>
  <si>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jp.franc@franc-facades.fr</t>
  </si>
  <si>
    <t>Franc</t>
  </si>
  <si>
    <t>Jean-Paul</t>
  </si>
  <si>
    <t>FRANC FACADES (2F)</t>
  </si>
  <si>
    <t>Bonjour,
Mon entreprise a une activité de type "Travaux d'isolation".
Le dispositif "Baisse Les Watts" pourrait m'intéresser car j'ai pour projet de batterie photovoltatique
J'ai besoin d'être accompagné(e) sur cette idée
Merci d'avance pour votre appel</t>
  </si>
  <si>
    <t>user_help: precise / questionnaire . parcours: objectif précis / siret: 44072347600030 / codeNaf: 43.29A / codeNAF1: / ville: CHELLES / codePostal: 77500 / région: Île-de-France / structure_sizes: TPE / denomination: FRANC FACADES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</si>
  <si>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Entreprise de ravalement isolation 
8 salariés
Isolation des bureaux par la toiture et changer le chauffage, actuellement électrique (pompe à chaleur ?), et mettre des panneaux photovoltaïques, éventuellement changer les fenêtres. Pas encore fait de devis, pas d’idée du montant des travaux. Besoin de financements</t>
  </si>
  <si>
    <t>https://place-des-entreprises.beta.gouv.fr/besoins/94483</t>
  </si>
  <si>
    <t>CMA et Bpi</t>
  </si>
  <si>
    <t>CMA et Bpi sans commentaire</t>
  </si>
  <si>
    <t>damien.pean@yahoo.fr</t>
  </si>
  <si>
    <t>Péan</t>
  </si>
  <si>
    <t>Damien</t>
  </si>
  <si>
    <t>MOMUS FINANCE GESTION (MFG)</t>
  </si>
  <si>
    <t>Bonjour,
Mon entreprise a une activité de type "Conseil pour les affaires et autres conseils de gestion".
Le dispositif "Bonus écologique" pourrait m'intéresser car j'ai pour projet de remplacer mon véhicule thermique en véhicule plus propre (électrique, hybride ?)
J'ai besoin d'être accompagné(e) sur ce projet et ce financement
Merci d'avance pour votre appel</t>
  </si>
  <si>
    <t>user_help: precise / questionnaire . parcours: objectif précis / siret: 88397921300021 / codeNaf: 70.22Z / codeNAF1: / ville: CHAMPAGNE / codePostal: 72470 / région: Pays de la Loire / structure_sizes: TPE / denomination: MOMUS FINANCE GESTION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</si>
  <si>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https://place-des-entreprises.beta.gouv.fr/besoins/93908</t>
  </si>
  <si>
    <t xml:space="preserve">CCI </t>
  </si>
  <si>
    <t>paule@tfis.toshibatec.fr</t>
  </si>
  <si>
    <t>PAUL</t>
  </si>
  <si>
    <t>Emmanuel</t>
  </si>
  <si>
    <t>TOSHIBA TEC FRANCE IMAGING SYSTEMS SA</t>
  </si>
  <si>
    <t>Madame, Monsieur,
Mon entreprise a une activité de type "Commerce de gros d'autres machines et équipements de bureau".
Le dispositif "Bonus écologique" pourrait m'intéresser car j'ai pour projet de renouveler partiellement ma flotte automobile en location.
J'ai besoin d'être accompagné(e) pour connaître les aides mobilisables?
Merci d'avance pour votre diligence,
Sincères salutations
Emmanuel PAUL</t>
  </si>
  <si>
    <t>user_help: precise / questionnaire . parcours: objectif précis / siret: 43451823900034 / codeNaf: 46.66Z / codeNAF1: / ville: RUEIL-MALMAISON / codePostal: 92500 / région: Île-de-France / structure_sizes: PME / denomination: TOSHIBA TEC FRANCE IMAGING SYSTEMS SA / secteur: Commerce de gros d'autres machines et équipements de bureau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</si>
  <si>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https://place-des-entreprises.beta.gouv.fr/besoins/93919</t>
  </si>
  <si>
    <t>brumaire.etude@gmail.com</t>
  </si>
  <si>
    <t>Szot</t>
  </si>
  <si>
    <t>BRUMAIRE</t>
  </si>
  <si>
    <t>Bonjour,
Mon entreprise a une activité de type "Travaux de maçonnerie générale et gros oeuvre de bâtiment".
Le dispositif "Bonus écologique" pourrait m'intéresser car j'ai pour projet de ...
J'ai besoin d'être accompagné(e) sur ...
Merci d'avance pour votre appel</t>
  </si>
  <si>
    <t>user_help: unknown / questionnaire . parcours: je ne sais pas par où commencer / siret: 94816238300012 / codeNaf: 43.99C / codeNAF1: / ville: PARIS 17 / codePostal: 75017 / région: Île-de-France / structure_sizes: TPE / denomination: BRUMAIRE / secteur: Travaux de maçonnerie générale et gros oeuvre de bâtiment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</si>
  <si>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Indisponible, mail envoyé pour créneaux de rappel</t>
  </si>
  <si>
    <t>g7energie@gmail.com</t>
  </si>
  <si>
    <t>gaudin</t>
  </si>
  <si>
    <t>jason</t>
  </si>
  <si>
    <t>G7 ENERGIE</t>
  </si>
  <si>
    <t>user_help: unknown / questionnaire . parcours: je ne sais pas par où commencer / siret: 91834766700027 / codeNaf: 43.21A / codeNAF1: / ville: LES ALLUETS-LE-ROI / codePostal: 78580 / région: Île-de-France / structure_sizes: TPE / denomination: G7 ENERGIE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</si>
  <si>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zenne48@orange.fr</t>
  </si>
  <si>
    <t>Cheminat</t>
  </si>
  <si>
    <t>Zenne</t>
  </si>
  <si>
    <t>Projet bus culturel en forez...
Bonjour,
En effet, je me prénomme Zenne de mon nom d artiste...
Et ma collègue Nelly...
Nous sommes habitantes des bois noirs, pour ma part, et Nelly habite en montagne thiernoise... Depuis un certain temps déjà 🤣.
Nous avons réalisé une enquête* de terrain sur plusieurs communes de la montagne thiernoise et avons Vu à quel Point la culture été en manques de moyens pour les habitants de notre belle région auvergnate. Ainsi qu'un désert de solitude pour certains...
Et là... ! Nous intervenons sur le terrain avec notre bus afin d' amener le public sur un lieu culturel que ce soit une pièce de théâtre à l Opéra de Vichy, ou une après midi découverte du centre d'art contemporain de Thiers, ou.... Tant de belles choses à voir.... Encore !!! Et parfois même gratuite.. comme la vallée des saints à Boudes, ou la vallée des rouets a Thiers...
Brefs... Concrètement, les adhésions se feront à l avance, selon un calendrier déjà établi et publié de diverses façons, et sur la journée de préférence '...
Je me propose de fournir le café... avant chaque départ pour l excursion du jour.. ,
Et... De manière solidaire à moindre coût...
C est là que vous pouvez intervenir en finançant un bus, qu'il fonctionne à l éthanol ou autres combustibles non Fossile... C est bon pour vous !? , c est bon pour nous ! ... Et nôtre planète terre nous en remercie...
🚞🙏☮️😉🍃🏞️
De plus, le bus culturel est un moyen de redynamiser la montagne thiernoise...
De relier les Gens entre eux et les amener à la connaissance par divers sites culturels, spectacles et autres occupations que les écrans !
Vous sentez vous prêts à Vous lancer ce projet 🤪 un peu burlesque...???
Perso.... Ouï,
J' ai mon CAP conducteur routier interurbains de voyageurs...
Si vous adorez le projet... N hésitez pas à me contacter... 💪👍...en avant!...
cheminat Géraldine Zenne
Lieu dit la pommerette
63250 Chabreloche</t>
  </si>
  <si>
    <t>Mail envoyé, créneau (et spécifier numéro de tel et SIRET)</t>
  </si>
  <si>
    <t>Transmis à PDE</t>
  </si>
  <si>
    <t>bureaugranville50400@gmail.com</t>
  </si>
  <si>
    <t>Berta-Batllo</t>
  </si>
  <si>
    <t>Emilie</t>
  </si>
  <si>
    <t>WATATA</t>
  </si>
  <si>
    <t>Bonjour,
Je me permets de vous solliciter car nous sommes propriétaires de plusieurs bâtiments à usage de bureau (en Bretagne dans le 22) où nous souhaiterions effectuer des travaux de rénovation énergétique,
Beaucoup d'informations sont disponibles, mais je ne sais pas vers qui me tourner pour un accompagnement concret (accompagnement, expertise, aides financières),
Seriez-vous disponible pour m'éclairer sur ce sujet?
Vous remerciant par avance
Cordialement</t>
  </si>
  <si>
    <t>06.22.08.37.88</t>
  </si>
  <si>
    <t>Demande générale rénovation énergétique : transmettre à PDE</t>
  </si>
  <si>
    <t>https://place-des-entreprises.beta.gouv.fr/besoins/95722</t>
  </si>
  <si>
    <t>adeline.bdq@gmail.com</t>
  </si>
  <si>
    <t>Grassin</t>
  </si>
  <si>
    <t>Adeline</t>
  </si>
  <si>
    <t>GROUPE CLEANING BIO</t>
  </si>
  <si>
    <t>Bonjour,
Mon entreprise a une activité de type "Activités des sièges sociaux".
Le dispositif "Coup de pouce Chauffage" pourrait m'intéresser car j'ai pour projet de minimiser notre emprunte carbone.
J'ai besoin d'être accompagné(e) sur le fonctionnement de ce projet.
Merci d'avance pour votre appel</t>
  </si>
  <si>
    <t>user_help: unknown / questionnaire . parcours: je ne sais pas par où commencer / siret: 91479742800028 / codeNaf: 70.10Z / codeNAF1: / ville: LOOS / codePostal: 59120 / région: Hauts-de-France / structure_sizes: TPE / denomination: GROUPE CLEANING BIO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t>
  </si>
  <si>
    <t>Rappel 7/12 11H</t>
  </si>
  <si>
    <t>Activité de prestation de ménage bio. Démarche générale de transition écologique (bilan RSE, réduction sonso énergétique, mise en place d’une flotte de vélos…). Accompagnement sur de l’expertise en matière de décarbonation de l'activité et de la réduction de consommation énergétique. Et le financement d’une flotte de vélos à disposition des salariés.</t>
  </si>
  <si>
    <t>https://place-des-entreprises.beta.gouv.fr/besoins/94844</t>
  </si>
  <si>
    <t>CCI, MEL</t>
  </si>
  <si>
    <t>MEL : je prends contact</t>
  </si>
  <si>
    <t>victoria.lang@groupe-v.net</t>
  </si>
  <si>
    <t>LANG</t>
  </si>
  <si>
    <t>Victoria</t>
  </si>
  <si>
    <t>TED</t>
  </si>
  <si>
    <t>Bonjour,
Mon entreprise a une activité de type "Construction d'autres bâtiments".
Le dispositif "Coup de pouce Chauffage" pourrait m'intéresser car j'ai pour projet de passer de l'énergie fioul à l'énergie par Pompe à chaleur ainsi que d'installer des panneaux photovoltaïques.
J'ai besoin d'être accompagné(e) sur ces deux points.
Merci d'avance pour votre appel
Cordialement,
Victoria LANG</t>
  </si>
  <si>
    <t>user_help: precise / questionnaire . parcours: objectif précis / siret: 81070441100018 / codeNaf: 41.20B / codeNAF1: / ville: SOCHAUX / codePostal: 25600 / région: Bourgogne-Franche-Comté / structure_sizes: PME / denomination: TED / secteur: Construction d'autres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</si>
  <si>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Étude photovoltaïque</t>
  </si>
  <si>
    <t>dpion@sn.cerfrance.fr</t>
  </si>
  <si>
    <t>PION</t>
  </si>
  <si>
    <t>AGC DE SEINE NORMANDIE</t>
  </si>
  <si>
    <t>Bonjour,
Mon entreprise a une activité de type "tertiaire".
Le dispositif "Coup de pouce Chauffage" pourrait m'intéresser car j'ai pour projet de de renouvellement de chaudière à gaz.
J'ai besoin d'être accompagné(e) sur les scénarios et les aides posssibles
Merci d'avance pour votre appel</t>
  </si>
  <si>
    <t>user_help: precise / questionnaire . parcours: objectif précis / siret: / codeNaf: / codeNAF1: / ville: / codePostal: / région: Normandie / structure_sizes: ETI,GE / denomination: / secteur: tertiaire / entreprise . effectif: 251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</si>
  <si>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Rappel 7/12 10h45</t>
  </si>
  <si>
    <t>Entreprise de 650 salariés (seine maritime, eure et Yvelines). Comptabilité et conseil. Démarche RSE ("acte pas à pas" avec l’ADEME). Focus sur agence sur Bretteville du grand cau. Voudrait remplacer la chaudière à gaz par un système de chauffage plus propre600m2 30 salariés dans cette agence. Accompagnement et aides</t>
  </si>
  <si>
    <t>Coup de pouce chauffage</t>
  </si>
  <si>
    <t>contact@runwayshower.com</t>
  </si>
  <si>
    <t>Ganot</t>
  </si>
  <si>
    <t>Antony</t>
  </si>
  <si>
    <t>RUNWAY SHOWER</t>
  </si>
  <si>
    <t>Bonjour,
Mon entreprise a une activité de type "tertiaire".
Le dispositif "Diag Ecoconception" pourrait m'intéresser car j'ai pour projet de ...
J'ai besoin d'être accompagné(e) sur ...
Merci d'avance pour votre appel</t>
  </si>
  <si>
    <t>user_help: precise / questionnaire . parcours: objectif précis / siret: / codeNaf: / codeNAF1: / ville: / codePostal: / région: Pays de la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</si>
  <si>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secretariat@le-herisson-ramoneur.fr</t>
  </si>
  <si>
    <t>GUILLOTTE</t>
  </si>
  <si>
    <t>Laurent GUILLOTTE</t>
  </si>
  <si>
    <t>Bonjour,
Mon entreprise a une activité de type "artisanat".
Le dispositif "Engins moins polluants" pourrait m'intéresser car j'ai pour projet d’électrifier une centrale de ramonage ( achat d'une neuve remplaçant une centrale existante ) qui fonctionne avec un moteur thermique l'ensemble étant à bord d'un véhicule utilitaire que nous allons remplacer par un véhicule électrique
J'ai besoin d'être accompagné(e) sur la demande de subvention ou l'établissement du dossier de demandes d'aides qui pourraient nous concerner,
Merci d'avance pour votre appel</t>
  </si>
  <si>
    <t>engins-moins-polluants</t>
  </si>
  <si>
    <t>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</si>
  <si>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Engins moins polluants</t>
  </si>
  <si>
    <t>https://place-des-entreprises.beta.gouv.fr/besoins/93898</t>
  </si>
  <si>
    <t>mvanbaleghem@live.fr</t>
  </si>
  <si>
    <t>Vanbaleghem</t>
  </si>
  <si>
    <t>Marc</t>
  </si>
  <si>
    <t>Bonjour,
Mon entreprise a une activité de type "industrie".
Le dispositif "Étude "Économie de la fonctionnalité"" pourrait m'intéresser car j'ai pour projet de ...
J'ai besoin d'être accompagné(e) sur ...
Merci d'avance pour votre appel</t>
  </si>
  <si>
    <t>etude-economie-de-la-fonctionnalite</t>
  </si>
  <si>
    <t>user_help: precise / questionnaire . parcours: objectif précis / siret: / codeNaf: / codeNAF1: / ville: / codePostal: / région: Hauts-de-France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</si>
  <si>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sophie.portier@ademe.fr</t>
  </si>
  <si>
    <t>Portier</t>
  </si>
  <si>
    <t>user_help: precise / questionnaire . parcours: objectif précis / siret: / codeNaf: / codeNAF1: / ville: / codePostal: / région: Auvergne-Rhône-Alpes / structure_sizes: PME / denomination: / secteur: tourisme / entreprise . effectif: 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</si>
  <si>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Test ademe</t>
  </si>
  <si>
    <t>05/12/20323</t>
  </si>
  <si>
    <t>dorian.simon.meslet@kedgebs.com</t>
  </si>
  <si>
    <t>Simon -Meslet</t>
  </si>
  <si>
    <t>Dorian</t>
  </si>
  <si>
    <t>GROUPE KEDGE BUSINESS SCHOOL (KEDGE BS)</t>
  </si>
  <si>
    <t>Bonjour,
Mon entreprise a une activité de type "Enseignement supérieur".
Le dispositif "Formations RSE" pourrait m'intéresser car j'ai pour projet de sensibiliser l'ensemble des salariés.
Merci d'avance pour votre appel</t>
  </si>
  <si>
    <t>user_help: unknown / questionnaire . parcours: je ne sais pas par où commencer / siret: 51400512300062 / codeNaf: 85.42Z / codeNAF1: / ville: TALENCE / codePostal: 33400 / région: Nouvelle-Aquitaine / structure_sizes: ETI,GE / denomination: GROUPE KEDGE BUSINESS SCHOOL / secteur: Enseignement supérieur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251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</si>
  <si>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antoine@masrouveyrac.eco</t>
  </si>
  <si>
    <t>CONSEILS SAUVAGE</t>
  </si>
  <si>
    <t>Bonjour,
Mon entreprise a une activité de type "Hébergement touristique et autre hébergement de courte durée".
Le dispositif "Rénovation énergétique" pourrait m'intéresser car j'ai pour projet d'isoler et de changer les menuiseries de simple vitrage à double vitrage performant.
J'ai besoin d'être accompagné(e) pour connaître les modalités du crédit d'impôts.
Bien à vous
Antoine
Merci d'avance pour votre appel</t>
  </si>
  <si>
    <t>user_help: precise / questionnaire . parcours: objectif précis / siret: 84439966700022 / codeNaf: 55.20Z / codeNAF1: / ville: CROS / codePostal: 30170 / région: Occitanie / structure_sizes: TPE / denomination: CONSEILS SAUVAGE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</si>
  <si>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https://place-des-entreprises.beta.gouv.fr/besoins/93906</t>
  </si>
  <si>
    <t>CCI : Je connais l'entreprise, je l'accompagne déjà. Je m'occupe donc de ce point, que j'ai exposé lors d'une récente réunion à laquelle il a participé. L'orientation BPI n'est pas pertinente. Bonne journée</t>
  </si>
  <si>
    <t>contact@francekine.fr</t>
  </si>
  <si>
    <t>Saada</t>
  </si>
  <si>
    <t>Johnny</t>
  </si>
  <si>
    <t>FRANCEKINE</t>
  </si>
  <si>
    <t>Bonjour,
Mon entreprise a une activité de type "Confection, Fabrication de coussin ".
Le dispositif "Tremplin" pourrait m'intéresser car j'ai pour projet le changement de certaines machines gourmande en énergie et faire des travaux d'économie d'Energie dans le local actuelle.
J'ai besoin d'être accompagné(e) sur ces projet.
Merci d'avance pour votre appel</t>
  </si>
  <si>
    <t>user_help: unknown / questionnaire . parcours: je ne sais pas par où commencer / siret: 92036391800029 / codeNaf: 14.19Z / codeNAF1: / ville: MARSEILLE 4 / codePostal: 13004 / région: Provence-Alpes-Côte d'Azur / structure_sizes: TPE / denomination: FRANCEKINE / secteur: Fabrication d'autres vêtements et accessoires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</si>
  <si>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Changement de matériel de production : transmettre à PDE</t>
  </si>
  <si>
    <t>Tremplin mais pas certain de son éligibilité donc renvoyé vers PDE</t>
  </si>
  <si>
    <t>https://place-des-entreprises.beta.gouv.fr/besoins/95724</t>
  </si>
  <si>
    <t>CMA : proposition de reduire mes couts en preservant l'envirnnement CCI : Renvoi vers les dispositifs d'aides et de prêts + programme Baisse les Watts</t>
  </si>
  <si>
    <t>contact@trade-development.fr</t>
  </si>
  <si>
    <t>Agard</t>
  </si>
  <si>
    <t>Julia</t>
  </si>
  <si>
    <t>TRADE DEVELOPMENT CONSULTING</t>
  </si>
  <si>
    <t>Bonjour,
Mon entreprise a une activité de type "Conseil pour les affaires et autres conseils de gestion".
Convaincue du poids et des responsabilités des PME dans la transition écologique, le dispositif "Aide aux relais et aux actions ponctuelles" pourrait m'intéresser, car j'ai pour projet de créer une plateforme qui permettra aux PME, selon leur domaine d'activité, de connaître les grandes lignes d'une démarche RSE et de pouvoir la mesurer par des outils.
Pour rendre réel ce projet, j'ai besoin du support opérationnel de deux nouveaux collaborateurs (expertise environnement/ transition et ingénierie). Cette aide me permettra de réaliser ce projet dans des délais impartis.
Je reste disponible pour tout échange, et serais ravie de vous présenter plus en détail ce projet.
Je vous remercie d’avance pour votre appel.
Cordialement,</t>
  </si>
  <si>
    <t>user_help: unknown / questionnaire . parcours: je ne sais pas par où commencer / siret: 91459118500014 / codeNaf: 70.22Z / codeNAF1: / ville: PARIS 17 / codePostal: 75017 / région: Île-de-France / structure_sizes: TPE / denomination: TRADE DEVELOPMENT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</si>
  <si>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guillaume.robert@rmz.re</t>
  </si>
  <si>
    <t>ROBERT</t>
  </si>
  <si>
    <t>ROULE MON Z'AVIRONS</t>
  </si>
  <si>
    <t>Bonjour,
Mon association a une activité de type "Autres organisations fonctionnant par adhésion volontaire".
Le dispositif "Aides aux relais et aux actions ponctuelles" pourrait m'intéresser car la priorité fondamentale de notre association est d’accompagner collectivement et individuellement les personnes dans la réalisation de leurs projets, en alignant étroitement ces initiatives avec les 17 Objectifs de Développement Durable (ODD).
J'ai besoin d'être accompagné(e) sur les dispositifs d’aides potentiels
Merci d'avance pour votre appel</t>
  </si>
  <si>
    <t>user_help: unknown / questionnaire . parcours: je ne sais pas par où commencer / siret: 83861084800072 / codeNaf: 94.99Z / codeNAF1: / ville: LES AVIRONS / codePostal: 97425 / région: La Réunion / structure_sizes: TPE / denomination: ROULE MON Z'AVIRONS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</si>
  <si>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anthony.chevallier@conorm.fr</t>
  </si>
  <si>
    <t>Chevallier</t>
  </si>
  <si>
    <t>Anthony</t>
  </si>
  <si>
    <t>CONORM</t>
  </si>
  <si>
    <t>Bonjour,
Mon entreprise a une activité de type "Mécanique industrielle".
Le dispositif "Aides aux relais et aux actions ponctuelles" pourrait m'intéresser car j'ai pour projet de ...
J'ai besoin d'être accompagné(e) sur ...
Merci d'avance pour votre appel</t>
  </si>
  <si>
    <t>user_help: precise / questionnaire . parcours: objectif précis / siret: 40013262700011 / codeNaf: 25.62B / codeNAF1: / ville: PIERRES / codePostal: 28130 / région: Centre-Val de Loire / structure_sizes: PME / denomination: CONORM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</si>
  <si>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francois.maryline@neuf.fr</t>
  </si>
  <si>
    <t>FRANCOIS</t>
  </si>
  <si>
    <t>Maryline</t>
  </si>
  <si>
    <t>??</t>
  </si>
  <si>
    <t>Bonjour,
Mon entreprise a une activité de type "Services administratifs combinés de bureau".
Le dispositif "Bonus écologique" pourrait m'intéresser car j'ai pour projet de diminuer mon impact environnemental notamment pour mes déplacements
Merci d'avance pour votre appel</t>
  </si>
  <si>
    <t>user_help: unknown / questionnaire . parcours: je ne sais pas par où commencer / siret: 49252621500032 / codeNaf: 82.11Z / codeNAF1: / ville: CERGY / codePostal: [ND] / région: Île-de-France / structure_sizes: TPE / denomination: [ND] / secteur: Services administratifs combinés de bureau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</si>
  <si>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sylvain.lemeu@hestia-m.com</t>
  </si>
  <si>
    <t>Lemeu</t>
  </si>
  <si>
    <t>Sylvain</t>
  </si>
  <si>
    <t>HESTIA MANAGEMENT</t>
  </si>
  <si>
    <t>Bonjour,
Mon entreprise a une activité de type "Autres services personnels n.c.a.".
Le dispositif "Bonus écologique" pourrait m'intéresser car j'ai pour projet d’acheter un véhicule électrique
J'ai besoin d'être accompagné(e) sur le financement
Merci d'avance pour votre appel</t>
  </si>
  <si>
    <t>user_help: precise / questionnaire . parcours: objectif précis / siret: 92180901800010 / codeNaf: 96.09Z / codeNAF1: / ville: COGOLIN / codePostal: 83310 / région: Provence-Alpes-Côte d'Azur / structure_sizes: TPE / denomination: HESTIA MANAGEMENT / secteur: Autres services personnels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</si>
  <si>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stephanie.baudry@semcha.fr</t>
  </si>
  <si>
    <t>BAUDRY</t>
  </si>
  <si>
    <t>Stephanie</t>
  </si>
  <si>
    <t>SA IMMOB ECONOMIE MIXTE CHALONS EN CHAMP (SEMCHA)</t>
  </si>
  <si>
    <t>Bonjour,
Mon entreprise a une activité de type "Promotion immobilière de logements".
Le dispositif "Diag Perf'Immo" pourrait m'intéresser car j'ai pour projet d'améliorer l'efficacité énergétique de plusieurs batiments de notre parc
J'ai besoin d'être accompagné(e) sur les aides possibles, les travaux prioritaires, les solutions techniques, etc
Merci d'avance pour votre appel</t>
  </si>
  <si>
    <t>user_help: unknown / questionnaire . parcours: je ne sais pas par où commencer / siret: 73722015200018 / codeNaf: 41.10A / codeNAF1: / ville: CHALONS-EN-CHAMPAGNE / codePostal: 51000 / région: Grand Est / structure_sizes: TPE / denomination: SA IMMOB ECONOMIE MIXTE CHALONS EN CHAMP / secteur: Promotion immobilière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</si>
  <si>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vdlg@sfr.fr</t>
  </si>
  <si>
    <t>Dewalles</t>
  </si>
  <si>
    <t>François</t>
  </si>
  <si>
    <t>LES VIVIERS DE LA GUITTIERE</t>
  </si>
  <si>
    <t>Bonjour,
Mon entreprise a une activité de type "Aquaculture en mer".
Le dispositif "Étude "solaire thermique"" pourrait m'intéresser car j'ai pour projet de ...
J'ai besoin d'être accompagné(e) sur ...
Merci d'avance pour votre appel</t>
  </si>
  <si>
    <t>user_help: unknown / questionnaire . parcours: je ne sais pas par où commencer / siret: 44765610900017 / codeNaf: 03.21Z / codeNAF1: / ville: TALMONT-SAINT-HILAIRE / codePostal: 85440 / région: Pays de la Loire / structure_sizes: TPE / denomination: LES VIVIERS DE LA GUITTIERE / secteur: Aquaculture en mer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</si>
  <si>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Installation photovoltaïque</t>
  </si>
  <si>
    <t>Etude solaire thermique</t>
  </si>
  <si>
    <t>lb@expressionathletique.com</t>
  </si>
  <si>
    <t>bois</t>
  </si>
  <si>
    <t>ludo</t>
  </si>
  <si>
    <t>EXPRESSION ATHLETIQUE 2</t>
  </si>
  <si>
    <t>Bonjour,
Mon entreprise a une activité de type "commerce de gros, e-commerce".
Le dispositif "Aides au réemploi des emballages" pourrait m'intéresser car j'ai pour projet de structurer la gestion des emballages lors de mes envois client
J'ai besoin d'être accompagné(e) sur les solutions potentielles de réutilisation des emballages en fonction des commandes.
Merci d'avance pour votre appel</t>
  </si>
  <si>
    <t>user_help: unknown / questionnaire . parcours: je ne sais pas par où commencer / siret: 80202481000029 / codeNaf: 93.13Z / codeNAF1: / ville: LIMOGES / codePostal: 87000 / région: Nouvelle-Aquitaine / structure_sizes: TPE / denomination: EXPRESSION ATHLETIQUE / secteur: Activités des centres de culture physique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t>
  </si>
  <si>
    <t>COS</t>
  </si>
  <si>
    <t>Transmis à COS</t>
  </si>
  <si>
    <t>gary@greenstyle.fr</t>
  </si>
  <si>
    <t>Radix</t>
  </si>
  <si>
    <t>Gary</t>
  </si>
  <si>
    <t>GREEN STYLE</t>
  </si>
  <si>
    <t>Bonjour,
Mon entreprise a une activité de type "Services d'aménagement paysager".
Le dispositif "Aides aux relais et aux actions ponctuelles" pourrait m'intéresser car j'ai pour projet de financer un engin fonctionnant à l'électricité.
J'ai besoin d'être accompagné(e) sur le financement de cet engin qui représente 2 à 3 fois le coût de son équivalent thermique.
Merci d'avance pour votre appel</t>
  </si>
  <si>
    <t>user_help: unknown / questionnaire . parcours: je ne sais pas par où commencer / siret: 38352576300041 / codeNaf: 81.30Z / codeNAF1: / ville: PIERRE-BENITE / codePostal: 69310 / région: Auvergne-Rhône-Alpes / structure_sizes: PME / denomination: GREEN STYLE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</si>
  <si>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Tremplin
Pret action climat</t>
  </si>
  <si>
    <t>l.landi@ctm-log.fr</t>
  </si>
  <si>
    <t>landi</t>
  </si>
  <si>
    <t>lionel</t>
  </si>
  <si>
    <t>COURRIER TRANSPORT MIMETAINS (C.T.M.)</t>
  </si>
  <si>
    <t>Bonjour,
Mon entreprise a une activité de type "Transports routiers de fret de proximité".
Le dispositif "Aides aux relais et aux actions ponctuelles" pourrait m'intéresser car j'ai pour projet de ...
J'ai besoin d'être accompagné(e) sur ...
Merci d'avance pour votre appel</t>
  </si>
  <si>
    <t>user_help: unknown / questionnaire . parcours: je ne sais pas par où commencer / siret: 33329513700041 / codeNaf: 49.41B / codeNAF1: / ville: VITROLLES / codePostal: 13127 / région: Provence-Alpes-Côte d'Azur / structure_sizes: PME / denomination: COURRIER TRANSPORT MIMETAINS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</si>
  <si>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Besoin exprimé sur :
=&gt; Renovation d'entreprot locataire
=&gt; Renouvellement parc Véhicule (300 cartes grises) hors zone ZFE tremplin
=&gt; Déja engagée dans charte CO2</t>
  </si>
  <si>
    <t>Oublié de demandé</t>
  </si>
  <si>
    <t>atc.projets@orange.fr</t>
  </si>
  <si>
    <t>Scapol</t>
  </si>
  <si>
    <t>Maren</t>
  </si>
  <si>
    <t>LES ATELIERS DE LA CRAU</t>
  </si>
  <si>
    <t>Bonjour,
Mon entreprise est une Atelier Chantier d'Insertion (statut associatif) dont les activités support sont la maçonnerie, la peinture et la menuiserie.
Le dispositif "Aides aux relais et aux actions ponctuelles" nous intéresse car nous avons pour projet de faire évoluer nos techniques bâtiment vers les techniques de l'écoconstruction et l'éco-rénovation. Pour ce faire, nous allons former les encadrants techniques à des techniques métiers nouveaux pour eux. Nous avons donc besoin de financer les formations, le temps passée en formation (ils ne seront pas remplacés sur leur poste d'encadrement des équipes des salariés en insertion) et des matériaux, car qui dit formation bâtiment, dit aussi chantier pratique pour l'apprentissage du geste.
Nous avons besoin d'être accompagnés sur les possibilités de financement de cette action qui commencera en 2024 et qui va probablement se dérouler sur 2 ou 3 ans.
Merci d'avance pour votre appel</t>
  </si>
  <si>
    <t>user_help: precise / questionnaire . parcours: objectif précis / siret: 48393927800014 / codeNaf: 88.99B / codeNAF1: / ville: MIRAMAS / codePostal: 13140 / région: Provence-Alpes-Côte d'Azur / structure_sizes: PME / denomination: LES ATELIERS DE LA CRAU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</si>
  <si>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lucas.heyrich@hotmail.fr</t>
  </si>
  <si>
    <t>HEYRICH</t>
  </si>
  <si>
    <t>Lucas</t>
  </si>
  <si>
    <t>PARADIS DU CHEVAL</t>
  </si>
  <si>
    <t>Bonjour,
Mon entreprise a une activité de type "Activités de soutien à la production animale".
Le dispositif "Aides aux relais et aux actions ponctuelles" pourrait m'intéresser car j'ai pour projet de ...
J'ai besoin d'être accompagné(e) sur la pose de panneaux solaires sur des hangars agricoles.
Merci d'avance pour votre appel</t>
  </si>
  <si>
    <t>user_help: precise / questionnaire . parcours: objectif précis / siret: 91977860500015 / codeNaf: 01.62Z / codeNAF1: / ville: MOTHERN / codePostal: 67470 / région: Grand Est / structure_sizes: TPE / denomination: PARADIS DU CHEVAL / secteur: Activités de soutien à la production animale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</si>
  <si>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lucile.noury@green-creative.com</t>
  </si>
  <si>
    <t>Noury</t>
  </si>
  <si>
    <t>Lucile</t>
  </si>
  <si>
    <t>GREEN CREATIVE</t>
  </si>
  <si>
    <t>Bonjour,
Mon entreprise a une activité de type "Fabrication d'autres machines spécialisées".
Le dispositif "Bonus écologique" pourrait m'intéresser car j'ai pour projet de ...
J'ai besoin d'être accompagné(e) sur ...
Merci d'avance pour votre appel</t>
  </si>
  <si>
    <t>user_help: unknown / questionnaire . parcours: je ne sais pas par où commencer / siret: 52299392200031 / codeNaf: 28.99B / codeNAF1: / ville: SUCY-EN-BRIE / codePostal: 94370 / région: Île-de-France / structure_sizes: TPE / denomination: GREEN CREATIVE / secteur: Fabrication d'autres machines spécialisées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</si>
  <si>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Pas disponible au moment de l'appel, mail envoyé</t>
  </si>
  <si>
    <t>Plusieurs besoins (activité de production, déchets, bâtiment énergétique), rappeler la semaine prochaine pour le détail des besoins et des aides.</t>
  </si>
  <si>
    <t>xavierguichenal@xgdst.com</t>
  </si>
  <si>
    <t>Guichenal</t>
  </si>
  <si>
    <t>XG DEVELOPPEMENTS SOLUTIONS TECHNIQUES</t>
  </si>
  <si>
    <t>Bonjour,
Mon entreprise a une activité de type "industrie".
Le dispositif "Booster Éco-Énergie Tertiaire" pourrait m'intéresser car j'ai pour projet d'isoler mon atelier de montage.
J'ai besoin d'être accompagné(e) sur le financement de cette opération.
Merci d'avance pour votre appel</t>
  </si>
  <si>
    <t>user_help: precise / questionnaire . parcours: objectif précis / siret: / codeNaf: / codeNAF1: / ville: / codePostal: / région: Auvergne-Rhône-Alpes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</si>
  <si>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gboude@eseleq.fr</t>
  </si>
  <si>
    <t>BOUDE</t>
  </si>
  <si>
    <t>GWENAELLE</t>
  </si>
  <si>
    <t>ES ELEQ</t>
  </si>
  <si>
    <t>Bonjour,
Mon entreprise a une activité de type "Travaux d'installation électrique dans tous locaux".
Le dispositif "Coup de pouce Chauffage" pourrait m'intéresser car j'ai pour projet de remplacer la chaudière du bâtiment
J'ai besoin d'être accompagné(e) sur le dispositif et le type de matériel éligible
Merci d'avance pour votre appel</t>
  </si>
  <si>
    <t>user_help: precise / questionnaire . parcours: objectif précis / siret: 81095684700026 / codeNaf: 43.21A / codeNAF1: / ville: VITRY-LE-FRANCOIS / codePostal: 51300 / région: Grand Est / structure_sizes: PME / denomination: ES ELEQ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</si>
  <si>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d.mouzet@axegroup.fr</t>
  </si>
  <si>
    <t>MOUZET</t>
  </si>
  <si>
    <t>David</t>
  </si>
  <si>
    <t>AXE LOGISTICS</t>
  </si>
  <si>
    <t>Bonjour,
Mon entreprise a une activité de type "Entreposage et stockage non frigorifique".
Le dispositif "Diagnostic RSE" pourrait m'intéresser car j'ai pour projet de mise en place de la politique RSE du groupe en 2024 ...
Merci d'avance pour votre appel</t>
  </si>
  <si>
    <t>diagnostic-rse</t>
  </si>
  <si>
    <t>user_help: unknown / questionnaire . parcours: je ne sais pas par où commencer / siret: 44023659400071 / codeNaf: 52.10B / codeNAF1: / ville: VILLEFRANCHE-SUR-SAONE / codePostal: 69400 / région: Auvergne-Rhône-Alpes / structure_sizes: PME / denomination: AXE LOGISTICS / secteur: Entreposage et stockage non frigorifique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</si>
  <si>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Diagnostic RSE</t>
  </si>
  <si>
    <t>francois.moerman@groupe-aurore.fr</t>
  </si>
  <si>
    <t>MOERMAN</t>
  </si>
  <si>
    <t>HOLDING JORDA</t>
  </si>
  <si>
    <t>Bonjour,
La Holding Jorda présidée par mon patron, Pierre Jorda, a pour projet l'acquisition d'une friche industrielle polluée (3.800m² de bâti sur un terrain de 12.000m²) sur la commune du Mesnil St Denis.
L'objectif est de réhabiliter le site pour y installer une partie des cinq entreprises gérées actuellement au sein de la holding et d'y développer des activités tertiaires ainsi que la production d'électricité via une installation photovoltaïque.
Le dispositif "Étude "friches polluées"" parait correspondre parfaitement à ce projet.
Nous aimerions en savoir plus sur les modalités d'accompagnement de ce dispositif. Quelles sont les conditions d'éligibilités? Quelle est le périmètre de l'étude pris en compte par le dispositif?
Merci d'avance pour votre appel</t>
  </si>
  <si>
    <t>etude-friches-polluees</t>
  </si>
  <si>
    <t>danipinarosas@gmail.com</t>
  </si>
  <si>
    <t>PINA ROSAS</t>
  </si>
  <si>
    <t>Daniela</t>
  </si>
  <si>
    <t>Bonjour,
Mon entreprise a une activité de type "artisanat".
Le dispositif "Formations RSE" pourrait m'intéresser car j'ai pour projet de ...
J'ai besoin d'être accompagné(e) sur ...
Merci d'avance pour votre appel</t>
  </si>
  <si>
    <t>user_help: precise / questionnaire . parcours: objectif précis / siret: / codeNaf: / codeNAF1: / ville: / codePostal: / région: Île-de-France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</si>
  <si>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Coline</t>
  </si>
  <si>
    <t>thomas.navarro-externe@forwardglobal.com</t>
  </si>
  <si>
    <t>Navarro</t>
  </si>
  <si>
    <t>D&amp;P ARCHITECTURE DE COMMUNICATION (H2 EAU)</t>
  </si>
  <si>
    <t>Bonjour,
Je vous écris de la part de mon client, qui fabrique et conçoit des salons et évènements professionnels, du bureau d'études à la fabrication des stands.
Le dispositif "Investissement "chaleur bois"" pourrait l'intéresser car il pour projet d'investir dans une chaufferie biomasse pour chauffer une partie de ses activités.
Nous cherchons donc des financements pour ce projet, en sachant que c'est une petite chaufferie de l'ordre de max 80KwH si ma mémoire est bonne.
Merci d'avance de votre aide
Cdt
Thomas Navarro</t>
  </si>
  <si>
    <t>investissement-chaleur-bois</t>
  </si>
  <si>
    <t>user_help: precise / questionnaire . parcours: objectif précis / siret: 41110730300041 / codeNaf: 82.30Z / codeNAF1: / ville: LE PERRAY-EN-YVELINES / codePostal: 78610 / région: Île-de-France / structure_sizes: TPE / denomination: D &amp; P ARCHITECTURE DE COMMUNICATION / secteur: Organisation de foires, salons professionnels et congrès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</si>
  <si>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l.toledo@dedienne-sante.com</t>
  </si>
  <si>
    <t>Toledo</t>
  </si>
  <si>
    <t>Ludovic</t>
  </si>
  <si>
    <t>DEDIENNE SANTE</t>
  </si>
  <si>
    <t>Bonjour,
Mon entreprise a une activité de type "Fabrication de matériel médico-chirurgical et dentaire".
Le dispositif "Investissement "écoconception"" pourrait m'intéresser car j'ai pour projet de modifier le conditionnement médical de mes implants afin d'en réduire le poids, la densité, et donc l'impact logistique et la quantité de déchets générés.
J'ai besoin d'être accompagné(e) sur l'investissement d'une machine à sceller le conditionnement et cela par ailleurs dans un environnement réglementaire très contraint.
Merci d'avance pour votre appel</t>
  </si>
  <si>
    <t>investissement-ecoconception</t>
  </si>
  <si>
    <t>user_help: precise / questionnaire . parcours: objectif précis / siret: 33913863800038 / codeNaf: 32.50A / codeNAF1: / ville: MAUGUIO / codePostal: 34130 / région: Occitanie / structure_sizes: ETI,GE / denomination: DEDIENNE SANTE / secteur: Fabrication de matériel médico-chirurgical et dentaire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</si>
  <si>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magali.vignoud@milleetunservices.net</t>
  </si>
  <si>
    <t>Vignoud</t>
  </si>
  <si>
    <t>Magali</t>
  </si>
  <si>
    <t>Magali VIGNOUD</t>
  </si>
  <si>
    <t>Bonjour,
Mon entreprise a une activité de type "Aide à domicile".
Le dispositif "Prêt Vert - Ademe" pourrait m'intéresser car j'ai pour projet de revaloriser le nettoyage vers un nettoyage vert combinant l'ergonomie, l'impact sur l'environnement et la santé sachant que la propreté induit la prolifération de microbiotes néfastes. Un investissement sur les produits utilisés, une matière première végétale, recyclées ainsi que la non surconsommation de l'eau.
Beaucoup d'enjeux dans ce secteur.
J'ai besoin d'être accompagné(e) sur le montage de dossier et surtout me sentir suivi, j'ai créé une entreprise individuelle sur 3 activités se liant ensemble sur le services et la nettoyage de bâtiments. (Aide à la personne, nettoyage Bateaux, conciergerie) J'ai en prévision de ré statuer l'entreprise en société
Merci d'avance pour votre appel</t>
  </si>
  <si>
    <t>pret-vert-ademe</t>
  </si>
  <si>
    <t>user_help: precise / questionnaire . parcours: objectif précis / siret: 95154124200016 / codeNaf: 88.10A / codeNAF1: / ville: PORT-SAINT-LOUIS-DU-RHONE / codePostal: 13230 / région: Provence-Alpes-Côte d'Azur / structure_sizes: TPE / denomination: null / secteur: Aide à domicile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</si>
  <si>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gerard.biro@bbox.fr</t>
  </si>
  <si>
    <t>BIRO</t>
  </si>
  <si>
    <t>GERARD</t>
  </si>
  <si>
    <t>Gerard BIRO</t>
  </si>
  <si>
    <t>Bonjour,
Mon entreprise a une activité de type "Activité des médecins généralistes".
Le dispositif "Prime à la conversion" pourrait m'intéresser car j'ai pour projet de ACHETER UN VEHICULE ELECTRIQUE...
J'ai besoin d'être accompagné(e) sur AIDE ACHAT VOITURE PARTICULIERE...
Merci d'avance pour votre appel</t>
  </si>
  <si>
    <t>prime-a-la-conversion</t>
  </si>
  <si>
    <t>user_help: precise / questionnaire . parcours: objectif précis / siret: 32793802300030 / codeNaf: 86.21Z / codeNAF1: / ville: MONTROUGE / codePostal: 92120 / région: Île-de-France / structure_sizes: TPE / denomination: null / secteur: Activité des médecins généralistes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</si>
  <si>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Prime à la conversion</t>
  </si>
  <si>
    <t>Mail Bonus écologique envoyé le 19/12/23</t>
  </si>
  <si>
    <t>flo.greco@free.fr</t>
  </si>
  <si>
    <t>greco</t>
  </si>
  <si>
    <t>florence</t>
  </si>
  <si>
    <t>Florence GRECO</t>
  </si>
  <si>
    <t>Bonjour,
Mon entreprise a une activité de type "Réparation de meubles et d'équipements du foyer".
Le dispositif "Rénovation Petit Tertiaire Privé" pourrait m'intéresser car j'ai pour projet de rénover ma devanture d'atelier /boutique qui est une passoire thermique.
J'ai besoin d'être accompagné(e) sur les aides dont je pourrais bénéficier et les démarches à éffectuer
Merci d'avance pour votre appel</t>
  </si>
  <si>
    <t>user_help: precise / questionnaire . parcours: objectif précis / siret: 45019620900016 / codeNaf: 95.24Z / codeNAF1: / ville: PARIS 11 / codePostal: 75011 / région: Île-de-France / structure_sizes: TPE / denomination: null / secteur: Réparation de meubles et d'équipements du foyer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</si>
  <si>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&gt;CB</t>
  </si>
  <si>
    <t>https://place-des-entreprises.beta.gouv.fr/besoins/95725</t>
  </si>
  <si>
    <t>CMA : Entreprise contactée par un expert de la CMA</t>
  </si>
  <si>
    <t>ouled_madani@hotmail.com</t>
  </si>
  <si>
    <t>Ouled ali</t>
  </si>
  <si>
    <t>Madani</t>
  </si>
  <si>
    <t>SEBO</t>
  </si>
  <si>
    <t>Bonjour,
Mon entreprise a une activité de type "Activités comptables".
Le dispositif "Aides aux relais et aux actions ponctuelles" pourrait m'intéresser car j'ai pour projet de ...
J'ai besoin d'être accompagné(e) sur ...
Merci d'avance pour votre appel</t>
  </si>
  <si>
    <t>user_help: precise / questionnaire . parcours: objectif précis / siret: 08728107700021 / codeNaf: 69.20Z / codeNAF1: / ville: ORLEANS / codePostal: 45000 / région: Centre-Val de Loire / structure_sizes: TPE / denomination: SOCIETE D'EXPERTISE COMPTABLE DU BERRY ET DE L'ORLEANAIS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</si>
  <si>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Annabelle</t>
  </si>
  <si>
    <t>Doublon ligne 157</t>
  </si>
  <si>
    <t>Doublon</t>
  </si>
  <si>
    <t>rodolphe.schroetter@monrhamoi.fr</t>
  </si>
  <si>
    <t>SCHROETTER</t>
  </si>
  <si>
    <t>RODOLPHE</t>
  </si>
  <si>
    <t>SALCIFI</t>
  </si>
  <si>
    <t>Bonjour,
Mon entreprise a une activité de type "Activités des sièges sociaux". Le dispositif "Bonus écologique" pourrait m'intéresser car j'ai pour projet d'acheter un véhicule 100% électrique en remplacement de mon véhicule essence (bicarburation E95 et E85) immatriculé EW-623-AW.
J'ai besoin d'être accompagné sur ce projet.
Merci d'avance pour votre appel
Cordialement</t>
  </si>
  <si>
    <t>user_help: precise / questionnaire . parcours: objectif précis / siret: 80752172900036 / codeNaf: 70.10Z / codeNAF1: / ville: ILLKIRCH-GRAFFENSTADEN / codePostal: 67400 / région: Grand Est / structure_sizes: TPE / denomination: SALCIFI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</si>
  <si>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belaazi@dubrac.com</t>
  </si>
  <si>
    <t>belaazi</t>
  </si>
  <si>
    <t>Intissar</t>
  </si>
  <si>
    <t>DUBRAC T.P.</t>
  </si>
  <si>
    <t>Bonjour,
Mon entreprise a une activité de type "Construction de routes et autoroutes".
Le dispositif "Bonus écologique" pourrait m'intéresser car j'ai pour projet de ...
J'ai besoin d'être accompagné(e) sur ...
Merci d'avance pour votre appel</t>
  </si>
  <si>
    <t>user_help: unknown / questionnaire . parcours: je ne sais pas par où commencer / siret: 67201924700010 / codeNaf: 42.11Z / codeNAF1: / ville: SAINT-DENIS / codePostal: 93200 / région: Île-de-France / structure_sizes: ETI,GE / denomination: DUBRAC T.P. / secteur: Construction de routes et autoroutes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t>
  </si>
  <si>
    <t>karine.hibon@gmail.com</t>
  </si>
  <si>
    <t>Hibon</t>
  </si>
  <si>
    <t>Karine</t>
  </si>
  <si>
    <t>KHI2 CONSEIL PERFORMANCE</t>
  </si>
  <si>
    <t>Bonjour,
Mon entreprise a une activité de type "Conseil pour les affaires et autres conseils de gestion".
Le dispositif "Formations RSE" m'intéresse car j'ai pour projet d'accompagnement les entreprises sur cette thématique. Je dois me former pour structurer mon offre et je dois ensuite communiquer sur cet axe stratégique que je souhaite développer en 2024
J'ai besoin d'être accompagné(e) sur la formation et sur la visibilité.
Merci d'avance pour votre appel</t>
  </si>
  <si>
    <t>user_help: precise / questionnaire . parcours: objectif précis / siret: 90867172000013 / codeNaf: 70.22Z / codeNAF1: / ville: AGEL / codePostal: 34210 / région: Occitanie / structure_sizes: TPE / denomination: KHI2 CONSEIL PERFORMANCE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</si>
  <si>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mai@bymaihealthy.com</t>
  </si>
  <si>
    <t>NGUYEN</t>
  </si>
  <si>
    <t>Mai</t>
  </si>
  <si>
    <t>Huong mai NGUYEN</t>
  </si>
  <si>
    <t>Bonjour,
Mon entreprise a une activité de type "Conseil pour les affaires et autres conseils de gestion".
Le dispositif "Formations RSE" pourrait m'intéresser car j'ai pour projet de ...
J'ai besoin d'être accompagné(e) sur ...
Merci d'avance pour votre appel</t>
  </si>
  <si>
    <t>user_help: precise / questionnaire . parcours: objectif précis / siret: 87831054900026 / codeNaf: 70.22Z / codeNAF1: / ville: SAINT-GRATIEN / codePostal: 95210 / région: Île-de-France / structure_sizes: TPE / denomination: null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</si>
  <si>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raphael.dedenis@dm2f.com</t>
  </si>
  <si>
    <t>DEDENIS</t>
  </si>
  <si>
    <t>Raphael</t>
  </si>
  <si>
    <t>DM2F</t>
  </si>
  <si>
    <t>Bonjour,
Le groupe DM2F a une activité d'industrie métallurgique. Il est spécialisé dans la transformation des métaux en feuilles et bobines refendues, découpage, emboutissage, tôlerie, soudure, etc.
Les dispositifs de financement de pompes à chaleur pourraient contribuer à la décarbonation de la production de chaleur dans les bâtiments de l'entreprise (usine et bâtiments d'entreprise).
Le bilan carbone réalisé pour les deux sites de production de la PME a montré que le chauffage représentait le premier poste d'émissions de CO2 (environ 45%).
Pour ce faire, nous souhaiterions disposer d'un accompagnement pour i) identifier la solution énergétique adéquate permettant de passer à une pompe à chaleur sur un site industriel ii) cibler les offres de financement associées iii) disposer d'une visibilité sur l'amortissement économique de l'investissement.
Merci d'avance pour votre appui.
L'entreprise DM2F</t>
  </si>
  <si>
    <t>+ 33.6.66.47.70.64</t>
  </si>
  <si>
    <t>investissement-pac-solaire</t>
  </si>
  <si>
    <t>user_help: precise / questionnaire . parcours: objectif précis / siret: 43985204700026 / codeNaf: 64.20Z / codeNAF1: / ville: JUJURIEUX / codePostal: 01640 / région: Auvergne-Rhône-Alpes / structure_sizes: PME / denomination: DM2F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</si>
  <si>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dali@swilo.fr</t>
  </si>
  <si>
    <t>Bennour</t>
  </si>
  <si>
    <t>Dali</t>
  </si>
  <si>
    <t>Bonjour,
Mon entreprise a une activité de type "Action sociale sans hébergement n.c.a.".
Le dispositif "Prêt Action Climat" pourrait m'intéresser car j'ai pour projet de faire l'acquisition de machines qui permettent une grande économie d'eau dans notre activité de nettoyage écologique et des machines pour produire notre eau sans puiser dans les nappes phréatiques et pour mettre en place une politique RSE .
J'ai besoin d'être accompagné(e) sur ce projet.
Merci d'avance pour votre appel
Cordialement
Dali Bennour</t>
  </si>
  <si>
    <t>pret-action-climat</t>
  </si>
  <si>
    <t>user_help: precise / questionnaire . parcours: objectif précis / siret: 90129570900017 / codeNaf: 88.99B / codeNAF1: / ville: AULNAY-SOUS-BOIS / codePostal: 93600 / région: Île-de-France / structure_sizes: TPE / denomination: SMARTWASH INTERNATIONAL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</si>
  <si>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contact@e-lectreec.io</t>
  </si>
  <si>
    <t>RISBOURG</t>
  </si>
  <si>
    <t>Paul</t>
  </si>
  <si>
    <t>E-lectreec SAS</t>
  </si>
  <si>
    <t>Bonjour,
Nous sommes une start-up cleantech/greentech, en phase de finalisation de notre concept.
Domiciliés dans le 92 (Boulogne) ;
Sans activité ni chiffre d’affaires, car nous espérons pouvoir commencer notre exploitation au cours du 2e trimestre 2024 et procéder à 2 embauches ;
Sans employés, et sans locaux actuellement ; nos 1ers matériels (1 VUL électrique, 1 vélo cargo et 1 remorque) seront pris en LLD ;
Nous allons développer une appli mobile (MVP) qui servira d’interface avec nos clients ;
La coquille juridique existe depuis 18 mois, mais elle est vide ;
Nous avons un concept innovant dans l’électromobilité : il s’agit de « bornes mobiles » de recharge rapide (DC) en Ile de France ;
nous allons commencer avec du matériel existant pas forcément adapté à nos besoins (POC), et nous souhaitons très vite développer nos propres solutions maison déjà prévues, mais il nous faut des subventions et aides pour leur développement (R&amp;D), avec autant que possible du made in France ; les prestataires sont identifiés mais nous n’avons pas d’ingénieur pour s’assurer que le concept marche techniquement entre les différents intervenants ;
Nous allons devoir aussi installer une borne CC (haute puissance) dans nos futurs locaux et développer un site web + identité graphique ;
pour débuter une exploitation (POC), il nous faudrait au moins 150 k€ ;
Nous sommes en train de faire l’étude de marché mais nous savons que c’est une activité en développement et promise à forte croissance ; le secteur de la borne fixe par exemple est en pleine effervescence, ce qui démontre l’intérêt des investisseurs pour ce secteur ;
Nos fonds propres sont limités (20 k€) et nous sommes 2 associés âgés de plus de 50 ans et avec de l’expérience entrepreneuriale. Nous finalisons le BP actuellement.
Nous souhaitons donc savoir de quelle manière votre entité peut nous aider et/ou accompagner à trouver les subventions et autres aides (PTZ, prêts d’honneur, garanties, etc.) nécessaires au lancement de l’activité en pré-amorçage avec effet de levier pour démarrer avant que nous puissions aller voir des B.A. par la suite, et hors dispositifs fiscaux (CEI, CIR, etc).
Merci par avance de vos réponses et informations, et de l’indication d’un interlocuteur afin d’échanger car nous souhaitons aller vite.
Bien à vous
Paul RISBOURG
CEO de E-lectreec SAS
06 16 51 26 26</t>
  </si>
  <si>
    <t>stephanie.borie@gmail.fr</t>
  </si>
  <si>
    <t>BORIE</t>
  </si>
  <si>
    <t>stephanie</t>
  </si>
  <si>
    <t>CAROLL INTERNATIONAL (CAROLL - CAROLL PARIS - ANN...)</t>
  </si>
  <si>
    <t>Bonjour,
Mon entreprise a une activité de type "Commerce de détail d'habillement en magasin spécialisé".
Le dispositif "Rénovation Petit Tertiaire Privé" pourrait m'intéresser car j'ai pour rénover mon commerce énergétiquement ; éclairage, chauffage ...
Merci d'avance pour votre retour</t>
  </si>
  <si>
    <t>user_help: precise / questionnaire . parcours: objectif précis / siret: 58200170703273 / codeNaf: 47.71Z / codeNAF1: / ville: RENNES / codePostal: 35200 / région: Bretagne / structure_sizes: TPE / denomination: CAROLL INTERNATIONAL / secteur: Commerce de détail d'habillement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</si>
  <si>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fabricebouryesnault@gmail.com</t>
  </si>
  <si>
    <t>Boury-Esnault</t>
  </si>
  <si>
    <t>Fabrice</t>
  </si>
  <si>
    <t>ABRICOOP</t>
  </si>
  <si>
    <t>Bonjour,
Mon entreprise a une activité de type "Administration d'immeubles et autres biens immobiliers".
Le dispositif "Rénovation Petit Tertiaire Privé" pourrait m'intéresser car j'ai pour projet de ...
J'ai besoin d'être accompagné(e) sur ...
Merci d'avance pour votre appel</t>
  </si>
  <si>
    <t>user_help: precise / questionnaire . parcours: objectif précis / siret: 80465613000023 / codeNaf: 68.32A / codeNAF1: / ville: TOULOUSE / codePostal: 31300 / région: Occitanie / structure_sizes: TPE / denomination: ABRICOOP / secteur: Administration d'immeubles et 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</si>
  <si>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emenard@naos-archi.com</t>
  </si>
  <si>
    <t>MENARD</t>
  </si>
  <si>
    <t>PHILIPPE SCHANG ET SEVERINE TARDY, NOTAIRES ASSOCIES D'UNE SOCIETE CIVILE PROFESSIONNELLE TITULAIRE D'UN OFFICE NOTARIAL</t>
  </si>
  <si>
    <t>Bonjour,
J'agis en temps que maître d’œuvre sur la rénovation énergétique globale d'une tour en copropriété. Au RDC et 1er étage de cette tour de 102 lots (6 lots en locaux professionnels et 96 lots en habitation) il y a :
une étude notariale
un cabinet médical
un petit local médical (ostéopathe)
Nous bénéficions du dispositif ma prim' rénov copropriété pour les lots d'habitation mais de quel dispositif(s) pourraient bénéficier les propriétaires des locaux professionnels (en général appartenant à des SCI) ?
Merci d'avance pour votre appel</t>
  </si>
  <si>
    <t>user_help: precise / questionnaire . parcours: objectif précis / siret: 77817919200019 / codeNaf: 69.10Z / codeNAF1: / ville: CHENOVE / codePostal: 21300 / région: Bourgogne-Franche-Comté / structure_sizes: TPE / denomination: PHILIPPE SCHANG ET SEVERINE TARDY, NOTAIRES ASSOCIES D'UNE SOCIETE CIVILE PROFESSIONNELLE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</si>
  <si>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madani@groupe-sebo.fr</t>
  </si>
  <si>
    <t>Bonjour,
Mon entreprise a une activité de type "Activités comptables".
Le dispositif "Tremplin" pourrait m'intéresser car j'ai pour projet de ...
J'ai besoin d'être accompagné(e) sur ...
Merci d'avance pour votre appel</t>
  </si>
  <si>
    <t>user_help: precise / questionnaire . parcours: objectif précis / siret: 08728107700021 / codeNaf: 69.20Z / codeNAF1: / ville: ORLEANS / codePostal: 45000 / région: Centre-Val de Loire / structure_sizes: TPE / denomination: SOCIETE D'EXPERTISE COMPTABLE DU BERRY ET DE L'ORLEANAIS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</si>
  <si>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Souhaite avoir des informations pour la rénovation de locaux tertiaire (agence comptable) des années 70 en cours d'achat (250m2) en CVL (Orléans) dans lequel il souhaite faire de la rénovation, isolation, chauffage panneaux solaires thermiques : quel accompagnement sur la rénovation et les meilleurs choix à faire + subventions possibles ? : réorienté PDE</t>
  </si>
  <si>
    <t>Recu lien par mail mais ne sait plus de qui</t>
  </si>
  <si>
    <t>https://place-des-entreprises.beta.gouv.fr/besoins/95734</t>
  </si>
  <si>
    <t>sans commentaire</t>
  </si>
  <si>
    <t>adelie.courtois@bretagne.cci.fr</t>
  </si>
  <si>
    <t>Courtois</t>
  </si>
  <si>
    <t>Adélie</t>
  </si>
  <si>
    <t>SIGMAPHI</t>
  </si>
  <si>
    <t>Bonjour,
Mon entreprise a une activité de type "Fabrication d'autres matériels électriques".
Le dispositif "Trophées Crisalide Eco-activités" pourrait m'intéresser car j'ai pour projet de ...
J'ai besoin d'être accompagné(e) sur ...
Merci d'avance pour votre appel
Adélie (simulation plateforme)</t>
  </si>
  <si>
    <t>trophees-crisalide-eco-activites</t>
  </si>
  <si>
    <t>user_help: unknown / questionnaire . parcours: je ne sais pas par où commencer / siret: 32131873500032 / codeNaf: 27.90Z / codeNAF1: / ville: VANNES / codePostal: 56000 / région: Bretagne / structure_sizes: PME / denomination: SIGMAPHI / secteur: Fabrication d'autres matériels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</si>
  <si>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Pas de réponse</t>
  </si>
  <si>
    <t>Test d'une CCI</t>
  </si>
  <si>
    <t>e.ducruez@yes-solutionsbureautiques.fr</t>
  </si>
  <si>
    <t>DUCRUEZ</t>
  </si>
  <si>
    <t>Bonjour,
Mon entreprise a une activité de type "Location de terrains et d'autres biens immobiliers".
Le dispositif "Aides aux relais et aux actions ponctuelles" pourrait m'intéresser car j'ai pour projet de ...
J'ai besoin d'être accompagné(e) sur ...
Merci d'avance pour votre appel</t>
  </si>
  <si>
    <t>user_help: unknown / questionnaire . parcours: je ne sais pas par où commencer / siret: 53493083900012 / codeNaf: 68.20B / codeNAF1: / ville: CHAMBERY / codePostal: 73000 / région: Auvergne-Rhône-Alpes / structure_sizes: TPE / denomination: SCI CERREC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</si>
  <si>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l.vialle@groupe-valdene.fr</t>
  </si>
  <si>
    <t>Vialle</t>
  </si>
  <si>
    <t>GROUPE VALDENE</t>
  </si>
  <si>
    <t>Bonjour,
Mon entreprise a une activité de type "Activités des sociétés holding".
Le dispositif "Bonus écologique" pourrait m'intéresser car nous venons d'acquérir un véhicule hybride
J'ai besoin d'être accompagné(e) sur le montage du financement
Merci d'avance pour votre appel</t>
  </si>
  <si>
    <t>user_help: unknown / questionnaire . parcours: je ne sais pas par où commencer / siret: 81505823500012 / codeNaf: 64.20Z / codeNAF1: / ville: PARIS 16 / codePostal: 75016 / région: Île-de-France / structure_sizes: TPE / denomination: GROUPE VALDENE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</si>
  <si>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bonjour@fraiseetciboulette.fr</t>
  </si>
  <si>
    <t>ROBIN</t>
  </si>
  <si>
    <t>Nathalie</t>
  </si>
  <si>
    <t>Nathalie ROBIN</t>
  </si>
  <si>
    <t>Bonjour,
Mon entreprise a une activité de type "Autres activités récréatives et de loisirs".
Le dispositif "Bonus écologique" pourrait m'intéresser car je viens d'acheter un vélo cargo électrique.
Merci d'avance pour votre appel</t>
  </si>
  <si>
    <t>user_help: precise / questionnaire . parcours: objectif précis / siret: 89932288700014 / codeNaf: 93.29Z / codeNAF1: / ville: SEYSSINS / codePostal: 38180 / région: Auvergne-Rhône-Alpes / structure_sizes: TPE / denomination: null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</si>
  <si>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ocauet@gossetmateriaux.fr</t>
  </si>
  <si>
    <t>cauet</t>
  </si>
  <si>
    <t>olivier</t>
  </si>
  <si>
    <t>ETABLISSEMENTS GOSSET</t>
  </si>
  <si>
    <t>Bonjour,
Mon entreprise a une activité de type "Commerce de gros de bois et de matériaux de construction".
Le dispositif "Bonus écologique" pourrait m'intéresser car nous allons acheter un véhicule électrique.
Merci d'avance pour votre appel</t>
  </si>
  <si>
    <t>user_help: unknown / questionnaire . parcours: je ne sais pas par où commencer / siret: 71192034800028 / codeNaf: 46.73A / codeNAF1: / ville: AVESNES-LE-COMTE / codePostal: 62810 / région: Hauts-de-France / structure_sizes: PME / denomination: ETABLISSEMENTS GOSSET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</si>
  <si>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lreyno@surplusautos13.fr</t>
  </si>
  <si>
    <t>reyno</t>
  </si>
  <si>
    <t>laureline</t>
  </si>
  <si>
    <t>SURPLUS AUTOS</t>
  </si>
  <si>
    <t>Bonjour,
Mon entreprise a une activité de type ".RECYCLAGE AUTOMOBILE..".
Le dispositif "Coup de pouce ISOLATION " pourrait m'intéresser car j'ai pour projet de desamianter mon hangar de 4000 m2 et de le recouvrir de panneaux photovoltaique pour autoconsommation et revente
J'ai besoin d'être accompagné(e) sur ce projet
Merci d'avance pour votre appel</t>
  </si>
  <si>
    <t>laurine@tediber.com</t>
  </si>
  <si>
    <t>Gorieu</t>
  </si>
  <si>
    <t>Laurine</t>
  </si>
  <si>
    <t>TEDIBER</t>
  </si>
  <si>
    <t>Bonjour,
Mon entreprise a une activité de type "Vente à distance sur catalogue spécialisé".
Le dispositif "Diagnostic RSE" pourrait m'intéresser.
J'ai besoin d'être accompagné(e) sur un diagnostic RSE
Merci d'avance pour votre appel</t>
  </si>
  <si>
    <t>user_help: unknown / questionnaire . parcours: je ne sais pas par où commencer / siret: 81308963800049 / codeNaf: 47.91B / codeNAF1: / ville: PARIS 4 / codePostal: 75004 / région: Île-de-France / structure_sizes: PME / denomination: TEDIBER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</si>
  <si>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cmllgregoire@gmail.com</t>
  </si>
  <si>
    <t>GREGOIRE</t>
  </si>
  <si>
    <t>Camille</t>
  </si>
  <si>
    <t>GREGOIRE ET ASSOCIES</t>
  </si>
  <si>
    <t>Bonjour,
Je souhaite réaliser des travaux de rénovation via une SCI dans le but de louer les locaux à mon entreprise de type "micro-crèche"
Le dispositif "Prêt Vert - Ademe" pourrait m'intéresser pour la partie rénovation.
J'ai besoin d'être accompagné(e) sur les prêt ou aides existantes au sujet de rénovation énergétique.
Merci d'avance pour votre appel
Bien cordialement;
GREGOIRE Camille</t>
  </si>
  <si>
    <t>user_help: precise / questionnaire . parcours: objectif précis / siret: 95322065400016 / codeNaf: 00.00Z / codeNAF1: / ville: SAINT-AUBIN / codePostal: 39410 / région: Bourgogne-Franche-Comté / structure_sizes: TPE / denomination: GREGOIRE ET ASSOCIES / secteur: undefined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</si>
  <si>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jo-aline.marot@victoriagarden.com</t>
  </si>
  <si>
    <t>Marot</t>
  </si>
  <si>
    <t>Jo-Aline</t>
  </si>
  <si>
    <t>Bonjour,
Mon entreprise a une activité de type "Hébergement touristique et autre hébergement de courte durée".
J'aimerai obtenir plus d'informations sur le dispositif "Bénéficiez d'un crédit d’impôt pour la rénovation énergétique de vos bâtiments".
Quel type de rénovation énergétique est éligible ?
Est ce que le locataire commercial qui a effectué des travaux peut demander un crédit d'impot ?
Est ce mobilisable plusieurs années de suite si différents travaux sont réalisés à différentes échelles de temps ?
Merci beaucoup pour voter réponse.
Merci d'avance pour votre appel</t>
  </si>
  <si>
    <t>user_help: unknown / questionnaire . parcours: je ne sais pas par où commencer / siret: 49362920800049 / codeNaf: 55.20Z / codeNAF1: / ville: BORDEAUX / codePostal: 33000 / région: Nouvelle-Aquitaine / structure_sizes: PME / denomination: STE D'INVESTISSEMENTS HOTELIERS &amp; IMMOBILIERS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t>
  </si>
  <si>
    <t>flmarchal@gmail.com</t>
  </si>
  <si>
    <t>MARCHAL</t>
  </si>
  <si>
    <t>Florence</t>
  </si>
  <si>
    <t>TEST</t>
  </si>
  <si>
    <t>Bonjour,
Mon entreprise a une activité de type "Commerce de gros de produits chimiques".
Le dispositif "Tremplin" pourrait m'intéresser car j'ai pour projet de ...
J'ai besoin d'être accompagné(e) sur ...
Merci d'avance pour votre appel</t>
  </si>
  <si>
    <t>user_help: unknown / questionnaire . parcours: je ne sais pas par où commencer / siret: 43777247800024 / codeNaf: 46.75Z / codeNAF1: / ville: BORDEAUX / codePostal: 33100 / région: Nouvelle-Aquitaine / structure_sizes: TPE / denomination: NOVAEM BBTRADE / secteur: Commerce de gros de produits chimiques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unknown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</si>
  <si>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Test d'un conseiller DD de la CCI Charente Maritime</t>
  </si>
  <si>
    <t xml:space="preserve">Test </t>
  </si>
  <si>
    <t>francois.gedibois@stelymat.com</t>
  </si>
  <si>
    <t>CROZIER</t>
  </si>
  <si>
    <t>GEDIBOIS</t>
  </si>
  <si>
    <t>Bonjour,
Mon entreprise a une activité de type "Commerce de gros de bois et de matériaux de construction".
Le dispositif "Tremplin" pourrait m'intéresser car j'ai pour projet d'installer une centrale photovoltaïque sur le toit de mon dépôt, pour faire de l'autoconsommation avec revente du surplus.
J'ai besoin d'être accompagné(e) sur les aides financières possibles.
Merci d'avance pour votre appel</t>
  </si>
  <si>
    <t>user_help: precise / questionnaire . parcours: objectif précis / siret: 41107132700026 / codeNaf: 46.73A / codeNAF1: / ville: SAINT-CHAMOND / codePostal: 42400 / région: Auvergne-Rhône-Alpes / structure_sizes: TPE / denomination: STELYMAT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</si>
  <si>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Projet de panneaux photovoltaiques sur toiture en autoconsommation + vente surplus : réorienté PDE</t>
  </si>
  <si>
    <t>https://place-des-entreprises.beta.gouv.fr/besoins/95735</t>
  </si>
  <si>
    <t>CCI : Le Client est recontacté par le Chargé de Comptes TPE du secteur géographique</t>
  </si>
  <si>
    <t>christian.sanchez@gedimat.fr</t>
  </si>
  <si>
    <t>Sanchez</t>
  </si>
  <si>
    <t>Christian</t>
  </si>
  <si>
    <t>GEDINOR</t>
  </si>
  <si>
    <t>Bonjour,
Mon entreprise a une activité de prestataire logistique au sein du Groupement GEDIMAT.
Le dispositif "Accélérateur décarbonation" pourrait m'intéresser car j'ai pour projet de réduire drastiquement notre empreinte carbone globale.
J'ai besoin d'être accompagné(e) sur l'établissement d'une feuille de route complète sur les deux prochaines anénes.
Cordialement</t>
  </si>
  <si>
    <t>accelerateur-decarbonation</t>
  </si>
  <si>
    <t>user_help: unknown / questionnaire . parcours: je ne sais pas par où commencer / siret: 70193003400023 / codeNaf: 46.19A / codeNAF1: / ville: ACHIET-LE-GRAND / codePostal: 62121 / région: Hauts-de-France / structure_sizes: PME / denomination: GEDINOR / secteur: Centrales d'achat non alimentaires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</si>
  <si>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philippe.nebut@association-fouque.org</t>
  </si>
  <si>
    <t>NEBUT</t>
  </si>
  <si>
    <t>Bonjour,
Mon entreprise a une activité de type "Hébergement social pour enfants en difficultés".
Le dispositif "Aides au réemploi des emballages" pourrait m'intéresser car j'ai pour projet de mettre en place sur l'ensemble de nos structures le tri sélectif
J'ai besoin d'être accompagné(e) sur ce projet en particulier
Merci d'avance pour votre appel
Cordialement
Philippe NEBUT</t>
  </si>
  <si>
    <t>user_help: unknown / questionnaire . parcours: je ne sais pas par où commencer / siret: 77556008900010 / codeNaf: 87.90A / codeNAF1: / ville: MARSEILLE 8 / codePostal: 13008 / région: Provence-Alpes-Côte d'Azur / structure_sizes: ETI,GE / denomination: FOUQUE / secteur: Hébergement social pour enfants en difficultés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</si>
  <si>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b.philippe@afuzi.fr</t>
  </si>
  <si>
    <t>Barbara</t>
  </si>
  <si>
    <t>Bonjour,
Mon entreprise a une activité de type "Activités des organisations patronales et consulaires".
Le dispositif "Aides au réemploi des emballages" pourrait m'intéresser car j'ai pour projet de recyclage plastique
J'ai besoin d'être accompagné(e) sur ...le recyclage plastique
Merci d'avance pour votre appel</t>
  </si>
  <si>
    <t>user_help: unknown / questionnaire . parcours: je ne sais pas par où commencer / siret: 85078486900016 / codeNaf: 94.11Z / codeNAF1: / ville: LA GARDE / codePostal: 83130 / région: Provence-Alpes-Côte d'Azur / structure_sizes: TPE / denomination: AFUZI ENTREPRENDRE (A.E.) / secteur: Activités des organisations patronales et consulaires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</si>
  <si>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lau.jarry@fre.fr</t>
  </si>
  <si>
    <t>Jarry</t>
  </si>
  <si>
    <t>Bonjour,
Mon entreprise a une activité de type "Autres organisations fonctionnant par adhésion volontaire".
Le dispositif "Aides au réemploi des emballages" pourrait m'intéresser car j'ai pour projet de renouveler mes emballages.
J'ai besoin d'être accompagné(e) sur une étude.
Merci d'avance pour votre appel</t>
  </si>
  <si>
    <t>user_help: unknown / questionnaire . parcours: je ne sais pas par où commencer / siret: 43208271700039 / codeNaf: 94.99Z / codeNAF1: / ville: PANAZOL / codePostal: 87350 / région: Nouvelle-Aquitaine / structure_sizes: TPE / denomination: ASS CHLOROPHYLLE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</si>
  <si>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direction@maisonduvelotoulouse.com</t>
  </si>
  <si>
    <t>DURAN</t>
  </si>
  <si>
    <t>MATHILDE</t>
  </si>
  <si>
    <t>Bonjour,
Mon association a une activité de type "Autres organisations fonctionnant par adhésion volontaire". Nous gérons un parc de 1000 vélos et réparons des vélos de particuliers.
Le dispositif "Aides au réemploi des emballages" pourrait nous intéresser car nous avons pour projet "d'upcycler" les pneus et chambres à air de nos vélos.
Nous avons besoin d'être accompagné sur une étude puis sur la mise en place d'une filière de valorisation.
Merci d'avance pour votre appel</t>
  </si>
  <si>
    <t>user_help: unknown / questionnaire . parcours: je ne sais pas par où commencer / siret: 48742094500023 / codeNaf: 94.99Z / codeNAF1: / ville: TOULOUSE / codePostal: 31000 / région: Occitanie / structure_sizes: PME / denomination: LA MAISON DU VELO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</si>
  <si>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afie974@gmail.com</t>
  </si>
  <si>
    <t>KICHENASSAMY ALAMELOU</t>
  </si>
  <si>
    <t>user_help: precise / questionnaire . parcours: objectif précis / siret: / codeNaf: / codeNAF1: / ville: / codePostal: / région: La Réunion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</si>
  <si>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fermedugriou@aol.com</t>
  </si>
  <si>
    <t>canches</t>
  </si>
  <si>
    <t>sylvie</t>
  </si>
  <si>
    <t>Bonjour,
Mon entreprise a une activité de type "Élevage de chevaux et d'autres équidés".
Le dispositif "Aides aux relais et aux actions ponctuelles" pourrait m'intéresser car j'ai pour projet de nettoyer la décharge sauvage sur mon exploitation, ammassée de puis 100 ans ou plus par l' ancien propriétaire. Elle est située dans un talweg, où circule un cours d'eau temporaire.
J'ai besoin d'être accompagné(e) sur l' évacuation de ces déchets.
Merci d'avance pour votre appel</t>
  </si>
  <si>
    <t>user_help: unknown / questionnaire . parcours: je ne sais pas par où commencer / siret: 43968957100016 / codeNaf: 01.43Z / codeNAF1: / ville: CALMELS-ET-LE-VIALA / codePostal: 12400 / région: Occitanie / structure_sizes: TPE / denomination: null / secteur: Élevage de chevaux et d'autres équidés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</si>
  <si>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passarelli.fernando@gmail.com</t>
  </si>
  <si>
    <t>Passarelli</t>
  </si>
  <si>
    <t>Fernando</t>
  </si>
  <si>
    <t>Bonjour,
Mon entreprise a une activité de type "Ingénierie, études techniques".
Le dispositif "Aides aux relais et aux actions ponctuelles" pourrait m'intéresser car j'ai pour projet de ...
J'ai besoin d'être accompagné(e) sur ...
Merci d'avance pour votre appel</t>
  </si>
  <si>
    <t>user_help: unknown / questionnaire . parcours: je ne sais pas par où commencer / siret: 80748599000061 / codeNaf: 71.12B / codeNAF1: / ville: PARIS 5 / codePostal: 75005 / région: Île-de-France / structure_sizes: TPE / denomination: EUROELEC-SMART ENERGY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</si>
  <si>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catherine.rance@walden-group.com</t>
  </si>
  <si>
    <t>RANCE</t>
  </si>
  <si>
    <t>user_help: unknown / questionnaire . parcours: je ne sais pas par où commencer / siret: 53060579900309 / codeNaf: 49.41B / codeNAF1: / ville: CLERMONT-FERRAND / codePostal: 63100 / région: Auvergne-Rhône-Alpes / structure_sizes: ETI,GE / denomination: EUROTRANSPHARMA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</si>
  <si>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thomas.fabri@gmail.com</t>
  </si>
  <si>
    <t>FABRI</t>
  </si>
  <si>
    <t>user_help: unknown / questionnaire . parcours: je ne sais pas par où commencer / siret: / codeNaf: / codeNAF1: / ville: / codePostal: / région: Nouvelle-Aquitaine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</si>
  <si>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david@accsys.fr</t>
  </si>
  <si>
    <t>Grandcolas</t>
  </si>
  <si>
    <t>david</t>
  </si>
  <si>
    <t>Bonjour,
Mon entreprise a une activité de type "Autres travaux spécialisés de construction".
Le dispositif "Aides aux relais et aux actions ponctuelles" pourrait m'intéresser car j'ai pour projet de ...
J'ai besoin d'être accompagné(e) sur ...
Merci d'avance pour votre appel</t>
  </si>
  <si>
    <t>user_help: unknown / questionnaire . parcours: je ne sais pas par où commencer / siret: 82363692300018 / codeNaf: 43.99D / codeNAF1: / ville: SCHILTIGHEIM / codePostal: 67300 / région: Grand Est / structure_sizes: TPE / denomination: TYO / secteur: Autres travaux spécialisés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</si>
  <si>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vincent.deweer@famillesrurales.org</t>
  </si>
  <si>
    <t>DEWEER</t>
  </si>
  <si>
    <t>Vincent</t>
  </si>
  <si>
    <t>Bonjour,
Mon entreprise a une activité de type "Autres organisations fonctionnant par adhésion volontaire".
Le dispositif "Aides aux relais et aux actions ponctuelles" pourrait m'intéresser car j'ai pour projet de ...
J'ai besoin d'être accompagné(e) sur ...
Merci d'avance pour votre appel</t>
  </si>
  <si>
    <t>user_help: unknown / questionnaire . parcours: je ne sais pas par où commencer / siret: 33095643400048 / codeNaf: 94.99Z / codeNAF1: / ville: LA CHAPELLE-SAINT-MESMIN / codePostal: 45380 / région: Centre-Val de Loire / structure_sizes: TPE / denomination: FEDERATION REGIONALE FAMILLES RURALES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</si>
  <si>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charles.dubost@minerve-technology.com</t>
  </si>
  <si>
    <t>dubost</t>
  </si>
  <si>
    <t>Bonjour,
Mon entreprise a une activité de type "Fabrication d'équipements pour la réduction des impacts environnementaux des usages de l’eau dans l’industrie et les collectivités.
Le dispositif "Aides aux relais et aux actions ponctuelles" pourrait m'intéresser car j'ai pour projet de recruter pour accélérer nos projets
J'ai besoin d'être accompagné(e) sur le recrutement.
Merci d'avance pour votre appel</t>
  </si>
  <si>
    <t>user_help: precise / questionnaire . parcours: objectif précis / siret: 84377837400069 / codeNaf: 28.12Z / codeNAF1: / ville: MONTPELLIER / codePostal: 34000 / région: Occitanie / structure_sizes: TPE / denomination: MINERVE TECHNOLOGY / secteur: Fabrication d'équipements hydrauliques et pneumatiques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</si>
  <si>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maforconi-pvd-aniche@orange.fr</t>
  </si>
  <si>
    <t>FORCONI</t>
  </si>
  <si>
    <t>Marie-Anne</t>
  </si>
  <si>
    <t>Bonjour,
Mon entreprise a une activité de type "Administration publique générale" : Mairie.
Le dispositif "Aides aux relais et aux actions ponctuelles" pourrait m'intéresser car nous réfléchissons actuellement à un projet autour du compostage pour 2024 (construction et installation de composteurs de proximité, formation d'habitants ambassadeurs, ...).
Je souhaiterai savoir si ce type d'action peut être accompagnée et soutenue financièrement par l'ADEME.
Dans l'attente de votre retour, je vous remercie d'avance et vous souhaite une belle journée,
Marie-Anne FORCONI</t>
  </si>
  <si>
    <t>user_help: unknown / questionnaire . parcours: je ne sais pas par où commencer / siret: 21590008500014 / codeNaf: 84.11Z / codeNAF1: / ville: ANICHE / codePostal: 59580 / région: Hauts-de-France / structure_sizes: PME / denomination: COMMUNE D ANICHE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energetic_performance_audit</t>
  </si>
  <si>
    <t>economie@agenceecochablais.com</t>
  </si>
  <si>
    <t>Romain</t>
  </si>
  <si>
    <t>Bonjour,
Nous sommes une agence de développement économique basée à Thonon les Bains (74), sous forme associative, et projetons de pérenniser le poste de chargé de mission Ecoligie Industrielle et Territoriale que nous avons recruté il y a environ 8 mois en CDD.
Le dispositif "Aides aux relais et aux actions ponctuelles" pourrait donc nous intéresser.
Merci d'avance pour votre appel
Romain</t>
  </si>
  <si>
    <t>user_help: unknown / questionnaire . parcours: je ne sais pas par où commencer / siret: 39950028900059 / codeNaf: 94.99Z / codeNAF1: / ville: THONON-LES-BAINS / codePostal: 74200 / région: Auvergne-Rhône-Alpes / structure_sizes: TPE / denomination: L'AGENCE ECONOMIQUE DU CHABLAIS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unknown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</si>
  <si>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marguerite.decker@cevico.fr</t>
  </si>
  <si>
    <t>Jean-Marie</t>
  </si>
  <si>
    <t>DECKER</t>
  </si>
  <si>
    <t>Bonjour,
Mon entreprise a une activité de type "Travaux d'installation électrique dans tous locaux".
Le dispositif "Aides aux relais et aux actions ponctuelles" pourrait m'intéresser car j'ai pour projet de d'installation de PHOTOVOLTAIQUE
J'ai besoin d'être accompagné(e) sur les aides
Merci d'avance pour votre appel</t>
  </si>
  <si>
    <t>user_help: precise / questionnaire . parcours: objectif précis / siret: 31199870200030 / codeNaf: 43.21A / codeNAF1: / ville: BRUMATH / codePostal: 67170 / région: Grand Est / structure_sizes: PME / denomination: CEVICO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</si>
  <si>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fsteinle@cp-international.com</t>
  </si>
  <si>
    <t>STEINLE</t>
  </si>
  <si>
    <t>CP INTERNATIONAL</t>
  </si>
  <si>
    <t>Bonjour,
Mon entreprise a une activité de type "Commerce de gros d'autres biens domestiques".
Le dispositif "Aides aux relais et aux actions ponctuelles" pourrait m'intéresser car j'ai pour projet de ...
J'ai besoin d'être accompagné(e) sur la rénovation des bâtiments,
Merci d'avance pour votre appel</t>
  </si>
  <si>
    <t>user_help: unknown / questionnaire . parcours: je ne sais pas par où commencer / siret: 91602028200023 / codeNaf: 46.49Z / codeNAF1: / ville: COLMAR / codePostal: 68000 / région: Grand Est / structure_sizes: PME / denomination: CP INTERNATIONAL / secteur: Commerce de gros d'autres biens domestiques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</si>
  <si>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nicolas.papin@mydyag.com</t>
  </si>
  <si>
    <t>Papin</t>
  </si>
  <si>
    <t>Nicolas</t>
  </si>
  <si>
    <t>Bonjour,
Mon entreprise a une activité de type "Activités des sièges sociaux".
Le dispositif "Aides aux relais et aux actions ponctuelles" pourrait m'intéresser car j'ai pour projet de de lancer un projet de décarbonations visant un NET ZERO avant fin 2024, sur l'ensemble de mes activités pour autant, je n'ai pas les connaissances ni le temps pour conduire ce projet. En parallèle, nous sommes à la recherche de nouveaux locaux que je souhaite pouvoir faire rénover/modifier pour attendre nos objectifs.
J'ai besoin d'être accompagné dans cette démarche quant à la méthode et si possible comprendre dans le détail les aides financières auxquelles je peux prétendre.
Merci d'avance pour votre appel
Cordialement
Nicolas Papin</t>
  </si>
  <si>
    <t>user_help: unknown / questionnaire . parcours: je ne sais pas par où commencer / siret: 95145913000013 / codeNaf: 70.10Z / codeNAF1: / ville: PULLAY / codePostal: 27130 / région: Normandie / structure_sizes: TPE / denomination: MY DYAG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unknown / wastes_stake: no / questionnaire . objectif prioritaire . est la gestion des déchets: non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</si>
  <si>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louis.perez@devialet.com</t>
  </si>
  <si>
    <t>Perez</t>
  </si>
  <si>
    <t>Louis</t>
  </si>
  <si>
    <t>Bonjour,
Devialet conçoit, fabrique et commercialise des équipements hi-fi haut de gamme.
Nous souhaitons initier un projet d'ampleur de transition bas carbone et pour se faire j'aurai besoin de recruter une ressource supplémentaire dans mon équipe.
J'ai envisagé recruter une personne en alternance pour limiter le coût mais je souhaiterais savoir quelles sont les aides possibles pour les recrutements et quels accompagnements sont proposés.
Merci d'avance pour votre retour,
Louis Perez
Resp. Qualité et Développement durable</t>
  </si>
  <si>
    <t>user_help: unknown / questionnaire . parcours: je ne sais pas par où commencer / siret: 50215568200011 / codeNaf: 46.43Z / codeNAF1: / ville: PARIS 1 / codePostal: 75001 / région: Île-de-France / structure_sizes: PME / denomination: DEVIALET / secteur: Commerce de gros d'appareils électroménagers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</si>
  <si>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roudierpatrick@laposte.net</t>
  </si>
  <si>
    <t>roudier</t>
  </si>
  <si>
    <t>patrick</t>
  </si>
  <si>
    <t>Bonjour,
Mon entreprise a une activité de type "agriculture".
Le dispositif "Aides aux relais et aux actions ponctuelles" pourrait m'intéresser car j'ai pour projet de ...
J'ai besoin d'être accompagné(e) sur ...
Merci d'avance pour votre appel</t>
  </si>
  <si>
    <t>user_help: unknown / questionnaire . parcours: je ne sais pas par où commencer / siret: / codeNaf: / codeNAF1: / ville: / codePostal: / région: Auvergne-Rhône-Alpes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t>
  </si>
  <si>
    <t>maisonducauze@gmail.com</t>
  </si>
  <si>
    <t>Ducauze</t>
  </si>
  <si>
    <t>Frederic</t>
  </si>
  <si>
    <t>Bonjour,
Mon entreprise a une activité de type "artisanat".
Le dispositif "AMO chaufferie biomasse" pourrait m'intéresser car j'ai pour projet de ...
J'ai besoin d'être accompagné(e) sur ...
Merci d'avance pour votre appel</t>
  </si>
  <si>
    <t>amo-chaufferie-biomasse</t>
  </si>
  <si>
    <t>user_help: precise / questionnaire . parcours: objectif précis / siret: / codeNaf: / codeNAF1: / ville: / codePostal: / région: Occitanie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</si>
  <si>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rpostic@expensereduction.com</t>
  </si>
  <si>
    <t>POSTIC</t>
  </si>
  <si>
    <t>Rémi</t>
  </si>
  <si>
    <t>ALLOPTIM</t>
  </si>
  <si>
    <t>Bonjour,
Mon entreprise a une activité de type "Conseil pour les affaires et autres conseils de gestion".
Le dispositif "Baisse Les Watts" pourrait m'intéresser car j'ai pour projet de sécuriser que mon entreprise est exemplaire sur la maitrise de son énergie
J'ai besoin d'être accompagné(e) pour identifier les principaux sujets avec les potentiels maximums.
Merci d'avance pour votre appel</t>
  </si>
  <si>
    <t>user_help: unknown / questionnaire . parcours: je ne sais pas par où commencer / siret: 89269329200013 / codeNaf: 70.22Z / codeNAF1: / ville: FONSORBES / codePostal: 31470 / région: Occitanie / structure_sizes: TPE / denomination: ALLOPTIM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</si>
  <si>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Pas de rappel</t>
  </si>
  <si>
    <t>n.giteau@optima.tm.fr</t>
  </si>
  <si>
    <t>Giteau</t>
  </si>
  <si>
    <t>Noémie</t>
  </si>
  <si>
    <t>OPTIMA</t>
  </si>
  <si>
    <t>Bonjour,
Mon entreprise a une activité de type "Autres organisations fonctionnant par adhésion volontaire".
Le dispositif "Baisse Les Watts" pourrait m'intéresser car j'ai pour projet de ...
J'ai besoin d'être accompagné(e) sur ...
Merci d'avance pour votre appel</t>
  </si>
  <si>
    <t>user_help: unknown / questionnaire . parcours: je ne sais pas par où commencer / siret: 39430133700041 / codeNaf: 94.99Z / codeNAF1: / ville: VEZIN-LE-COQUET / codePostal: 35132 / région: Bretagne / structure_sizes: PME / denomination: OPTIMA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</si>
  <si>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Pas de rappel </t>
  </si>
  <si>
    <t>jeanfrancois.faustin@doetka.fr</t>
  </si>
  <si>
    <t>Faustin</t>
  </si>
  <si>
    <t>jean francois</t>
  </si>
  <si>
    <t>MARIE AND CO</t>
  </si>
  <si>
    <t>Bonjour,
Mon entreprise a une activité de type "Comm. dét. fleurs, plantes, etc, animaux de cie et leurs aliments".
Le dispositif "Baisse Les Watts" pourrait m'intéresser
Merci d'avance pour votre appel</t>
  </si>
  <si>
    <t>user_help: unknown / questionnaire . parcours: je ne sais pas par où commencer / siret: 89805277400020 / codeNaf: 47.76Z / codeNAF1: / ville: CLERMONT L'HERAULT / codePostal: 34800 / région: Occitanie / structure_sizes: TPE / denomination: MARIE AND CO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</si>
  <si>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Baisse les watts</t>
  </si>
  <si>
    <t>pubgabariers@laposte.net</t>
  </si>
  <si>
    <t>QUERE</t>
  </si>
  <si>
    <t>SOCIETE D EXPLOITATION DES GABARIERS</t>
  </si>
  <si>
    <t>Bonjour,
Mon entreprise a une activité de type "Restauration traditionnelle".
Le dispositif "Baisse Les Watts" pourrait m'intéresser car j'ai pour projet de ...
J'ai besoin d'être accompagné(e) sur ...
Merci d'avance pour votre appel</t>
  </si>
  <si>
    <t>user_help: unknown / questionnaire . parcours: je ne sais pas par où commencer / siret: 50915752500031 / codeNaf: 56.10A / codeNAF1: / ville: MOSNAC-SAINT-SIMEUX / codePostal: 16120 / région: Nouvelle-Aquitaine / structure_sizes: TPE / denomination: SOCIETE D EXPLOITATION DES GABARIERS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</si>
  <si>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cmeynard@chabret.com</t>
  </si>
  <si>
    <t>MEYNARD</t>
  </si>
  <si>
    <t>Cyprien</t>
  </si>
  <si>
    <t>Bonjour,
Mon entreprise a une activité de type "Fabrication objets divers en bois, liège, vannerie et sparterie".
Le dispositif "Bonus écologique" pourrait m'intéresser car j'ai pour projet de ...
J'ai besoin d'être accompagné(e) sur ...
Merci d'avance pour votre appel</t>
  </si>
  <si>
    <t>user_help: unknown / questionnaire . parcours: je ne sais pas par où commencer / siret: 49373643300027 / codeNaf: 16.29Z / codeNAF1: / ville: SAINT-BONNET-LE-CHATEAU / codePostal: 42380 / région: Auvergne-Rhône-Alpes / structure_sizes: TPE / denomination: ETABLISSEMENTS BEAL / secteur: Fabrication objets divers en bois, liège, vannerie et sparterie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</si>
  <si>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fatima.lte@outlook.com</t>
  </si>
  <si>
    <t>El alaoui</t>
  </si>
  <si>
    <t>Fatima</t>
  </si>
  <si>
    <t>Bonjour,
Mon entreprise a une activité de type "autre secteur".
Le dispositif "Bonus écologique" pourrait m'intéresser car j'ai pour projet de ...
J'ai besoin d'être accompagné(e) sur ...
Merci d'avance pour votre appel</t>
  </si>
  <si>
    <t>user_help: unknown / questionnaire . parcours: je ne sais pas par où commencer / siret: / codeNaf: / codeNAF1: / ville: / codePostal: / région: Bourgogne-Franche-Comté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</si>
  <si>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mrichard@ccld.com</t>
  </si>
  <si>
    <t>Richard</t>
  </si>
  <si>
    <t>Michel</t>
  </si>
  <si>
    <t>FINANCIERE CONCERTO GROUP</t>
  </si>
  <si>
    <t>Bonjour,
Mon entreprise a une activité de type "Conseil pour les affaires et autres conseils de gestion".
Le dispositif "Bonus écologique" pourrait m'intéresser car j'ai pour projet de changer de voiture et d’isolation de mes bureaux
J'ai besoin d'être accompagné(e) sur les dispositifs
Merci d'avance pour votre appel</t>
  </si>
  <si>
    <t>user_help: unknown / questionnaire . parcours: je ne sais pas par où commencer / siret: 82355947100029 / codeNaf: 70.22Z / codeNAF1: / ville: SAINT-CHAMOND / codePostal: 42400 / région: Auvergne-Rhône-Alpes / structure_sizes: TPE / denomination: FINANCIERE CONCERTO GROUP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</si>
  <si>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Bonus écologique + autre</t>
  </si>
  <si>
    <t>alain.rabes@orange.fr</t>
  </si>
  <si>
    <t>Rabes</t>
  </si>
  <si>
    <t>Alain</t>
  </si>
  <si>
    <t>LIMOUSIN PRIMEURS (RABES PRIMEURS)</t>
  </si>
  <si>
    <t>Bonjour,
Mon entreprise a une activité de type "Commerce de gros (commerce interentreprises) de fruits et légumes".
Le dispositif "Bonus écologique" pourrait m'intéresser car j'ai pour projet de remplacer nos fourgons diesel, par des fourgons électrique.
J'ai besoin d'être accompagné(e) sur les aides possible
Merci d'avance pour votre appel</t>
  </si>
  <si>
    <t>user_help: precise / questionnaire . parcours: objectif précis / siret: 50503265600017 / codeNaf: 46.31Z / codeNAF1: / ville: TULLE / codePostal: 19000 / région: Nouvelle-Aquitaine / structure_sizes: TPE / denomination: LIMOUSIN PRIMEURS / secteur: Commerce de gros (commerce interentreprises) de fruits et légumes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</si>
  <si>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christian.olivier@mbi-technology.fr</t>
  </si>
  <si>
    <t>M.B.I (MBI TECHNOLOGY)</t>
  </si>
  <si>
    <t>Bonjour,
Mon entreprise a une activité de type "Travaux d'installation électrique dans tous locaux".
Le dispositif "Bonus écologique" pourrait m'intéresser car j'ai pour projet de remplacer au moins un véhicule diesel de 2011
J'ai besoin d'être accompagné sur les aides potentielles associées.
Merci d'avance pour votre appel</t>
  </si>
  <si>
    <t>user_help: unknown / questionnaire . parcours: je ne sais pas par où commencer / siret: 48862141800034 / codeNaf: 43.21A / codeNAF1: / ville: MEUDON / codePostal: 92190 / région: Île-de-France / structure_sizes: TPE / denomination: M.B.I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</si>
  <si>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s.rouvreau@ascotran.com</t>
  </si>
  <si>
    <t>ROUVREAU</t>
  </si>
  <si>
    <t>ASCOTEC</t>
  </si>
  <si>
    <t>Bonjour,
Mon entreprise a une activité de type "Fabrication d'autres produits chimiques n.c.a.".
Le dispositif "Bonus écologique" pourrait m'intéresser car j'ai pour projet de ...
J'ai besoin d'être accompagné(e) sur ...
Merci d'avance pour votre appel</t>
  </si>
  <si>
    <t>user_help: unknown / questionnaire . parcours: je ne sais pas par où commencer / siret: 43827469800044 / codeNaf: 20.59Z / codeNAF1: / ville: SAINT-ETIENNE / codePostal: 42000 / région: Auvergne-Rhône-Alpes / structure_sizes: TPE / denomination: ASCOTEC / secteur: Fabrication d'autres produits chimiques n.c.a.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raw_materials_audit</t>
  </si>
  <si>
    <t>serge.meurillon@caps-conseil.fr</t>
  </si>
  <si>
    <t>Meurillon</t>
  </si>
  <si>
    <t>Serge</t>
  </si>
  <si>
    <t xml:space="preserve">CAPS CONSEIL </t>
  </si>
  <si>
    <t>Bonjour,
Mon entreprise a une activité de type "autre secteur".
Le dispositif "Bonus écologique" pourrait m'intéresser car j'ai pour projet de louer ou acheter un véhicule électrique.</t>
  </si>
  <si>
    <t>user_help: unknown / questionnaire . parcours: je ne sais pas par où commencer / siret: / codeNaf: / codeNAF1: / ville: / codePostal: / région: Hauts-de-France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</si>
  <si>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terredegymnaste@gmail.com</t>
  </si>
  <si>
    <t>Floury</t>
  </si>
  <si>
    <t>Marjolaine</t>
  </si>
  <si>
    <t>Marjolaine FLOURY</t>
  </si>
  <si>
    <t>Bonjour,
Mon entreprise a une activité de type "Vente à distance sur catalogue spécialisé".
Le dispositif "Bonus écologique" pourrait m'intéresser car j'ai pour projet d'acquérir un véhicule electrique pour mes déplacements professionnels
J'ai besoin d'être accompagné(e) sur le bonus écologique
Merci d'avance pour votre appel</t>
  </si>
  <si>
    <t>user_help: unknown / questionnaire . parcours: je ne sais pas par où commencer / siret: 82950981900019 / codeNaf: 47.91B / codeNAF1: / ville: PLAINTEL / codePostal: 22940 / région: Bretagne / structure_sizes: TPE / denomination: null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</si>
  <si>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florent.ledieu@me.com</t>
  </si>
  <si>
    <t>LEDIEU</t>
  </si>
  <si>
    <t>Florent</t>
  </si>
  <si>
    <t>NORMANDYPREV</t>
  </si>
  <si>
    <t>Bonjour,
Mon entreprise a une activité de type "Formation continue d'adultes".
Le dispositif "Bonus écologique" pourrait m'intéresser car j'ai pour projet de changer de véhicule (aujourd’hui véhicule personnelle et déplacements de plus de 40000 km/an
J'ai besoin d'être accompagné(e) sur la mobilisation de toutes les aides possibles
Merci d'avance pour votre appel</t>
  </si>
  <si>
    <t>user_help: precise / questionnaire . parcours: objectif précis / siret: 83439625100029 / codeNaf: 85.59A / codeNAF1: / ville: CANTELEU / codePostal: 76380 / région: Normandie / structure_sizes: TPE / denomination: NORMANDYPREV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</si>
  <si>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laurent.mesnard@wanadoo.fr</t>
  </si>
  <si>
    <t>Mesnard</t>
  </si>
  <si>
    <t>laurent</t>
  </si>
  <si>
    <t>SARL MESNARD LAURENT</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</si>
  <si>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</si>
  <si>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jf.albertini@gmail.com</t>
  </si>
  <si>
    <t>Albertini</t>
  </si>
  <si>
    <t>Jean-François</t>
  </si>
  <si>
    <t>AUBERGE LES OLIVIERS</t>
  </si>
  <si>
    <t>Bonjour,
Mon entreprise a une activité de type "Hôtels et hébergement similaire".
Le dispositif "Bonus écologique" pourrait m'intéresser car j'ai pour projet de de proposer un service de navette électrique vers l aeroport et musée.
Suite à la construction du premier hôtel BEPOS ( bâtiment à énergie positif) je voudrais développer la démarche écologique dans son fonctionnement.
J'ai besoin d'être accompagné(e) sur ...
Merci d'avance pour votre appel</t>
  </si>
  <si>
    <t>user_help: precise / questionnaire . parcours: objectif précis / siret: 48792443300013 / codeNaf: 55.10Z / codeNAF1: / ville: LUCCIANA / codePostal: 20290 / région: Corse / structure_sizes: TPE / denomination: AUBERGE LES OLIVIERS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</si>
  <si>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m.guiloineau@bizkor.fr</t>
  </si>
  <si>
    <t>Guiloineau</t>
  </si>
  <si>
    <t>Mathieu</t>
  </si>
  <si>
    <t>BIZKOR</t>
  </si>
  <si>
    <t>Bonjour,
Mon entreprise a une activité de type "Conseil pour les affaires et autres conseils de gestion".
Le dispositif "Bonus écologique" pourrait m'intéresser car j'ai pour projet de ...
J'ai besoin d'être accompagné(e) sur ...
Merci d'avance pour votre appel</t>
  </si>
  <si>
    <t>user_help: unknown / questionnaire . parcours: je ne sais pas par où commencer / siret: 82003638200027 / codeNaf: 70.22Z / codeNAF1: / ville: URRUGNE / codePostal: 64122 / région: Nouvelle-Aquitaine / structure_sizes: PME / denomination: BIZKOR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</si>
  <si>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paul-vurli@electriox.fr</t>
  </si>
  <si>
    <t>VURLI</t>
  </si>
  <si>
    <t>ELECTRIOX NORD</t>
  </si>
  <si>
    <t>Bonjour,
Mon entreprise a une activité de type "Travaux d'installation électrique dans tous locaux".
Le dispositif "Bonus écologique" pourrait m'intéresser car j'ai pour projet de d'acheter des véhicules électriques
J'ai besoin d'être accompagné(e) sur les démarches pour connaitre les aides possibles dans ce cadre.
Merci d'avance pour votre appel</t>
  </si>
  <si>
    <t>user_help: unknown / questionnaire . parcours: je ne sais pas par où commencer / siret: 52836105800027 / codeNaf: 43.21A / codeNAF1: / ville: GENAY / codePostal: 69730 / région: Auvergne-Rhône-Alpes / structure_sizes: TPE / denomination: ELECTRIOX NORD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</si>
  <si>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 xml:space="preserve">Bonus écologique  </t>
  </si>
  <si>
    <t>pressbur@yahoo.fr</t>
  </si>
  <si>
    <t>Pressburger</t>
  </si>
  <si>
    <t>Gilles</t>
  </si>
  <si>
    <t>Gilles PRESSBURGER</t>
  </si>
  <si>
    <t>Bonjour,
Mon entreprise a une activité de type "Autres travaux de finition".
Le dispositif "Bonus écologique" pourrait m'intéresser car j'ai pour projet d’acheter une camionnette électrique pour remplacer mon diesel !
J'ai besoin d'être accompagné(e) sur le financement du coût d’environ 70000€ ! Tarif actuel des utilitaires électriques !!!!!
Merci d'avance pour votre appel</t>
  </si>
  <si>
    <t>user_help: precise / questionnaire . parcours: objectif précis / siret: 32839403600102 / codeNaf: 43.39Z / codeNAF1: / ville: PALAISEAU / codePostal: 91120 / région: Île-de-France / structure_sizes: TPE / denomination: null / secteur: Autres travaux de finition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</si>
  <si>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yleforestier@igesa.fr</t>
  </si>
  <si>
    <t>LEFORESTIER</t>
  </si>
  <si>
    <t>YANN</t>
  </si>
  <si>
    <t>INSTITUTION DE GESTION SOCIALE DES ARMEES (IGESA)</t>
  </si>
  <si>
    <t>Bonjour,
Notre structure basée à Mont Dauphin a une activité de type établissement de vacances.
Le dispositif "Bonus écologique" pourrait m'intéresser car nous avons le projet d'acquérir un véhicule électrique.
J'ai besoin d'être accompagné(e) sur le cofinancement de cet investissement.
Merci d'avance pour votre appel</t>
  </si>
  <si>
    <t>user_help: precise / questionnaire . parcours: objectif précis / siret: 18009006000393 / codeNaf: 88.99B / codeNAF1: / ville: MONT-DAUPHIN / codePostal: 05600 / région: Provence-Alpes-Côte d'Azur / structure_sizes: TPE / denomination: INSTITUTION DE GESTION SOCIALE DES ARMEES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</si>
  <si>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elisabeth.bertrand@aucame.fr</t>
  </si>
  <si>
    <t>Duny</t>
  </si>
  <si>
    <t>Patrice</t>
  </si>
  <si>
    <t>AGENCE D'URBANISME DE CAEN NORMANDIE METROPOLE (AUCAME)</t>
  </si>
  <si>
    <t>Bonjour,
Le directeur de notre association, loi 1901, vient de prendre livraison (6 décembre 2023) d'une Renault Megane E-Tech 100 % électrique en LLD. Auparavant, il disposait d'une Renault Megane hybride, également en LLD.
Pouvons-nous prétendre au dispositif "Bonus écologique" ?
J'ai besoin d'être accompagné(e) sur la démarche.
Merci d'avance pour votre appel</t>
  </si>
  <si>
    <t>user_help: precise / questionnaire . parcours: objectif précis / siret: 48758188600040 / codeNaf: 71.11Z / codeNAF1: / ville: CAEN / codePostal: 14000 / région: Normandie / structure_sizes: TPE / denomination: AGENCE D'URBANISME DE CAEN NORMANDIE METROPOLE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</si>
  <si>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d.espinosa@lodges-ciat.com</t>
  </si>
  <si>
    <t>ESPINOSA</t>
  </si>
  <si>
    <t>DAVID</t>
  </si>
  <si>
    <t>LODGES CIAT (CIAT PRODUCTION) (C.I.A.T. DPS)</t>
  </si>
  <si>
    <t>Bonjour,
Mon entreprise a une activité de type "Fabrication d'articles textiles, sauf habillement".
Le dispositif "Bonus écologique" pourrait m'intéresser car j'ai pour projet de ...
J'ai besoin d'être accompagné(e) sur ...
Merci d'avance pour votre appel</t>
  </si>
  <si>
    <t>user_help: unknown / questionnaire . parcours: je ne sais pas par où commencer / siret: 49196695800010 / codeNaf: 13.92Z / codeNAF1: / ville: MAZERES / codePostal: 09270 / région: Occitanie / structure_sizes: PME / denomination: LODGES CIAT / secteur: Fabrication d'articles textiles, sauf habillement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</si>
  <si>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ced806-6@yahoo.fr</t>
  </si>
  <si>
    <t>Garric</t>
  </si>
  <si>
    <t>Cedric</t>
  </si>
  <si>
    <t>LA CLE FRANCAISE</t>
  </si>
  <si>
    <t>Bonjour,
Mon entreprise a une activité de type "Autres activités nettoyage des bâtiments et nettoyage industriel".
Le dispositif "Bonus écologique" pourrait m'intéresser car j'ai pour projet de ...
J'ai besoin d'être accompagné(e) sur ...
Merci d'avance pour votre appel</t>
  </si>
  <si>
    <t>user_help: unknown / questionnaire . parcours: je ne sais pas par où commencer / siret: 85342563500010 / codeNaf: 81.22Z / codeNAF1: / ville: BALMA / codePostal: 31130 / région: Occitanie / structure_sizes: TPE / denomination: LA CLE FRANCAISE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unknown</t>
  </si>
  <si>
    <t>jeanne.cottard@starmat.fr</t>
  </si>
  <si>
    <t>COTTARD</t>
  </si>
  <si>
    <t>jeanne</t>
  </si>
  <si>
    <t>STARMAT</t>
  </si>
  <si>
    <t>Bonjour,
Mon entreprise a une activité de type "Autres activités de soutien aux entreprises n.c.a.".
Le dispositif "Bonus écologique" pourrait m'intéresser car j'ai pour projet de ...
J'ai besoin d'être accompagné(e) sur ...
Merci d'avance pour votre appel</t>
  </si>
  <si>
    <t>user_help: unknown / questionnaire . parcours: je ne sais pas par où commencer / siret: 44903412300041 / codeNaf: 82.99Z / codeNAF1: / ville: NANTERRE / codePostal: 92000 / région: Île-de-France / structure_sizes: TPE / denomination: STARMAT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</si>
  <si>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gwenael.legrand@toitetjoie.com</t>
  </si>
  <si>
    <t>legrand</t>
  </si>
  <si>
    <t>gwenael</t>
  </si>
  <si>
    <t>SOCIETE ANONYME D'HABITATIONS A LOYER MODERE TOIT ET JOIE</t>
  </si>
  <si>
    <t>Bonjour,
Mon entreprise a une activité de type "Location de logements".
Le dispositif "Bonus écologique" pourrait m'intéresser car j'ai pour projet de ...
J'ai besoin d'être accompagné(e) sur ...
Merci d'avance pour votre appel</t>
  </si>
  <si>
    <t>user_help: unknown / questionnaire . parcours: je ne sais pas par où commencer / siret: 57215017500030 / codeNaf: 68.20A / codeNAF1: / ville: PARIS 14 / codePostal: 75014 / région: Île-de-France / structure_sizes: ETI,GE / denomination: SOCIETE ANONYME D'HABITATIONS A LOYER MODERE TOIT ET JOIE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</si>
  <si>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c.fremaux@transcan.fr</t>
  </si>
  <si>
    <t>FREMAUX</t>
  </si>
  <si>
    <t>TRANSCAN LOGISTIQUE (TRANSCAN LOGISTIQUE)</t>
  </si>
  <si>
    <t>Bonjour,
Mon entreprise a une activité de type "Transports routiers de fret interurbains".
Le dispositif "Bonus écologique" pourrait m'intéresser car j'ai pour projet d'installer des bornes des recharges électriques et d'acheter des véhicules à assistance électrique.
J'ai besoin d'être accompagné(e) sur la constitution du dossier et les modalités de financement.
Merci d'avance pour votre appel</t>
  </si>
  <si>
    <t>user_help: precise / questionnaire . parcours: objectif précis / siret: 43955806500041 / codeNaf: 49.41A / codeNAF1: / ville: LE BROC / codePostal: 06510 / région: Provence-Alpes-Côte d'Azur / structure_sizes: PME / denomination: TRANSCAN LOGISTIQUE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</si>
  <si>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bruno@azinfo.fr</t>
  </si>
  <si>
    <t>Bruno</t>
  </si>
  <si>
    <t>Bellail</t>
  </si>
  <si>
    <t>AZINFO</t>
  </si>
  <si>
    <t>Bonjour,
Mon entreprise a une activité de type "Comm. détail ordinateurs unités périph. &amp; logiciels (magas. spéc)".
Le dispositif "Bonus écologique" pourrait m'intéresser car j'ai pour projet de faire évoluer mon parc auto dans les 2 prochaines années.
J'ai besoin d'être accompagné(e) sur les aides pour le financement de véhicule electrique.
Merci d'avance pour votre appel</t>
  </si>
  <si>
    <t>user_help: unknown / questionnaire . parcours: je ne sais pas par où commencer / siret: 49855639800036 / codeNaf: 47.41Z / codeNAF1: / ville: ERAGNY / codePostal: 95610 / région: Île-de-France / structure_sizes: TPE / denomination: AZINFO / secteur: Comm. détail ordinateurs unités périph. &amp; logiciels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</si>
  <si>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contact@idepro-habitat.fr</t>
  </si>
  <si>
    <t>MALACLET-SIRDEY</t>
  </si>
  <si>
    <t>Joffrey</t>
  </si>
  <si>
    <t>IDEPRO HABITAT</t>
  </si>
  <si>
    <t>Bonjour,
Mon entreprise a une activité de type "Travaux d'isolation".
Le dispositif "Bonus écologique" pourrait m'intéresser car j'ai pour projet de renouveler ma flotte auto.
J'ai besoin d'être accompagné(e) sur l’identification des véhicules éligibles.
Merci d'avance pour votre appel</t>
  </si>
  <si>
    <t>user_help: unknown / questionnaire . parcours: je ne sais pas par où commencer / siret: 83346291400023 / codeNaf: 43.29A / codeNAF1: / ville: LONGVIC / codePostal: 21600 / région: Bourgogne-Franche-Comté / structure_sizes: TPE / denomination: IDEPRO HABITAT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</si>
  <si>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maryamelie.emery@mur-group.com</t>
  </si>
  <si>
    <t>emery</t>
  </si>
  <si>
    <t>mary</t>
  </si>
  <si>
    <t>Bonjour,
Mon entreprise a une activité de type "Transports routiers de fret de proximité".
Le dispositif "Booster Éco-Énergie Tertiaire" pourrait m'intéresser car j'ai pour projet de ...
J'ai besoin d'être accompagné(e) sur ...
Merci d'avance pour votre appel</t>
  </si>
  <si>
    <t>user_help: unknown / questionnaire . parcours: je ne sais pas par où commencer / siret: 31872207100046 / codeNaf: 49.41B / codeNAF1: / ville: RIOM / codePostal: 63200 / région: Auvergne-Rhône-Alpes / structure_sizes: PME / denomination: SARL TRANSPORTS MUR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</si>
  <si>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lbs.stockage@gmail.com</t>
  </si>
  <si>
    <t>robic</t>
  </si>
  <si>
    <t>julien</t>
  </si>
  <si>
    <t>Bonjour,
Mon entreprise a une activité de type "Location de terrains et d'autres biens immobiliers".
Le dispositif "Booster Éco-Énergie Tertiaire" pourrait m'intéresser car j'ai pour projet de rénover mes bâtiments pour moins consommer en électricité
J'ai besoin d'être accompagné(e) sur ce projet et avoir des information sur ce qui peut être proposé
Merci d'avance pour votre appel</t>
  </si>
  <si>
    <t>user_help: unknown / questionnaire . parcours: je ne sais pas par où commencer / siret: 53192010600022 / codeNaf: 68.20B / codeNAF1: / ville: QUEVEN / codePostal: 56530 / région: Bretagne / structure_sizes: TPE / denomination: LORIENT BOX STOCKAGE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</si>
  <si>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g.gest@ambee.fr</t>
  </si>
  <si>
    <t>GEST</t>
  </si>
  <si>
    <t>Georges</t>
  </si>
  <si>
    <t>Bonjour,
Mon entreprise a une activité de type "Ingénierie, études techniques".
Nous souhaiterions avoir une vision claire des aides mobilisables nous permettant de rénover nos locaux, et de la procédure à suivre pour les obtenir (études préalables, documents nécessaires, versements...)</t>
  </si>
  <si>
    <t>user_help: precise / questionnaire . parcours: objectif précis / siret: 79367997800056 / codeNaf: 71.12B / codeNAF1: / ville: CHAPONOST / codePostal: 69630 / région: Auvergne-Rhône-Alpes / structure_sizes: PME / denomination: AMBEE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</si>
  <si>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bourg.sylvain15@orange.fr</t>
  </si>
  <si>
    <t>bourg</t>
  </si>
  <si>
    <t>sylvain</t>
  </si>
  <si>
    <t>Bonjour,
Mon entreprise a une activité de type "Restauration traditionnelle".
Le dispositif "Booster Éco-Énergie Tertiaire" pourrait m'intéresser car j'ai pour projet de ...
J'ai besoin d'être accompagné(e) sur ...
Merci d'avance pour votre appel</t>
  </si>
  <si>
    <t>user_help: precise / questionnaire . parcours: objectif précis / siret: 49950849700017 / codeNaf: 56.10A / codeNAF1: / ville: MASSIAC / codePostal: 15500 / région: Auvergne-Rhône-Alpes / structure_sizes: TPE / denomination: null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</si>
  <si>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secretariat@a2s-immo.fr</t>
  </si>
  <si>
    <t>REPELLIN</t>
  </si>
  <si>
    <t>JEAN BAPTISTE</t>
  </si>
  <si>
    <t>Bonjour,
Nous sommes un société civile immobilière, nous devons mettre en route la rénovation de logement d'habitation. Nous avons fait faire les DPE, aujourd'hui nous sommes un peu perdu pour la mise en œuvre de la rénovation. Y a t-il des aides financières pour les SCI ? Comment faire des travaux qui nous assure que les logements seront mieux classés ? Nous ne savons pas comment mettre en place ces rénovations ?
Merci d'avance pour votre appel</t>
  </si>
  <si>
    <t>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</si>
  <si>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auberge.ecole@orange.fr</t>
  </si>
  <si>
    <t>Montusclat</t>
  </si>
  <si>
    <t>Iulia</t>
  </si>
  <si>
    <t>Bonjour,
Mon entreprise a une activité de type "Location de terrains et d'autres biens immobiliers".
Le dispositif "Booster Éco-Énergie Tertiaire" pourrait m'intéresser car j'ai pour projet de changer de type de chauffage et changer les menuiseries du bâtiment.
J'ai besoin d'être accompagnée.
Merci d'avance pour votre appel</t>
  </si>
  <si>
    <t>user_help: precise / questionnaire . parcours: objectif précis / siret: 83158758900019 / codeNaf: 68.20B / codeNAF1: / ville: BELSENTES / codePostal: 07160 / région: Auvergne-Rhône-Alpes / structure_sizes: TPE / denomination: SCI M.C.I.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</si>
  <si>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arnaud.frederique@bbox.fr</t>
  </si>
  <si>
    <t>Frederique</t>
  </si>
  <si>
    <t>Bonjour,
Mon entreprise a une activité de type "tertiaire".
Le dispositif "Booster Éco-Énergie Tertiaire" pourrait m'intéresser car j'ai pour projet de ...
J'ai besoin d'être accompagné(e) sur ...
Merci d'avance pour votre appel</t>
  </si>
  <si>
    <t>romain.zanatta@alternative-collecte.com</t>
  </si>
  <si>
    <t>Zanatta</t>
  </si>
  <si>
    <t>Bonjour,
Mon entreprise a une activité de négoce agricole.
Le dispositif "Booster Éco-Énergie Tertiaire" pourrait m'intéresser car j'ai pour projet de rénovation de nos fenetres pour optimiser la performance énérgétique de nos batiments.
J'ai besoin d'être accompagné(e) sur les possibilités d'aide.
Merci d'avance,
Merci d'avance pour votre appel</t>
  </si>
  <si>
    <t>user_help: precise / questionnaire . parcours: objectif précis / siret: 43384365300026 / codeNaf: 46.21Z / codeNAF1: / ville: AVIGNONET-LAURAGAIS / codePostal: 31290 / région: Occitanie / structure_sizes: TPE / denomination: L'ALTERNATIVE COLLECTE / secteur: Comm. de gros céréales, tabac non manuf. et aliments pour bétail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</si>
  <si>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lepoulvern@yahoo.fr</t>
  </si>
  <si>
    <t>bannier</t>
  </si>
  <si>
    <t>Bonjour,
Mon entreprise a une activité de type "Restauration traditionnelle".
Le dispositif "Booster Éco-Énergie Tertiaire" pourrait m'intéresser car j'ai pour projet de renover mon batiment
J'ai besoin d'être accompagné(e) sur tout le projet
Merci d'avance pour votre appel</t>
  </si>
  <si>
    <t>user_help: precise / questionnaire . parcours: objectif précis / siret: 49019926200026 / codeNaf: 56.10A / codeNAF1: / ville: LANDAUL / codePostal: 56690 / région: Bretagne / structure_sizes: TPE / denomination: BANNIER-WILHELEM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</si>
  <si>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barbara.roy@gardinier.com</t>
  </si>
  <si>
    <t>Roy</t>
  </si>
  <si>
    <t>Bonjour,
Nous sommes un groupe spécialisé dans la gastronomie, l'hôtellerie et le vin.
Dans le cadre d'une démarche RSE, nous souhaitons entamer des projets de transition écologique.
Dans cette perspective, je souhaiterais donc avoir plus d'informations concernant les dispositifs que vous proposez.
Merci d'avance pour votre retour</t>
  </si>
  <si>
    <t>user_help: unknown / questionnaire . parcours: je ne sais pas par où commencer / siret: 32250550400108 / codeNaf: 64.20Z / codeNAF1: / ville: PARIS 8 / codePostal: 75008 / région: Île-de-France / structure_sizes: PME / denomination: GARDINIER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t>
  </si>
  <si>
    <t>christophe@graffeuille.com</t>
  </si>
  <si>
    <t>Raguet-Bouillon</t>
  </si>
  <si>
    <t>ETS GRAFFEUILLE</t>
  </si>
  <si>
    <t>Bonjour,
Mon entreprise a une activité de type "Entretien et réparation d'autres véhicules automobiles".
Le dispositif "Coup de pouce Chauffage" pourrait m'intéresser car j'ai pour projet de remplacement de chaudière fioul
J'ai besoin d'être accompagné(e) sur ce projet afin de trouver différentes aides d
financières
Merci d'avance pour votre appel</t>
  </si>
  <si>
    <t>user_help: precise / questionnaire . parcours: objectif précis / siret: 38082439100011 / codeNaf: 45.20B / codeNAF1: / ville: ROUILLAC / codePostal: 16170 / région: Nouvelle-Aquitaine / structure_sizes: PME / denomination: ETS GRAFFEUILLE / secteur: Entretien et réparation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</si>
  <si>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contact@accordeons17.fr</t>
  </si>
  <si>
    <t>Carine</t>
  </si>
  <si>
    <t>Carine PRUD'HOMME (LALOY) (ACCORDEON 17)</t>
  </si>
  <si>
    <t>Bonjour,
Mon entreprise a une activité de type "artisanat".
Le dispositif "Coup de pouce Chauffage" pourrait m'intéresser car j'ai pour projet de renouveler les grilles-pains du local destiné à mon établissement secondaire et de changer par la suite le chauffage fioul de mon établissement principal
J'ai besoin d'être accompagné(e) sur les aides possibles sur le sujet
Merci d'avance pour votre appel</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</si>
  <si>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</si>
  <si>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agnes@la-vaure.com</t>
  </si>
  <si>
    <t>KA</t>
  </si>
  <si>
    <t>Agnes</t>
  </si>
  <si>
    <t>LAVAURE-INVEST</t>
  </si>
  <si>
    <t>Bonjour,
Mon entreprise a une activité de type "Location de terrains et d'autres biens immobiliers".
Le dispositif "Coup de pouce Chauffage" pourrait m'intéresser car j'ai pour projet de rendre écologique le chauffage de notre domaine (chaudière fioul pour 2 maisons, mise en place d'un système de chauffage et isolation sur les granges pour les manifestations - mariage, évènements personnels, évènements professionnels)
J'ai besoin d'être accompagné(e) sur les solutions de financement de ces changements (paiement sur fonds propres de pompes à chaleur pour 1 maison, mais trop difficile financièrement à réaliser tout le reste)
Merci d'avance pour votre appel</t>
  </si>
  <si>
    <t>user_help: precise / questionnaire . parcours: objectif précis / siret: 91073318700033 / codeNaf: 68.20B / codeNAF1: / ville: COTEAUX-DU-BLANZACAIS / codePostal: 16250 / région: Nouvelle-Aquitaine / structure_sizes: TPE / denomination: LAVAURE-INVEST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</si>
  <si>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chris.maison.mere@gmail.com</t>
  </si>
  <si>
    <t>LE GUEN</t>
  </si>
  <si>
    <t>Chris</t>
  </si>
  <si>
    <t>MAISON MERE</t>
  </si>
  <si>
    <t>Bonjour,
Mon entreprise a une activité de type "Autres activités récréatives et de loisirs".
Le dispositif "Coup de pouce Chauffage" pourrait m'intéresser car j'ai pour projet de rénovation d'une partie de mes locaux.
J'ai besoin d'être accompagné(e) sur les process et le montant des aides potentielles.
Merci d'avance pour votre appel</t>
  </si>
  <si>
    <t>user_help: precise / questionnaire . parcours: objectif précis / siret: 90357569400026 / codeNaf: 93.29Z / codeNAF1: / ville: NEUVILLE-DE-POITOU / codePostal: 86170 / région: Nouvelle-Aquitaine / structure_sizes: TPE / denomination: MAISON MERE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</si>
  <si>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contact@bassineaujardin.fr</t>
  </si>
  <si>
    <t>FARCY</t>
  </si>
  <si>
    <t>BASSIN EAU JARDIN</t>
  </si>
  <si>
    <t>Bonjour,
Mon entreprise a une activité de type "Comm. dét. fleurs, plantes, etc, animaux de cie et leurs aliments".
Le dispositif "Coup de pouce Chauffage" pourrait m'intéresser car j'ai pour projet de modifier mon installation de chauffage.
J'ai besoin d'être accompagné(e) sur les solutions que l'on peut choisir.
Merci d'avance pour votre appel</t>
  </si>
  <si>
    <t>user_help: precise / questionnaire . parcours: objectif précis / siret: 80502045000013 / codeNaf: 47.76Z / codeNAF1: / ville: SAINT-MEEN-LE-GRAND / codePostal: 35290 / région: Bretagne / structure_sizes: TPE / denomination: BASSIN EAU JARDIN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</si>
  <si>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rachel@gueulesdebois.fr</t>
  </si>
  <si>
    <t>LOUISET</t>
  </si>
  <si>
    <t>Rachel</t>
  </si>
  <si>
    <t>Bonjour,
Mon entreprise a une activité de type "Autres organisations fonctionnant par adhésion volontaire".
Le dispositif "Coup de pouce Chauffage" pourrait m'intéresser car j'ai pour projet d'installer un poêle à bois dans le bureau des salariés.
J'ai besoin d'être accompagné(e) sur la réalisation des travaux et les aides de financement possibles.
Merci d'avance pour votre appel</t>
  </si>
  <si>
    <t>user_help: unknown / questionnaire . parcours: je ne sais pas par où commencer / siret: 83042131900039 / codeNaf: 94.99Z / codeNAF1: / ville: NANTES / codePostal: 44200 / région: Pays de la Loire / structure_sizes: TPE / denomination: GUEULES DE BOIS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</si>
  <si>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vdelangue@actiges.fr</t>
  </si>
  <si>
    <t>DELANGUE</t>
  </si>
  <si>
    <t>ACTIGES</t>
  </si>
  <si>
    <t>Bonjour,
Mon entreprise a une activité de type "Activités comptables".
Le dispositif "Coup de pouce Chauffage" pourrait m'intéresser car j'ai pour projet de changer le mode de chauffage de l'entreprise afin de diminuer la consommation
J'ai besoin d'être accompagné(e) sur le choix du mode de chauffage économique
Merci d'avance pour votre appel</t>
  </si>
  <si>
    <t>user_help: precise / questionnaire . parcours: objectif précis / siret: 43893759100024 / codeNaf: 69.20Z / codeNAF1: / ville: LA MADELEINE / codePostal: 59110 / région: Hauts-de-France / structure_sizes: TPE / denomination: ACTIGES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</si>
  <si>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nmagdeleine@gmail.com</t>
  </si>
  <si>
    <t>Magdeleine</t>
  </si>
  <si>
    <t>CARQ</t>
  </si>
  <si>
    <t>Bonjour,
Mon entreprise a une activité de type "Hôtels et hébergement similaire".
Le dispositif "Coup de pouce Chauffage" pourrait m'intéresser car j'ai pour projet d'installer un insert ou un poêle à granules afin de chauffer mon établissement. Actuellement il y a une climatisation réversible non efficace.
J'ai besoin d'être accompagné(e) sur le choix de l'installation et son financement.
Merci d'avance pour votre appel</t>
  </si>
  <si>
    <t>user_help: precise / questionnaire . parcours: objectif précis / siret: 89999665600018 / codeNaf: 55.10Z / codeNAF1: / ville: EGUILLES / codePostal: 13510 / région: Provence-Alpes-Côte d'Azur / structure_sizes: TPE / denomination: CARQ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</si>
  <si>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florencevb@orange.fr</t>
  </si>
  <si>
    <t>VALLIN-BALAS</t>
  </si>
  <si>
    <t>LES TRIANDINES</t>
  </si>
  <si>
    <t>Bonjour,
Mon entreprise a une activité de type "Autres organisations fonctionnant par adhésion volontaire" Association du réseau de Cocagne gérant un Chantier d'insertion de maraichage.
Le dispositif "Coup de pouce Chauffage" pourrait m'intéresser car j'ai pour projet de réhabiliter le bâtiment actuel vétuste chauffé avec radiateurs électriques par une chaufferie granulés bois. ...
J'ai besoin d'être accompagné(e) sur les financements possibles : chauffage bois, installation PV, etc
Merci d'avance pour votre appel</t>
  </si>
  <si>
    <t>user_help: precise / questionnaire . parcours: objectif précis / siret: 34276118600036 / codeNaf: 94.99Z / codeNAF1: / ville: COGNIN / codePostal: 73160 / région: Auvergne-Rhône-Alpes / structure_sizes: PME / denomination: LES TRIANDINES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</si>
  <si>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marie@melt-communication.fr</t>
  </si>
  <si>
    <t>Tissier</t>
  </si>
  <si>
    <t>MELT</t>
  </si>
  <si>
    <t>Bonjour,
Mon entreprise a une activité de type "Conseil en relations publiques et communication".
Le dispositif "Diagnostic Transition Ecologique" pourrait m'intéresser car j'ai pour projet d'améliorer les pratiques de mon agence et d'éventuellement valider cela par une labellisation RSE ou le passage au statut d'entreprise à mission
J'ai besoin d'être accompagné(e) sur ce qu'il est possible de faire pour une petite entreprise comme la mienne (TPE : 2 ETP)
Merci d'avance
Bien cordialement
Marie Tissier</t>
  </si>
  <si>
    <t>diagnostic-transition-ecologique</t>
  </si>
  <si>
    <t>user_help: precise / questionnaire . parcours: objectif précis / siret: 83965361500022 / codeNaf: 70.21Z / codeNAF1: / ville: LYON 7EME / codePostal: 69007 / région: Auvergne-Rhône-Alpes / structure_sizes: TPE / denomination: MELT / secteur: Conseil en relations publiques et communication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</si>
  <si>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contact@simethis.fr</t>
  </si>
  <si>
    <t>LE BOULANGER</t>
  </si>
  <si>
    <t>SIMETHIS EURL</t>
  </si>
  <si>
    <t>Bonjour,
Mon entreprise a une activité de type "Ingénierie, études techniques".
Le dispositif "Diagnostic Transition Ecologique" pourrait m'intéresser car j'ai pour projet de connaitre l'impact écologique de l'entreprise
J'ai besoin d'être accompagné(e) sur le Diagnostic Transition Ecologique
Merci d'avance pour votre appel</t>
  </si>
  <si>
    <t>user_help: unknown / questionnaire . parcours: je ne sais pas par où commencer / siret: 48872060800048 / codeNaf: 71.12B / codeNAF1: / ville: CANEJAN / codePostal: 33610 / région: Nouvelle-Aquitaine / structure_sizes: TPE / denomination: SIMETHIS EURL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</si>
  <si>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jdlg@live.fr</t>
  </si>
  <si>
    <t>DELAGARDE</t>
  </si>
  <si>
    <t>Bonjour,
Mon entreprise a une activité de type "Boulangerie et boulangerie-pâtisserie".
Le dispositif "Diag Perf'Immo" pourrait m'intéresser car j'ai pour projet de rénover mon bâtiment technique (fournil et laboratoire pâtisserie)
J'ai besoin d'être accompagné(e) sur les moyens à mettre en oeuvres.
Merci d'avance pour votre appel</t>
  </si>
  <si>
    <t>user_help: precise / questionnaire . parcours: objectif précis / siret: 41501702900042 / codeNaf: 10.71C / codeNAF1: / ville: MEUDON / codePostal: 92190 / région: Île-de-France / structure_sizes: TPE / denomination: DELAGARDE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</si>
  <si>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chateau-la-roque-forcade1@orange.fr</t>
  </si>
  <si>
    <t>Laurence</t>
  </si>
  <si>
    <t>MAURIZOT</t>
  </si>
  <si>
    <t>SVI SAINTE VICTOIRE INVESTISSEMENT</t>
  </si>
  <si>
    <t>Bonjour,
Mon entreprise a une activité de type "tourisme".
Le dispositif "Eco-Défis des artisans et des commerçants" pourrait m'intéresser car j'ai pour projet de mieux traiter mes déchets, économiser l'énergie et sensibiliser mon personnel aux bonnes pratiques écologiques.
J'ai besoin d'être accompagné(e) sur tous ces points.
Merci d'avance pour votre appel</t>
  </si>
  <si>
    <t>user_help: unknown / questionnaire . parcours: je ne sais pas par où commencer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</si>
  <si>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chateau.julien@gmail.com</t>
  </si>
  <si>
    <t>chateau</t>
  </si>
  <si>
    <t>CCB</t>
  </si>
  <si>
    <t>Bonjour,
Mon entreprise a une activité de type "Commerce de détail de boissons en magasin spécialisé".
Le dispositif "Eco-Défis des artisans et des commerçants" pourrait m'intéresser car j'ai pour projet de ...
J'ai besoin d'être accompagné(e) sur ...
Merci d'avance pour votre appel</t>
  </si>
  <si>
    <t>user_help: unknown / questionnaire . parcours: je ne sais pas par où commencer / siret: 52807107900024 / codeNaf: 47.25Z / codeNAF1: / ville: L'ISLE-D'ABEAU / codePostal: 38080 / région: Auvergne-Rhône-Alpes / structure_sizes: TPE / denomination: CCB / secteur: Commerce de détail de boissons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</si>
  <si>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stephanie.dupraz@le-monastere.org</t>
  </si>
  <si>
    <t>dupraz</t>
  </si>
  <si>
    <t>NOUVEAU MONASTERE</t>
  </si>
  <si>
    <t>Bonjour,
Mon entreprise a une activité de type "Autres hébergements".
Le dispositif "Eco-Défis des artisans et des commerçants" pourrait m'intéresser car .
Merci d'avance pour votre appel</t>
  </si>
  <si>
    <t>user_help: unknown / questionnaire . parcours: je ne sais pas par où commencer / siret: 53005349500012 / codeNaf: 55.90Z / codeNAF1: / ville: SAINTE-CROIX / codePostal: 26150 / région: Auvergne-Rhône-Alpes / structure_sizes: TPE / denomination: NOUVEAU MONASTERE / secteur: Autres hébergements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</si>
  <si>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durandtp@orange.fr</t>
  </si>
  <si>
    <t>DURAND</t>
  </si>
  <si>
    <t>Mickael</t>
  </si>
  <si>
    <t>DURAND TRAVAUX PUBLICS</t>
  </si>
  <si>
    <t>Bonjour,
Mon entreprise a une activité de type "Travaux de terrassement courants et travaux préparatoires".
Le dispositif "Engins moins polluants" pourrait m'intéresser car j'ai pour projet de ...
J'ai besoin d'être accompagné(e) sur l'achat d'une nouvelle pelle à pneus
Merci d'avance pour votre appel</t>
  </si>
  <si>
    <t>user_help: unknown / questionnaire . parcours: je ne sais pas par où commencer / siret: 52179343000021 / codeNaf: 43.12A / codeNAF1: / ville: SAINT-DIDIER-DE-LA-TOUR / codePostal: 38110 / région: Auvergne-Rhône-Alpes / structure_sizes: TPE / denomination: DURAND TRAVAUX PUBLICS / secteur: Travaux de terrassement courants et travaux préparatoires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</si>
  <si>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elous@lagadec.fr</t>
  </si>
  <si>
    <t>Lous</t>
  </si>
  <si>
    <t>Erika</t>
  </si>
  <si>
    <t>CARRIERES LAGADEC</t>
  </si>
  <si>
    <t>Bonjour,
Mon entreprise a une activité de type "Exploit gravieres &amp; sablieres, extraction argiles &amp; kaolin".
Le dispositif "Engins moins polluants" pourrait m'intéresser car j'ai pour projet de ...
J'ai besoin d'être accompagné(e) sur ...
Merci d'avance pour votre appel</t>
  </si>
  <si>
    <t>user_help: unknown / questionnaire . parcours: je ne sais pas par où commencer / siret: 63582029300150 / codeNaf: 08.12Z / codeNAF1: / ville: BREST / codePostal: 29200 / région: Bretagne / structure_sizes: PME / denomination: CARRIERES LAGADEC / secteur: Exploit gravieres &amp; sablieres, extraction argiles &amp; kaolin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</si>
  <si>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katell@necense.fr</t>
  </si>
  <si>
    <t>Duchamps</t>
  </si>
  <si>
    <t>Katell</t>
  </si>
  <si>
    <t>Bonjour,
Mon entreprise a une activité de type "Commerce de gros (commerce interentreprises) de boissons".
Le dispositif "Étude "alimentation durable"" pourrait m'intéresser car j'ai pour projet d'améliorer l'impact de ma société.
J'ai besoin de connaître l'étendu de cette aide et le type d'accompagnement.
Merci d'avance pour votre appel.
Katell</t>
  </si>
  <si>
    <t>etude-alimentation-durable</t>
  </si>
  <si>
    <t>user_help: precise / questionnaire . parcours: objectif précis / siret: 95327815700011 / codeNaf: 46.34Z / codeNAF1: / ville: PARIS 15 / codePostal: 75015 / région: Île-de-France / structure_sizes: TPE / denomination: NECENSE / secteur: Commerce de gros (commerce interentreprises) de boissons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</si>
  <si>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lmarie@adds62.fr</t>
  </si>
  <si>
    <t>Léa</t>
  </si>
  <si>
    <t>Bonjour,
Mon entreprise a une activité de type "Second oeuvre du batiment" avec du personnel en insertion.
Le dispositif "Étude "centres de tri"" pourrait m'intéresser car j'ai pour projet de mettre en place une plateforme de réemploi des matériaux du batiment.
J'ai besoin d'être accompagné(e) sur l'étude de gisement.
Merci d'avance pour votre appel</t>
  </si>
  <si>
    <t>etude-centres-de-tri</t>
  </si>
  <si>
    <t>rqshe@plastiques-verchere.com</t>
  </si>
  <si>
    <t>Janin</t>
  </si>
  <si>
    <t>Jean-Claude</t>
  </si>
  <si>
    <t>user_help: unknown / questionnaire . parcours: je ne sais pas par où commencer / siret: / codeNaf: / codeNAF1: / ville: / codePostal: / région: Auvergne-Rhône-Alpes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</si>
  <si>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ilyass.elghazouani@nipro-group.com</t>
  </si>
  <si>
    <t>EL GHAZOUANI</t>
  </si>
  <si>
    <t>Ilyass</t>
  </si>
  <si>
    <t>Bonjour,
Mon entreprise a une activité de type "Fabrication de verre technique".
Le dispositif "Étude faisabilité "hydrogène"" pourrait m'intéresser car j'ai pour projet de faire des tests pour la substitution de gaz naturel (ou une partie) par l'hydrogène vert).
Nous souhaitons connaître les possibilités de financement, les critères d'éligibilité, les délais de candidature et toute autre information pertinente concernant ce projet.
Merci d'avance pour votre appel</t>
  </si>
  <si>
    <t>etude-faisabilite-hydrogene</t>
  </si>
  <si>
    <t>user_help: precise / questionnaire . parcours: objectif précis / siret: 39342477500020 / codeNaf: 23.19Z / codeNAF1: / ville: AUMALE / codePostal: 76390 / région: Normandie / structure_sizes: PME / denomination: NIPRO PHARMAPACKAGING FRANCE / secteur: Fabrication &amp; façonnage autres articles verre yc verre technique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</si>
  <si>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anna.barbosa@ambiance-lumiere.com</t>
  </si>
  <si>
    <t>BARBOSA</t>
  </si>
  <si>
    <t>ANNA</t>
  </si>
  <si>
    <t>Bonjour,
Mon entreprise a une activité de type "Fabrication d'appareils d'éclairage électrique".
Le dispositif "Étude "performance énergétique" en industrie" pourrait m'intéresser car j'ai pour projet de revoir l'isolation du bâtiment et son mode de chauffage. J'ai besoin d'être accompagné(e) sur cette démarche de sobriété énergétique.
Merci d'avance pour votre appel</t>
  </si>
  <si>
    <t>etude-performance-energetique-en-industrie</t>
  </si>
  <si>
    <t>user_help: unknown / questionnaire . parcours: je ne sais pas par où commencer / siret: 31541082900024 / codeNaf: 27.40Z / codeNAF1: / ville: ALFORTVILLE / codePostal: 94140 / région: Île-de-France / structure_sizes: PME / denomination: AMBIANCE LUMIERE / secteur: Fabrication d'appareils d'éclairage électrique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</si>
  <si>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albatros.net@orange.fr</t>
  </si>
  <si>
    <t>WATTEBLED</t>
  </si>
  <si>
    <t>Stephane</t>
  </si>
  <si>
    <t>Bonjour,
Mon entreprise a une activité de type "artisanat" spécialisée dans le nettoyage de bateau depuis 2007.
Le dispositif "Étude "projet de recherche"" pourrait m'intéresser car j'ai pour projet d'inventer un appareil mobile permettant de laver les bateaux à l'eau de mer désallinisée afin de préserver la ressource en eau potable.
J'ai besoin d'être accompagné(e) sur le financement de mon prototype 2 (le prototype 1 a fonctionné tout l'été mais demande à être amélioré pour être commercialisé. Montant 30 000 € dont 16 000 € de fourniture dans des entreprises françaises et 14000 € de frais de recherche et développement, montage et démarchage.
Projet urgent pour mise en service de la solution en février 2024
Merci d'avance pour votre appel</t>
  </si>
  <si>
    <t>etude-projet-de-recherche</t>
  </si>
  <si>
    <t>user_help: precise / questionnaire . parcours: objectif précis / siret: / codeNaf: / codeNAF1: / ville: / codePostal: / région: Provence-Alpes-Côte d'Azur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</si>
  <si>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cecile.fremaux@gmail.com</t>
  </si>
  <si>
    <t>Bonjour,
Mon entreprise a une activité de type "Transports routiers de fret interurbains".
Le dispositif "Étude "récupération de chaleur fatale"" pourrait m'intéresser car j'ai pour projet de ...
J'ai besoin d'être accompagné(e) sur ...
Merci d'avance pour votre appel</t>
  </si>
  <si>
    <t>etude-recuperation-de-chaleur-fatale</t>
  </si>
  <si>
    <t>user_help: precise / questionnaire . parcours: objectif précis / siret: 43955806500041 / codeNaf: 49.41A / codeNAF1: / ville: LE BROC / codePostal: 06510 / région: Provence-Alpes-Côte d'Azur / structure_sizes: PME / denomination: TRANSCAN LOGISTIQUE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</si>
  <si>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patricia.riviere27330@gmail.com</t>
  </si>
  <si>
    <t>Riviere</t>
  </si>
  <si>
    <t>Patricia</t>
  </si>
  <si>
    <t>Bonjour,
Mon entreprise a une activité de type "Entretien et réparation de véhicules automobiles légers".
Le dispositif "Étude "solaire thermique"" pourrait m'intéresser car j'ai pour projet de ...
J'ai besoin d'être accompagné(e) sur ...
Merci d'avance pour votre appel</t>
  </si>
  <si>
    <t>user_help: unknown / questionnaire . parcours: je ne sais pas par où commencer / siret: 34774880800016 / codeNaf: 45.20A / codeNAF1: / ville: TREIS-SANTS-EN-OUCHE / codePostal: 27270 / région: Normandie / structure_sizes: TPE / denomination: POIDS LOURDS BERNAYENS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other</t>
  </si>
  <si>
    <t>aubergedevalmoureze@gmail.com</t>
  </si>
  <si>
    <t>KERRIEN</t>
  </si>
  <si>
    <t>Jean-Pierre</t>
  </si>
  <si>
    <t>Bonjour,
Mon entreprise a une activité de type "Hôtels et hébergement similaire".
Le dispositif "Étude "solaire thermique"" pourrait m'intéresser car j'ai pour projet de poser des panneaux solaires sur un toit terrasse exposé plein sud
J'ai besoin d'être accompagné sur les aides de financement possibles.
Merci d'avance pour votre appel</t>
  </si>
  <si>
    <t>user_help: precise / questionnaire . parcours: objectif précis / siret: 53132724500027 / codeNaf: 55.10Z / codeNAF1: / ville: MOUREZE / codePostal: 34800 / région: Occitanie / structure_sizes: TPE / denomination: AMOREDIA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</si>
  <si>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o.hernout@etiq-group.com</t>
  </si>
  <si>
    <t>hernout</t>
  </si>
  <si>
    <t>Olivier</t>
  </si>
  <si>
    <t>Bonjour,
Mon entreprise a une activité de type "Fabrication produits en plastique et bois".
Le dispositif "Étude "solaire thermique"" pourrait m'intéresser car j'ai pour projet d'être autonome et faire baisser le coût de l'Energie
J'ai besoin d'être accompagné pour la faisabilité
Merci d'avance pour votre appel</t>
  </si>
  <si>
    <t>user_help: precise / questionnaire . parcours: objectif précis / siret: 43358441400026 / codeNaf: 22.29B / codeNAF1: / ville: LEERS / codePostal: 59115 / région: Hauts-de-France / structure_sizes: PME / denomination: ETIQ CREATION / secteur: Fabrication produits de consommation courante en plastique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</si>
  <si>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rfilliol@vacancesleolagrange.com</t>
  </si>
  <si>
    <t>Filliol</t>
  </si>
  <si>
    <t>Bonjour,
Mon entreprise a une activité de type "Hébergement touristique et autre hébergement de courte durée".
Le dispositif "Étude "solaire thermique"" pourrait m'intéresser car j'ai pour projet la mise en place de chauffe-eaux solaires pour les hébergements.
J'ai besoin d'être accompagné(e) sur les aides disponibles ainsi que les démarches à effectuer.
Merci d'avance pour votre appel</t>
  </si>
  <si>
    <t>user_help: unknown / questionnaire . parcours: je ne sais pas par où commencer / siret: 45154289800064 / codeNaf: 55.20Z / codeNAF1: / ville: VAISON-LA-ROMAINE / codePostal: 84110 / région: Provence-Alpes-Côte d'Azur / structure_sizes: PME / denomination: EURL VACANCES LEO LAGRANGE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t>
  </si>
  <si>
    <t>ch.legeais@plastil.fr</t>
  </si>
  <si>
    <t>LEGEAIS</t>
  </si>
  <si>
    <t>Bonjour,
Mon entreprise a une activité de type "industrie".
Le dispositif "Étude "solaire thermique"" m'intéresser car j'ai pour projet déjà très avancé pour réaliser une centrale solaire au sol.
Je souhaiterai savoir si ma démarche n'est pas trop tardive
Merci d'avance pour votre appel</t>
  </si>
  <si>
    <t>user_help: precise / questionnaire . parcours: objectif précis / siret: / codeNaf: / codeNAF1: / ville: / codePostal: / région: Pays de la Loire / structure_sizes: PME / denomination: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</si>
  <si>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oguillot@ageden38.org</t>
  </si>
  <si>
    <t>GUILLOT</t>
  </si>
  <si>
    <t>Orélie</t>
  </si>
  <si>
    <t>Bonjour,
J'accompagne les collectivités et entreprises dans leur plan de mobilité.
Est-ce que ce dispositif est ouvert aux collectivités ?
Cordialement.</t>
  </si>
  <si>
    <t>transition.ecologique38@compagnonsdutourdefrance.org</t>
  </si>
  <si>
    <t>Dulieu</t>
  </si>
  <si>
    <t>Cédric</t>
  </si>
  <si>
    <t>FEDERATION COMPAGNONNIQUE REGIONALE DE GRENOBLE (FCR DE GRENOBLE)</t>
  </si>
  <si>
    <t>Bonjour,
Mon entreprise a une activité de type "Enseignement secondaire technique ou professionnel".
Le dispositif "Flotte de vélos à disposition" pourrait m'intéresser car j'ai pour projet de réduire la part du scope 3 dans le bilan carbone de notre entreprise, en particuliers le poste "déplacement salarié.e.s" et "déplacement clients" domicile-entreprise.
J'ai besoin d'être accompagné(e) sur l'existence des aides possibles pour une amélioration de notre PMD (qui contient pour l'instant une prime à la mobilité douce de 200€). Nous voudrions ainsi toucher plus de personnes pour l'utilisation du vélo, mais aussi inciter au covoiturage pour les personnes les plus loin.
Merci d'avance pour votre appel</t>
  </si>
  <si>
    <t>user_help: precise / questionnaire . parcours: objectif précis / siret: 77950722700048 / codeNaf: 85.32Z / codeNAF1: / ville: ECHIROLLES / codePostal: 38130 / région: Auvergne-Rhône-Alpes / structure_sizes: PME / denomination: FEDERATION COMPAGNONNIQUE REGIONALE DE GRENOBLE / secteur: Enseignement secondaire technique ou professionnel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</si>
  <si>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drf.sarl@orange.fr</t>
  </si>
  <si>
    <t>Geng</t>
  </si>
  <si>
    <t>DRF SARL (S'DORFSTUBEL)</t>
  </si>
  <si>
    <t>Bonjour,
Mon entreprise a une activité de type "Restauration traditionnelle".
Le dispositif "Fonds Tourisme Durable" pourrait m'intéresser car j'ai pour projet de ...
J'ai besoin d'être accompagné(e) sur ...
Merci d'avance pour votre appel</t>
  </si>
  <si>
    <t>user_help: precise / questionnaire . parcours: objectif précis / siret: 49070109100012 / codeNaf: 56.10A / codeNAF1: / ville: DORLISHEIM / codePostal: 67120 / région: Grand Est / structure_sizes: TPE / denomination: DRF SARL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</si>
  <si>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contact@kanoti.fr</t>
  </si>
  <si>
    <t>Szewczyk</t>
  </si>
  <si>
    <t>Bonjour,
Mon entreprise a une activité de type "Terrains de camping et parcs pour caravanes, véhicules de loisirs".
Le dispositif "Fonds Tourisme Durable" pourrait m'intéresser car j'ai pour projet de ...
J'ai besoin d'être accompagné(e) sur ...
Merci d'avance pour votre appel</t>
  </si>
  <si>
    <t>user_help: precise / questionnaire . parcours: objectif précis / siret: 82065893800015 / codeNaf: 55.30Z / codeNAF1: / ville: YENNE / codePostal: 73170 / région: Auvergne-Rhône-Alpes / structure_sizes: TPE / denomination: CYCLE &amp; GLISSE COMPANY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</si>
  <si>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direction@leconquerantrouen.com</t>
  </si>
  <si>
    <t>hanssens</t>
  </si>
  <si>
    <t>frederique</t>
  </si>
  <si>
    <t>Bonjour,
Mon entreprise a une activité de type "Hôtels et hébergement similaire".
Le dispositif "Fonds Tourisme Durable" pourrait m'intéresser car j'ai pour projet d'investir dans une rotowash pour l'entretien des sols et ainsi réduire l'utilisation d'eau et de produit chimique.
J'ai besoin d'être accompagné(e) sur ce sujet.
Bien cordialement,
Merci d'avance pour votre appel</t>
  </si>
  <si>
    <t>user_help: precise / questionnaire . parcours: objectif précis / siret: 84785976600028 / codeNaf: 55.10Z / codeNAF1: / ville: BOIS-GUILLAUME / codePostal: 76230 / région: Normandie / structure_sizes: PME / denomination: LE CONQUERANT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</si>
  <si>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agnese.pupina@duoparis.com</t>
  </si>
  <si>
    <t>PUPINA</t>
  </si>
  <si>
    <t>Agnese</t>
  </si>
  <si>
    <t>Bonjour,
Mon entreprise a une activité de type "Hôtels et hébergement similaire".
Le dispositif "Fonds Tourisme Durable" pourrait m'intéresser car j'ai pour projet de faire le ravalement en 2025.
J'ai besoin d'être accompagné(e) sur le financement possible.
Merci d'avance pour votre appel</t>
  </si>
  <si>
    <t>user_help: precise / questionnaire . parcours: objectif précis / siret: 35275707400013 / codeNaf: 55.10Z / codeNAF1: / ville: PARIS 4 / codePostal: 75004 / région: Île-de-France / structure_sizes: PME / denomination: HOTEL AXIAL BEAUBOURG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</si>
  <si>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martineambroise@icloud.com</t>
  </si>
  <si>
    <t>AMBROISE</t>
  </si>
  <si>
    <t>Martine</t>
  </si>
  <si>
    <t>Bonjour,
Mon entreprise a une activité de type "tourisme".
Le dispositif "Fonds Tourisme Durable" pourrait m'intéresser car j'ai pour projet de ...
J'ai besoin d'être accompagné(e) sur l'isolation des combles de mon hébergement, la pose éventuellement de panneaux solaires (chauffe eau et chauffage piscine), les économies d'eau...
Merci d'avance pour votre appel</t>
  </si>
  <si>
    <t>user_help: precise / questionnaire . parcours: objectif précis / siret: / codeNaf: / codeNAF1: / ville: / codePostal: / région: Bretagne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</si>
  <si>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stekke.laila@wanadoo.fr</t>
  </si>
  <si>
    <t>Stekke</t>
  </si>
  <si>
    <t>Laila</t>
  </si>
  <si>
    <t>Bonjour,
Mon entreprise a une activité de type "tourisme".
Le dispositif "Fonds Tourisme Durable" pourrait m'intéresser car j'ai pour projet la rénovation énergétique du bâtiment,
J'ai besoin d'être accompagné(e) sur sur ce projet.
Merci d'avance pour votre appel</t>
  </si>
  <si>
    <t>contact@hoteljardinlebrea.com</t>
  </si>
  <si>
    <t>Ouassini</t>
  </si>
  <si>
    <t>Faiza</t>
  </si>
  <si>
    <t>Bonjour,
Mon entreprise est un hôtel de 23 chambres.
Le dispositif "Fonds Tourisme Durable" pourrait m'intéresser car j'ai pour projet de changer toutes les fenêtres de mon hôtel.
Est-ce que mon établissement est éligible à des aides pour cela ?
Cordialement,
Faiza OUASSINI</t>
  </si>
  <si>
    <t>c.delabre@anfry.fr</t>
  </si>
  <si>
    <t>DELABRE</t>
  </si>
  <si>
    <t>CHRISTOPHE</t>
  </si>
  <si>
    <t>LANCELOT</t>
  </si>
  <si>
    <t>Bonjour,
Mon entreprise a une activité de type "Travaux d'installation d'eau et de gaz en tous locaux".
Le dispositif "Formations-actions Baisse les watts" pourrait m'intéresser car j'ai pour projet d'optimisation de nos consommations électriques et d'autoconsommation / revente
J'ai besoin d'être accompagné(e) sur les modalités de mise en oeuvre et de suivi des actions.
Merci d'avance pour votre appel</t>
  </si>
  <si>
    <t>formations-actions-baisse-les-watts</t>
  </si>
  <si>
    <t>user_help: unknown / questionnaire . parcours: je ne sais pas par où commencer / siret: 53457235900030 / codeNaf: 43.22A / codeNAF1: / ville: LE BREUIL-EN-AUGE / codePostal: 14130 / région: Normandie / structure_sizes: TPE / denomination: LANCELOT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</si>
  <si>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aepinette@chimirec.fr</t>
  </si>
  <si>
    <t>EPINETTE</t>
  </si>
  <si>
    <t>Agathe</t>
  </si>
  <si>
    <t>CHIMIREC CDS</t>
  </si>
  <si>
    <t>Bonjour,
Mon entreprise a une activité de type "Collecte des déchets dangereux".
Le dispositif "Formations du CFDE" pourrait m'intéresser car j'ai pour projet de ...
J'ai besoin d'être accompagné(e) sur ...
Je souhaiterais savoir si vous proposez des formations écoconduite pour les chauffeurs PL
Merci d'avance pour votre appel</t>
  </si>
  <si>
    <t>formations-du-cfde</t>
  </si>
  <si>
    <t>user_help: unknown / questionnaire . parcours: je ne sais pas par où commencer / siret: 43973805500029 / codeNaf: 38.12Z / codeNAF1: / ville: BEVILLE-LE-COMTE / codePostal: 28700 / région: Centre-Val de Loire / structure_sizes: PME / denomination: CHIMIREC CDS / secteur: Collecte des déchets dangereux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t>
  </si>
  <si>
    <t>f.vandenbrouck@cen-hautsdefrance.org</t>
  </si>
  <si>
    <t>Vandenbrouck</t>
  </si>
  <si>
    <t>Frédérique</t>
  </si>
  <si>
    <t>CONSERVATOIRE D ESPACES NATURELS DES HAUTS DE FRANCE</t>
  </si>
  <si>
    <t>Bonjour,
Mon entreprise a une activité de type "Gest. des jardins botaniques et zoolog. et des réserv. naturelles".
Le dispositif "Formations RSE" pourrait m'intéresser car j'ai pour projet de ...
J'ai besoin d'être accompagné(e) sur ...
Merci d'avance pour votre appel</t>
  </si>
  <si>
    <t>user_help: unknown / questionnaire . parcours: je ne sais pas par où commencer / siret: 40320217900087 / codeNaf: 91.04Z / codeNAF1: / ville: BOVES / codePostal: 80440 / région: Hauts-de-France / structure_sizes: PME / denomination: CONSERVATOIRE D ESPACES NATURELS DES HAUTS DE FRANCE / secteur: Gest. des jardins botaniques et zoolog. et des réserv. naturelles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t>
  </si>
  <si>
    <t>francoisb@cabinetboutin.fr</t>
  </si>
  <si>
    <t>Bonjour,
Mon entreprise a une activité de type "tertiaire".
Le dispositif "Formations RSE" pourrait m'intéresser car j'ai pour projet de ...
Merci d'avance pour votre appel</t>
  </si>
  <si>
    <t>user_help: unknown / questionnaire . parcours: je ne sais pas par où commencer / siret: / codeNaf: / codeNAF1: / ville: / codePostal: / région: Normandie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</si>
  <si>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c.falque@mjpro.fr</t>
  </si>
  <si>
    <t>FALQUE</t>
  </si>
  <si>
    <t>Charlotte</t>
  </si>
  <si>
    <t>Bonjour,
Mon entreprise a une activité de type "Comm. gros de fournitures &amp; équipts divers pour commerces &amp; sces".
Le dispositif "Formations RSE" pourrait m'intéresser car j'ai pour projet de ...
J'ai besoin d'être accompagné(e) sur ...
Merci d'avance pour votre appel</t>
  </si>
  <si>
    <t>user_help: unknown / questionnaire . parcours: je ne sais pas par où commencer / siret: 05781477400022 / codeNaf: 46.69C / codeNAF1: / ville: MARSEILLE 11 / codePostal: 13011 / région: Provence-Alpes-Côte d'Azur / structure_sizes: TPE / denomination: MONGIN JAUFFRET / secteur: Comm. gros de fournitures &amp; équipts divers pour commerces &amp; sces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</si>
  <si>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d.marechal@somme-tourisme.com</t>
  </si>
  <si>
    <t>Marechal</t>
  </si>
  <si>
    <t>Dorothée</t>
  </si>
  <si>
    <t>AGENCE DE DEVELOPPEMENT ET DE RESERVATION TOURISTIQUES DE LA SOMME</t>
  </si>
  <si>
    <t>Bonjour,
Mon entreprise a une activité de type "Autres services de réservation et activités connexes".
Le dispositif "Formations RSE" pourrait m'intéresser car nous avons besoin de mieux maitriser les enjeux
Merci d'avance pour votre appel</t>
  </si>
  <si>
    <t>user_help: unknown / questionnaire . parcours: je ne sais pas par où commencer / siret: 78061024200049 / codeNaf: 79.90Z / codeNAF1: / ville: AMIENS / codePostal: 80000 / région: Hauts-de-France / structure_sizes: PME / denomination: AGENCE DE DEVELOPPEMENT ET DE RESERVATION TOURISTIQUES DE LA SOMME / secteur: Autres services de réservation et activités connexes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</si>
  <si>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annelise.laigle@jpee.fr</t>
  </si>
  <si>
    <t>Laigle</t>
  </si>
  <si>
    <t>Anne lise</t>
  </si>
  <si>
    <t>JP ENERGIE ENVIRONNEMENT</t>
  </si>
  <si>
    <t>Bonjour,
Mon entreprise a une activité de type "Activités des sociétés holding".
Le dispositif "Formations RSE" pourrait m'intéresser car j'ai pour projet de déployer la stratégie RSE de l'entreprise dès le début 2024.
J'ai besoin d'être accompagné(e) sur les attentes CSRD desquelles sera concerné mon entreprise en 2025 déclaré en 2026.
Merci d'avance pour votre appel</t>
  </si>
  <si>
    <t>user_help: unknown / questionnaire . parcours: je ne sais pas par où commencer / siret: 41094394800092 / codeNaf: 64.20Z / codeNAF1: / ville: SAINT-CONTEST / codePostal: 14280 / région: Normandie / structure_sizes: PME / denomination: JP ENERGIE ENVIRONNEMENT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</si>
  <si>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s.balcerzak@orchestras.fr</t>
  </si>
  <si>
    <t>BALCERZAK</t>
  </si>
  <si>
    <t>Bonjour,
Mon entreprise a une activité de type "Location de terrains et d'autres biens immobiliers".
Le dispositif "Formations RSE" pourrait m'intéresser car j'ai pour projet de ...
J'ai besoin d'être accompagné(e) sur ...
Merci d'avance pour votre appel</t>
  </si>
  <si>
    <t>user_help: unknown / questionnaire . parcours: je ne sais pas par où commencer / siret: 82506052800015 / codeNaf: 68.20B / codeNAF1: / ville: LAGNY-SUR-MARNE / codePostal: 77400 / région: Île-de-France / structure_sizes: TPE / denomination: CLUB INVESTOR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</si>
  <si>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e.chevillard@acaoab.fr</t>
  </si>
  <si>
    <t>CHEVILLARD</t>
  </si>
  <si>
    <t>Etienne</t>
  </si>
  <si>
    <t>Bonjour,
Mon entreprise a une activité de type "Hébergement médicalisé pour personnes âgées".
Le dispositif "Investissement "chaleur bois"" pourrait m'intéresser car j'ai pour projet de ...
J'ai besoin d'être accompagné(e) sur ...
Merci d'avance pour votre appel</t>
  </si>
  <si>
    <t>user_help: precise / questionnaire . parcours: objectif précis / siret: 82069262200039 / codeNaf: 87.10A / codeNAF1: / ville: TIERCE / codePostal: 49125 / région: Pays de la Loire / structure_sizes: PME / denomination: ASSOCIATION CATHOLIQUE ANGEVINE DES OEUVRES D'ASSISTANCE ET DE BIENFAISANCE / secteur: Hébergement médicalisé pour personnes âgées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</si>
  <si>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cidrerielabrique@gmail.com</t>
  </si>
  <si>
    <t>CALANDOT</t>
  </si>
  <si>
    <t>Bonjour,
Mon entreprise a une activité de type "Fabrication de cidre et de vins de fruits".
Le dispositif "Investissement 'Contrat Chaleur Renouvelable'" pourrait m'intéresser car j'ai pour projet d'installation d'un tracker solaire.
J'ai besoin d'être accompagné(e) pour connaître les potentiels financements possibles sur ce type d'investissement.
Merci d'avance pour votre appel
François CALANDOT
President Cidrerie de la brique</t>
  </si>
  <si>
    <t>investissement-contrat-chaleur-renouvelable</t>
  </si>
  <si>
    <t>user_help: precise / questionnaire . parcours: objectif précis / siret: 37987349000013 / codeNaf: 11.03Z / codeNAF1: / ville: SAINT-JOSEPH / codePostal: 50700 / région: Normandie / structure_sizes: TPE / denomination: CIDRERIE DE LA BRIQUE / secteur: Fabrication de cidre et de vins de fruits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</si>
  <si>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streboux@cuisines-morel.com</t>
  </si>
  <si>
    <t>Treboux</t>
  </si>
  <si>
    <t>CUISINES MOREL SN</t>
  </si>
  <si>
    <t>Bonjour,
Mon entreprise a une activité de type "industrie".
Le dispositif "Investissement "écoconception"" pourrait m'intéresser car j'ai pour projet de ...
J'ai besoin d'être accompagné(e) sur ...
Merci d'avance pour votre appel</t>
  </si>
  <si>
    <t>user_help: precise / questionnaire . parcours: objectif précis / siret: / codeNaf: / codeNAF1: / ville: / codePostal: / région: Auvergne-Rhône-Alpes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</si>
  <si>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direction@moinetvichy.fr</t>
  </si>
  <si>
    <t>Michaille</t>
  </si>
  <si>
    <t>Bonjour,
Mon entreprise a une activité de type "industrie".
Le dispositif "Investissement "écoconception"" pourrait m'intéresser car j'ai pour projet la pose de panneaux photovoltaïques en auto-consommation sur un terrain jouxtant mon entreprise
J'ai besoin d'être accompagné sur le montant du projet à 250K€
Merci d'avance pour votre appel</t>
  </si>
  <si>
    <t>user_help: precise / questionnaire . parcours: objectif précis / siret: / codeNaf: / codeNAF1: / ville: / codePostal: / région: Auvergne-Rhône-Alpes / structure_sizes: PME / denomination: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</si>
  <si>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echouvin@publiscreen.fr</t>
  </si>
  <si>
    <t>CHOUVIN</t>
  </si>
  <si>
    <t>Bonjour,
Mon entreprise a une activité de type "Autre imprimerie (labeur)".
Le dispositif "Investissement "écoconception"" pourrait m'intéresser car j'ai pour projet de réduction énérgetique ==&gt; éléctricité en passant par un équipement de type transformateur. Investissement : Environ 50 000 euros
Merci d'avance pour votre appel</t>
  </si>
  <si>
    <t>user_help: precise / questionnaire . parcours: objectif précis / siret: 45750268000046 / codeNaf: 18.12Z / codeNAF1: / ville: BONDUES / codePostal: 59910 / région: Hauts-de-France / structure_sizes: PME / denomination: PUBLI SCREEN / secteur: Autre imprimerie (labeur)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</si>
  <si>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lesombrieresducentre@gmail.com</t>
  </si>
  <si>
    <t>Buissonnier</t>
  </si>
  <si>
    <t>Hervé</t>
  </si>
  <si>
    <t>Bonjour,
Mon entreprise a une activité de type "tertiaire".
Le dispositif "Investissement "recharge véhicules électriques"" pourrait m'intéresser car j'ai pour projet de ...
J'ai besoin d'être accompagné(e) sur ...
Merci d'avance pour votre appel</t>
  </si>
  <si>
    <t>investissement-recharge-vehicules-electriques</t>
  </si>
  <si>
    <t>user_help: precise / questionnaire . parcours: objectif précis / siret: / codeNaf: / codeNAF1: / ville: / codePostal: / région: Centre-Val de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</si>
  <si>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pbrel@cercleprovence.fr</t>
  </si>
  <si>
    <t>Brel</t>
  </si>
  <si>
    <t>Bonjour,
Mon entreprise a une activité de type "Commerce de gros (commerce interentreprises) de boissons".
Le dispositif "Investissement "recharge véhicules électriques"" pourrait m'intéresser car j'ai pour projet de d'équiper mon site principal de plusieurs bornes de recharge.
J'ai besoin d'être accompagné(e) sur .le choix des solutions et les financements..
Merci d'avance pour votre appel</t>
  </si>
  <si>
    <t>user_help: unknown / questionnaire . parcours: je ne sais pas par où commencer / siret: 31626501600022 / codeNaf: 46.34Z / codeNAF1: / ville: BRIGNOLES / codePostal: 83170 / région: Provence-Alpes-Côte d'Azur / structure_sizes: PME / denomination: ESTANDON / secteur: Commerce de gros (commerce interentreprises) de boissons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</si>
  <si>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boutikpei@gmail.com</t>
  </si>
  <si>
    <t>HOArau</t>
  </si>
  <si>
    <t>Bonjour,
Mon entreprise a une activité de type "Commerce d'alimentation générale".
Le dispositif "Investissement "systèmes Solaires Combinés"" pourrait m'intéresser car j'ai pour projet de ...
J'ai besoin d'être accompagné(e) sur ...
Merci d'avance pour votre appel</t>
  </si>
  <si>
    <t>investissement-systemes-solaires-combines</t>
  </si>
  <si>
    <t>user_help: precise / questionnaire . parcours: objectif précis / siret: 90120052700017 / codeNaf: 47.11B / codeNAF1: / ville: SAINT-LOUIS / codePostal: 97421 / région: La Réunion / structure_sizes: TPE / denomination: BOUTIK PEI / secteur: Commerce d'alimentation générale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</si>
  <si>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lafermedeflo@orange.fr</t>
  </si>
  <si>
    <t>POUTEAU</t>
  </si>
  <si>
    <t>FLORENCE</t>
  </si>
  <si>
    <t>Bonjour,
Mon entreprise a une activité de type "tourisme".
Le dispositif "Investissement "vélotourisme"" pourrait m'intéresser car j'ai pour projet de ...
J'ai besoin d'être accompagné(e) sur ...
Merci d'avance pour votre appel</t>
  </si>
  <si>
    <t>investissement-velotourisme</t>
  </si>
  <si>
    <t>user_help: unknown / questionnaire . parcours: je ne sais pas par où commencer / siret: / codeNaf: / codeNAF1: / ville: / codePostal: / région: Bourgogne-Franche-Comté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</si>
  <si>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jose@camassade.com</t>
  </si>
  <si>
    <t>Dubois</t>
  </si>
  <si>
    <t>José</t>
  </si>
  <si>
    <t>Bonjour,
Mon entreprise a une activité de type "Terrains de camping et parcs pour caravanes, véhicules de loisirs".
Le dispositif "Performa Environnement" pourrait m'intéresser car j'ai pour projet d isolation, mise en place panneaux solaire/production d eau chaude, réduction consommation d'eau et recyclable eaux usées
J'ai besoin d'être accompagné(e) sur définir ce qui a le plus d impact et priorités, coûts et aides possibles
Merci d'avance pour votre appel</t>
  </si>
  <si>
    <t>performa-environnement</t>
  </si>
  <si>
    <t>user_help: precise / questionnaire . parcours: objectif précis / siret: 30096690000023 / codeNaf: 55.30Z / codeNAF1: / ville: TOURRETTES-SUR-LOUP / codePostal: 06140 / région: Provence-Alpes-Côte d'Azur / structure_sizes: TPE / denomination: CAMPING DE LA CAMASSADE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</si>
  <si>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qualite2@alizonindustrie.fr</t>
  </si>
  <si>
    <t>SERVICE QSE</t>
  </si>
  <si>
    <t>ALIZON INDUSTRIE</t>
  </si>
  <si>
    <t>Bonjour,
Mon entreprise a une activité de type "Négoce".
Le dispositif "Performa Environnement" pourrait m'intéresser car j'ai pour projet d'évaluer la maturité de ma démarche RSE
J'ai besoin d'être accompagné(e) sur la mise en place et le pilotage d'actions en faveur de la préservation de l'environnement.
Merci d'avance pour votre appel</t>
  </si>
  <si>
    <t>user_help: unknown / questionnaire . parcours: je ne sais pas par où commencer / siret: / codeNaf: / codeNAF1: / ville: / codePostal: / région: Auvergne-Rhône-Alpes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t>
  </si>
  <si>
    <t>julien_roquette@yahoo.fr</t>
  </si>
  <si>
    <t>roquette</t>
  </si>
  <si>
    <t>Julien</t>
  </si>
  <si>
    <t>SARL SERVICIS JULIEN ROQUETTE</t>
  </si>
  <si>
    <t>Bonjour,
Mon entreprise a une activité de type "Services d'aménagement paysager".
Le dispositif "Prêt Action Climat" pourrait m'intéresser car j'ai pour projet l'installation de panneau photovoltaïques
Merci d'avance pour votre appel</t>
  </si>
  <si>
    <t>user_help: unknown / questionnaire . parcours: je ne sais pas par où commencer / siret: 53288434300023 / codeNaf: 81.30Z / codeNAF1: / ville: LAFEUILLADE-EN-VEZIE / codePostal: 15130 / région: Auvergne-Rhône-Alpes / structure_sizes: TPE / denomination: SARL SERVICIS JULIEN ROQUETTE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</si>
  <si>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btourret@asptt.com</t>
  </si>
  <si>
    <t>TOURRET</t>
  </si>
  <si>
    <t>Benjamin</t>
  </si>
  <si>
    <t>ASSOCIATION SPORTIVE ASPTT CLERMONT</t>
  </si>
  <si>
    <t>Bonjour,
Mon entreprise a une activité de type "Activités de clubs de sports".
Le dispositif "Prêt Action Climat" pourrait m'intéresser car j'ai pour projet de ...
J'ai besoin d'être accompagné(e) sur ...
Merci d'avance pour votre appel</t>
  </si>
  <si>
    <t>user_help: precise / questionnaire . parcours: objectif précis / siret: 77563414000039 / codeNaf: 93.12Z / codeNAF1: / ville: LEMPDES / codePostal: 63370 / région: Auvergne-Rhône-Alpes / structure_sizes: PME / denomination: ASSOCIATION SPORTIVE ASPTT CLERMONT / secteur: Activités de clubs de sports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</si>
  <si>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celine.beaufrere@hotmail.com</t>
  </si>
  <si>
    <t>Saulnier</t>
  </si>
  <si>
    <t>Celine</t>
  </si>
  <si>
    <t>GAEC LE CABRIORAY</t>
  </si>
  <si>
    <t>Bonjour,
Mon entreprise a une activité de type "Élevage d'ovins et de caprins".
Le dispositif "Prêt Action Climat" pourrait m'intéresser car j'ai pour projet d’installer des panneaux photovoltaïques, installés un chauffe eau plus économique ainsi qu’une isolation de bâtiments d’élevage.
Merci d'avance pour votre appel</t>
  </si>
  <si>
    <t>user_help: unknown / questionnaire . parcours: je ne sais pas par où commencer / siret: 88080768000017 / codeNaf: 01.45Z / codeNAF1: / ville: VEUIL / codePostal: 36600 / région: Centre-Val de Loire / structure_sizes: TPE / denomination: GAEC LE CABRIORAY / secteur: Élevage d'ovins et de caprins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</si>
  <si>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nirvan.sandner@gmail.com</t>
  </si>
  <si>
    <t>SANDNER</t>
  </si>
  <si>
    <t>Nirvan</t>
  </si>
  <si>
    <t>Bonjour,
Mon entreprise a une activité de type "Boulangerie et boulangerie-pâtisserie".
Le dispositif "Prêt Action Climat" pourrait m'intéresser car j'ai pour projet d'équipement photovoltaïque. J'ai déjà une étude énergétique de faite, j'ai déjà optimisé l'emprunte écologique dans la démarche engagée que nous poursuivons depuis 2017.
J'ai besoin d'être accompagné sur le financement.
J'ai déjà pris contact avec divers acteurs de la filière, à savoir un conseiller énergie de la CCI, qui m'a fourni une étude approfondie, avec des devis types, l'entreprise ZEST qui a posé gratuitement un boitier de relève des consommations, puis une entreprise qui propose l'installation de panneaux solaires produits localement (Jujurieu 01).
Dans ma logique d'entreprise, le projet est repoussé chaque année, car je ne trouve pas de prêt à taux zéro.
Merci d'avance pour toute implication de votre part, et votre appel,
Cordialement
N SANDNER
06 59 34 24 41</t>
  </si>
  <si>
    <t>user_help: precise / questionnaire . parcours: objectif précis / siret: 83156448900019 / codeNaf: 10.71C / codeNAF1: / ville: AMBERIEU-EN-BUGEY / codePostal: 01500 / région: Auvergne-Rhône-Alpes / structure_sizes: TPE / denomination: LA BOULANGERIE TATUP.FR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</si>
  <si>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saveursdebain@gmail.com</t>
  </si>
  <si>
    <t>Cottier</t>
  </si>
  <si>
    <t>Bonjour,
Mon entreprise a une activité de type "Charcuterie".
Le dispositif "Prêt Économies d’Énergie (PEE)" pourrait m'intéresser car j'ai pour projet de ...
J'ai besoin d'être accompagné(e) sur ...
Merci d'avance pour votre appel</t>
  </si>
  <si>
    <t>pret-economies-d-energie-pee</t>
  </si>
  <si>
    <t>user_help: unknown / questionnaire . parcours: je ne sais pas par où commencer / siret: 45206581600012 / codeNaf: 10.13B / codeNAF1: / ville: BAIN-DE-BRETAGNE / codePostal: 35470 / région: Bretagne / structure_sizes: TPE / denomination: SAVEURS DE BAIN-DE-BRETAGNE / secteur: Charcuterie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</si>
  <si>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jd.franck@me.com</t>
  </si>
  <si>
    <t>FRANCK</t>
  </si>
  <si>
    <t>Jean-Dominique</t>
  </si>
  <si>
    <t>Bonjour,
Notre commune est intéressée par le dispositif "Prêt Vert" pour un projet de rénovation énergétique d'un bâtiment patrimonial pour lequel nous aurons besoin d'un prêt de 280.000 €
Merci d'avance pour votre appel</t>
  </si>
  <si>
    <t>user_help: precise / questionnaire . parcours: objectif précis / siret: 20005900400016 / codeNaf: 84.11Z / codeNAF1: / ville: VERMENTON / codePostal: 89270 / région: Bourgogne-Franche-Comté / structure_sizes: PME / denomination: COMMUNE DE VERMENTON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</si>
  <si>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d.sutre@sagefi.net</t>
  </si>
  <si>
    <t>SUTRE</t>
  </si>
  <si>
    <t>PREFATEC FRANCE</t>
  </si>
  <si>
    <t>Bonjour,
Mon entreprise a une activité de type "Fabrication d'autres matériels électriques".
Le dispositif "Prêt Vert" pourrait m'intéresser car j'ai pour projet de ...
J'ai besoin d'être accompagné(e) pour des installations photovoltaïques
Merci d'avance pour votre appel</t>
  </si>
  <si>
    <t>user_help: precise / questionnaire . parcours: objectif précis / siret: 50953907800022 / codeNaf: 27.90Z / codeNAF1: / ville: LA ROCHEFOUCAULD-EN-ANGOUMOIS / codePostal: 16110 / région: Nouvelle-Aquitaine / structure_sizes: PME / denomination: PREFATEC FRANCE / secteur: Fabrication d'autres matériels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</si>
  <si>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elise.truong@habellis.fr</t>
  </si>
  <si>
    <t>TRUONG</t>
  </si>
  <si>
    <t>Elise</t>
  </si>
  <si>
    <t xml:space="preserve">SOCIETE ANONYME D'HABITATIONS A LOYER MODERE HABELLIS </t>
  </si>
  <si>
    <t>Bonjour,
Mon entreprise est un bailleur Social.
Le dispositif "Prêt Vert" pourrait nous intéresser dans le cadre d'une rénovation de siège social et notamment d'un point de vue énergétique. Avec nos travaux, à titre d'indicatif nous pouvons obtenir 20 000€ de CEE.
Pouvez-vous nous contacter pour nous donner des détails concernant ce prêt vert, et potentiellement nous faire une offre svp ?
Merci d'avance,
Bien cordialement,</t>
  </si>
  <si>
    <t>user_help: precise / questionnaire . parcours: objectif précis / siret: 01545063800067 / codeNaf: 68.20A / codeNAF1: / ville: DIJON / codePostal: 21000 / région: Bourgogne-Franche-Comté / structure_sizes: ETI,GE / denomination: SOCIETE ANONYME D'HABITATIONS A LOYER MODERE HABELLIS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</si>
  <si>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dir-biomotik@orange.fr</t>
  </si>
  <si>
    <t>JOUSSEN</t>
  </si>
  <si>
    <t>Bonjour,
Mon entreprise a une activité de type "artisanat".
Le dispositif "Prêt Vert" pourrait m'intéresser car j'ai pour projet d'installer des modules solaires en toiture de notre atelier situé à Hiersac (16)
J'ai besoin d'être accompagné(e) sur un financement de matériel
Merci d'avance pour votre appel</t>
  </si>
  <si>
    <t>cbleu@acmo-controle.fr</t>
  </si>
  <si>
    <t>BLEU</t>
  </si>
  <si>
    <t>Bonjour,
Mon entreprise a une activité de type "tertiaire".
Le dispositif "Prêt Vert - Ademe" pourrait m'intéresser car j'ai pour projet d'installer des panneaux photovoltaïques ...
J'ai besoin d'être accompagné(e) sur le financement ...
Merci d'avance pour votre appel</t>
  </si>
  <si>
    <t>user_help: precise / questionnaire . parcours: objectif précis / siret: / codeNaf: / codeNAF1: / ville: / codePostal: / région: Occitanie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</si>
  <si>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ml.janczak@amttransfert.fr</t>
  </si>
  <si>
    <t>Janczak</t>
  </si>
  <si>
    <t>Marie-Laure</t>
  </si>
  <si>
    <t>AMT TRANSFERT</t>
  </si>
  <si>
    <t>Bonjour,
Mon entreprise a une activité de type "Services de déménagement".
Le dispositif "Programme EVE" pourrait m'intéresser car j'ai pour projet de réduire notre impact environnementale.
J'ai besoin d'être accompagné(e) sur ce projet et ne sais par quoi commencer.
Merci d'avance pour votre appel</t>
  </si>
  <si>
    <t>programme-eve</t>
  </si>
  <si>
    <t>user_help: unknown / questionnaire . parcours: je ne sais pas par où commencer / siret: 39023087800188 / codeNaf: 49.42Z / codeNAF1: / ville: COURBEVOIE / codePostal: 92400 / région: Île-de-France / structure_sizes: PME / denomination: AMT TRANSFERT / secteur: Services de déménagement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certification</t>
  </si>
  <si>
    <t>ericpostal@hotmail.fr</t>
  </si>
  <si>
    <t>Postal</t>
  </si>
  <si>
    <t>Erick</t>
  </si>
  <si>
    <t>GARAGE POSTAL ERICK</t>
  </si>
  <si>
    <t>Bonjour,
Mon entreprise a une activité de type "Entretien et réparation de véhicules automobiles légers".
Le dispositif "Rénovation énergétique" pourrait m'intéresser car j'ai pour projet d'installation de panneau solaire pour la production d'électricité.
J'ai besoin d'être accompagné(e) sur le financement.
Merci d'avance pour votre appel</t>
  </si>
  <si>
    <t>user_help: precise / questionnaire . parcours: objectif précis / siret: 39347588400028 / codeNaf: 45.20A / codeNAF1: / ville: UNIEUX / codePostal: 42240 / région: Auvergne-Rhône-Alpes / structure_sizes: TPE / denomination: GARAGE POSTAL ERICK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</si>
  <si>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Etude photovoltaïques</t>
  </si>
  <si>
    <t>joel.slifirski@fujifilm.com</t>
  </si>
  <si>
    <t>SLIFIRSKI</t>
  </si>
  <si>
    <t>JOEL</t>
  </si>
  <si>
    <t>CMC MATERIALS UPC SAS</t>
  </si>
  <si>
    <t>Bonjour,
Mon entreprise a une activité de type "Fabric. d'autres produits chimiques inorganiques de base n.c.a.".
Le dispositif "Rénovation énergétique" pourrait m'intéresser car j'ai pour projet de construire un nouveau batiment pour des bureaux.
J'ai besoin d'être accompagné(e) pour faire un bâtiment économe en énergie.
Merci d'avance pour votre appel</t>
  </si>
  <si>
    <t>user_help: precise / questionnaire . parcours: objectif précis / siret: 32334697300023 / codeNaf: 20.13B / codeNAF1: / ville: SAINT-FROMOND / codePostal: 50620 / région: Normandie / structure_sizes: PME / denomination: CMC MATERIALS UPC SAS / secteur: Fabric. d'autres produits chimiques inorganiques de base n.c.a.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</si>
  <si>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a.decorte@arden-verins.fr</t>
  </si>
  <si>
    <t>DECORTE</t>
  </si>
  <si>
    <t>Anais</t>
  </si>
  <si>
    <t>ARDEN' VERINS</t>
  </si>
  <si>
    <t>Bonjour,
Mon entreprise a une activité de type "Fabrication d'équipements hydrauliques et pneumatiques".
Le dispositif "Rénovation énergétique" pourrait m'intéresser car j'ai pour projet d'isoler une partie du bâtiment de production.
J'ai besoin d'être accompagné(e) sur les aides que je pourrais percevoir.
Merci d'avance pour votre appel</t>
  </si>
  <si>
    <t>user_help: precise / questionnaire . parcours: objectif précis / siret: 32661436900022 / codeNaf: 28.12Z / codeNAF1: / ville: RETHEL / codePostal: 08300 / région: Grand Est / structure_sizes: PME / denomination: ARDEN' VERINS / secteur: Fabrication d'équipements hydrauliques et pneumatiques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</si>
  <si>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cuisinetorresmoulin@gmail.com</t>
  </si>
  <si>
    <t>MOULIN</t>
  </si>
  <si>
    <t>TORRES-MOULIN (CUISINES TORRES)</t>
  </si>
  <si>
    <t>Bonjour,
Mon entreprise a une activité de type "Travaux de menuiserie bois et PVC".
Le dispositif "Rénovation énergétique" pourrait m'intéresser car j'ai pour projet de rénovation des vitrines et portes simple vitrage en double vitrage acheté par nos soins mais posés pas des menuisiers extérieurs de l'entreprise. ...
J'ai besoin d'être accompagné(e) sur l'aide possible.
Cordialement
Merci d'avance pour votre appel</t>
  </si>
  <si>
    <t>user_help: precise / questionnaire . parcours: objectif précis / siret: 49339235100018 / codeNaf: 43.32A / codeNAF1: / ville: CHATELLERAULT / codePostal: 86100 / région: Nouvelle-Aquitaine / structure_sizes: TPE / denomination: TORRES-MOULIN / secteur: Travaux de menuiserie bois et PVC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</si>
  <si>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finances.adsea24@orange.fr</t>
  </si>
  <si>
    <t>FERRER</t>
  </si>
  <si>
    <t>ASS DEP SAUVEGARDE ENFANCE ADOLESC ADULT (ADSEA)</t>
  </si>
  <si>
    <t>Bonjour,
Mon entreprise a une activité de type "Action sociale sans hébergement n.c.a.".
Le dispositif "Rénovation énergétique" pourrait m'intéresser car j'ai pour projet de rénover les locaux notamment au niveau de l'isolation.
J'ai besoin d'être accompagné(e) sur les démarches à effectuer, et les modalité d'éligibilités au dispositif
Merci d'avance pour votre appel</t>
  </si>
  <si>
    <t>user_help: precise / questionnaire . parcours: objectif précis / siret: 78170344200132 / codeNaf: 88.99B / codeNAF1: / ville: PRIGONRIEUX / codePostal: 24130 / région: Nouvelle-Aquitaine / structure_sizes: PME / denomination: ASS DEP SAUVEGARDE ENFANCE ADOLESC ADULT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</si>
  <si>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romain.zanatta@treviso.fr</t>
  </si>
  <si>
    <t>TREVISO</t>
  </si>
  <si>
    <t>Bonjour,
Mon entreprise a une activité de type "Conseil pour les affaires et autres conseils de gestion".
Le dispositif "Rénovation énergétique" pourrait m'intéresser car j'ai pour projet de la production d'énergie photovoltaique.
J'ai besoin d'être accompagné(e) sur les solutions d'aide.
Merci d'avance,
Merci d'avance pour votre appel</t>
  </si>
  <si>
    <t>user_help: precise / questionnaire . parcours: objectif précis / siret: 75198937700021 / codeNaf: 70.22Z / codeNAF1: / ville: BALMA / codePostal: 31130 / région: Occitanie / structure_sizes: TPE / denomination: TREVISO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</si>
  <si>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mariya.l@fibonacci.group</t>
  </si>
  <si>
    <t>HRODSKA LEROY</t>
  </si>
  <si>
    <t>MARIYA</t>
  </si>
  <si>
    <t>DEMEURES DE PROVENCE</t>
  </si>
  <si>
    <t>Bonjour,
Mon entreprise a une activité de type "Hôtels et hébergement similaire".
Le dispositif "Rénovation énergétique" pourrait m'intéresser car j'ai pour projet de ...
J'ai besoin d'être accompagné(e) sur ...
Merci d'avance pour votre appel</t>
  </si>
  <si>
    <t>user_help: unknown / questionnaire . parcours: je ne sais pas par où commencer / siret: 89435079200012 / codeNaf: 55.10Z / codeNAF1: / ville: PARIS 3 / codePostal: 75003 / région: Île-de-France / structure_sizes: TPE / denomination: DEMEURES DE PROVENCE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unknown / entreprise . possède des véhicules motorisés: oui / wastes_stake: no / questionnaire . objectif prioritaire . est la gestion des déchets: non / wastes_sorting: unknown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</si>
  <si>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romain.ottavi@gmail.com</t>
  </si>
  <si>
    <t>Ottavi</t>
  </si>
  <si>
    <t>Arso</t>
  </si>
  <si>
    <t>Bonjour,
Mon entreprise a une activité de type "Autres activités récréatives et de loisirs".
Le dispositif "Rénovation énergétique" pourrait m'intéresser car j'ai pour projet de rénover un bâtiment public (ancienne école) de 700m2
J'ai besoin d'être accompagné(e) sur les primes et financement des travaux de mise en place de panneaux photovoltaïques + isolation.
Merci d'avance pour votre appel</t>
  </si>
  <si>
    <t>user_help: precise / questionnaire . parcours: objectif précis / siret: 84498148000016 / codeNaf: 93.29Z / codeNAF1: / ville: JARNY / codePostal: 54800 / région: Grand Est / structure_sizes: TPE / denomination: ASRO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</si>
  <si>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mathieu-ho@estran.co</t>
  </si>
  <si>
    <t>simonpoli</t>
  </si>
  <si>
    <t>mathieu-ho</t>
  </si>
  <si>
    <t>ESTRAN PRODUCTION</t>
  </si>
  <si>
    <t>Bonjour,
Mon entreprise a une activité de type "Activités d'architecture".
Le dispositif "Rénovation énergétique" pourrait m'intéresser car j'ai pour projet de ...
J'ai besoin d'être accompagné(e) sur ...
Merci d'avance pour votre appel</t>
  </si>
  <si>
    <t>user_help: precise / questionnaire . parcours: objectif précis / siret: 82757553100070 / codeNaf: 71.11Z / codeNAF1: / ville: AVIGNON / codePostal: 84000 / région: Provence-Alpes-Côte d'Azur / structure_sizes: TPE / denomination: ESTRAN PRODUCTION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</si>
  <si>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plainecassagne@datakode.fr</t>
  </si>
  <si>
    <t>PLAINECASSAGNE</t>
  </si>
  <si>
    <t>Bonjour,
Mon entreprise a une activité de type "Location de terrains et d'autres biens immobiliers".
Le dispositif "Rénovation Petit Tertiaire Privé" pourrait m'intéresser car j'ai pour projet de ...
J'ai besoin d'être accompagné(e) sur ...
Merci d'avance pour votre appel</t>
  </si>
  <si>
    <t>user_help: precise / questionnaire . parcours: objectif précis / siret: 79137528000017 / codeNaf: 68.20B / codeNAF1: / ville: AUTERIVE / codePostal: 31190 / région: Occitanie / structure_sizes: TPE / denomination: SCI DU CREMAT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</si>
  <si>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c.druenne@cfe-france.com</t>
  </si>
  <si>
    <t>DRUENNE</t>
  </si>
  <si>
    <t>CONSEIL FLUIDE EQUIPEMENT-CFE</t>
  </si>
  <si>
    <t>Bonjour,
Mon entreprise a une activité de type "Commerce de gros de fournitures et équipements industriels divers".
Le dispositif "Rénovation Petit Tertiaire Privé" pourrait m'intéresser car j'ai pour projet d'isoler le bâtiment.
J'ai besoin d'être accompagné sur le choix de l'isolation et sur les subventions disponibles.
Cordialement
Christophe DRUENNE
Merci d'avance pour votre appel</t>
  </si>
  <si>
    <t>user_help: unknown / questionnaire . parcours: je ne sais pas par où commencer / siret: 82875630400022 / codeNaf: 46.69B / codeNAF1: / ville: MAUBEUGE / codePostal: 59600 / région: Hauts-de-France / structure_sizes: TPE / denomination: CONSEIL FLUIDE EQUIPEMENT-CFE / secteur: Commerce de gros de fournitures et équipements industriels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</si>
  <si>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Refus à éclaircir (Christophe)</t>
  </si>
  <si>
    <t>https://place-des-entreprises.beta.gouv.fr/besoins/95341</t>
  </si>
  <si>
    <t>apom2000.compta@orange.fr</t>
  </si>
  <si>
    <t>RAGUIN</t>
  </si>
  <si>
    <t>corinne</t>
  </si>
  <si>
    <t>SJ2000</t>
  </si>
  <si>
    <t>Bonjour,
Mon entreprise a une activité de type "Commerces de détail d'optique".
Le dispositif "Rénovation Petit Tertiaire Privé" pourrait m'intéresser car j'ai pour projet de refaire mon magasin.
J'ai besoin d'être accompagné(e) sur le choix de mon système de chauffage et climatisation afin de réduire ma consommation électrique et le coût annuel de l'entretien y afférant et de polluer le moins possible.
Merci d'avance pour votre appel (après RDV téléphonique pris par mail, SVP, apom2000.compta@orange.fr).
Corinne RAGUIN.</t>
  </si>
  <si>
    <t>06.64.85.63.71</t>
  </si>
  <si>
    <t>user_help: unknown / questionnaire . parcours: je ne sais pas par où commencer / siret: 82385607500028 / codeNaf: 47.78A / codeNAF1: / ville: MONTLUCON / codePostal: 03100 / région: Auvergne-Rhône-Alpes / structure_sizes: TPE / denomination: SJ2000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</si>
  <si>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Rénovation petit tertiaire privé</t>
  </si>
  <si>
    <t>https://place-des-entreprises.beta.gouv.fr/besoins/94938</t>
  </si>
  <si>
    <t>sebastien.hutter@editions-cedis.com</t>
  </si>
  <si>
    <t>Hutter</t>
  </si>
  <si>
    <t>CEDIS</t>
  </si>
  <si>
    <t>Bonjour,
Mon entreprise a une activité de type "Commerce de gros d'autres biens domestiques", et nous disposons d'un local unique de 200 m², un peu ancien.
Le dispositif "Rénovation Petit Tertiaire Privé" pourrait m'intéresser car j'ai pour projet d'améliorer l'isolation énergétique du bâtiment et de préparer en amont le remplacement de notre chaudière au fioul pour un mode de chauffage plus écologique.
J'ai besoin d'être accompagné(e) sur les choix des solutions techniques à envisager, et les aides qui existent pour le financement.
Merci d'avance pour votre appel</t>
  </si>
  <si>
    <t>user_help: unknown / questionnaire . parcours: je ne sais pas par où commencer / siret: 38181962200014 / codeNaf: 46.49Z / codeNAF1: / ville: MAIZIERES-LES-METZ / codePostal: 57280 / région: Grand Est / structure_sizes: TPE / denomination: CEDIS / secteur: Commerce de gros d'autres biens domestiques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</si>
  <si>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sceaterreferme@gmail.com</t>
  </si>
  <si>
    <t>Berthelot</t>
  </si>
  <si>
    <t>Samuel</t>
  </si>
  <si>
    <t>Bonjour,
Je suis maraîcher bio à Sainte Pazanne
Le dispositif "Sobriété et Résilience des Territoires" pourrait m'intéresser car j'ai pour projet de développer une plateforme digitale qui fait le lien entre les producteurs et les consommateurs du territoire afin d'aider les producteurs à planifier leur production de manière plus précise et ainsi réduire le gaspillage alimentaire.
J'ai besoin d'être accompagné sur le financement et l'animation de ce projet.
Merci d'avance pour votre appel</t>
  </si>
  <si>
    <t>sobriete-et-resilience-des-territoires</t>
  </si>
  <si>
    <t>user_help: precise / questionnaire . parcours: objectif précis / siret: 89856132900019 / codeNaf: 01.13Z / codeNAF1: / ville: SAINTE-PAZANNE / codePostal: 44680 / région: Pays de la Loire / structure_sizes: TPE / denomination: TERRE FERME / secteur: Culture de légumes, de melons, de racines et de tubercules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</si>
  <si>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doucourebidja@yahoo.fr</t>
  </si>
  <si>
    <t>DOUCOURE</t>
  </si>
  <si>
    <t>BIDJA</t>
  </si>
  <si>
    <t>Bonjour,
Mon entreprise a une activité de type "Activités spécialisées de design".
Le dispositif "Sobriété et Résilience des Territoires" pourrait m'intéresser car j'ai pour projet de ...
J'ai besoin d'être accompagné(e) sur ...
Merci d'avance pour votre appel</t>
  </si>
  <si>
    <t>user_help: precise / questionnaire . parcours: objectif précis / siret: 89008087200025 / codeNaf: 74.10Z / codeNAF1: / ville: SEVRAN / codePostal: 93270 / région: Île-de-France / structure_sizes: TPE / denomination: MUSSOYA LEE / secteur: Activités spécialisées de design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</si>
  <si>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jose.ducrocq@bac-cousin.fr</t>
  </si>
  <si>
    <t>ducrcoq</t>
  </si>
  <si>
    <t>jose</t>
  </si>
  <si>
    <t>Bonjour,
Mon entreprise a une activité de type "industrie".
Le dispositif "TPE gagnantes sur tous les coûts" pourrait m'intéresser car j'ai pour projet de ...
J'ai besoin d'être accompagné(e) sur ...
Merci d'avance pour votre appel</t>
  </si>
  <si>
    <t>tpe-gagnantes-sur-tous-les-couts</t>
  </si>
  <si>
    <t>user_help: unknown / questionnaire . parcours: je ne sais pas par où commencer / siret: / codeNaf: / codeNAF1: / ville: / codePostal: / région: Hauts-de-France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</si>
  <si>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sj2000raguin@gmail.com</t>
  </si>
  <si>
    <t>Bonjour,
Mon entreprise a une activité de type "Commerces de détail d'optique".
Le dispositif "Tremplin" pourrait m'intéresser car j'ai pour projet de réduire ma consommation électrique
J'ai besoin d'être accompagné(e) sur le financement de nouvelles solutions pour y parvenir et d'avoir des conseils sur le choix de ces solutions (isolation, système d'éclairage, chauffage, climatisation...).
Merci d'avance pour votre appel sur RDV, contactez moi d'abord par mail (nous sommes trop sollicités pour tout et n'importe quoi par téléphone et vous risquez de ne pas réussir à me joindre) sj2000raguin@gmail.com
Corinne RAGUIN.</t>
  </si>
  <si>
    <t>Projet de réduire sa consommation électrique. A besoin d'être accompagnée sur le financement de nouvelles solutions pour y parvenir et d'avoir des conseils sur le choix de ces solutions (isolation, système d'éclairage, chauffage, climatisation...). Privilégie un premier contact par mail (sj2000raguin@gmail.com) : réorienter à PDE</t>
  </si>
  <si>
    <t>Visite énergie ?</t>
  </si>
  <si>
    <t>Doublon ligne 195</t>
  </si>
  <si>
    <t>joceff@saucisson-auvergne.com</t>
  </si>
  <si>
    <t>Jocelyn</t>
  </si>
  <si>
    <t>Fournet-fayard</t>
  </si>
  <si>
    <t>MAISON FOURNET FAYARD</t>
  </si>
  <si>
    <t>Bonjour,
Mon entreprise a une activité de type "Commerce de détail alimentaire sur éventaires et marchés".
Le dispositif "Tremplin" pourrait m'intéresser car j'ai pour projet de .changement de la production d'eau chaude actuellement nous avons chaudière au gaz avec chauffage des bureaux ..
J'ai besoin d'être accompagné(e) sur ce projet car je ne sais pas qu'elle serai la solution la mieux adaptée à nous
il y aurai aussi une récupération de chaleur avec notre système de froid mais là encore je n'arrive pas à savoir qui croire ...
Merci d'avance pour votre appel</t>
  </si>
  <si>
    <t>user_help: precise / questionnaire . parcours: objectif précis / siret: 80295484200018 / codeNaf: 47.81Z / codeNAF1: / ville: LA MONNERIE-LE-MONTEL / codePostal: 63650 / région: Auvergne-Rhône-Alpes / structure_sizes: TPE / denomination: MAISON FOURNET FAYARD / secteur: Commerce de détail alimentaire sur éventaires et marchés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</si>
  <si>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Projet de remplacement de sa chaudière gaz qui produit eau chaude principalement pour son activité (boucher charcutier) mais aussi pour une partie de son chauffage. Souhaite être aiguillé vers la meilleure solution avant d'investir dans une solution. Est pro énergie renouvelable (a déjà des panneaux photo en autoconsommation pour l'élec). 14 salariés. A déjà fait une étude sur les fluides il y a 2 ans et sur le froid. : réorienté à PDE</t>
  </si>
  <si>
    <t>Newsletter Info Bercy</t>
  </si>
  <si>
    <t>https://place-des-entreprises.beta.gouv.fr/besoins/95736</t>
  </si>
  <si>
    <t>marion@gypsea-agency.com</t>
  </si>
  <si>
    <t>Marion BRESSAC</t>
  </si>
  <si>
    <t>GYPSEA-AGENCY</t>
  </si>
  <si>
    <t>Bonjour,
Mon entreprise a une activité de type "Activités des agences de publicité".
Le dispositif "Tremplin" pourrait m'intéresser car j'ai pour projet d'acquérir un véhicule pour ma société, indispensable dans ma zone géopgraphie. Je désirerai me tourner vers une solution plus durable que ma voiture thermique diesel actuelle.
Merci d'avance pour votre appel</t>
  </si>
  <si>
    <t>user_help: unknown / questionnaire . parcours: je ne sais pas par où commencer / siret: 91328283600018 / codeNaf: 73.11Z / codeNAF1: / ville: CAPBRETON / codePostal: 40130 / région: Nouvelle-Aquitaine / structure_sizes: TPE / denomination: GYPSEA-AGENCY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</si>
  <si>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Souhaite acquérir une voiture électrique pour sa société (entreprise agence de pub dans le 40, hors aide Tremplin mobilité) : réorienté PDE</t>
  </si>
  <si>
    <t>Favoriser le transport durable</t>
  </si>
  <si>
    <t>https://place-des-entreprises.beta.gouv.fr/besoins/95739</t>
  </si>
  <si>
    <t>La CCI40 est informée selon leur retour l'entreprise sera contactée sous 48h pour moi-même ou leur service</t>
  </si>
  <si>
    <t>olivier.baysse@orange.fr</t>
  </si>
  <si>
    <t>BAYSSE</t>
  </si>
  <si>
    <t>DE L'ATLANTIQUE A L'OURAL TRANSPORT PAR ABREVIATION DAO TRANSPORT</t>
  </si>
  <si>
    <t>Bonjour,
Mon entreprise a une activité de type "Transports routiers de fret interurbains".
Le dispositif "Tremplin" pourrait m'intéresser car j'ai pour projet de renouveler mon parc de véhicules avec compatibilité au B100.
J'ai besoin d'être accompagné(e) sur le financement.
Merci d'avance pour votre appel</t>
  </si>
  <si>
    <t>user_help: precise / questionnaire . parcours: objectif précis / siret: 43799400700031 / codeNaf: 49.41A / codeNAF1: / ville: BAZAS / codePostal: 33430 / région: Nouvelle-Aquitaine / structure_sizes: TPE / denomination: DE L'ATLANTIQUE A L'OURAL TRANSPORT PAR ABREVIATION DAO TRANSPORT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</si>
  <si>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Projet de renouvellement de parc véhicule compatible B100 (entreprise dans le 33 donc pas d'aide Tremplin en mobilité sur ce département) : réorienté PDE</t>
  </si>
  <si>
    <t>https://place-des-entreprises.beta.gouv.fr/besoins/95738</t>
  </si>
  <si>
    <t>Contact téléphonique orientation les aides .fr + ADEME</t>
  </si>
  <si>
    <t>cdebrabant.cdconseil@nordnet.fr</t>
  </si>
  <si>
    <t>DEBRABANT</t>
  </si>
  <si>
    <t>CD CONSEIL HABITAT (CD CONSEIL HABITAT) (CD CONSEIL)</t>
  </si>
  <si>
    <t>Bonjour,
Mon entreprise a une activité de type "Ingénierie, études techniques".
Le dispositif "Tremplin" pourrait m'intéresser car j'ai pour projet de pose de panneaux photovoltaïques
J'ai besoin d'être accompagné(e) sur le montant des travaux.
Merci d'avance pour votre appel</t>
  </si>
  <si>
    <t>user_help: precise / questionnaire . parcours: objectif précis / siret: 49231366300030 / codeNaf: 71.12B / codeNAF1: / ville: BOISLEUX-AU-MONT / codePostal: 62175 / région: Hauts-de-France / structure_sizes: TPE / denomination: CD CONSEIL HABITAT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</si>
  <si>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Projet de panneaux photovoltaiques (pas sur Tremplin) : réorienté PDE</t>
  </si>
  <si>
    <t>https://place-des-entreprises.beta.gouv.fr/besoins/95740</t>
  </si>
  <si>
    <t>pierre@goodbro.fr</t>
  </si>
  <si>
    <t>pierre deparpe</t>
  </si>
  <si>
    <t>pierre</t>
  </si>
  <si>
    <t>Bonjour,
Mon entreprise a une activité de type "Comm. dét. fleurs, plantes, etc, animaux de cie et leurs aliments".
Le dispositif "Tremplin" pourrait m'intéresser car j'ai pour projet de lancer un projet de réemploi de pâtée pour animaux de compagnie en réemploi, ainsi qu'un système de consigne pour l'alimentation des animaux.
J'ai besoin d'être accompagné(e)
Merci d'avance pour votre appel</t>
  </si>
  <si>
    <t>user_help: unknown / questionnaire . parcours: je ne sais pas par où commencer / siret: 83918196300027 / codeNaf: 47.76Z / codeNAF1: / ville: CHARLEVILLE-MEZIERES / codePostal: 08000 / région: Grand Est / structure_sizes: TPE / denomination: SAS RECOUVRANCE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</si>
  <si>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mlehmann@delage-official.com</t>
  </si>
  <si>
    <t>Lehmann</t>
  </si>
  <si>
    <t>Matthieu</t>
  </si>
  <si>
    <t>Bonjour,
Mon entreprise a une activité de type "Commerce de gros d'habillement et de chaussures".
Le dispositif "Tremplin" pourrait m'intéresser car j'ai pour projet de ...
J'ai besoin d'être accompagné(e) sur ...
Merci d'avance pour votre appel</t>
  </si>
  <si>
    <t>user_help: unknown / questionnaire . parcours: je ne sais pas par où commencer / siret: 53532297800029 / codeNaf: 46.42Z / codeNAF1: / ville: PARIS 1 / codePostal: 75001 / région: Île-de-France / structure_sizes: TPE / denomination: DENTY / secteur: Commerce de gros d'habillement et de chaussures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</si>
  <si>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p.bougard@romet.fr</t>
  </si>
  <si>
    <t>BOUGARD</t>
  </si>
  <si>
    <t>Pierre</t>
  </si>
  <si>
    <t xml:space="preserve">Bonjour,
Mon entreprise a une activité de type "Commerce de gros (commerce interentreprises) de matériel agricole".
Le dispositif "Tremplin" pourrait m'intéresser car j'ai pour projet d'installer des cuves de récupération d'eau de pluie. 
J'ai besoin d'être accompagné sur ce projet pour connaître toutes les obligations que  nous devons respecter mais également pour connaître les aides de financement qui pourraient nous être attribuées.
Merci d'avance pour votre appel
</t>
  </si>
  <si>
    <t>user_help: unknown / questionnaire . parcours: je ne sais pas par où commencer / siret: 34324433100017 / codeNaf: 46.61Z / codeNAF1: / ville: GENNES-LONGUEFUYE / codePostal: 53200 / région: Pays de la Loire / structure_sizes: PME / denomination: SAS ROMET / secteur: Commerce de gros (commerce interentreprises) de matériel agricole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t>
  </si>
  <si>
    <t>l.chazel@chezandre.fr</t>
  </si>
  <si>
    <t>CHAZEL</t>
  </si>
  <si>
    <t>Laurene</t>
  </si>
  <si>
    <t>Bonjour,
Mon entreprise a une activité de type "Comm. détail viandes &amp; produits à base de viande (magas. spéc.)".
Le dispositif "Tremplin" pourrait m'intéresser car j'ai pour projet de décarboner les sites
J'ai besoin d'être accompagné(e) sur ce projet
Merci d'avance pour votre appel</t>
  </si>
  <si>
    <t>user_help: unknown / questionnaire . parcours: je ne sais pas par où commencer / siret: 33252234100103 / codeNaf: 47.22Z / codeNAF1: / ville: VILLEFRANCHE-SUR-SAONE / codePostal: 69400 / région: Auvergne-Rhône-Alpes / structure_sizes: PME / denomination: BOUCHERIES ANDRE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t>
  </si>
  <si>
    <t>loic.jeanne31@gmail.com</t>
  </si>
  <si>
    <t>JEANNE</t>
  </si>
  <si>
    <t>LOIC</t>
  </si>
  <si>
    <t>Bien le bonjour,
Nous sommes une marque d'imperméables up-cyclés : FLAAK. Notre objectif est de concevoir un imperméable de qualité, avec un impact carbone le plus faible possible, le tout accessible au plus grand nombre.
Le dispositif "Tremplin" pourrait m'intéresser car j'ai pour projet d'éco-conception.
J'ai besoin d'être accompagné(e) sur le financement de celui-ci.
Merci d'avance pour votre appel
Flaakement votre,
Loïc, co-fondateur Flaak</t>
  </si>
  <si>
    <t>user_help: precise / questionnaire . parcours: objectif précis / siret: / codeNaf: / codeNAF1: / ville: / codePostal: / région: Occitanie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</si>
  <si>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claudic@kenvue.com</t>
  </si>
  <si>
    <t>Laudic</t>
  </si>
  <si>
    <t>Cecile</t>
  </si>
  <si>
    <t>JOHNSON &amp; JOHNSON SANTE BEAUTE FRANCE (JJSBF)</t>
  </si>
  <si>
    <t>Bonjour,
Mon entreprise a une activité de type "Fabrication de produits d'hygiène féminine".
Le dispositif "Visite Énergie" pourrait m'intéresser car nous souhaitons réduire notre impact carbone lié à nos consommations d'énergie.
J'ai besoin d'information sur les visites énergie svp
Merci d'avance pour votre appel</t>
  </si>
  <si>
    <t>user_help: unknown / questionnaire . parcours: je ne sais pas par où commencer / siret: 47982472400047 / codeNaf: 20.42Z / codeNAF1: / ville: SEZANNE / codePostal: 51120 / région: Grand Est / structure_sizes: ETI,GE / denomination: JOHNSON &amp; JOHNSON SANTE BEAUTE FRANCE / secteur: Fabrication de parfums et de produits pour la toilette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wastes_audit</t>
  </si>
  <si>
    <t>Visite énergie</t>
  </si>
  <si>
    <t>direction@atelier-concorde.fr</t>
  </si>
  <si>
    <t>SAUVAGE</t>
  </si>
  <si>
    <t>SOC NOUVELLE CONCORDE</t>
  </si>
  <si>
    <t>Bonjour,
Mon entreprise a une activité de type "Fabrication de vêtements de dessous".
Le dispositif "Visite Énergie" pourrait m'intéresser car j'ai pour projet de ...
J'ai besoin d'être accompagné(e) sur ...
Merci d'avance pour votre appel</t>
  </si>
  <si>
    <t>visite-energie-2</t>
  </si>
  <si>
    <t>user_help: unknown / questionnaire . parcours: je ne sais pas par où commencer / siret: 39346434200020 / codeNaf: 14.14Z / codeNAF1: / ville: ARGENTRE / codePostal: 53210 / région: Pays de la Loire / structure_sizes: PME / denomination: SOC NOUVELLE CONCORDE / secteur: Fabrication de vêtements de dessous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</si>
  <si>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Visite énergie  </t>
  </si>
  <si>
    <t>manvielledavid@gmail.com</t>
  </si>
  <si>
    <t>MANVIELLE</t>
  </si>
  <si>
    <t>DAVPAT</t>
  </si>
  <si>
    <t>Bonjour,
Mon entreprise a une activité de type "Restauration de type rapide".
Le dispositif "Visite Énergie" pourrait m'intéresser car j'ai pour projet de ...
J'ai besoin d'être accompagné(e) sur ...
Merci d'avance pour votre appel</t>
  </si>
  <si>
    <t>user_help: unknown / questionnaire . parcours: je ne sais pas par où commencer / siret: 84460557600017 / codeNaf: 56.10C / codeNAF1: / ville: LE BARCARES / codePostal: 66420 / région: Occitanie / structure_sizes: TPE / denomination: DAVPAT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</si>
  <si>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Visite énergie et Rénovation petit tertiaire privé</t>
  </si>
  <si>
    <t>berndpsycholights@gmail.com</t>
  </si>
  <si>
    <t>Koch</t>
  </si>
  <si>
    <t>Bernd</t>
  </si>
  <si>
    <t>Bonjour,
Mon entreprise a une activité de type "autre secteur".
Je fais des prestations lightshows dans festivals,concerts etc et aimerais transformer mes projecteurs halogene en LED.c'est possible,mais j'ai pas le financement pour...
Merci d'avance pour votre appel</t>
  </si>
  <si>
    <t>user_help: precise / questionnaire . parcours: objectif précis / siret: / codeNaf: / codeNAF1: / ville: / codePostal: / région: Occitanie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</si>
  <si>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julien.dupuis@preparons-demain.com</t>
  </si>
  <si>
    <t>DUPUIS</t>
  </si>
  <si>
    <t>Julien DUPUIS</t>
  </si>
  <si>
    <t>Bonjour,
Mon entreprise a une activité de type "Formation continue d'adultes".
Le dispositif "Baisse Les Watts" pourrait m'intéresser.
J'ai besoin d'être accompagné.
Merci d'avance pour votre appel</t>
  </si>
  <si>
    <t>user_help: unknown / questionnaire . parcours: je ne sais pas par où commencer / siret: 90528548200014 / codeNaf: 85.59A / codeNAF1: / ville: LAMBERSART / codePostal: 59130 / région: Hauts-de-France / structure_sizes: TPE / denomination: null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</si>
  <si>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c.delgorge@ahg.fr</t>
  </si>
  <si>
    <t>DELGORGE</t>
  </si>
  <si>
    <t>Claire</t>
  </si>
  <si>
    <t>ATELIERS HTE GARONNE ETS AURIOL ETCIE (A.H.G.) (AGH)</t>
  </si>
  <si>
    <t>Bonjour,
Mon entreprise a une activité de type "industrie".
Le dispositif "Baisse Les Watts" pourrait m'intéresser car j'ai pour projet de maitrise des consommations énergétiques
Merci d'avance pour votre appel</t>
  </si>
  <si>
    <t>user_help: unknown / questionnaire . parcours: je ne sais pas par où commencer / siret: / codeNaf: / codeNAF1: / ville: / codePostal: / région: Occitanie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</si>
  <si>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julien.richez@alchimistes.co</t>
  </si>
  <si>
    <t>RICHEZ</t>
  </si>
  <si>
    <t>NORD COMPOST</t>
  </si>
  <si>
    <t>Bonjour,
Mon entreprise a une activité de type "Collecte des déchets non dangereux".
Le dispositif "Baisse Les Watts" pourrait m'intéresser car j'ai pour projet de ...
J'ai besoin d'être accompagné(e) sur les économies d'eau, l'installation d'une récupération d'eau de pluie, la maîtrise des consomations de carburants pour notre flotte de 6 véhicules, et la maîtrise des consommations electriques.
Merci d'avance pour votre appel</t>
  </si>
  <si>
    <t>user_help: unknown / questionnaire . parcours: je ne sais pas par où commencer / siret: 88064695500018 / codeNaf: 38.11Z / codeNAF1: / ville: LILLE / codePostal: 59000 / région: Hauts-de-France / structure_sizes: PME / denomination: NORD COMPOST / secteur: Collecte des déchets non dangereux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</si>
  <si>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dst@plouezec.bzh</t>
  </si>
  <si>
    <t>LE NAOUR</t>
  </si>
  <si>
    <t>Ronan</t>
  </si>
  <si>
    <t>COMMUNE DE PLOUEZEC</t>
  </si>
  <si>
    <t>Bonjour,
Mon entreprise a une activité de type "Administration publique générale".
Le dispositif "Bonus écologique" pourrait m'intéresser car j'ai pour projet d'équipement l'équipe des services techniques avec un vélo électrique type cargo pour les interventions du quotidien. Plusieurs agents sont déjà convaincu de vouloir s'engager dans cette démarche.
J'ai besoin d'être accompagné(e) sur les financements possibles.
Merci d'avance pour votre appel</t>
  </si>
  <si>
    <t>user_help: precise / questionnaire . parcours: objectif précis / siret: 21220214700014 / codeNaf: 84.11Z / codeNAF1: / ville: PLOUEZEC / codePostal: 22470 / région: Bretagne / structure_sizes: PME / denomination: COMMUNE DE PLOUEZEC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</si>
  <si>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alan.lejeloux@organeo.com</t>
  </si>
  <si>
    <t>Alan LE JELOUX</t>
  </si>
  <si>
    <t>Alan</t>
  </si>
  <si>
    <t>ORGANEO</t>
  </si>
  <si>
    <t>Bonjour,
Mon entreprise souhaite acquérir un véhicule de société.
Je souhaite connaitre les critères et démarches pour bénéficier du bonus écologique.
Merci d'avance pour votre réponse.
Bien cordialement,
Alan LE JÉLOUX
OrgaNeo</t>
  </si>
  <si>
    <t>user_help: precise / questionnaire . parcours: objectif précis / siret: 53989489900068 / codeNaf: 70.22Z / codeNAF1: / ville: CERGY / codePostal: 95000 / région: Île-de-France / structure_sizes: TPE / denomination: ORGANEO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</si>
  <si>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mouraderrahouti@hotmail.com</t>
  </si>
  <si>
    <t>Errahouti</t>
  </si>
  <si>
    <t>S.A.S. LE MANOIR</t>
  </si>
  <si>
    <t>Bonjour,
Mon entreprise a une activité de type "Location de terrains et d'autres biens immobiliers".
Le dispositif "Coup de pouce Chauffage" pourrait m'intéresser car j'ai pour projet de changer mes systèmes de production d eau chaude et chauffage.
J'ai besoin d'être accompagné.
Merci d'avance pour votre appel</t>
  </si>
  <si>
    <t>user_help: precise / questionnaire . parcours: objectif précis / siret: 91106412900016 / codeNaf: 68.20B / codeNAF1: / ville: MORNAS / codePostal: 84550 / région: Provence-Alpes-Côte d'Azur / structure_sizes: TPE / denomination: S.A.S. LE MANOIR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</si>
  <si>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laurent.bregeault@enovio.fr</t>
  </si>
  <si>
    <t>BREGEAULT</t>
  </si>
  <si>
    <t>ENOVIO (AMGP)</t>
  </si>
  <si>
    <t>Bonjour,
Mon entreprise a une activité de type "Mécanique industrielle" et "Injection plastique"
Le dispositif "Coup de pouce Chauffage" pourrait m'intéresser car
suite à panne de notre chaufferie gaz - nous avons lancé une première étude chauffage. Nous avons acheté des souffleries électriques pour assurer le chauffage de manière temporaire.
Nous avons réalisé une nouvelle étude avec un prestataire spécialiste (Akajoule) et avons désormais le projet de mettre en place une PAC air/eau
J'ai besoin d'être accompagné(e) sur l'existence ou non de subvention et l'identification de prestataires homologués pour les travaux.
Merci d'avance pour votre appel</t>
  </si>
  <si>
    <t>user_help: precise / questionnaire . parcours: objectif précis / siret: 34885298900014 / codeNaf: 25.62B / codeNAF1: / ville: VAIR-SUR-LOIRE / codePostal: 44150 / région: Pays de la Loire / structure_sizes: PME / denomination: ENOVIO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</si>
  <si>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nicolas.candelier@eurovia.com</t>
  </si>
  <si>
    <t>candelier</t>
  </si>
  <si>
    <t>nicolas</t>
  </si>
  <si>
    <t>CARRIERES ET BALLASTIERES DES ALPES (CBA)</t>
  </si>
  <si>
    <t>Bonjour,
Mon entreprise a une activité de type "Exploit gravieres &amp; sablieres, extraction argiles &amp; kaolin".
Le dispositif "Diagnostic déchets" pourrait m'intéresser car je trouve que nous consommons une certaines quantité d'alliage particulier pour nos machines, qui sont recyclées au ferrailleur local, mais qui perde leurs qualité d'alliages particuliers.
J'aimerais réussir à trouver une filiale pour mieux valoriser ces matériaux rares.
Merci d'avance pour votre appel</t>
  </si>
  <si>
    <t>diagnostic-dechets</t>
  </si>
  <si>
    <t>user_help: unknown / questionnaire . parcours: je ne sais pas par où commencer / siret: 32390049800086 / codeNaf: 08.12Z / codeNAF1: / ville: VILLENEUVE / codePostal: 04180 / région: Provence-Alpes-Côte d'Azur / structure_sizes: TPE / denomination: CARRIERES ET BALLASTIERES DES ALPES / secteur: Exploit gravieres &amp; sablieres, extraction argiles &amp; kaolin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t>
  </si>
  <si>
    <t>sandrine.lapart@sfr.fr</t>
  </si>
  <si>
    <t>LAPART</t>
  </si>
  <si>
    <t>Sandrine LAPART</t>
  </si>
  <si>
    <t>Bonjour,
Mon entreprise a une activité de type "Hébergement touristique et autre hébergement de courte durée".
Le dispositif "Eco-Défis des artisans et des commerçants" pourrait m'intéresser car j'ai pour projet de limiter mon impact et celui de mon activité sur l'environnement. J'ai besoin d'être accompagnée sur tout ce qui pourrait m'aider à réduire mon impact sur le réchauffement climatique.
Merci d'avance pour votre appel. Bien à vous.</t>
  </si>
  <si>
    <t>user_help: unknown / questionnaire . parcours: je ne sais pas par où commencer / siret: 89458116400015 / codeNaf: 55.20Z / codeNAF1: / ville: LANTOSQUE / codePostal: 06450 / région: Provence-Alpes-Côte d'Azur / structure_sizes: TPE / denomination: null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t>
  </si>
  <si>
    <t>racinemaria247@gmail.com</t>
  </si>
  <si>
    <t>RACINE</t>
  </si>
  <si>
    <t>maria</t>
  </si>
  <si>
    <t>Bonjour,
Mon entreprise a une activité de type "tourisme".
Le dispositif "Étude "alimentation durable"" pourrait m'intéresser car j'ai pour projet de ...
J'ai besoin d'être accompagné(e) sur ...
Merci d'avance pour votre appel</t>
  </si>
  <si>
    <t>user_help: precise / questionnaire . parcours: objectif précis / siret: / codeNaf: / codeNAF1: / ville: / codePostal: / région: Guadeloupe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</si>
  <si>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formacompost@gmail.com</t>
  </si>
  <si>
    <t>Boudet</t>
  </si>
  <si>
    <t>Bonjour,
Mon entreprise a une activité de type "Activités spécialisées, scientifiques et techniques diverses".
Le dispositif "Étude "projet de recherche"" pourrait m'intéresser car j'ai pour projet de développer des cellules de compostage à air soufflé dans le cadre du compostage de proximité.
Cela aurait 3 objectifs :
- Réduire le temps de main d'oeuvre et les efforts physique de brassage et transvasement des bacs d'apport en bacs de maturation
- Assurer une aération permanente et une optimisation du compostage avec l'assurance d'une montée forte en température et donc l'hygienisation du compost.
- accélérer le processus de compostage dans un équipement "low tech" .
J'ai besoin d'être accompagné financièrement pour faire plusieurs prototypes de différentes tailles et tester l'efficience du processus de compostage dans différents contextes.
Merci d'avance pour votre appel
Cordialement
Christophe BOUDET
06 12 25 10 15</t>
  </si>
  <si>
    <t>user_help: precise / questionnaire . parcours: objectif précis / siret: 50133834700021 / codeNaf: 74.90B / codeNAF1: / ville: VAUX D'AMOGNES / codePostal: [ND] / région: Bourgogne-Franche-Comté / structure_sizes: TPE / denomination: [ND]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</si>
  <si>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mecaluc@wanadoo.fr</t>
  </si>
  <si>
    <t>Bonjour,
Mon entreprise a une activité de type "Mécanique industrielle".
Le dispositif "Étude "solaire thermique"" pourrait m'intéresser car j'ai pour projet de ...
J'ai besoin d'être accompagné(e) sur ...
Merci d'avance pour votre appel</t>
  </si>
  <si>
    <t>user_help: precise / questionnaire . parcours: objectif précis / siret: 78588057600034 / codeNaf: 25.62B / codeNAF1: / ville: HAGONDANGE / codePostal: 57300 / région: Grand Est / structure_sizes: TPE / denomination: MECANIQUE GENERALE P. LUC ET FILS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</si>
  <si>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bastien.ricard@sfr.fr</t>
  </si>
  <si>
    <t>MYLENE</t>
  </si>
  <si>
    <t>RICARD</t>
  </si>
  <si>
    <t>Bonjour,
Mon entreprise a une activité de type "Supports juridiques de programmes".
Le dispositif "Étude "solaire thermique"" pourrait m'intéresser car j'ai pour projet de ...
J'ai besoin d'être accompagné(e) sur ...
Merci d'avance pour votre appel</t>
  </si>
  <si>
    <t>user_help: unknown / questionnaire . parcours: je ne sais pas par où commencer / siret: 82778977700014 / codeNaf: 41.10D / codeNAF1: / ville: SAINTE-CROIX / codePostal: 12260 / région: Occitanie / structure_sizes: TPE / denomination: SCI RICARD / secteur: Supports juridiques de programmes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</si>
  <si>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pronuit@neuf.fr</t>
  </si>
  <si>
    <t>Rebeix</t>
  </si>
  <si>
    <t>Bonjour,
Mon entreprise a une activité de type "Hôtels et hébergement similaire".
Le dispositif "Étude "solaire thermique"" pourrait m'intéresser car j'ai pour projet d’installer des
« Carport « avec des panneaux solaires.
J'ai besoin d'être accompagnée sur le projet et les aides éventuelles.
Merci d'avance pour votre appel.</t>
  </si>
  <si>
    <t>user_help: precise / questionnaire . parcours: objectif précis / siret: 40206700300028 / codeNaf: 55.10Z / codeNAF1: / ville: ISNEAUVILLE / codePostal: 76230 / région: Normandie / structure_sizes: TPE / denomination: PRONUIT SARL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</si>
  <si>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aparsimonibae@gmail.com</t>
  </si>
  <si>
    <t>boue</t>
  </si>
  <si>
    <t>Dohon Guylaine</t>
  </si>
  <si>
    <t>user_help: precise / questionnaire . parcours: objectif précis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</si>
  <si>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c.cazaban@groupeeurec.com</t>
  </si>
  <si>
    <t>cazaban</t>
  </si>
  <si>
    <t>EUREC SUD</t>
  </si>
  <si>
    <t>Bonjour,
Mon entreprise a une activité de type "Récupération de déchets triés".
Le dispositif "Formations RSE" pourrait m'intéresser car j'ai pour projet de ...
J'ai besoin d'être accompagné(e) sur ...
Merci d'avance pour votre appel</t>
  </si>
  <si>
    <t>user_help: unknown / questionnaire . parcours: je ne sais pas par où commencer / siret: 42916688700027 / codeNaf: 38.32Z / codeNAF1: / ville: BEZIERS / codePostal: 34500 / région: Occitanie / structure_sizes: TPE / denomination: EUREC SUD / secteur: Récupération de déchets triés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</si>
  <si>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logistics@negoceessence.com</t>
  </si>
  <si>
    <t>ACQUARONE</t>
  </si>
  <si>
    <t>Bonjour,
Mon entreprise a une activité de type "industrie".
Le dispositif "Formations RSE" pourrait m'intéresser: je voudrais me former sur les questions RSE.
Merci d'avance pour votre appel</t>
  </si>
  <si>
    <t>user_help: unknown / questionnaire . parcours: je ne sais pas par où commencer / siret: / codeNaf: / codeNAF1: / ville: / codePostal: / région: Corse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</si>
  <si>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sylvain.foulonneau@orange.fr</t>
  </si>
  <si>
    <t>Foulonneau</t>
  </si>
  <si>
    <t>Bonjour,
Mon entreprise a une activité de type "Fabrication d'équipement Low tech".
Le dispositif "Investissement "écoconception"" pourrait m'intéresser car j'ai pour projet de créer une nouvelle gamme de concentrateur solaire pour les food truck notament.
J'ai besoin d'être accompagné(e) pour le financement d'un proto. et de quelques heures d'étude.
Merci d'avance pour votre appel</t>
  </si>
  <si>
    <t>user_help: precise / questionnaire . parcours: objectif précis / siret: 97972350900019 / codeNaf: 25.11Z / codeNAF1: / ville: BOUSSAY / codePostal: 44190 / région: Pays de la Loire / structure_sizes: TPE / denomination: ATELIER DU RUISSEAU / secteur: Fabrication de structures métalliques et de parties de structures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</si>
  <si>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crost@alizonindustrie.fr</t>
  </si>
  <si>
    <t>Rost</t>
  </si>
  <si>
    <t>Bonjour,
Mon entreprise a une activité de type "Commerce de gros de fournitures et équipements industriels divers".
Le dispositif "Investissement "recharge véhicules électriques"" pourrait m'intéresser car j'ai pour projet de remplacer les véhicules à énergie fossile par des véhicules électriques.
J'ai besoin d'être accompagné(e) sur la partie mise en place des bornes de recharge électrique.
Merci d'avance pour votre appel</t>
  </si>
  <si>
    <t>user_help: precise / questionnaire . parcours: objectif précis / siret: 41064619400077 / codeNaf: 46.69B / codeNAF1: / ville: VALENCE / codePostal: 26000 / région: Auvergne-Rhône-Alpes / structure_sizes: PME / denomination: ALIZON INDUSTRIE / secteur: Commerce de gros de fournitures et équipements industriels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</si>
  <si>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mathurin@armateursderhum.fr</t>
  </si>
  <si>
    <t>HEUDE</t>
  </si>
  <si>
    <t>Mathurin</t>
  </si>
  <si>
    <t>LES ARMATEURS DE RHUM DE SAINT-MALO</t>
  </si>
  <si>
    <t>Bonjour,
Mon entreprise a une activité de type "Production de boissons alcooliques distillées".
Le dispositif "Prêt Action Climat" pourrait m'intéresser car j'ai pour projet de mettre en place des solutions de panneaux solaires et récupération d'eau notamment, dans notre atelier en cours de construction.
J'ai besoin d'être accompagné sur les aides disponibles ?
Merci d'avance pour votre appel</t>
  </si>
  <si>
    <t>user_help: precise / questionnaire . parcours: objectif précis / siret: 88483321100011 / codeNaf: 11.01Z / codeNAF1: / ville: SAINT-MALO / codePostal: 35400 / région: Bretagne / structure_sizes: TPE / denomination: LES ARMATEURS DE RHUM DE SAINT-MALO / secteur: Production de boissons alcooliques distillées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</si>
  <si>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pascal.bossu@laval-europe.com</t>
  </si>
  <si>
    <t>BOSSU</t>
  </si>
  <si>
    <t>PAscal</t>
  </si>
  <si>
    <t>ETABLISSEMENTS LAVAL (1 - FRANCE FOURNITURES)</t>
  </si>
  <si>
    <t>Bonjour,
Mon entreprise a une activité de type "Commerce de gros d'articles d'horlogerie et de bijouterie".
Le dispositif "Prêt Vert" pourrait m'intéresser car j'ai pour projet d'installer des panneaux photovoltaïques sur un nouveau bâtiment.
Merci d'avance pour votre appel</t>
  </si>
  <si>
    <t>user_help: unknown / questionnaire . parcours: je ne sais pas par où commencer / siret: 57220697700033 / codeNaf: 46.48Z / codeNAF1: / ville: CHEDIGNY / codePostal: 37310 / région: Centre-Val de Loire / structure_sizes: PME / denomination: ETABLISSEMENTS LAVAL / secteur: Commerce de gros d'articles d'horlogerie et de bijouterie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energetic_performance_audit</t>
  </si>
  <si>
    <t>jerome.delorme@j2dao.com</t>
  </si>
  <si>
    <t>DELORME</t>
  </si>
  <si>
    <t>Jérôme</t>
  </si>
  <si>
    <t>BUREAU D'ETUDES TECHNIQUES J2DAO (J2DAO)</t>
  </si>
  <si>
    <t>Bonjour,
Mon entreprise a une activité de type "Ingénierie, études techniques".
Le dispositif "Tremplin" pourrait m'intéresser car j'ai pour projet de mettre une ombrière photovoltaïque pouvant alimenter une borne de recharge de véhicule électrique
J'ai besoin d'être accompagné(e) sur ce projet.
Merci d'avance pour votre appel</t>
  </si>
  <si>
    <t>user_help: unknown / questionnaire . parcours: je ne sais pas par où commencer / siret: 79138933100038 / codeNaf: 71.12B / codeNAF1: / ville: GRACAY / codePostal: 18310 / région: Centre-Val de Loire / structure_sizes: TPE / denomination: BUREAU D'ETUDES TECHNIQUES J2DAO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</si>
  <si>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projet d'ombrière pour alimenter une borne de recharge électrique : réorienté PDE</t>
  </si>
  <si>
    <t>https://place-des-entreprises.beta.gouv.fr/besoins/95745</t>
  </si>
  <si>
    <t>admin@abian.eus</t>
  </si>
  <si>
    <t>Conde</t>
  </si>
  <si>
    <t>Asier</t>
  </si>
  <si>
    <t>Bonjour,
Mon entreprise a une activité de type "Conseil en relations publiques et communication".
Le dispositif "Tremplin" pourrait m'intéresser car j'ai pour projet de plastification et diffusion presse.
J'ai besoin d'être accompagné(e) parce que je veux arrêter définitivement d'utiliser du plastique.
Merci d'avance pour votre appel</t>
  </si>
  <si>
    <t>user_help: precise / questionnaire . parcours: objectif précis / siret: 90516184000012 / codeNaf: 70.21Z / codeNAF1: / ville: HENDAYE / codePostal: 64700 / région: Nouvelle-Aquitaine / structure_sizes: TPE / denomination: ABIAN / secteur: Conseil en relations publiques et communication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</si>
  <si>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antho.kawabeziers@gmail.com</t>
  </si>
  <si>
    <t>PLACE</t>
  </si>
  <si>
    <t>ANTHONY</t>
  </si>
  <si>
    <t>MOTO POWER 34</t>
  </si>
  <si>
    <t>Bonjour,
Mon entreprise a une activité de type "Commerce de moto ".
Le dispositif "Bonus écologique" pourrait m'intéresser car nous venons d'acquérir une moto électrique de 9KW.
J'ai besoin d'être accompagné(e) sur aides possible.
Nous sommes disponible du mardi au samedi de 9h à 12h et de 14h à 19h.
Cordialement
Merci d'avance pour votre appel</t>
  </si>
  <si>
    <t>user_help: precise / questionnaire . parcours: objectif précis / siret: 51983567200022 / codeNaf: 45.11Z / codeNAF1: / ville: VILLENEUVE-LES-BEZIERS / codePostal: 34420 / région: Occitanie / structure_sizes: TPE / denomination: MOTO POWER 34 / secteur: Commerce de voitures et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</si>
  <si>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thierry.hedde@gmail.com</t>
  </si>
  <si>
    <t>HEDDE</t>
  </si>
  <si>
    <t>thierry</t>
  </si>
  <si>
    <t>DES TROIS CHEMINS</t>
  </si>
  <si>
    <t>Bonjour,
Mon entreprise a une activité de maraichage type "Culture de légumes, de melons, de racines et de tubercules".
Le dispositif "Bonus écologique" pourrait m'intéresser car nous devons livrer des légumes sur Paris en ZFE. A quel type de véhicule s'applique votre financement.
Pour un utilitaire électriqur de 68k€ une subvention de 9k€ semble négligeable, maispeut-être existe-t'ild'autres subventions plus élevées (tremplin?). Il n'existe pas d'utilitaire critair1 que je sache. Votre subvention s'applique t'elle à véhicule critair2?
Merci d'avance pour votre appel</t>
  </si>
  <si>
    <t>user_help: precise / questionnaire . parcours: objectif précis / siret: 94986675000019 / codeNaf: 01.13Z / codeNAF1: / ville: COUETRON-AU-PERCHE / codePostal: 41170 / région: Centre-Val de Loire / structure_sizes: TPE / denomination: DES TROIS CHEMINS / secteur: Culture de légumes, de melons, de racines et de tubercules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</si>
  <si>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maxime@blanchisseriedes3regions.fr</t>
  </si>
  <si>
    <t>delcourt</t>
  </si>
  <si>
    <t>maxime</t>
  </si>
  <si>
    <t>Bonjour,
Mon entreprise a une activité de type "Blanchisserie-teinturerie de gros".
Le dispositif "Étude "Économie de la fonctionnalité"" pourrait m'intéresser car j'ai pour projet de renouveler 2 véhicules utilitaires en énergie moins polluante sachant que chaque véhicule fait 500 KM/Jour.
J'ai besoin d'être accompagné(e) sur la recherche de ce type de véhicule et de financement.
Merci d'avance pour votre appel</t>
  </si>
  <si>
    <t>user_help: precise / questionnaire . parcours: objectif précis / siret: 39405072800028 / codeNaf: 96.01A / codeNAF1: / ville: CHERISY / codePostal: 28500 / région: Centre-Val de Loire / structure_sizes: TPE / denomination: BLANCHISSERIE DES TROIS REGIONS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</si>
  <si>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achaboche@wemajin.com</t>
  </si>
  <si>
    <t>CHABOCHE</t>
  </si>
  <si>
    <t>WEMAJ'IN</t>
  </si>
  <si>
    <t>Bonjour,
Mon entreprise a une activité de type "Activités des agences de publicité".
Le dispositif "Tremplin" pourrait m'intéresser car j'ai pour projet de créer un outil de conception de site web vert. Nous avons déjà réalisé un prototype très concluant, mais notre trésorerie ne nous permet pas de continuer le projet et de développer une nouvelle version. Nous avons la capacité de créer des sites sur mesure, optimisés pour le référencement naturel et nous souhaitons créer une nouvelle version dont le processus de conception soit plus rapide. Et ainsi le rendre accessible aussi à des budgets moins importants et démocratisé le fait que vert est compatible avec référencement et esthétisme.
J'ai besoin d'aide sur la partie financière du projet, j'ai besoin de rassembler 100 000€ pour financer ce développement, qui peut-être réalisé par mon équipe en 12 mois. J'ai aussi un autre projet qui sera la continuité de celui-ci afin de boucler la boucle et de montrer qu'un web intélligent est un web décarbonné.
Ces projets sont extrènements important pour moi, j'ai besoin de participer et de donner l'exemple dans un environnement qui ne bouge pas assez vite selon moi.
Merci d'avance pour votre appel</t>
  </si>
  <si>
    <t>user_help: precise / questionnaire . parcours: objectif précis / siret: 83249179900017 / codeNaf: 73.11Z / codeNAF1: / ville: AMBERIEU-EN-BUGEY / codePostal: 01500 / région: Auvergne-Rhône-Alpes / structure_sizes: TPE / denomination: WEMAJ'IN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</si>
  <si>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Besoin financement pour le développement d'un outil de conception de site web vert : réorienté PDE</t>
  </si>
  <si>
    <t>https://place-des-entreprises.beta.gouv.fr/besoins/95751</t>
  </si>
  <si>
    <t>maxime.delcourt@blanchisseriedes3regions.fr</t>
  </si>
  <si>
    <t>DELCOURT</t>
  </si>
  <si>
    <t>Bonjour,
Mon entreprise a une activité de type "Blanchisserie-teinturerie de gros".
Le dispositif "Tremplin" pourrait m'intéresser car j'ai pour projet de réduire ma consommation de lessive et d'énergie pour chauffer l'eau.
J'ai besoin d'être accompagné(e) sur la recherche de financement.
Merci d'avance pour votre appel</t>
  </si>
  <si>
    <t>user_help: precise / questionnaire . parcours: objectif précis / siret: 39405072800028 / codeNaf: 96.01A / codeNAF1: / ville: CHERISY / codePostal: 28500 / région: Centre-Val de Loire / structure_sizes: TPE / denomination: BLANCHISSERIE DES TROIS REGIONS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</si>
  <si>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m.garry@citytri.fr</t>
  </si>
  <si>
    <t>GARRY</t>
  </si>
  <si>
    <t>Michelle</t>
  </si>
  <si>
    <t>CITYTRI</t>
  </si>
  <si>
    <t>Bonjour,
Mon entreprise a une activité de type "...".
Le dispositif "Diagnostic RSE" pourrait m'intéresser car j'ai pour projet de ...
J'ai besoin d'être accompagné(e) sur ...
Merci d'avance pour votre appel</t>
  </si>
  <si>
    <t>centre@laochefitness.com</t>
  </si>
  <si>
    <t>jomby</t>
  </si>
  <si>
    <t>henri</t>
  </si>
  <si>
    <t>Bonjour,
Mon entreprise a une activité de type "Gestion d'installations sportives".
Le dispositif "Étude "solaire thermique"" pourrait m'intéresser car j'ai pour projet de ...
J'ai besoin d'être accompagné(e) sur ...
Merci d'avance pour votre appel</t>
  </si>
  <si>
    <t>user_help: precise / questionnaire . parcours: objectif précis / siret: 42199921000022 / codeNaf: 93.11Z / codeNAF1: / ville: LA ROCHE-SUR-YON / codePostal: 85000 / région: Pays de la Loire / structure_sizes: TPE / denomination: DECAFORME / secteur: Gestion d'installations sportives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</si>
  <si>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taxis.sebastien@orange.fr</t>
  </si>
  <si>
    <t>senez</t>
  </si>
  <si>
    <t>sebastien</t>
  </si>
  <si>
    <t>Taxi Sebastien SENEZ</t>
  </si>
  <si>
    <t>Bonjour,
Mon entreprise a une activité de type "Transports de voyageurs par taxis".
Le dispositif "Programme EVE" pourrait m'intéresser car j'ai pour projet de ...
J'ai besoin d'être accompagné(e) sur ...
Merci d'avance pour votre appel</t>
  </si>
  <si>
    <t>user_help: precise / questionnaire . parcours: objectif précis / siret: 49474275200020 / codeNaf: 49.32Z / codeNAF1: / ville: CHARMONT-SOUS-BARBUISE / codePostal: 10150 / région: Grand Est / structure_sizes: TPE / denomination: null / secteur: Transports de voyageurs par taxis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</si>
  <si>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a.de-charentenay@factory.fr</t>
  </si>
  <si>
    <t>de Charentenay</t>
  </si>
  <si>
    <t>Arthur</t>
  </si>
  <si>
    <t>Bonjour,
Mon entreprise est une PME indépendante dans le secteur de la recherche et la création de lieux. Notre offre principale est la conception et l'aménagement de sites tertiaires. Site intéresser : www.factory.fr
Le dispositif "Tremplin" pourrait m'intéresser car je m'occupe de la stratégie et du plan d'actions de l'entreprise et je souhaite créer une démarche volontaire Eco-R qui aura vocation à être utilisée sur tous nos projets, qu'une certification environnementale soit demandée ou non par les clients.
J'ai besoin d'être accompagné(e) sur la mission de conception sur mesure de cette méthodologie.
Merci d'avance pour votre appel,
Arthur</t>
  </si>
  <si>
    <t>user_help: precise / questionnaire . parcours: objectif précis / siret: 82469332900016 / codeNaf: 71.12B / codeNAF1: / ville: SAINT-OUEN-SUR-SEINE / codePostal: 93400 / région: Île-de-France / structure_sizes: PME / denomination: LA FACTORY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</si>
  <si>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olivier.teixido@etechorigin.com</t>
  </si>
  <si>
    <t>Teixido</t>
  </si>
  <si>
    <t>Bonjour,
Mon entreprise a une activité de type "Conseil en systèmes et logiciels informatiques".
Le dispositif "Tremplin" pourrait m'intéresser car j'ai pour projet de ...
J'ai besoin d'être accompagné(e) sur ...
Merci d'avance pour votre appel</t>
  </si>
  <si>
    <t>user_help: unknown / questionnaire . parcours: je ne sais pas par où commencer / siret: 82890034000013 / codeNaf: 62.02A / codeNAF1: / ville: TRIEL-SUR-SEINE / codePostal: 78510 / région: Île-de-France / structure_sizes: TPE / denomination: ETECH ORIGIN / secteur: Conseil en systèmes et logiciels informatiques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</si>
  <si>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frederic.cloup-mandavialle@fcm-import.fr</t>
  </si>
  <si>
    <t>Cloup-Mandavialle</t>
  </si>
  <si>
    <t>Frederic CLOUP-MANDAVIALLE</t>
  </si>
  <si>
    <t>Bonjour,
Mon entreprise a une activité de type "Autres intermédiaires du commerce en produits divers". Je suis Travailleur Indépendant (Agent Commercial) et je travaille essentiellement à partir de mon ordinateur quand je ne suis pas en déplacement pour rencontrer des clients.
Le dispositif "Baisse Les Watts" pourrait m'intéresser car j'ai pour projet de diminuer mes dépenses énergétiques dans le cadre de mon travail.
J'ai besoin d'être accompagné sur les leviers que je peux actionner pour diminuer ma consommation énergétique.
Merci d'avance pour l'aide que vous pourriez m'apporter.
Cordialement,
Frédéric Cloup-Mandavialle</t>
  </si>
  <si>
    <t>user_help: unknown / questionnaire . parcours: je ne sais pas par où commencer / siret: 79143015000023 / codeNaf: 46.19B / codeNAF1: / ville: ANTONY / codePostal: 92160 / région: Île-de-France / structure_sizes: TPE / denomination: null / secteur: Autres intermédiaires du commerce en produits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</si>
  <si>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cyril.ouvrard@asfodep.fr</t>
  </si>
  <si>
    <t>OUVRARD</t>
  </si>
  <si>
    <t>Cyril</t>
  </si>
  <si>
    <t>ASFODEP (ASFODEP INSERTION)</t>
  </si>
  <si>
    <t>Bonjour,
Mon entreprise a une activité de type "Formation continue d'adultes".
Le dispositif "Baisse Les Watts" pourrait m'intéresser car j'ai besoin d'être accompagné sur la possibilité de diminuer nos consommations électriques.
Merci d'avance pour votre appel</t>
  </si>
  <si>
    <t>user_help: unknown / questionnaire . parcours: je ne sais pas par où commencer / siret: 78146080300021 / codeNaf: 85.59A / codeNAF1: / ville: NIORT / codePostal: 79000 / région: Nouvelle-Aquitaine / structure_sizes: PME / denomination: ASFODEP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</si>
  <si>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apetit@apajh-drome.org</t>
  </si>
  <si>
    <t>PETIT</t>
  </si>
  <si>
    <t>Aude</t>
  </si>
  <si>
    <t>ASSOCIATION POUR ADULTES ET JEUNES HANDICAPES DE LA DROME (APAJH DE LA DROME)</t>
  </si>
  <si>
    <t>Bonjour,
Nous avons un projet d'achat d'une fourgonnette électrique sans permis pour permettre aux travailleurs en situation de handicap de 2 de nos ESAT de pouvoir effectuer les livraisons en autonomie tout en poursuivant la démarche de transition énergétique dans laquelle s'inscrit l'association.
Le dispositif "Bonus écologique" nous intéresse pour ce projet pour lequel nous avons déjà effectué une demande de co-financement dans le cadre du dispositif "véhicule adapté" de la Mission Handicap de la Région AURA.
Vous remerciant par avance pour votre retour, je vous adresse mes respectueuses salutations.
Aude PETIT</t>
  </si>
  <si>
    <t>user_help: precise / questionnaire . parcours: objectif précis / siret: 38983879800319 / codeNaf: 87.30B / codeNAF1: / ville: CREST / codePostal: 26400 / région: Auvergne-Rhône-Alpes / structure_sizes: PME / denomination: ASSOCIATION POUR ADULTES ET JEUNES HANDICAPES DE LA DROME / secteur: Hébergement social pour handicapés physiques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</si>
  <si>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g.dorison@contex.fr</t>
  </si>
  <si>
    <t>DORISON</t>
  </si>
  <si>
    <t>GUILLAUME</t>
  </si>
  <si>
    <t>CONTEX CONSEIL</t>
  </si>
  <si>
    <t>user_help: unknown / questionnaire . parcours: je ne sais pas par où commencer / siret: 85118802900017 / codeNaf: 70.22Z / codeNAF1: / ville: BUC / codePostal: 78530 / région: Île-de-France / structure_sizes: TPE / denomination: CONTEX CONSEIL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</si>
  <si>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r.martin@cocagnehautegaronne.org</t>
  </si>
  <si>
    <t>MARTIN</t>
  </si>
  <si>
    <t>Rémy</t>
  </si>
  <si>
    <t>Bonjour,
Notre coopérative Jardins du Comminges (SCIC SAS, atelier chantier d'insertion, 35 ETP, Huos (31210) développe des activités maraichage bio, esaces verts en atelier chantier d'insertion.
Nous venons d'acquérir un bâtiment de 1000m2 à rénover pour le projet tiers-lieu Oasis Gourmand.
Nous avons besoin d'être accompagné(e) sur l'efficacité énergétique de ce bâtiment.
Merci d'avance pour votre appel.</t>
  </si>
  <si>
    <t>user_help: precise / questionnaire . parcours: objectif précis / siret: 50008495900021 / codeNaf: 88.99B / codeNAF1: / ville: SAINT-GAUDENS / codePostal: 31800 / région: Occitanie / structure_sizes: PME / denomination: JARDINS DU COMMINGES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</si>
  <si>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jbkerleroux@alliance-medicale-services.com</t>
  </si>
  <si>
    <t>KERLEROUX</t>
  </si>
  <si>
    <t>Jean-Baptiste</t>
  </si>
  <si>
    <t>ALLIANCE MEDICALE SERVICES</t>
  </si>
  <si>
    <t>Bonjour,
Mon entreprise a une activité de type "Commerce de gros de produits pharmaceutiques".
Le dispositif "Coup de pouce Chauffage" pourrait m'intéresser car j'ai pour projet de ...
J'ai besoin d'être accompagné(e) sur ...
Merci d'avance pour votre appel</t>
  </si>
  <si>
    <t>user_help: precise / questionnaire . parcours: objectif précis / siret: 43244819900039 / codeNaf: 46.46Z / codeNAF1: / ville: LANDIVISIAU / codePostal: 29400 / région: Bretagne / structure_sizes: TPE / denomination: ALLIANCE MEDICALE SERVICES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</si>
  <si>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kcueff@alliance-medicale-services.com</t>
  </si>
  <si>
    <t>CUEFF</t>
  </si>
  <si>
    <t>Bonjour,
Mon entreprise a une activité de type "prestation de santé à domicile".
Le dispositif "Coup de pouce Chauffage" pourrait m'intéresser car j'ai pour projet de pose de panneaux photovoltaïque que le toit de nos bâtiments ou dans le parc afin de diminuer les coûts énergétiques sur notre siège.
J'ai besoin d'être accompagné(e) sur le financement de ce projet et les aides auxquelles nous pouvons prétendre.
Merci d'avance pour votre appel</t>
  </si>
  <si>
    <t>agence.petra@gmail.com</t>
  </si>
  <si>
    <t>Stéphanie</t>
  </si>
  <si>
    <t>Belin julien</t>
  </si>
  <si>
    <t>AGENCE PETRA (PETRA)</t>
  </si>
  <si>
    <t>Bonjour,
Mon entreprise a une activité de type "artisanat".
Le dispositif "Coup de pouce Chauffage" pourrait m'intéresser car j'ai pour projet de remplacer mon système de chauffage dans mes bureaux.
J'ai besoin d'être accompagné(e) sur ce projet.
Merci d'avance pour votre appel</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</si>
  <si>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</si>
  <si>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costes_alexandre@orange.fr</t>
  </si>
  <si>
    <t>costes</t>
  </si>
  <si>
    <t>alexandre</t>
  </si>
  <si>
    <t>CAFE HOTEL RESTAURANT COSTES FRERES (HOTEL DU CENTRE)</t>
  </si>
  <si>
    <t>Bonjour,
Mon entreprise a une activité de type "tourisme".
Le dispositif "Eco-Défis des artisans et des commerçants" pourrait m'intéresser car j'ai pour projet de refaire mon système de chauffage
J'ai besoin d'être accompagné(e) sur un diagnostique thermique et de connaitre les systèmes de chauffage les plus favorables pour mon établissement
Merci d'avance pour votre appel</t>
  </si>
  <si>
    <t>user_help: unknown / questionnaire . parcours: je ne sais pas par où commencer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</si>
  <si>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info@berishabois.com</t>
  </si>
  <si>
    <t>BERISHA</t>
  </si>
  <si>
    <t>Ardian</t>
  </si>
  <si>
    <t>Bonjour,
Mon entreprise a une activité de type "Exploitation forestière".
Le dispositif "Étude "Performance produits"" pourrait m'intéresser car j'ai pour projet de ...
J'ai besoin d'être accompagné(e) sur ...
Merci d'avance pour votre appel</t>
  </si>
  <si>
    <t>etude-performance-produits</t>
  </si>
  <si>
    <t>user_help: precise / questionnaire . parcours: objectif précis / siret: 53767334500022 / codeNaf: 02.20Z / codeNAF1: / ville: FLEURY-EN-BIERE / codePostal: 77930 / région: Île-de-France / structure_sizes: TPE / denomination: PEMA / secteur: Exploitation forestière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</si>
  <si>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jf.varnoux@sogeic.com</t>
  </si>
  <si>
    <t>VARNOUX</t>
  </si>
  <si>
    <t>Bonjour,
Mon entreprise a une activité informatique SSII et à actuellement un service d'hébergement de serveur pour des clients, nous voulons réduire le coût électrique.
Le dispositif "Étude "Photovoltaïque"" pourrait m'intéresser car j'ai pour projet de ...
J'ai besoin d'être accompagné(e) sur ...
Merci d'avance pour votre appel</t>
  </si>
  <si>
    <t>etude-photovoltaique-2</t>
  </si>
  <si>
    <t>user_help: precise / questionnaire . parcours: objectif précis / siret: 49266307500025 / codeNaf: 46.51Z / codeNAF1: / ville: ANGOULEME / codePostal: 16000 / région: Nouvelle-Aquitaine / structure_sizes: TPE / denomination: SOGEIC SYSTEM / secteur: Comm. de gros d'ordinat., d'éqpts informatiq. périph. &amp; logiciels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</si>
  <si>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combebelle@gmail.com</t>
  </si>
  <si>
    <t>Camelot</t>
  </si>
  <si>
    <t>Anne</t>
  </si>
  <si>
    <t>Bonjour,
Nous sommes éleveurs et fabriquons des fromages.
Nous souhaitons équiper notre entreprise de panneaux photovoltaïques pour l’auto consommation en majeure partie avec un système de batterie de stockage.
Y a-t-il des aides ?
Merci pour votre réponse.
Cordialement
Anne Camelot</t>
  </si>
  <si>
    <t>o.fortin@meral-sa.fr</t>
  </si>
  <si>
    <t>FORTIN</t>
  </si>
  <si>
    <t>Bonjour,
Mon entreprise a une activité de type "Fabrication autres meubles &amp; industries connexes de l'ameublement".
Le dispositif "Étude "solaire thermique"" pourrait m'intéresser car j'ai pour projet de réaliser l'installation de panneaux solaires au sol en autoconsommation.
J'ai besoin d'être accompagné(e) sur l'accompagnement de financement d'une installation de panneaux solaires au sol, qui est déjà chiffrée.
Merci d'avance pour votre appel</t>
  </si>
  <si>
    <t>user_help: precise / questionnaire . parcours: objectif précis / siret: 32269745900012 / codeNaf: 31.09B / codeNAF1: / ville: AUBIGNE-RACAN / codePostal: 72800 / région: Pays de la Loire / structure_sizes: PME / denomination: MERAL / secteur: Fabrication autres meubles &amp; industries connexes de l'ameublement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</si>
  <si>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david@logitourisme.com</t>
  </si>
  <si>
    <t>Blanchard</t>
  </si>
  <si>
    <t>LOGITOURISME (LOGITOURISME) (LTI)</t>
  </si>
  <si>
    <t>Bonjour,
Mon entreprise a une activité conseil, formation et création de médias numériques
Le dispositif "Formations-actions Baisse les watts" m'intéresse car j'ai pour projet de former toute mon équipe (8 personnes) et de mieux communiquer sur nos engagements vers nos clients.
Merci d'avance pour votre appel</t>
  </si>
  <si>
    <t>user_help: precise / questionnaire . parcours: objectif précis / siret: / codeNaf: / codeNAF1: / ville: / codePostal: / région: Bourgogne-Franche-Comté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</si>
  <si>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architecte.cinquin@wanadoo.fr</t>
  </si>
  <si>
    <t>CINQUIN</t>
  </si>
  <si>
    <t>Bonjour,
Mon entreprise a une activité de type "Activités d'architecture".
J'ai fait l'acquisition d'un batiment de bureaux à rénover (Date de 1910 - est totalement à rénover)
J'ai besoin d'être accompagné(e) sur l'investissement solaire ou bois. Quel accompagnement serait le plus pertinent ?
Merci d'avance pour votre appel</t>
  </si>
  <si>
    <t>user_help: precise / questionnaire . parcours: objectif précis / siret: 79095997700014 / codeNaf: 71.11Z / codeNAF1: / ville: CUBLIZE / codePostal: 69550 / région: Auvergne-Rhône-Alpes / structure_sizes: TPE / denomination: NATHALIE CINQUIN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</si>
  <si>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qualite@vignoblesrousseau.com</t>
  </si>
  <si>
    <t>Rousseau Waldmann</t>
  </si>
  <si>
    <t>Lucie</t>
  </si>
  <si>
    <t>SOC EXPLOITATION VIGNOBLES ROUSSEAU</t>
  </si>
  <si>
    <t>Bonjour,
Mon entreprise a une activité de viticulture et production de vin.
J'ai actuellement un étudiant en alternance (1an) dans le but de réaliser notre bilan carbone. J'ai appris aujourd'hui que mon entreprise était surement éligible à l'aide au financement "VTE Vert" afin de nous aider à financer ce projet de bilan carbone.
J'ai besoin d'être accompagné(e) pour bien comprendre le fonctionnement de cette aide et le montage du dossier.
Merci d'avance pour votre appel,
Bien cordialement,
Lucie Rousseau Waldmann</t>
  </si>
  <si>
    <t>investissement-vte-vert</t>
  </si>
  <si>
    <t>user_help: unknown / questionnaire . parcours: je ne sais pas par où commencer / siret: 34811793800012 / codeNaf: 01.21Z / codeNAF1: / ville: ABZAC / codePostal: 33230 / région: Nouvelle-Aquitaine / structure_sizes: TPE / denomination: SOC EXPLOITATION VIGNOBLES ROUSSEAU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</si>
  <si>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olivier@pfguerin.com</t>
  </si>
  <si>
    <t>Guerin</t>
  </si>
  <si>
    <t>MAISON GUERIN</t>
  </si>
  <si>
    <t>Bonjour,
Mon entreprise a une activité de type "Services funéraires".
Le dispositif "Prêt Vert" pourrait m'intéresser car j'ai pour projet de construire un ou plusieurs bâtiments à haute performance énergétique...
J'ai besoin d'être accompagné(e) sur .les financements (Prêts et subventions)
Merci d'avance pour votre appel</t>
  </si>
  <si>
    <t>user_help: precise / questionnaire . parcours: objectif précis / siret: 34501335300031 / codeNaf: 96.03Z / codeNAF1: / ville: GRANVILLE / codePostal: 50400 / région: Normandie / structure_sizes: PME / denomination: MAISON GUERIN / secteur: Services funéraires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</si>
  <si>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coline</t>
  </si>
  <si>
    <t>direction@acapolmet.fr</t>
  </si>
  <si>
    <t>DUQUESNE</t>
  </si>
  <si>
    <t>ELISABETH</t>
  </si>
  <si>
    <t>ASSOCIATION DU FOYER D'OLMET (FOYER D'OLMET)</t>
  </si>
  <si>
    <t>Bonjour,
Mon entreprise a une activité de type "Hébergement social pour handicapés mentaux et malades mentaux".
Le dispositif "Prime à la conversion" pourrait m'intéresser car j'ai pour projet de ...
J'ai besoin d'être accompagné(e) sur ...
Merci d'avance pour votre appel</t>
  </si>
  <si>
    <t>user_help: precise / questionnaire . parcours: objectif précis / siret: 77572846200034 / codeNaf: 87.20A / codeNAF1: / ville: VIC-SUR-CERE / codePostal: 15800 / région: Auvergne-Rhône-Alpes / structure_sizes: PME / denomination: ASSOCIATION DU FOYER D'OLMET / secteur: Hébergement social pour handicapés mentaux et malades mentaux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</si>
  <si>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laurentg.itibis@gmail.com</t>
  </si>
  <si>
    <t>GREFF</t>
  </si>
  <si>
    <t>ITINERAIRES BIS GRAND LILLE</t>
  </si>
  <si>
    <t>Bonjour,
Mon entreprise a une activité de type "Autres transports routiers de voyageurs".
Le dispositif "Programme EVE" pourrait m'intéresser car j'ai pour projet de réduire mon impact CO2 par le remplacement de véhicules thermiques par des véhicules plus propres : électriques, hybrides.
J'ai besoin d'être accompagné sur le choix des bonnes solutions et la question du financement.
Merci
Merci d'avance pour votre appel</t>
  </si>
  <si>
    <t>user_help: precise / questionnaire . parcours: objectif précis / siret: 48049986200047 / codeNaf: 49.39B / codeNAF1: / ville: BERSEE / codePostal: 59235 / région: Hauts-de-France / structure_sizes: PME / denomination: ITINERAIRES BIS GRAND LILLE / secteur: Autres transports routiers de voyageurs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</si>
  <si>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hbarre@techprofils.com</t>
  </si>
  <si>
    <t>BARRE</t>
  </si>
  <si>
    <t>HELENE</t>
  </si>
  <si>
    <t>TECH PROFILS</t>
  </si>
  <si>
    <t>Bonjour,
Mon entreprise a une activité de type "Profilage à froid par formage ou pliage".
Le dispositif "Rénovation énergétique" pourrait m'intéresser car j'ai pour projet de ...
J'ai besoin d'être accompagné(e) sur ...
Merci d'avance pour votre appel</t>
  </si>
  <si>
    <t>user_help: precise / questionnaire . parcours: objectif précis / siret: 41149953600018 / codeNaf: 24.33Z / codeNAF1: / ville: LE GRAND-LUCE / codePostal: 72150 / région: Pays de la Loire / structure_sizes: TPE / denomination: TECH PROFILS / secteur: Profilage à froid par formage ou pliage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</si>
  <si>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florian.ledoux@synergee.com</t>
  </si>
  <si>
    <t>LEDOUX</t>
  </si>
  <si>
    <t>FLORIAN</t>
  </si>
  <si>
    <t>SYNERGEE FRANCE</t>
  </si>
  <si>
    <t>Madame, Monsieur,
Je me permets de vous contacter au nom de l'entreprise SYNERGEE, où je supervise actuellement un projet d'installation de panneaux photovoltaïques sur le toit de notre établissement.
Nous sommes très intéressés par la transition vers des sources d'énergie renouvelables et souhaitons nous assurer que notre démarche respecte toutes les directives et procédures nécessaires. Cependant, nous rencontrons des difficultés à déterminer par où commencer et les étapes précises à suivre pour mener à bien ce projet.
Pourriez-vous nous fournir des informations détaillées sur la procédure à suivre pour l'installation de panneaux photovoltaïques ? Nous aimerions notamment connaître les démarches administratives nécessaires, les normes à respecter, les aides ou subventions disponibles, ainsi que tout conseil que vous pourriez nous offrir pour faciliter ce processus.
Nous sommes pleinement engagés dans ce projet et souhaitons nous assurer que notre installation soit réalisée de manière efficace, sûre et conforme aux réglementations en vigueur.
Nous vous remercions par avance pour votre aide et votre expertise, et restons à votre disposition pour toute information complémentaire que vous pourriez requérir concernant notre projet.
Dans l'attente de votre réponse, veuillez agréer, Madame, Monsieur, l'expression de mes salutations distinguées.
Merci d'avance pour votre appel</t>
  </si>
  <si>
    <t>user_help: precise / questionnaire . parcours: objectif précis / siret: 52829499400025 / codeNaf: 62.02A / codeNAF1: / ville: MENDE / codePostal: 48000 / région: Occitanie / structure_sizes: PME / denomination: SYNERGEE FRANCE / secteur: Conseil en systèmes et logiciels informatiques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</si>
  <si>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https://place-des-entreprises.beta.gouv.fr/besoins/95619</t>
  </si>
  <si>
    <t>Mail envoyé avec le lien vers la liste des bureaux d'études RGE (domaine du photovoltaïque) et la liste des installateurs Quali PV.</t>
  </si>
  <si>
    <t>jeanne.mader@agence-pgo.fr</t>
  </si>
  <si>
    <t>Mader</t>
  </si>
  <si>
    <t>P G O</t>
  </si>
  <si>
    <t>Bonjour,
Nous sommes une agence d'évènementiel et nous venons d'entamer les procédures afin d'être certifiés ISO 20121.
Y'a-t-il une aide de l'Etat relative à cette labélisation ?</t>
  </si>
  <si>
    <t>user_help: precise / questionnaire . parcours: objectif précis / siret: 50740062000039 / codeNaf: 82.30Z / codeNAF1: / ville: TOULOUSE / codePostal: 31000 / région: Occitanie / structure_sizes: TPE / denomination: P G O / secteur: Organisation de foires, salons professionnels et congrès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</si>
  <si>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deregnaucourtc@siem-sa.fr</t>
  </si>
  <si>
    <t>DEREGNAUCOURT</t>
  </si>
  <si>
    <t>CAROLINE</t>
  </si>
  <si>
    <t>SOCIETE INDUSTRIELLE D'ELECTRO MECANIQUE EN ABREGE SIEM</t>
  </si>
  <si>
    <t>Bonjour,
Mon entreprise a une activité de type industriel : tôlerie fine, installations électriques, automatismes, machines spéciales, acoustique indutrielle, mise en conformité machines
Le dispositif "Baisse Les Watts" pourrait m'intéresser car j'ai pour projet de réduction des consommations d'énergie au sein de l'entreprise et aussi d'impliquer notre personnel dans ces recherches d'économie (Actuellement, ils ne se sentent pas du tout impliqués)
J'ai besoin d'être accompagnée sur ces problématiques et d'aller plus loin dans ce que nous avons déjà mis en place.
Merci d'avance pour votre appel</t>
  </si>
  <si>
    <t>stephane.glajean@senariz.fr</t>
  </si>
  <si>
    <t>GLAJEAN</t>
  </si>
  <si>
    <t>SENARIZ</t>
  </si>
  <si>
    <t>Bonjour,
Mon entreprise a une activité de type "Services d'aménagement paysager".
Le dispositif "Baisse Les Watts" pourrait m'intéresser car j'ai pour projet de ...
J'ai besoin d'être accompagné(e) sur ...
Merci d'avance pour votre appel</t>
  </si>
  <si>
    <t>user_help: unknown / questionnaire . parcours: je ne sais pas par où commencer / siret: 43125957100013 / codeNaf: 81.30Z / codeNAF1:  / ville: PLAISIR / codePostal: 78370 / région: Île-de-France / structure_sizes: PME / denomination: SENARIZ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</si>
  <si>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arborix.elagage@gmail.com</t>
  </si>
  <si>
    <t>Delacroix</t>
  </si>
  <si>
    <t>ARBORIX ELAGAGE</t>
  </si>
  <si>
    <t>Bonjour,
Mon entreprise a une activité de type "Services d'aménagement paysager".
Le dispositif "Baisse Les Watts" pourrait m'intéresser car j'ai pour projet d'augmenter la part de l'électrique dans mon entreprise tout en gardant une consommation basse
J'ai besoin d'être accompagné(e) sur les bons choix à faire en fonction de mon activité 
Merci d'avance pour votre prise de contact. Privilégiez le contact par mail car peu joignable par téléphone facilement.</t>
  </si>
  <si>
    <t>user_help: unknown / questionnaire . parcours: je ne sais pas par où commencer / siret: 82984126100011 / codeNaf: 81.30Z / codeNAF1:  / ville: DIVES-SUR-MER / codePostal: 14160 / région: Normandie / structure_sizes: TPE / denomination: ARBORIX ELAGAGE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</si>
  <si>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cabinetvalec@gmail.com</t>
  </si>
  <si>
    <t>Valin</t>
  </si>
  <si>
    <t>CABINET VALEC</t>
  </si>
  <si>
    <t>Bonjour,
Mon entreprise a une activité de type "Activités comptables".
Le dispositif "Bonus écologique" pourrait m'intéresser car j'ai pour projet de changer de vehicule
J'ai besoin d'être accompagné(e) sur le choix du vehicule
Merci d'avance pour votre appel</t>
  </si>
  <si>
    <t>user_help: precise / questionnaire . parcours: objectif précis / siret: 82260720600031 / codeNaf: 69.20Z / codeNAF1: / ville: SAINT-DENIS / codePostal: 97400 / région: La Réunion / structure_sizes: TPE / denomination: CABINET VALEC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</si>
  <si>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h.lacapere@sopaysage.com</t>
  </si>
  <si>
    <t>LACAPERE</t>
  </si>
  <si>
    <t>Hélène</t>
  </si>
  <si>
    <t>Bonjour,
Mon entreprise a une activité de type "Services d'aménagement paysager".
Le dispositif "Booster Éco-Énergie Tertiaire" pourrait m'intéresser car j'ai pour projet de Rénover énergétiquement notre futur bâtiment.
J'ai besoin d'être accompagné(e) sur les subventions
Merci d'avance pour votre appel</t>
  </si>
  <si>
    <t>user_help: precise / questionnaire . parcours: objectif précis / siret: 48754634300020 / codeNaf: 81.30Z / codeNAF1:  / ville: SAINT-LOUP / codePostal: 82340 / région: Occitanie / structure_sizes: TPE / denomination: SUD OUEST PAYSAGE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</si>
  <si>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peggy@laporte.biz</t>
  </si>
  <si>
    <t>Briset</t>
  </si>
  <si>
    <t>Peggy</t>
  </si>
  <si>
    <t>LAPORTE INDUSTRIES</t>
  </si>
  <si>
    <t>Bonjour,
Mon entreprise a une activité de type "Fabrication d'articles de sport".
Le dispositif "Coup de pouce Chauffage" pourrait nous intéresser car nous avons pour projet la construction d'un entrepôt supplémentaire sur lequel seront placés des panneaux photovoltaïques 
J'ai besoin d'être accompagné(e) sur la partie subvention
Merci d'avance pour votre appel</t>
  </si>
  <si>
    <t>user_help: precise / questionnaire . parcours: objectif précis / siret: 43325708600028 / codeNaf: 32.30Z / codeNAF1:  / ville: FORMERIE / codePostal: 60220 / région: Hauts-de-France / structure_sizes: PME / denomination: LAPORTE INDUSTRIES / secteur: Fabrication d'articles de sport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</si>
  <si>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villagarlabangemenos@gmail.com</t>
  </si>
  <si>
    <t>Mallet</t>
  </si>
  <si>
    <t>Franck</t>
  </si>
  <si>
    <t>Bonjour,
Mon entreprise a une activité de type "Location de logements". Il s'agit d'un meublé de tourisme classé.
Le dispositif "Coup de pouce Chauffage" pourrait m'intéresser car j'ai pour projet de chauffer le bâtiment annexe concerné par cette activité par un système à énergie renouvelable (local actuellement chauffé par des radiateurs électriques ancienne génération.
J'ai besoin d'être accompagné(e) sur le financement de ce projet que nous tardons à réaliser.
Nous avons déjà installé les panneaux solaires sur la partie de notre habitation.
Merci d'avance pour votre appel</t>
  </si>
  <si>
    <t>user_help: unknown / questionnaire . parcours: je ne sais pas par où commencer / siret: 51143965500024 / codeNaf: 68.20A / codeNAF1: / ville: GEMENOS / codePostal: [ND] / région: Provence-Alpes-Côte d'Azur / structure_sizes: TPE / denomination: [ND]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</si>
  <si>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vincent@lafabriquedespieds.com</t>
  </si>
  <si>
    <t>Fournier</t>
  </si>
  <si>
    <t>LA FABRIQUE DES PIEDS</t>
  </si>
  <si>
    <t>Bonjour,
Mon entreprise a une activité de type "Fabrication autres meubles &amp; industries connexes de l'ameublement".
Le dispositif "Diag Perf'Immo" pourrait m'intéresser car j'aimerais baisser la consommation d'énergie de la société
J'ai besoin d'être accompagné(e) sur le financement des travaux d'isolation
Merci d'avance pour votre appel</t>
  </si>
  <si>
    <t>user_help: unknown / questionnaire . parcours: je ne sais pas par où commencer / siret: 83909473700021 / codeNaf: 31.09B / codeNAF1: / ville: LA CHAPELLE D'ARMENTIERES / codePostal: 59930 / région: Hauts-de-France / structure_sizes: TPE / denomination: LA FABRIQUE DES PIEDS / secteur: Fabrication autres meubles &amp; industries connexes de l'ameublement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</si>
  <si>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yves.bisson@laposte.net</t>
  </si>
  <si>
    <t>Bisson</t>
  </si>
  <si>
    <t>Yves</t>
  </si>
  <si>
    <t>BISSON</t>
  </si>
  <si>
    <t>Bonjour,
Mon entreprise a une activité de type "Restauration de type rapide".
Le dispositif "Eco-Défis des artisans et des commerçants" pourrait m'intéresser car j'ai pour projet de l'efficience énergétique de mes frigos
J'ai besoin d'être accompagné(e) sur l addaptation de mon système de froid
Merci d'avance pour votre appel</t>
  </si>
  <si>
    <t>user_help: unknown / questionnaire . parcours: je ne sais pas par où commencer / siret: 81368749800028 / codeNaf: 56.10C / codeNAF1: / ville: BESANCON / codePostal: 25000 / région: Bourgogne-Franche-Comté / structure_sizes: TPE / denomination: BISSON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</si>
  <si>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linda.boye@sudaero.com</t>
  </si>
  <si>
    <t>Boyé</t>
  </si>
  <si>
    <t>SUD AERO</t>
  </si>
  <si>
    <t>Bonjour,
Mon entreprise a une activité de type "industrie".
Le dispositif "Engins moins polluants" pourrait m'intéresser car nous avons investi dans des engins non routiers moins polluants.
J'ai besoin d'être accompagné(e) sur la confirmation sur cette démarche de la défiscalisation évoquée.
Merci d'avance pour votre appel</t>
  </si>
  <si>
    <t>user_help: unknown / questionnaire . parcours: je ne sais pas par où commencer / siret:  / codeNaf:  / codeNAF1:  / ville:  / codePostal:  / région: Occitanie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</si>
  <si>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joel.vitry@orange.fr</t>
  </si>
  <si>
    <t>VITRY</t>
  </si>
  <si>
    <t>Joel</t>
  </si>
  <si>
    <t>Bonjour,
Mon entreprise a une activité de type "artisanat".
Le dispositif "Étude "photovoltaïque"" pourrait m'intéresser car j'ai pour projet de ...
J'ai besoin d'être accompagné(e) sur ...
Merci d'avance pour votre appel</t>
  </si>
  <si>
    <t>etude-photovoltaique</t>
  </si>
  <si>
    <t>user_help: precise / questionnaire . parcours: objectif précis / siret:  / codeNaf:  / codeNAF1:  / ville:  / codePostal:  / région: Bourgogne-Franche-Comté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</si>
  <si>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camping-les-chenes@orange.fr</t>
  </si>
  <si>
    <t>Werner</t>
  </si>
  <si>
    <t>Bonjour,
Mon entreprise a une activité de type "Terrains de camping et parcs pour caravanes, véhicules de loisirs".
Le dispositif "Fonds Tourisme Durable" pourrait m'intéresser car j'ai pour projet d'ajouter des batteries à mes panneaux solaires actuelles...
J'ai besoin d'être accompagné(e) sur le financement de ces dernières 
Merci d'avance pour votre appel</t>
  </si>
  <si>
    <t>user_help: precise / questionnaire . parcours: objectif précis / siret: 92032131200018 / codeNaf: 55.30Z / codeNAF1:  / ville: JUNAS / codePostal: 30250 / région: Occitanie / structure_sizes: TPE / denomination: CAMPING LES CHENES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</si>
  <si>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michael@lemontdaure.fr</t>
  </si>
  <si>
    <t>FALCON</t>
  </si>
  <si>
    <t>Michael</t>
  </si>
  <si>
    <t>Bonjour,
Mon entreprise a une activité de type Restauration traditionnelle : www.lemontdaure.fr
Le dispositif "Fonds Tourisme Durable" pourrait m'intéresser car j'ai pour projet d'abandonner le chauffage au fioul en faveur d'une technologie adaptée, écologique et durable.
J'ai besoin d'être accompagné sur l'identification de la solution la mieux adaptée et la création d'un dossier de demande d'aide.
Merci d'avance pour votre appel</t>
  </si>
  <si>
    <t>user_help: precise / questionnaire . parcours: objectif précis / siret: 82439205400022 / codeNaf: 56.10A / codeNAF1: / ville: LORTET / codePostal: 65250 / région: Occitanie / structure_sizes: TPE / denomination: LE MONT D'AURE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</si>
  <si>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quentin.tizon@ademe.fr</t>
  </si>
  <si>
    <t>Tizon</t>
  </si>
  <si>
    <t>Quentin</t>
  </si>
  <si>
    <t>Bonjour,
Ceci est un test de Quentin Tizon de l'ADEME pour voir le fonctionnement du service.
Merci d'avance pour votre appel</t>
  </si>
  <si>
    <t>user_help: unknown / questionnaire . parcours: je ne sais pas par où commencer / siret: 39358004800014 / codeNaf: 43.91A / codeNAF1:  / ville: LES HAUTS-DE-CAUX / codePostal: 76190 / région: Normandie / structure_sizes: TPE / denomination: SARL DUCHESNE / secteur: Travaux de charpente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unknown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</si>
  <si>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ela.ozturk@millenium-sas.com</t>
  </si>
  <si>
    <t>Ozturk</t>
  </si>
  <si>
    <t>Ela</t>
  </si>
  <si>
    <t>MILLENIUM</t>
  </si>
  <si>
    <t>Bonjour,
Mon entreprise a une activité de type "Nettoyage courant des bâtiments".
Le dispositif "Formations RSE" pourrait m'intéresser car j'ai pour projet d'améliorer notre performance dans la transition écologique.
J'ai besoin d'être accompagné(e) sur les thématiques de la RSE pour savoir si mes projets en cours (en tant que responsable QHSE) sont en adéquation avec la nature de notre activité et conforme à la règlementation.
Merci d'avance pour votre retour par mail.</t>
  </si>
  <si>
    <t>user_help: unknown / questionnaire . parcours: je ne sais pas par où commencer / siret: 42948631900024 / codeNaf: 81.21Z / codeNAF1: / ville: IGNY / codePostal: 91430 / région: Île-de-France / structure_sizes: ETI,GE / denomination: MILLENIUM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t>
  </si>
  <si>
    <t>gregory.boisiaud@cholet-cablage.fr</t>
  </si>
  <si>
    <t>Boisiaud</t>
  </si>
  <si>
    <t>Gregory</t>
  </si>
  <si>
    <t>CHOLET CABLAGE INDUSTRIE</t>
  </si>
  <si>
    <t>Bonjour,
Mon entreprise a une activité de type "Concept. d'ens. &amp; assembl s/site d'éqpts ctrle des processus ind.".
Le dispositif "Formations RSE" pourrait m'intéresser,
J'ai besoin d'être accompagné sur un plan d'action
Merci d'avance pour votre appel</t>
  </si>
  <si>
    <t>user_help: unknown / questionnaire . parcours: je ne sais pas par où commencer / siret: 82448336600012 / codeNaf: 33.20C / codeNAF1: / ville: CHOLET / codePostal: 49300 / région: Pays de la Loire / structure_sizes: PME / denomination: CHOLET CABLAGE INDUSTRIE / secteur: Concept. d'ens. &amp; assembl s/site d'éqpts ctrle des processus ind.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</si>
  <si>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qualite@garos-energie.fr</t>
  </si>
  <si>
    <t>SECHET</t>
  </si>
  <si>
    <t>christelle</t>
  </si>
  <si>
    <t>GAROS ENERGIE (SA2EI)</t>
  </si>
  <si>
    <t>Bonjour,
Mon entreprise a une activité de type "Fabrication de matériel de distribution et de commande électrique".
Le dispositif "Formations RSE" pourrait m'intéresser car j'ai pour projet de ...
J'ai besoin d'être accompagné(e) sur ...
Merci d'avance pour votre appel</t>
  </si>
  <si>
    <t>user_help: unknown / questionnaire . parcours: je ne sais pas par où commencer / siret: 33004398500028 / codeNaf: 27.12Z / codeNAF1:  / ville: SAINTE-LUCE-SUR-LOIRE / codePostal: 44980 / région: Pays de la Loire / structure_sizes: PME / denomination: GAROS ENERGIE / secteur: Fabrication de matériel de distribution et de commande électrique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</si>
  <si>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castelpraline@gmail.com</t>
  </si>
  <si>
    <t>Boyer</t>
  </si>
  <si>
    <t>L'ETAL DU PRALINE</t>
  </si>
  <si>
    <t>Bonjour,
Mon entreprise a une activité de type "Pâtisserie".
Le dispositif "Formations RSE" pourrait m'intéresser car j'ai pour projet de ...
J'ai besoin d'être accompagné(e) sur ...
Merci d'avance pour votre appel</t>
  </si>
  <si>
    <t>user_help: unknown / questionnaire . parcours: je ne sais pas par où commencer / siret: 81973512700022 / codeNaf: 10.71D / codeNAF1: / ville: VALENCAY / codePostal: 36600 / région: Centre-Val de Loire / structure_sizes: TPE / denomination: L'ETAL DU PRALINE / secteur: 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</si>
  <si>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l.toledo@menix.fr</t>
  </si>
  <si>
    <t>Bonjour,
Je viens de terminer un diag décarbon’action financé par la BPI. Nous allons déployer le plan d’action défini en sortie de ce diag. Parmi les projets, nous souhaitons revoir les emballages de nos dispositifs médicaux qui génère beaucoup, trop, de déchets.
Compte tenu de l’environnement réglementaire autour de notre activité, ce projet nécessite un fort investissement humain et financier afin d’acquérir et qualifier un nouvel équipement pour notre salle blanche.
J’aimerai pouvoir être accompagné financièrement.
Merci pour votre retour,</t>
  </si>
  <si>
    <t>julie.zimmermann@viola-materiaux.fr</t>
  </si>
  <si>
    <t>ZIMMERMANN</t>
  </si>
  <si>
    <t>JULIE</t>
  </si>
  <si>
    <t>Bonjour,
Notre entreprise a une activité de type "Commerce de gros de bois et de matériaux de construction".
Le dispositif "Investissement "recharge véhicules électriques"" pourrait nous intéresser car nous avons installé une borne de recharge pour véhicule électrique.
Cette borne va servir à recharger notre propre véhicule mais également être mise à disposition gratuitement des salariés de l'entreprise ainsi que de nos clients.
Merci d'avance pour votre appel au 03 88 96 00 15
Julie ZIMMERMANN</t>
  </si>
  <si>
    <t>user_help: precise / questionnaire . parcours: objectif précis / siret: 57850368200010 / codeNaf: 46.73A / codeNAF1:  / ville: ACHENHEIM / codePostal: 67204 / région: Grand Est / structure_sizes: TPE / denomination: ETABLISSEMENTS VIOLA ET FILS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</si>
  <si>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sastbs67@gmail.com</t>
  </si>
  <si>
    <t>Steinmetz</t>
  </si>
  <si>
    <t>Thibaut</t>
  </si>
  <si>
    <t>Bonjour,
Nous avons une exploitation forestière et j'ai parcouru votre site mais je n'arrive pas à me situer dans quel catégorie pour l'investissement d'une remorque forestière.
Y at'il une éligibilité d'aide dans ce domaine ? 
Merci d'avance pour votre retour.</t>
  </si>
  <si>
    <t>investissement-renouvellement-forestier</t>
  </si>
  <si>
    <t>nathalie_dejesus@cilam.com</t>
  </si>
  <si>
    <t>DEJESUS</t>
  </si>
  <si>
    <t>CILAM PLF</t>
  </si>
  <si>
    <t>Bonjour,
Mon entreprise a une activité de type "Fabrication de lait liquide et de produits frais".
Le dispositif "Prime à la conversion" pourrait m'intéresser car j'ai pour projet de changement du parc de véhicules de l'entreprise
J'ai besoin d'être accompagné(e) sur le choix des vehicules( electriques :full hybride ou microhybride- ou vehicules peu polluants ) et les aides inhérentes à ce sujet
Merci d'avance pour votre appel</t>
  </si>
  <si>
    <t>user_help: unknown / questionnaire . parcours: je ne sais pas par où commencer / siret: 51834647300011 / codeNaf: 10.51A / codeNAF1: / ville: SAINT-DENIS / codePostal: 97400 / région: La Réunion / structure_sizes: PME / denomination: CILAM PLF / secteur: Fabrication de lait liquide et de produits frais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wastes_audit</t>
  </si>
  <si>
    <t>cecile.laurillard@hotmail.fr</t>
  </si>
  <si>
    <t>laurillard</t>
  </si>
  <si>
    <t>cecile</t>
  </si>
  <si>
    <t>EARL DES VERTS TAILLIS</t>
  </si>
  <si>
    <t>Bonjour,
Mon entreprise a une activité de type "Culture de céréales (à l'exception du riz), de légumineuses et de graines oléagineuses".
Le dispositif "Prime à la conversion" pourrait m'intéresser car j'ai pour projet de changement de véhicule utilitaire
J'ai besoin d'être accompagné(e) sur les différents modes de financement et aides
Merci d'avance pour votre appel</t>
  </si>
  <si>
    <t>user_help: unknown / questionnaire . parcours: je ne sais pas par où commencer / siret: 45267450000015 / codeNaf: 01.11Z / codeNAF1:  / ville: SORBEY / codePostal: 57580 / région: Grand Est / structure_sizes: TPE / denomination: EARL DES VERTS TAILLIS / secteur: Culture de céréales (à l'exception du riz), de légumineuses et de graines oléagineuses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unknown / questionnaire . objectif prioritaire . est ma performance énergétique: oui / strategy_audits: no / questionnaire . objectif prioritaire . est mon impact environnemental: oui</t>
  </si>
  <si>
    <t>winewarrior@hotmail.fr</t>
  </si>
  <si>
    <t>Meauxsoone</t>
  </si>
  <si>
    <t>S&amp;F</t>
  </si>
  <si>
    <t>Bonjour,
Mon entreprise a une activité de type "Hébergement touristique et autre hébergement de courte durée".
Le dispositif "Baisse Les Watts" pourrait m'intéresser car j'ai pour projet de réduire ma consommation electrique
J'ai besoin d'être accompagné(e) sur cette voie.
Merci d'avance pour votre appel</t>
  </si>
  <si>
    <t>user_help: unknown / questionnaire . parcours: je ne sais pas par où commencer / siret: 50922298000021 / codeNaf: 55.20Z / codeNAF1: / ville: CRILLON-LE-BRAVE / codePostal: 84410 / région: Provence-Alpes-Côte d'Azur / structure_sizes: TPE / denomination: S&amp;F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</si>
  <si>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marina.garnier45@yahoo.fr</t>
  </si>
  <si>
    <t>FOURNIER</t>
  </si>
  <si>
    <t>MARINA</t>
  </si>
  <si>
    <t>AUX DELICES DE GENCAY</t>
  </si>
  <si>
    <t>Bonjour,
Mon entreprise a une activité de type "Boulangerie et boulangerie-pâtisserie".
Le dispositif "Bonus écologique" pourrait m'intéresser car j'ai pour projet de ...
J'ai besoin d'être accompagné(e) sur ...
Merci d'avance pour votre appel</t>
  </si>
  <si>
    <t>user_help: unknown / questionnaire . parcours: je ne sais pas par où commencer / siret: 51203116200021 / codeNaf: 10.71C / codeNAF1: / ville: SAINT-MAURICE-LA-CLOUERE / codePostal: 86160 / région: Nouvelle-Aquitaine / structure_sizes: TPE / denomination: AUX DELICES DE GENCAY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</si>
  <si>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Mail Bonus Écologique envoyé</t>
  </si>
  <si>
    <t>jean-philippe.beaulieu@prod-active.com</t>
  </si>
  <si>
    <t>BEAULIEU</t>
  </si>
  <si>
    <t>Jean-Philippe</t>
  </si>
  <si>
    <t>Bonjour,
Mon entreprise a une activité de type "Conseil pour les affaires et autres conseils de gestion".
Le dispositif "Bonus écologique" pourrait m'intéresser car j'ai pour projet de changer mon véhicule.
J'ai besoin d'être accompagné(e) pour savoir quelles types d’aides sont disponibles, par exemple est-ce qu’il y a un dispositif pour les motos?
Merci d'avance pour votre appel</t>
  </si>
  <si>
    <t>user_help: precise / questionnaire . parcours: objectif précis / siret: 89135947300016 / codeNaf: 70.22Z / codeNAF1: / ville: MONTREUIL / codePostal: 93100 / région: Île-de-France / structure_sizes: TPE / denomination: JPB EFFICIENCE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</si>
  <si>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damien.cave@pepinieres-cave.fr</t>
  </si>
  <si>
    <t>CAVE</t>
  </si>
  <si>
    <t>Bonjour,
Mon entreprise a une activité de type "Reproduction de plantes".
Le dispositif "Bonus écologique" pourrait m'intéresser car j'ai pour projet d'acquérir un véhicule de type 4 roue motrices capable de tracter une remorque et transporter 4 passagers
J'ai besoin d'être accompagné(e) pour trouver un modèle compatible et pour le financement.
Merci d'avance pour votre appel</t>
  </si>
  <si>
    <t>user_help: unknown / questionnaire . parcours: je ne sais pas par où commencer / siret: 50785120200014 / codeNaf: 01.30Z / codeNAF1: / ville: LE PASSAGE / codePostal: 47520 / région: Nouvelle-Aquitaine / structure_sizes: TPE / denomination: EARL PEPINIERES CAVE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</si>
  <si>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maudlabbe35460@gmail.com</t>
  </si>
  <si>
    <t>Labbe</t>
  </si>
  <si>
    <t>Maud</t>
  </si>
  <si>
    <t>RESTAURANT LABBE &amp; DOPF</t>
  </si>
  <si>
    <t>Bonjour,
Mon entreprise a une activité de type "Restauration traditionnelle".
Le dispositif "Coup de pouce Chauffage" pourrait m'intéresser car j'ai pour projet de remplacer la chaudière au gaz par une chaudière à pellets.
J'ai besoin d'être accompagné(e) sur le financement de ces travaux.
Merci d'avance pour votre appel</t>
  </si>
  <si>
    <t>user_help: unknown / questionnaire . parcours: je ne sais pas par où commencer / siret: 97786371100015 / codeNaf: 56.10A / codeNAF1:  / ville: LES PORTES DU COGLAIS / codePostal: 35460 / région: Bretagne / structure_sizes: TPE / denomination: RESTAURANT LABBE &amp; DOPF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</si>
  <si>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n.skrzypezak@socor.fr</t>
  </si>
  <si>
    <t>SKRZYPEZAK</t>
  </si>
  <si>
    <t>SOC CONTROLE ET RECEPTION DE COMBUSTIBLE</t>
  </si>
  <si>
    <t>Bonjour,
Mon entreprise a une activité de type "Analyses, essais et inspections techniques".
Le dispositif "Diag Ecoconception" pourrait m'intéresser car j'ai pour projet de ...
J'ai besoin d'être accompagné(e) sur ...
Merci d'avance pour votre appel</t>
  </si>
  <si>
    <t>diag-ecoconception-2</t>
  </si>
  <si>
    <t>user_help: precise / questionnaire . parcours: objectif précis / siret: 56206220800128 / codeNaf: 71.20B / codeNAF1: / ville: DECHY / codePostal: 59187 / région: Hauts-de-France / structure_sizes: PME / denomination: SOC CONTROLE ET RECEPTION DE COMBUSTIBLE / secteur: Analyses, essais et inspections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</si>
  <si>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marco.fusaro@ceramica.fr</t>
  </si>
  <si>
    <t>FUSARO</t>
  </si>
  <si>
    <t>MARCO</t>
  </si>
  <si>
    <t>CERAMICA</t>
  </si>
  <si>
    <t>Bonjour,
Mon entreprise a une activité de type "Commerce de gros de bois et de matériaux de construction".
Le dispositif "Eco-Défis des artisans et des commerçants" pourrait m'intéresser car j'ai pour projet de ...
J'ai besoin d'être accompagné(e) sur ...
Merci d'avance pour votre appel</t>
  </si>
  <si>
    <t>user_help: unknown / questionnaire . parcours: je ne sais pas par où commencer / siret: 30967677300067 / codeNaf: 46.73A / codeNAF1: / ville: PONTAULT-COMBAULT / codePostal: 77340 / région: Île-de-France / structure_sizes: PME / denomination: CERAMICA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</si>
  <si>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ndonati.andarta@gmail.com</t>
  </si>
  <si>
    <t>Donati</t>
  </si>
  <si>
    <t>Nadia</t>
  </si>
  <si>
    <t>ANDARTA</t>
  </si>
  <si>
    <t>Bonjour,
Mon entreprise a une activité de type "tertiaire".
Le dispositif "Eco-Défis des artisans et des commerçants" pourrait m'intéresser car Je souhaite faire le bilan des actions déjà entreprises, détecter des pistes d'optimisation et si possible obtenir un label.
Merci d'avance pour votre appel</t>
  </si>
  <si>
    <t>user_help: unknown / questionnaire . parcours: je ne sais pas par où commencer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</si>
  <si>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damien.popcircus@gmail.com</t>
  </si>
  <si>
    <t>SUPIOT</t>
  </si>
  <si>
    <t>Bonjour,
Mon entreprise a une activité de type "tertiaire". Ecole de cirque de pratique amateur.
Le dispositif "financement"
Le Pop Circus est propriétaire d'un local à Auch, nous avons besoin de changer deux aérothermes au gaz de ville devenus obsolètes
Merci d'avance pour votre appel</t>
  </si>
  <si>
    <t>user_help: precise / questionnaire . parcours: objectif précis / siret: / codeNaf: / codeNAF1: / ville: / codePostal: / région: Occitanie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</si>
  <si>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j.segura@tech-nature.com</t>
  </si>
  <si>
    <t>SEGURA</t>
  </si>
  <si>
    <t>Julie</t>
  </si>
  <si>
    <t>Bonjour,
Mon entreprise TECHNATURE a une activité de sous-traitants en cosmétique basée dans le Finistère près de Brest.
Le dispositif "Étude "solaire thermique"" pourrait m'intéresser car j'ai pour projet d'investir dans l'installation de panneaux solaires photovoltaïques sur mes deux sites de production et mon site logistique afin d'effectuer une auto-consommation.
J'ai besoin d'être accompagné(e) sur l'investissement de l'étude de faisabilité.
Merci d'avance pour votre appel
Cordialement,
Julie SEGURA
Chargée de projet RSE TECHNATURE</t>
  </si>
  <si>
    <t>user_help: unknown / questionnaire . parcours: je ne sais pas par où commencer / siret: 40326458300010 / codeNaf: 20.42Z / codeNAF1: / ville: DIRINON / codePostal: 29460 / région: Bretagne / structure_sizes: PME / denomination: TECHNATURE / secteur: Fabrication de parfums et de produits pour la toilette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wastes_audit</t>
  </si>
  <si>
    <t>auberge-eygliers@orange.fr</t>
  </si>
  <si>
    <t>gauvin</t>
  </si>
  <si>
    <t>lydia</t>
  </si>
  <si>
    <t>Bonjour,
Mon entreprise a une activité de type "Hôtels et hébergement similaire".
Le dispositif "Fonds Tourisme Durable" pourrait m'intéresser car j'ai pour projet de changer les radiateurs des chambres et de refaire les menuiseries, pour éviter les déperditions de chaleur.
J'ai besoin d'être accompagné(e) sur le diagnostique énergétique pour déterminer quelles menuiseries sont à changer par exemple.
Merci
Lydia
Merci d'avance pour votre appel</t>
  </si>
  <si>
    <t>user_help: unknown / questionnaire . parcours: je ne sais pas par où commencer / siret: 80236029700013 / codeNaf: 55.10Z / codeNAF1: / ville: EYGLIERS / codePostal: 05600 / région: Provence-Alpes-Côte d'Azur / structure_sizes: TPE / denomination: L'ENTRE PARENTHESES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</si>
  <si>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chataigneraie@wanadoo.fr</t>
  </si>
  <si>
    <t>Van de Riet</t>
  </si>
  <si>
    <t>Hendrik</t>
  </si>
  <si>
    <t>Bonjour,
Mon entreprise a une activité de type "Hôtels et hébergement similaire".
Le dispositif "Fonds Tourisme Durable" pourrait m'intéresser car j'ai pour projet de changer mon chauffage electrique par une climatisation réversible et de isoler mon toit.
J'ai besoin d'être accompagné(e) sur les aides et financements pour mon projet.
Merci d'avance pour votre appel</t>
  </si>
  <si>
    <t>user_help: precise / questionnaire . parcours: objectif précis / siret: 42130508700023 / codeNaf: 55.10Z / codeNAF1: / ville: UZER / codePostal: 07110 / région: Auvergne-Rhône-Alpes / structure_sizes: TPE / denomination: BEER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</si>
  <si>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chez.liadet@orange.fr</t>
  </si>
  <si>
    <t>bouveret</t>
  </si>
  <si>
    <t>ingrid</t>
  </si>
  <si>
    <t>Bonjour,
Mon entreprise a une activité de type "Restauration traditionnelle".
Le dispositif "Fonds Tourisme Durable" pourrait m'intéresser car j'ai pour projet de ...
J'ai besoin d'être accompagné(e) sur la réduction de la consommation d'eau
Merci d'avance pour votre appel</t>
  </si>
  <si>
    <t>user_help: precise / questionnaire . parcours: objectif précis / siret: 52884598500019 / codeNaf: 56.10A / codeNAF1:  / ville: MOUTHE / codePostal: 25240 / région: Bourgogne-Franche-Comté / structure_sizes: TPE / denomination: CHEZ LIADET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</si>
  <si>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restaurantledaguet@gmail.com</t>
  </si>
  <si>
    <t>Dubouloz</t>
  </si>
  <si>
    <t>Ondine</t>
  </si>
  <si>
    <t>user_help: precise / questionnaire . parcours: objectif précis / siret: 85205073100011 / codeNaf: 56.10A / codeNAF1:  / ville: COSTAROS / codePostal: 43490 / région: Auvergne-Rhône-Alpes / structure_sizes: TPE / denomination: LE DAGUET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</si>
  <si>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martin.petitjean@greenfolies.com</t>
  </si>
  <si>
    <t>Petitjean</t>
  </si>
  <si>
    <t>Martin</t>
  </si>
  <si>
    <t>Bonjour,
Mon entreprise a une activité de type "Hébergement touristique et autre hébergement de courte durée".
Le dispositif "Investissement "systèmes Solaires Combinés"" pourrait m'intéresser car j'ai pour projet d’installer des panneaux solaires pour couvrir le talon de consommation électrique et produire mon eau chaude sanitaire.
J’aurais voulu avoir davantage d’information sur le sujet et les pré requis pour postuler à cette aide svp.
Merci
Martín Petitjean</t>
  </si>
  <si>
    <t>user_help: precise / questionnaire . parcours: objectif précis / siret: 92187801300025 / codeNaf: 55.20Z / codeNAF1: / ville: GARDEFORT / codePostal: 18300 / région: Centre-Val de Loire / structure_sizes: TPE / denomination: GITES GREEN FOLIES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</si>
  <si>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marc.tolani@systeme-u.fr</t>
  </si>
  <si>
    <t>TOLANI</t>
  </si>
  <si>
    <t>MARC</t>
  </si>
  <si>
    <t>BRIANDIS</t>
  </si>
  <si>
    <t>Bonjour,
Mon entreprise a une activité de type distribution alimentaire
Le dispositif "Performa Environnement" pourrait m'intéresser pour optimiser l'impact environnemental de mon entreprise
J'ai besoin d'être accompagné sur le diagnostic et la définition d'un plan d'actions
Merci d'avance pour votre appel
cdt
M. TOLANI</t>
  </si>
  <si>
    <t>user_help: unknown / questionnaire . parcours: je ne sais pas par où commencer / siret: / codeNaf: / codeNAF1: / ville: / codePostal: / région: Île-de-France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</si>
  <si>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optiquesevin@orange.fr</t>
  </si>
  <si>
    <t>Godefroy</t>
  </si>
  <si>
    <t>Natacha</t>
  </si>
  <si>
    <t>OPTIQUE SEVIN</t>
  </si>
  <si>
    <t>Bonjour,
Mon entreprise a une activité de type "Commerces de détail d'optique".
Le dispositif "Prêt Action Climat" pourrait m'intéresser car j'ai pour projet de ...
J'ai besoin d'être accompagné(e) sur ...
Merci d'avance pour votre appel</t>
  </si>
  <si>
    <t>user_help: precise / questionnaire . parcours: objectif précis / siret: 38177775400023 / codeNaf: 47.78A / codeNAF1: / ville: COUTANCES / codePostal: 50200 / région: Normandie / structure_sizes: TPE / denomination: OPTIQUE SEVIN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</si>
  <si>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sebastien.hugot@sten-sas.com</t>
  </si>
  <si>
    <t>HUGOT</t>
  </si>
  <si>
    <t>SUNGEN</t>
  </si>
  <si>
    <t>Bonjour,
Mon entreprise a une activité de type "Production d'électricité".
Le dispositif "Prêt Vert" pourrait m'intéresser car j'ai pour projet de realiser une installation photovoltaïque.
J'ai besoin d'être accompagné(e) sur le prêt vert.
Merci d'avance pour votre appel</t>
  </si>
  <si>
    <t>user_help: unknown / questionnaire . parcours: je ne sais pas par où commencer / siret: 89001309700039 / codeNaf: 35.11Z / codeNAF1: / ville: PARIS 2 / codePostal: 75002 / région: Île-de-France / structure_sizes: TPE / denomination: SUNGEN / secteur: Production d'électricité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oui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</si>
  <si>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sophie@halteouzoum.com</t>
  </si>
  <si>
    <t>SERNA</t>
  </si>
  <si>
    <t>Bonjour,
Mon entreprise a une activité de type "Hébergement touristique et autre hébergement de courte durée".
Le dispositif "Sobriété et Résilience des Territoires" pourrait m'intéresser car j'ai pour projet de récupérer la laine des bergers de la commune ou je suis installée pour éviter qu'elle ne soit brûlée. Utiliser cette ressource naturelle en la valorisant et créer des produits durables et écologiques: Pull, couettes, oreillers, matelas.
J'ai besoin d'être accompagné(e) sur le financement d'un tel projet.
Merci d'avance pour votre appel.
Sophie SERNA</t>
  </si>
  <si>
    <t>user_help: unknown / questionnaire . parcours: je ne sais pas par où commencer / siret: 90458792000011 / codeNaf: 55.20Z / codeNAF1: / ville: ARBEOST / codePostal: 65560 / région: Occitanie / structure_sizes: TPE / denomination: L'OUZOUM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</si>
  <si>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pamassieux@dron.com</t>
  </si>
  <si>
    <t>massieux</t>
  </si>
  <si>
    <t>paul</t>
  </si>
  <si>
    <t>Bonjour,
Mon entreprise a une activité de type "Location et location-bail machines, équipements et biens divers".
Le dispositif "Tremplin" pourrait m'intéresser car j'ai pour projet de ...
J'ai besoin d'être accompagné(e) sur ...
Merci d'avance pour votre appel</t>
  </si>
  <si>
    <t>user_help: precise / questionnaire . parcours: objectif précis / siret: 80756444800015 / codeNaf: 77.39Z / codeNAF1: / ville: PANTIN / codePostal: 93500 / région: Île-de-France / structure_sizes: PME / denomination: DRON SAS / secteur: Location et location-bail machines, équipements et biens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</si>
  <si>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hello@yuniboat.com</t>
  </si>
  <si>
    <t>Boussion</t>
  </si>
  <si>
    <t>Thierry</t>
  </si>
  <si>
    <t>Bonjour,
Mon entreprise a une activité de type "Réparation et maintenance navale".
Le dispositif "Tremplin" pourrait m'intéresser car j'ai pour projet de ...
J'ai besoin d'être accompagné(e) sur ...
Merci d'avance pour votre appel</t>
  </si>
  <si>
    <t>user_help: precise / questionnaire . parcours: objectif précis / siret: 90363745200017 / codeNaf: 33.15Z / codeNAF1:  / ville: BATZ-SUR-MER / codePostal: 44740 / région: Pays de la Loire / structure_sizes: TPE / denomination: YUNIBOAT / secteur: Réparation et maintenance navale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</si>
  <si>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auberge.valleeoule@orange.fr</t>
  </si>
  <si>
    <t>Damba</t>
  </si>
  <si>
    <t>Delphine</t>
  </si>
  <si>
    <t>SARL AUBERGE DE LA VALLEE DE L'OULE (AUBERGE DE LA VALLEE DE L'OULE)</t>
  </si>
  <si>
    <t>Bonjour,
Mon entreprise a une activité de type "tourisme".
Le dispositif "Baisse Les Watts" pourrait m'interesser car l'inflation met notre activité dans une position délicate.
J'ai besoin d'être accompagné(e) sur ma gestion des déchets afin que cela ne produise pas une charge de travail en plus pour mes employés. 
Merci d'avance pour votre appel</t>
  </si>
  <si>
    <t>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</si>
  <si>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la.cueille.ribes@gmail.com</t>
  </si>
  <si>
    <t>cedat</t>
  </si>
  <si>
    <t>emmanuel</t>
  </si>
  <si>
    <t>LA RIBAMBELLE</t>
  </si>
  <si>
    <t>Bonjour,
Mon entreprise a une activité de type "Restauration traditionnelle".
Le dispositif "Booster Éco-Énergie Tertiaire" pourrait m'intéresser car j'ai pour projet de créer un potager sur un toit terrasse
J'ai besoin d'être accompagné(e) sur les aides
Merci d'avance pour votre appel</t>
  </si>
  <si>
    <t>user_help: precise / questionnaire . parcours: objectif précis / siret: 89348724900011 / codeNaf: 56.10A / codeNAF1:  / ville: RIBES / codePostal: 07260 / région: Auvergne-Rhône-Alpes / structure_sizes: TPE / denomination: LA RIBAMBELLE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</si>
  <si>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margot@goldenmama.fr</t>
  </si>
  <si>
    <t>Della Negra</t>
  </si>
  <si>
    <t>Margot</t>
  </si>
  <si>
    <t>GURU CREATIVES</t>
  </si>
  <si>
    <t>Bonjour,
Mon entreprise a une activité de type "Activités des sièges sociaux".
Le dispositif "Diagnostic Transition Ecologique" pourrait m'intéresser car j'ai pour projet de ...
J'ai besoin d'être accompagné(e) sur ...
Merci d'avance pour votre appel</t>
  </si>
  <si>
    <t>user_help: precise / questionnaire . parcours: objectif précis / siret: 88378977800015 / codeNaf: 70.10Z / codeNAF1:  / ville: PARIS 8 / codePostal: 75008 / région: Île-de-France / structure_sizes: TPE / denomination: GURU CREATIVES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</si>
  <si>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asselin.larduinat@hotmail.com</t>
  </si>
  <si>
    <t>ASSELIN</t>
  </si>
  <si>
    <t>Bonjour,
Mon entreprise a une activité de type "Hébergement touristique et autre hébergement de courte durée".
Le dispositif "Étude "Photovoltaïque"" pourrait m'intéresser car j'ai pour projet l'installation de panneaux photovoltaïques permettant d'alimenter les gîtes qui ont un fonctionnement tout électrique. 
Nous avons fait faire un devis par une entreprise locale.
J'ai besoin d'être accompagné(e) sur les financements possibles pour ce projet.
Merci d'avance pour votre appel.
Cordialement.
Emilie ASSELIN.</t>
  </si>
  <si>
    <t>user_help: unknown / questionnaire . parcours: je ne sais pas par où commencer / siret: 87993877700015 / codeNaf: 55.20Z / codeNAF1:  / ville: PAYZAC / codePostal: 24270 / région: Nouvelle-Aquitaine / structure_sizes: TPE / denomination: SOCIETE DOMAINE DE VAULATOUR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t>
  </si>
  <si>
    <t>mnadal@perigord-ressources.fr</t>
  </si>
  <si>
    <t>Nadal</t>
  </si>
  <si>
    <t>Mathilde</t>
  </si>
  <si>
    <t>PERIGORD RESSOUR INSERT RECLAS HANDICAPE</t>
  </si>
  <si>
    <t>Bonjour,
Je suis alternante QHSSE au sein de l'entreprise adaptée Périgord ressources qui possède diverses activités dont la principale étant "Blanchisserie-teinturerie de gros".
Le dispositif "Formations RSE" pourrait m'intéresser car j'ai pour projet de certifier mon entreprise MASE et de mettre en place une démarche RSE. 
Veuillez me contacter par mail car le numéro inscrit est mon numéro personnel (ne possédant pas de numéro professionnel) 
Merci d'avance</t>
  </si>
  <si>
    <t>user_help: unknown / questionnaire . parcours: je ne sais pas par où commencer / siret: 39312541400010 / codeNaf: 96.01A / codeNAF1:  / ville: TERRASSON-LAVILLEDIEU / codePostal: 24120 / région: Nouvelle-Aquitaine / structure_sizes: PME / denomination: PERIGORD RESSOUR INSERT RECLAS HANDICAPE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</si>
  <si>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direction@dlsj.fr</t>
  </si>
  <si>
    <t>MEEUWESSEN</t>
  </si>
  <si>
    <t>Bonjour,
Mon entreprise a une activité de type "Hôtels et hébergement similaire".
Le dispositif "Investissement "vélotourisme"" pourrait m'intéresser car j'ai pour projet de mettre en place un abri velo avec si possible des panneaus photovoltaïques
J'ai besoin d'être accompagné(e) sur le choix des équipements et leur financement
Merci d'avance pour votre appel</t>
  </si>
  <si>
    <t>user_help: precise / questionnaire . parcours: objectif précis / siret: 50501164300028 / codeNaf: 55.10Z / codeNAF1:  / ville: FRANCHEVILLE / codePostal: 69340 / région: Auvergne-Rhône-Alpes / structure_sizes: PME / denomination: DOMAINE LYON SAINT JOSEPH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</si>
  <si>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contact@hotelcoteargent.com</t>
  </si>
  <si>
    <t>Jacob</t>
  </si>
  <si>
    <t>LA COTE D'ARGENT</t>
  </si>
  <si>
    <t>Bonjour,
Mon entreprise a une activité de type "tourisme".
Le dispositif "Prêt Économies d’Énergie (PEE)" pourrait m'intéresser car j'ai pour projet d’installer une climatisation réversible
J'ai besoin d'être accompagné(e) sur ce projet
Merci d'avance pour votre appel</t>
  </si>
  <si>
    <t>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</si>
  <si>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olivia.allard@gmail.com</t>
  </si>
  <si>
    <t>Allard</t>
  </si>
  <si>
    <t>Olivia</t>
  </si>
  <si>
    <t>SOCIETE COLUNI</t>
  </si>
  <si>
    <t>Bonjour,
Mon entreprise a une activité de type "Autres activités de soutien aux entreprises n.c.a.". Nous sommes une Pépinière d’entreprises en plein milieu de la Plaine De Versailles.
Le dispositif "Rénovation énergétique" pourrait m'intéresser car j'ai pour projet de is is isolé par l’extérieur les bâtiments et je dois aussi réaliser des travaux d’isolation sur les toitures. C’est une vieille Briqueterie.
J'ai besoin d'être accompagné(e) sur tout …. Je n y connais rien 
Merci d'avance pour votre appel</t>
  </si>
  <si>
    <t>user_help: precise / questionnaire . parcours: objectif précis / siret: 77568807000017 / codeNaf: 82.99Z / codeNAF1:  / ville: PARIS 16 / codePostal: 75016 / région: Île-de-France / structure_sizes: TPE / denomination: SOCIETE COLUNI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</si>
  <si>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sarlfontanettes@gmail.com</t>
  </si>
  <si>
    <t>GACON</t>
  </si>
  <si>
    <t>Gislaine</t>
  </si>
  <si>
    <t>LES FONTANETTES</t>
  </si>
  <si>
    <t>Bonjour,
Mon entreprise a une activité de type "tourisme".
Le dispositif "Rénovation Petit Tertiaire Privé" pourrait m'intéresser car j'ai pour projet de changer la chaudière fioul en sachant que nous sommes en station et qu'une solution de remplacement n'est pas facile à trouver. 
J'ai besoin d'être accompagné(e) sur un bilan.
Merci d'avance pour votre appel</t>
  </si>
  <si>
    <t>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</si>
  <si>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https://place-des-entreprises.beta.gouv.fr/besoins/96426</t>
  </si>
  <si>
    <t>nordinerrahouti@hotmail.com</t>
  </si>
  <si>
    <t>Nordine</t>
  </si>
  <si>
    <t>S.A.S. HOTEL &amp; RESTAURANT LES DEUX FRERES</t>
  </si>
  <si>
    <t>Bonjour,
Mon entreprise a une activité de type "tourisme".
Le dispositif "Rénovation Petit Tertiaire Privé" pourrait m'intéresser car j'ai pour projet de rénovation pour améliorer notre consommation énergétique.
J'ai besoin d'être accompagné(e) sur la rénovation et le financement.
Merci d'avance pour votre appel</t>
  </si>
  <si>
    <t>user_help: unknown / questionnaire . parcours: je ne sais pas par où commencer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</si>
  <si>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https://place-des-entreprises.beta.gouv.fr/besoins/96424</t>
  </si>
  <si>
    <t>g.bonnetmadin@hotmail.fr</t>
  </si>
  <si>
    <t>Bonnet</t>
  </si>
  <si>
    <t>Bonjour,
Mon entreprise a une activité de type "Boulangerie et boulangerie-pâtisserie".
Le dispositif "AMO chaufferie biomasse" pourrait m'intéresser car j'ai pour projet de ...
J'ai besoin d'être accompagné(e) sur ...
Merci d'avance pour votre appel</t>
  </si>
  <si>
    <t>user_help: precise / questionnaire . parcours: objectif précis / siret: 79898154400025 / codeNaf: 10.71C / codeNAF1:  / ville: PRADES-LE-LEZ / codePostal: 34730 / région: Occitanie / structure_sizes: TPE / denomination: BM BOULANGERIE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</si>
  <si>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sfortuny@assas-am.com</t>
  </si>
  <si>
    <t>FORTUNY</t>
  </si>
  <si>
    <t>Steve</t>
  </si>
  <si>
    <t>Bonjour,
Mon entreprise a une activité de type "Conseil pour les affaires et autres conseils de gestion".
Le dispositif "Booster Éco-Énergie Tertiaire" pourrait m'intéresser car j'ai pour projet de ...
J'ai besoin d'être accompagné(e) sur ...
Merci d'avance pour votre appel</t>
  </si>
  <si>
    <t>user_help: precise / questionnaire . parcours: objectif précis / siret: 75276553700010 / codeNaf: 70.22Z / codeNAF1:  / ville: CHAMONIX-MONT-BLANC / codePostal: 74400 / région: Auvergne-Rhône-Alpes / structure_sizes: PME / denomination: ASSAS ASSET MANAGEMENT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</si>
  <si>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valerie.gayraud@thermoneo.fr</t>
  </si>
  <si>
    <t>GAYRAUD</t>
  </si>
  <si>
    <t>2AVF ENERGIES (THERMONEO ENERGIES)</t>
  </si>
  <si>
    <t>Bonjour,
Mon entreprise a une activité de type "artisanat".
Le dispositif "Coup de pouce Chauffage" pourrait m'intéresser car j'ai pour projet de ...
J'ai besoin d'être accompagné(e) sur ...
Merci d'avance pour votre appel</t>
  </si>
  <si>
    <t>user_help: precise / questionnaire . parcours: objectif précis / siret:  / codeNaf:  / codeNAF1:  / ville:  / codePostal:  / région: Occitanie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</si>
  <si>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lebongrainditvrai@gmail.com</t>
  </si>
  <si>
    <t>EARL</t>
  </si>
  <si>
    <t>Bonjour,
Mon entreprise a une activité de type "Culture de céréales (à l'exception du riz), de légumineuses et de graines oléagineuses".
Le dispositif "Investissement "chaleur bois"" pourrait m'intéresser car j'ai pour projet de réduire ma consommation électrique pour des opérations de séchage en transformation agro et dispose de biomasse et ou bois déchiquetés 
J'ai besoin d'être accompagné(e) sur chaudiere ou système ad hoc pour séchage  (air/air) et ou production vapeur. (air/eau/ fluides caloporteurs)
Merci d'avance pour votre appel</t>
  </si>
  <si>
    <t>user_help: precise / questionnaire . parcours: objectif précis / siret: 81059700500018 / codeNaf: 01.11Z / codeNAF1:  / ville: SAINT-AUBIN-DES-CHATEAUX / codePostal: 44110 / région: Pays de la Loire / structure_sizes: TPE / denomination: EARL LE BON GRAIN DIT VRAI / secteur: Culture de céréales (à l'exception du riz), de légumineuses et de graines oléagineuses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</si>
  <si>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e.bouvier@logisseo.com</t>
  </si>
  <si>
    <t>Bouvier</t>
  </si>
  <si>
    <t>Eléa</t>
  </si>
  <si>
    <t>LOGISSEO</t>
  </si>
  <si>
    <t>Bonjour,
En tant qu'entreprise de logistique engagée dans une démarche RSE, le dispositif "Programme EVE" pourrait nous intéresser. J'ai cependant besoin d'informations sur le programme afin de savoir ce qu'il pourrait nous apporter et dans quelles mesures il nous correspond.
Merci !</t>
  </si>
  <si>
    <t>user_help: precise / questionnaire . parcours: objectif précis / siret: 53093545100035 / codeNaf: 52.29B / codeNAF1:  / ville: ANGERS / codePostal: 49100 / région: Pays de la Loire / structure_sizes: PME / denomination: LOGISSEO / secteur: Affrètement et organisation des transports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</si>
  <si>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pdarmante40@gmail.com</t>
  </si>
  <si>
    <t>Darmante</t>
  </si>
  <si>
    <t>AIRIAL ELAGAGE</t>
  </si>
  <si>
    <t>Bonjour,
Mon entreprise a une activité de type ".aménagement paysager code naf 8130Z..".
Le dispositif "Rénovation énergétique" pourrait m'intéresser car j'ai pour projet d’installation de panneaux photovoltaïques sur le toit de notre dépôt ( 6KW en autoconsommation avec revente du surplus ,climatisation réversible ,pose de bornes de rechargement pour véhicules électriques de la société ,acquisition d’un véhicule électrique ..
J'ai besoin d'être accompagné(e) sur ...
Merci d'avance pour votre appel</t>
  </si>
  <si>
    <t>neonode.nantes@gmail.com</t>
  </si>
  <si>
    <t>Smadja</t>
  </si>
  <si>
    <t>Tatiana</t>
  </si>
  <si>
    <t>NEONODE</t>
  </si>
  <si>
    <t>Bonjour,
".
Le dispositif "Rénovation Petit Tertiaire Privé" pourrait m'intéresser car j'ai pour projet de changer le système de chauffage (fioul) actuellement 
J'ai besoin d'être accompagné(e) sur l’optimisation de l’isolation et le choix d’un moyen de chauffage écologique 
Merci d'avance pour votre appel</t>
  </si>
  <si>
    <t>user_help: unknown / questionnaire . parcours: je ne sais pas par où commencer / siret: 89448027600019 / codeNaf: 90.02Z / codeNAF1:  / ville: NANTES / codePostal: 44000 / région: Pays de la Loire / structure_sizes: TPE / denomination: NEONODE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</si>
  <si>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didier@lasauternaise.com</t>
  </si>
  <si>
    <t>Galhaud</t>
  </si>
  <si>
    <t>Didier</t>
  </si>
  <si>
    <t>OFFICE DE DEGUSTATION DE SAUTERNES</t>
  </si>
  <si>
    <t>Bonjour,
Mon entreprise a une activité de type "Hébergement touristique et autre hébergement de courte durée".
Le dispositif "Rénovation Petit Tertiaire Privé" pourrait m'intéresser car j'ai pour projet de rénover un logement
J'ai besoin d'être accompagné(e) sur les aides auxquelles j'ai droit selon investissement (PAC notamment)
Merci d'avance pour votre appel</t>
  </si>
  <si>
    <t>user_help: precise / questionnaire . parcours: objectif précis / siret: 79481930000011 / codeNaf: 55.20Z / codeNAF1:  / ville: SAUTERNES / codePostal: 33210 / région: Nouvelle-Aquitaine / structure_sizes: TPE / denomination: OFFICE DE DEGUSTATION DE SAUTERNES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</si>
  <si>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noet.s@icloud.com</t>
  </si>
  <si>
    <t>NOET</t>
  </si>
  <si>
    <t>Bonjour,
Mon entreprise a une activité de type "Autres services de réservation et activités connexes".
Le dispositif "Booster Éco-Énergie Tertiaire" pourrait m'intéresser car j'ai pour projet de ...
J'ai besoin d'être accompagné(e) sur ...
Merci d'avance pour votre appel</t>
  </si>
  <si>
    <t>user_help: precise / questionnaire . parcours: objectif précis / siret: 98152795500018 / codeNaf: 79.90Z / codeNAF1:  / ville: AUBUSSARGUES / codePostal: 30190 / région: Occitanie / structure_sizes: TPE / denomination: CHAI LES DOLINES / secteur: Autres services de réservation et activités connexes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</si>
  <si>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schultze.gregor@gmail.com</t>
  </si>
  <si>
    <t>schultze</t>
  </si>
  <si>
    <t>gregor</t>
  </si>
  <si>
    <t>Gregor SCHULTZE</t>
  </si>
  <si>
    <t>Bonjour,
Mon entreprise a une activité de type "Activité profess. rééducation appareillage &amp; pédicures-podologues". 
Le dispositif "Diag Perf'Immo" pourrait m'intéresser car j'ai pour projet d'isoler mon cabinet par l'extérieur et d'installer une pompe à chaleur
J'ai besoin d'être accompagné(e) sur l'isolation en particulier svp. Merci
Merci d'avance pour votre appel</t>
  </si>
  <si>
    <t>user_help: precise / questionnaire . parcours: objectif précis / siret: 45080398600030 / codeNaf: 86.90E / codeNAF1:  / ville: PARIS 3 / codePostal: 75003 / région: Île-de-France / structure_sizes: TPE / denomination: null / secteur: Activité profess. rééducation appareillage &amp; pédicures-podologues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</si>
  <si>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guitton.horti@gmail.com</t>
  </si>
  <si>
    <t>guitton</t>
  </si>
  <si>
    <t>gilles</t>
  </si>
  <si>
    <t>Bonjour,
Mon entreprise a une activité de type "Reproduction de plantes".
Le dispositif "Étude "Photovoltaïque"" pourrait m'intéresser car je suis en site isolé 
(éloigné des grandes lignes électriques) et j'ai besoin de refinancer un remplacement de batiment agricole (environ 1400m²-250kw) et voir aussi pour de l'autoconsommation sur 36kw sur un autre site
J'ai besoin d'être accompagné(e) sur  ces démarches car j'ai déjà commencé l'an passé mais j'ai du mal à avoir toutes les données financières (notamment celle du raccordement), et à ouvrir les discussions avec ENEDIS pour les extensions de lignes
Merci
Merci d'avance pour votre appel</t>
  </si>
  <si>
    <t>user_help: unknown / questionnaire . parcours: je ne sais pas par où commencer / siret: 78990065100017 / codeNaf: 01.30Z / codeNAF1:  / ville: SAINT-LAURENT-MEDOC / codePostal: 33112 / région: Nouvelle-Aquitaine / structure_sizes: TPE / denomination: EARL PEPINIERES GUITTON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no / questionnaire . objectif prioritaire . est ma performance énergétique: non / strategy_audits: yes / questionnaire . objectif prioritaire . est mon impact environnemental: non / strategy_audits_select: energy_consumption_audit</t>
  </si>
  <si>
    <t>pbelloq@ranko-nettoyage.fr</t>
  </si>
  <si>
    <t>BELLOQ</t>
  </si>
  <si>
    <t>PATRICK</t>
  </si>
  <si>
    <t>RANKO</t>
  </si>
  <si>
    <t>Bonjour,
Mon entreprise a une activité de type "Nettoyage courant des bâtiments".
Le dispositif "Rénovation énergétique" pourrait m'intéresser car j'ai pour projet de faire changer ma façade vitrée qui actuellement est en simple vitrage.
J'ai besoin d'être accompagné(e) sur les aides possibles ou défiscalisables.
Merci d'avance pour votre appel
cordialement 
Patrick belloq</t>
  </si>
  <si>
    <t>user_help: precise / questionnaire . parcours: objectif précis / siret: 43244869400021 / codeNaf: 81.21Z / codeNAF1:  / ville: SAINT-MAURICE / codePostal: 94410 / région: Île-de-France / structure_sizes: TPE / denomination: RANKO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</si>
  <si>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smile97421@gmail.com</t>
  </si>
  <si>
    <t>DOUYERE</t>
  </si>
  <si>
    <t>Jean</t>
  </si>
  <si>
    <t>SMILE</t>
  </si>
  <si>
    <t>Bonjour,
Mon entreprise a une activité de type "Soins de beauté".
Le dispositif "Rénovation Petit Tertiaire Privé" pourrait m'intéresser car j'ai pour projet de réaliser des travaux d'isolation et optimisation des surfaces pour valoriser l'utilisation de la climatisation dans notre institut.
J'ai besoin d'être accompagné sur le dispositif d'aide existant pour réaliser cette transition écologique via les travaux svp.
Merci d'avance pour votre appel.
M.DOUYERE
PDG SMILE CENTRE DE BEAUTE</t>
  </si>
  <si>
    <t>user_help: unknown / questionnaire . parcours: je ne sais pas par où commencer / siret: 88962808700013 / codeNaf: 96.02B / codeNAF1:  / ville: SAINT-LOUIS / codePostal: 97450 / région: La Réunion / structure_sizes: TPE / denomination: SMILE / secteur: Soins de beauté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</si>
  <si>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contact@plateau31.com</t>
  </si>
  <si>
    <t>CHEVARA</t>
  </si>
  <si>
    <t>PLATEAU 31 - COMPAGNIE MACK ET LES GARS</t>
  </si>
  <si>
    <t>Bonjour,
Mon entreprise a une activité de type "Arts du spectacle vivant".
Le dispositif "Rénovation Petit Tertiaire Privé" pourrait m'intéresser car j'ai pour projet de f-procéder a une rénovation thermique du bâtiment
J'ai besoin d'être accompagné(e) sur trouver des financements et savoir quels travaux faire
Merci d'avance pour votre appel</t>
  </si>
  <si>
    <t>user_help: precise / questionnaire . parcours: objectif précis / siret: 39307507200024 / codeNaf: 90.01Z / codeNAF1:  / ville: GENTILLY / codePostal: 94250 / région: Île-de-France / structure_sizes: TPE / denomination: PLATEAU 31 - COMPAGNIE MACK ET LES GARS / secteur: Arts du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</si>
  <si>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vams.bcarbety@gmail.com</t>
  </si>
  <si>
    <t>CARBETY</t>
  </si>
  <si>
    <t>Benoît</t>
  </si>
  <si>
    <t>BCY - VAM'S (BCY)</t>
  </si>
  <si>
    <t>Bonjour,
Mon entreprise a une activité de type "Prestation de service proposant une application web pour l'immobilier".
Le dispositif "Diagnostic RSE" pourrait m'intéresser car j'ai pour projet de l'intégrer dans mes statuts. 
J'ai besoin d'être accompagné(e) et connaître les différents aides. 
Merci d'avance pour votre appel. (+3 heures).
Bien cordialement,
Mr Benoît CARBETY</t>
  </si>
  <si>
    <t>emeline.leroy@acpei.pro</t>
  </si>
  <si>
    <t>LEROY</t>
  </si>
  <si>
    <t>Emeline</t>
  </si>
  <si>
    <t>ASSOCIATION CHALONNAISE DE PARENTS ET AMIS DE PERSONNES DEFICIENTES INTELLECTUELLES (ACPEI)</t>
  </si>
  <si>
    <t>Bonjour,
Je suis la Responsable Qualité d'une association oeuvrant en faveur de personnes en situation de handicap. Nous avons une cuisine centrale qui livre aux autres établissements de l'association (une dizaine). 
Le dispositif "Aides au réemploi des emballages" pourrait m'intéresser car j'ai pour projet d'arrêter la livraison des repas en barquettes recyclables (très souvent jetées) pour passer à une livraison en contenants réemployables.
J'ai besoin d'être accompagné(e) sur le calcul à effectuer pour envisager l'impact de cette démarche et le ROI.
Merci d'avance pour votre appel</t>
  </si>
  <si>
    <t>user_help: unknown / questionnaire . parcours: je ne sais pas par où commencer / siret: 30146112500132 / codeNaf: 88.99B / codeNAF1:  / ville: CHALONS-EN-CHAMPAGNE / codePostal: 51000 / région: Grand Est / structure_sizes: ETI,GE / denomination: ASSOCIATION CHALONNAISE DE PARENTS ET AMIS DE PERSONNES DEFICIENTES INTELLECTUELLES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</si>
  <si>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feminier.joel@gmail.com</t>
  </si>
  <si>
    <t>Feminier</t>
  </si>
  <si>
    <t>Joel FEMINIER</t>
  </si>
  <si>
    <t>Bonjour,
Mon entreprise a une activité de type "Terrains de camping et parcs pour caravanes, véhicules de loisirs".
Le dispositif "Baisse Les Watts" pourrait m'intéresser car j'ai pour projet de ...
J'ai besoin d'être accompagné(e) sur ...
Merci d'avance pour votre appel</t>
  </si>
  <si>
    <t>user_help: unknown / questionnaire . parcours: je ne sais pas par où commencer / siret: 40902785100016 / codeNaf: 55.30Z / codeNAF1:  / ville: CHASTANIER / codePostal: 48300 / région: Occitanie / structure_sizes: TPE / denomination: null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</si>
  <si>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contact@domaine-lacigaliere.com</t>
  </si>
  <si>
    <t>caillat</t>
  </si>
  <si>
    <t>cynthia</t>
  </si>
  <si>
    <t>Bonjour,
Mon entreprise a une activité de type "Terrains de camping et parcs pour caravanes, véhicules de loisirs".
Le dispositif "Bonus écologique" m'intéresse car j'ai acheté un véhicule électrique il y a moins de 6 mois.
Merci d'avance pour votre appel</t>
  </si>
  <si>
    <t>user_help: precise / questionnaire . parcours: objectif précis / siret: 44247252800029 / codeNaf: 55.30Z / codeNAF1:  / ville: LE CANNET-DES-MAURES / codePostal: 83340 / région: Provence-Alpes-Côte d'Azur / structure_sizes: TPE / denomination: LA CASCOLLE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</si>
  <si>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stephanie.pompier@orange.fr</t>
  </si>
  <si>
    <t>POMPIER</t>
  </si>
  <si>
    <t>STEPHANIE</t>
  </si>
  <si>
    <t>Bonjour,
Mon entreprise a une activité de type "tourisme".
Le dispositif "Coup de pouce Chauffage" pourrait m'intéresser car j'ai pour projet de remplacer la chaudière au fioul de mes locations de tourisme (chauffage de 6 appartements meublés) par une PAC air/eau.
J'ai besoin d'être accompagné(e) sur les aides auxquelles je pourrai prétendre.
Merci d'avance pour votre appel</t>
  </si>
  <si>
    <t>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</si>
  <si>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lala.diarra@bpifrance.fr</t>
  </si>
  <si>
    <t>DIARRA</t>
  </si>
  <si>
    <t>TEST LALA</t>
  </si>
  <si>
    <t>Bonjour,
Mon entreprise a une activité de type "tertiaire".
Le dispositif "Diag Perf'Immo" pourrait m'intéresser car j'ai pour projet de ...
J'ai besoin d'être accompagné(e) sur ...
Merci d'avance pour votre appel</t>
  </si>
  <si>
    <t>user_help: unknown / questionnaire . parcours: je ne sais pas par où commencer / siret:  / codeNaf:  / codeNAF1:  / ville:  / codePostal:  / région: Centre-Val de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</si>
  <si>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yoan_m@hotmail.com</t>
  </si>
  <si>
    <t>MEIMOUN</t>
  </si>
  <si>
    <t>YOAN</t>
  </si>
  <si>
    <t>H3D SERVICES</t>
  </si>
  <si>
    <t>Bonjour,
Mon entreprise a une activité de type "Désinfection, désinsectisation, dératisation".
Le dispositif "Diag Perf'Immo" pourrait m'intéresser car j'ai pour projet de rénovation des fenêtres et devanture sur magasin.
J'ai besoin d'être accompagné(e) sur changement des fenêtres en double vitrage
Merci d'avance pour votre appel</t>
  </si>
  <si>
    <t>user_help: precise / questionnaire . parcours: objectif précis / siret: 97771008600017 / codeNaf: 81.29A / codeNAF1:  / ville: PARIS 12 / codePostal: 75012 / région: Île-de-France / structure_sizes: TPE / denomination: H3D SERVICES / secteur: Désinfection, désinsectisation, dératisation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</si>
  <si>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cvia2@wanadoo.fr</t>
  </si>
  <si>
    <t>HAMON</t>
  </si>
  <si>
    <t>JEAN LAURENT</t>
  </si>
  <si>
    <t>CREST VEHICULES INDUST ET AUTO (CVIA) (CVIA)</t>
  </si>
  <si>
    <t>Bonjour,
Mon entreprise a une activité de type "Entretien et réparation de véhicules automobiles légers". Location véhicules.
Le dispositif "Eco-Défis des artisans et des commerçants" pourrait m'intéresser car j'ai pour projet de ...
J'ai besoin d'être accompagné(e) sur ...
Merci d'avance pour votre appel</t>
  </si>
  <si>
    <t>user_help: unknown / questionnaire . parcours: je ne sais pas par où commencer / siret: 39383628300019 / codeNaf: 45.20A / codeNAF1:  / ville: CREST / codePostal: 26400 / région: Auvergne-Rhône-Alpes / structure_sizes: TPE / denomination: CREST VEHICULES INDUST ET AUTO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</si>
  <si>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sebf.sospel@gmail.com</t>
  </si>
  <si>
    <t>Musial</t>
  </si>
  <si>
    <t>SOCIETE D'EXPLOITATION BOUCHERIE FRED SEBF</t>
  </si>
  <si>
    <t>Bonjour,
Mon entreprise a une activité de type "Comm. détail viandes &amp; produits à base de viande (magas. spéc.)".
Le dispositif "Eco-Défis des artisans et des commerçants" pourrait m'intéresser car j'ai pour projet de ...
J'ai besoin d'être accompagné(e) sur ...
Merci d'avance pour votre appel</t>
  </si>
  <si>
    <t>user_help: unknown / questionnaire . parcours: je ne sais pas par où commencer / siret: 52087313400024 / codeNaf: 47.22Z / codeNAF1:  / ville: SOSPEL / codePostal: 06380 / région: Provence-Alpes-Côte d'Azur / structure_sizes: TPE / denomination: SOCIETE D'EXPLOITATION BOUCHERIE FRED SEBF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</si>
  <si>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direction@apmac.asso.fr</t>
  </si>
  <si>
    <t>Robert</t>
  </si>
  <si>
    <t>vincent</t>
  </si>
  <si>
    <t>Bonjour,
Mon entreprise a une activité de type "Activités de soutien au spectacle vivant".
Le dispositif "Étude "Photovoltaïque"" pourrait m'intéresser car j'ai pour projet de remplacer la toiture amiantée et de l'isoler.
J'ai besoin d'être accompagné(e) sur l'étude faisabilité d'une installation de centrale solaire et la recherche d'aides au financement.
Merci d'avance pour votre appel</t>
  </si>
  <si>
    <t>user_help: precise / questionnaire . parcours: objectif précis / siret: 31714449100055 / codeNaf: 90.02Z / codeNAF1:  / ville: LIMOGES / codePostal: 87100 / région: Nouvelle-Aquitaine / structure_sizes: TPE / denomination: ASSOCIATION POUR LE PRET DE MATERIEL D'ACTIONS CULTURELLES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</si>
  <si>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patrick@kerpenhir.fr</t>
  </si>
  <si>
    <t>GOVEN</t>
  </si>
  <si>
    <t>Bonjour,
Mon entreprise a une activité de type "Terrains de camping et parcs pour caravanes, véhicules de loisirs".
Le dispositif "Étude "solaire thermique"" pourrait m'intéresser car j'ai pour projet de ...
J'ai besoin d'être accompagné(e) sur ...
Merci d'avance pour votre appel</t>
  </si>
  <si>
    <t>user_help: unknown / questionnaire . parcours: je ne sais pas par où commencer / siret: 50219119000011 / codeNaf: 55.30Z / codeNAF1:  / ville: LOCMARIAQUER / codePostal: 56740 / région: Bretagne / structure_sizes: TPE / denomination: DOMAINE RESIDENTIEL DE KERPENHIR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</si>
  <si>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direction@lafenetriere.fr</t>
  </si>
  <si>
    <t>Guerniou</t>
  </si>
  <si>
    <t>LA FENETRIERE</t>
  </si>
  <si>
    <t>Bonjour,
Mon entreprise a une activité de type "Fabrication de portes et fenêtres en métal".
Le dispositif "Formations du CFDE" pourrait m'intéresser car j'ai pour projet de ...
J'ai besoin d'être accompagné(e) sur ...
Merci d'avance pour votre appel</t>
  </si>
  <si>
    <t>user_help: unknown / questionnaire . parcours: je ne sais pas par où commencer / siret: 33110117000057 / codeNaf: 25.12Z / codeNAF1:  / ville: CHAMPIGNY-SUR-MARNE / codePostal: 94500 / région: Île-de-France / structure_sizes: TPE / denomination: LA FENETRIERE / secteur: Fabrication de portes et fenêtres en métal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wastes_audit</t>
  </si>
  <si>
    <t>denis.lebreton@diapfrance.fr</t>
  </si>
  <si>
    <t>LEBRETON</t>
  </si>
  <si>
    <t>Denis</t>
  </si>
  <si>
    <t>Bonjour,
Mon entreprise a une activité de type fabrication détergents 
Le dispositif "Formations RSE" pourrait m'intéresser car après la mise en place 
de notre démarche éco-responsable nous devons élaborer notre démarche RSE  
...J'ai besoin d'être accompagné(e) sur  le plan d'action.
Merci d'avance pour votre appel</t>
  </si>
  <si>
    <t>heloise.wodka@stam-europe.com</t>
  </si>
  <si>
    <t>Wodka</t>
  </si>
  <si>
    <t>Héloïse</t>
  </si>
  <si>
    <t>Bonjour,
Mon entreprise a une activité de type "Gestion de fonds".
Le dispositif "Investissement "systèmes Solaires Combinés"" pourrait m'intéresser car j'ai pour projet d'installer des ombrières solaires sur le parking d'un actifs, dans le cadre d'un ^plan de rénovation énergétiques plus large en vu du décret tertiaire.
J'ai besoin d'être accompagné(e) sur l'accès à un financement pour cette action spécifique, ainsi que voir s'il est possible de cumuler des aides pour différentes actions en faveur de la transition énergétique à mettre en place sur un même immeuble.
Merci d'avance pour votre appel.
Bien cordialement, 
Héloïse Wodka</t>
  </si>
  <si>
    <t>user_help: precise / questionnaire . parcours: objectif précis / siret: 41471268700048 / codeNaf: 66.30Z / codeNAF1:  / ville: PARIS 8 / codePostal: 75008 / région: Île-de-France / structure_sizes: TPE / denomination: STAM EUROPE / secteur: Gestion de fonds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</si>
  <si>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aministration@itsas-mendi.com</t>
  </si>
  <si>
    <t>artola</t>
  </si>
  <si>
    <t>user_help: unknown / questionnaire . parcours: je ne sais pas par où commencer / siret:  / codeNaf:  / codeNAF1:  / ville:  / codePostal:  / région: Nouvelle-Aquitaine / structure_sizes: PME / denomination:  / secteur: tourisme / entreprise . effectif: 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</si>
  <si>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fjldurrieux@gmail.com</t>
  </si>
  <si>
    <t xml:space="preserve">Jean Louis Françoise </t>
  </si>
  <si>
    <t>Durrieux</t>
  </si>
  <si>
    <t>Gîte de Lespiland</t>
  </si>
  <si>
    <t>Bonjour,
Mon entreprise a une activité de type "Meublé de Tourisme 4 étoiles...".
Le dispositif "Prêt Action Climat" pourrait m'intéresser car j'ai pour projet d'installer des panneaux photovoltaïque sur la toiture afin de produire de l'électricité pour la consommer...
J'ai besoin d'être accompagné(e) sur un prêt vert de 9000€ à rembourser sur 7 ans...
Merci d'avance pour votre appel</t>
  </si>
  <si>
    <t>elisabeth@garagehuvelin.fr</t>
  </si>
  <si>
    <t>GARAGE HUVELIN</t>
  </si>
  <si>
    <t>SARL</t>
  </si>
  <si>
    <t>Bonjour,
Mon entreprise a une activité de type "Entretien et réparation de véhicules automobiles légers".
Le dispositif "Prêt Économies d’Énergie (PEE)" pourrait m'intéresser car nous avons pour projet de remplacer notre éclairage actuel par du LED, et aussi de poser des panneaux photovoltaïques
J'ai besoin d'être accompagné(e) sur le financement et la mise en place. 
Merci d'avance pour votre appel</t>
  </si>
  <si>
    <t>user_help: unknown / questionnaire . parcours: je ne sais pas par où commencer / siret: 43000282400018 / codeNaf: 45.20A / codeNAF1:  / ville: SEVREMONT / codePostal: 85700 / région: Pays de la Loire / structure_sizes: TPE / denomination: SARL GARAGE HUVELIN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t>
  </si>
  <si>
    <t>v.rouillard@ge16.fr</t>
  </si>
  <si>
    <t>ROUILLARD</t>
  </si>
  <si>
    <t>Virginie</t>
  </si>
  <si>
    <t>FRANCE POIDS LOURDS</t>
  </si>
  <si>
    <t>Madame, Monsieur,
L'entreprise FRANCE POIDS LOURDS, pour laquelle je suis détachée, a une activité de type "Commerce d'autres véhicules automobiles".
Le dispositif "Rénovation Petit Tertiaire Privé" pourrait m'intéresser car l'entreprise France Poids Lourds a pour projet de changer l'éclairage de plusieurs de ses garages et concessions. 
L'entreprise a besoin d'être accompagnée notamment sur un projet de passage en éclairage LED afin de diminuer sa consommation d'énergie et également améliorer le confort visuel de ses salariés.
Par avance, je vous remercie pour votre appel.
Cordialement,
Virginie ROUILLARD
Ingénieure QHSE
groupement d'employeurs GE16 Emploi détachée pour le compte de France Poids Lourds (16560 Anais)</t>
  </si>
  <si>
    <t>user_help: precise / questionnaire . parcours: objectif précis / siret: 34422363100039 / codeNaf: 45.19Z / codeNAF1:  / ville: ANAIS / codePostal: 16560 / région: Nouvelle-Aquitaine / structure_sizes: PME / denomination: FRANCE POIDS LOURDS / secteur: Commerce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</si>
  <si>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jjuguelet@cerp-rrm.com</t>
  </si>
  <si>
    <t>juguelet</t>
  </si>
  <si>
    <t>Jérémy</t>
  </si>
  <si>
    <t>CONFRATERNELLE D'EXPLOITATION ET DE REPARTITION PHARMACEUTIQUE RHIN RHONE MEDITERRANEE (CERP RHIN RHONE) (CERP RHIN RHONE MEDI)</t>
  </si>
  <si>
    <t>Bonjour,
Mon entreprise a une activité de type "Commerce de gros de produits pharmaceutiques".
Le dispositif "Rétrofit électrique" pourrait m'intéresser car j'ai pour projet de ...
J'ai besoin d'être accompagné(e) sur ...
Merci d'avance pour votre appel</t>
  </si>
  <si>
    <t>retrofit-electrique</t>
  </si>
  <si>
    <t>user_help: unknown / questionnaire . parcours: je ne sais pas par où commencer / siret: 53542053300015 / codeNaf: 46.46Z / codeNAF1:  / ville: BELFORT / codePostal: 90000 / région: Bourgogne-Franche-Comté / structure_sizes: ETI,GE / denomination: CONFRATERNELLE D'EXPLOITATION ET DE REPARTITION PHARMACEUTIQUE RHIN RHONE MEDITERRANEE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</si>
  <si>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peltier@opack.fr</t>
  </si>
  <si>
    <t>Peltier</t>
  </si>
  <si>
    <t>Chrystelle</t>
  </si>
  <si>
    <t>Bonjour,
Mon entreprise a une activité de type « développement, Fabrication et distribution d’emballages d’expédition réutilisables »
Le dispositif "Tremplin" pourrait m'intéresser car j'ai pour projet de lancer d’autres produits
J'ai besoin d'être accompagné(e) sur l’ACV, l’amélioration de mes produits pour les rendre 100% recyclables trouver ...
Merci d'avance pour votre appel</t>
  </si>
  <si>
    <t>user_help: precise / questionnaire . parcours: objectif précis / siret: 91898651400019 / codeNaf: 46.77Z / codeNAF1:  / ville: GRADIGNAN / codePostal: 33170 / région: Nouvelle-Aquitaine / structure_sizes: TPE / denomination: LE PETIT PACK / secteur: Commerce de gros (commerce interentreprises) de déchets et débris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</si>
  <si>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e.badessi@ffhandball.net</t>
  </si>
  <si>
    <t>Badessi</t>
  </si>
  <si>
    <t>Elisa</t>
  </si>
  <si>
    <t>Bonjour,
Mon entreprise a une activité de type "Autres activités liées au sport".
Le dispositif "Tremplin" pourrait m'intéresser car nous avons pour projet de réaliser le premier bilan carbone de la FFHB, dans l'objectif de construire un plan d'actions de réduction des émissions CO2, à horizon 2030, puis 2050, etc. 
J'ai besoin d'être accompagné(e) sur le dossier de demande de financement.
Merci d'avance</t>
  </si>
  <si>
    <t>user_help: precise / questionnaire . parcours: objectif précis / siret: 78454476900044 / codeNaf: 93.19Z / codeNAF1:  / ville: CRETEIL / codePostal: 94000 / région: Île-de-France / structure_sizes: PME / denomination: FEDERATION FRANCAISE DE HANDBALL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</si>
  <si>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a.losseau@sofit13.fr</t>
  </si>
  <si>
    <t>LOSSEAU</t>
  </si>
  <si>
    <t>PORT HOTEL</t>
  </si>
  <si>
    <t>Bonjour,
Mon entreprise a une activité de type "Hôtels et hébergement similaire".
Le dispositif "Visite Énergie" pourrait m'intéresser car j'ai pour projet de ...
J'ai besoin d'être accompagné(e) sur ...
Merci d'avance pour votre appel</t>
  </si>
  <si>
    <t>user_help: precise / questionnaire . parcours: objectif précis / siret: 89744636500024 / codeNaf: 55.10Z / codeNAF1:  / ville: GASSIN / codePostal: 83580 / région: Provence-Alpes-Côte d'Azur / structure_sizes: TPE / denomination: PORT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</si>
  <si>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hubert@aucreuxdesarbres.com</t>
  </si>
  <si>
    <t>Morvillez</t>
  </si>
  <si>
    <t>Hubert</t>
  </si>
  <si>
    <t>AH TANDEM</t>
  </si>
  <si>
    <t>Bonjour,
Mon entreprise a une activité de type "Terrains de camping et parcs pour caravanes, véhicules de loisirs".
Le dispositif "Baisse Les Watts" pourrait m'intéresser car j'ai pour projet d'optimiser les coûts d'électricité 
J'ai besoin d'être accompagné(e) sur les moyens a mettre en place 
Merci d'avance pour votre appel</t>
  </si>
  <si>
    <t>user_help: unknown / questionnaire . parcours: je ne sais pas par où commencer / siret: 89949023900022 / codeNaf: 55.30Z / codeNAF1:  / ville: CARSAC-AILLAC / codePostal: 24200 / région: Nouvelle-Aquitaine / structure_sizes: TPE / denomination: AH TANDEM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</si>
  <si>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smarec.insercycles@yahoo.com</t>
  </si>
  <si>
    <t>MAREC</t>
  </si>
  <si>
    <t>SONIA</t>
  </si>
  <si>
    <t>INSER CYCLES BASSIN D'ARCACHON</t>
  </si>
  <si>
    <t>Bonjour,
Mon entreprise a une activité de type "Action sociale sans hébergement n.c.a.".
Le dispositif "Bonus écologique" pourrait m'intéresser car j'ai pour projet d'acheter un véhicule professionnel electrique (type Crafter par exemple)
Merci d'avance pour votre appel</t>
  </si>
  <si>
    <t>user_help: precise / questionnaire . parcours: objectif précis / siret: 41855611400035 / codeNaf: 88.99B / codeNAF1: / ville: LE TEICH / codePostal: 33470 / région: Nouvelle-Aquitaine / structure_sizes: TPE / denomination: INSER CYCLES BASSIN D'ARCACHON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</si>
  <si>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francois-joseph.laigneau@excelium.fr</t>
  </si>
  <si>
    <t>LAIGNEAU</t>
  </si>
  <si>
    <t>François-Joseph</t>
  </si>
  <si>
    <t>EXCELIUM</t>
  </si>
  <si>
    <t>Bonjour,
Mon entreprise a une activité de type "Activités liées aux systèmes de sécurité".
Le dispositif "Coup de pouce Chauffage" pourrait m'intéresser car j'ai pour projet de ...
J'ai besoin d'être accompagné(e) sur ...
Merci d'avance pour votre appel</t>
  </si>
  <si>
    <t>user_help: precise / questionnaire . parcours: objectif précis / siret: 45024826500024 / codeNaf: 80.20Z / codeNAF1: / ville: ORVAULT / codePostal: 44700 / région: Pays de la Loire / structure_sizes: PME / denomination: EXCELIUM / secteur: Activités liées aux systèmes de sécurité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</si>
  <si>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Mail Coup de pouce chauffage envoyé</t>
  </si>
  <si>
    <t>thaon.aurelie@yahoo.com</t>
  </si>
  <si>
    <t>Thaon</t>
  </si>
  <si>
    <t>Aurélie</t>
  </si>
  <si>
    <t>THAON PAGI</t>
  </si>
  <si>
    <t>Bonjour,
Mon entreprise a une activité de type "Restauration traditionnelle".
Le dispositif "Coup de pouce Chauffage" pourrait m'intéresser car j'ai pour projet d'améliorer l'isolation et d'étudier des solutions renouvelables.
J'ai besoin d'être accompagné(e) sur les travaux nécessaires et leur financement.
Merci d'avance pour votre appel</t>
  </si>
  <si>
    <t>user_help: unknown / questionnaire . parcours: je ne sais pas par où commencer / siret: 91402582000012 / codeNaf: 56.10A / codeNAF1: / ville: L'AIGUILLON-LA-PRESQU'ILE / codePostal: 85460 / région: Pays de la Loire / structure_sizes: TPE / denomination: THAON PAGI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</si>
  <si>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laurent.palmier@sgs.com</t>
  </si>
  <si>
    <t>PALMIER</t>
  </si>
  <si>
    <t>SECURITEST</t>
  </si>
  <si>
    <t>Bonjour,
Mon entreprise a une activité tertiaire de type  siège  de pilotage  de centre de Contrôle technique automobile.
Le dispositif "Diag Perf'Immo" pourrait m'intéresser car j'ai pour projet d'isolation des locaux.
J'ai besoin d'être accompagné(e) sur la réalisation d'un audit de conformité par rapport au décret tertiaire.
Merci d'avance pour votre appel</t>
  </si>
  <si>
    <t>user_help: precise / questionnaire . parcours: objectif précis / siret: 38016919300063 / codeNaf: 71.20A / codeNAF1:  / ville: LE MANS / codePostal: 72100 / région: Pays de la Loire / structure_sizes: PME / denomination: SECURITEST / secteur: Contrôle technique automobile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</si>
  <si>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Bonjour,
Je suis la Responsable Qualité d'une association œuvrant en faveur de personnes en situation de handicap.
Le dispositif "Formations RSE" pourrait m'intéresser car j'ai pour projet d'élaborer et de formaliser la démarche RSE de l'association.
J'ai besoin d'être accompagné(e) sur la méthode et les ressources mobilisables.
Merci d'avance pour votre appel
 </t>
  </si>
  <si>
    <t>formation-rse</t>
  </si>
  <si>
    <t>g.pradier@ffhandball.net</t>
  </si>
  <si>
    <t>Pradier</t>
  </si>
  <si>
    <t>Grégory</t>
  </si>
  <si>
    <t>FEDERATION FRANCAISE DE HANDBALL</t>
  </si>
  <si>
    <t>Bonjour,
Mon entreprise a une activité de type "Autres activités liées au sport".
Le dispositif "Formations RSE" pourrait m'intéresser car j'ai pour projet de sensibiliser et former mes populations au développement durable.
J'ai besoin d'être accompagné(e) sur tous types de sujet s'y rapportant
Merci d'avance pour votre appel</t>
  </si>
  <si>
    <t>user_help: unknown / questionnaire . parcours: je ne sais pas par où commencer / siret: 78454476900044 / codeNaf: 93.19Z / codeNAF1: / ville: CRETEIL / codePostal: 94000 / région: Île-de-France / structure_sizes: PME / denomination: FEDERATION FRANCAISE DE HANDBALL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</si>
  <si>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sallenave.claire@gmail.com</t>
  </si>
  <si>
    <t>Sallenave</t>
  </si>
  <si>
    <t>Madame, Monsieur,
Je me permets de vous écrire pour savoir si mon projet agricole pourrait rentrer dans une de vos aides gouvernementales.  J’essai de faire au mieux une transition écologique de mon entreprise.
Je m’appelle Claire SALLENAVE, j’ai 25 ans et j’ai repris l’exploitation agricole de mon père avec mon grand frère (qui lui est associé non exploitant).
Mon père élevait des vaches (blondes d’aquitaine) et cultivait les céréales type maïs, soja, tournesol. Cette activité est encore présente mais fortement diminuée.
Nous avons ensemble, ouvert une pépinière de grand arbres d’ornement et d’arbres fruitiers.
Aussi, j’ai planté l’an dernier une culture de BAMBOU de 1.5hectare pour récolter sa matière première.
Concernant notre pépinière, nous avons décidé de devenir indépendant dans notre consommation d’eau pour l’irrigation de celle-ci.
Notre projet est la récupération de l’eau de pluie de 3 toitures dont deux de bâtiments photovoltaïques installés cette année. Les trois encercles un endroit bétonné anciennement utilisé pour nos vaches pour y positionner une bâche de récupération de 120 m3. Avec une installation d’une pompe + raccordements de tuyaux jusque la pépinière.
Ceci nous permettrait d’être quasiment autonome en eau de pluie.
Pourriez vous s’il vous plait me contacter au 07.87.15.93.37 pour me donner votre avis sur les aides aux quelles nous pourrions prétendre pour nous aider en tant que jeune agriculteurs pour la transition écologique ?
Cordialement,
Claire SALLENAVE</t>
  </si>
  <si>
    <t>07.87.15.93.37</t>
  </si>
  <si>
    <t>francois.daligny@gpf.fr</t>
  </si>
  <si>
    <t>d'aligny</t>
  </si>
  <si>
    <t>GAZ PURS ET FLUIDES</t>
  </si>
  <si>
    <t>Bonjour,
Mon entreprise a une activité de type Installation, entretien et dépannage d'urgence des réseaux de fluides médicaux (oxygène, air, vide) dans les établissements de santé.
Le dispositif "Véhicule lourd énergies propres" pourrait m'intéresser car nous avons une activité d'itinérance dans les hôpitaux et les cliniques et notre plus gros impact est lié au transport de nos techniciens (fourgonettes, fourgons)
J'ai besoin d'être accompagné(e) sur ce dispositif.
Merci d'avance pour votre appel</t>
  </si>
  <si>
    <t>vehicule-lourd-energies-propres</t>
  </si>
  <si>
    <t>user_help: unknown / questionnaire . parcours: je ne sais pas par où commencer / siret: 30500946600031 / codeNaf: 43.22A / codeNAF1: / ville: PLAILLY / codePostal: 60128 / région: Hauts-de-France / structure_sizes: PME / denomination: GAZ PURS ET FLUIDES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</si>
  <si>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virginieadala@gmail.com</t>
  </si>
  <si>
    <t>Adala</t>
  </si>
  <si>
    <t>Bonjour,
Mon entreprise a une activité de type "autre secteur".
Le dispositif "Aides au réemploi des emballages" pourrait m'intéresser car j'ai pour projet de revalorisation des ressources. Je transforme les plastiques à pavés et briques hydrophobes
J'ai besoin d'être accompagné(e) sur le financement pour l'obtention des machines approprié et le finissage de construction de mon micro usine de production que j'ai commencé à construire pour l'assainissement de l'environnement et la revalorisation des ressources. Je suis la fondatrice de Action Metanoia Afrika. Nous luttons contre le changement climatique en éduquant sur la gestion de l'environnement.
Merci d'avance pour votre appel</t>
  </si>
  <si>
    <t>user_help: precise / questionnaire . parcours: objectif précis / siret: / codeNaf: / codeNAF1: / ville: / codePostal: / région: Bourgogne-Franche-Comté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</si>
  <si>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brasserielatruite@gmail.com</t>
  </si>
  <si>
    <t>Fossez</t>
  </si>
  <si>
    <t>Vivien</t>
  </si>
  <si>
    <t>Bonjour,
Mon entreprise a une activité de type "Fabrication de bière".
Le dispositif "Aides au réemploi des emballages" pourrait m'intéresser car j'ai pour projet d'acheter des fut inox pour eviter les fut à usage unique.
Pourriez vous m'éclairer sur la faisabilité de l'aide ?
Merci d'avance pour votre appel</t>
  </si>
  <si>
    <t>user_help: precise / questionnaire . parcours: objectif précis / siret: 88426363300015 / codeNaf: 11.05Z / codeNAF1: / ville: BUTTEAUX / codePostal: 89360 / région: Bourgogne-Franche-Comté / structure_sizes: TPE / denomination: BRASSERIE LA TRUITE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</si>
  <si>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laboucheriegourmande73@gmail.com</t>
  </si>
  <si>
    <t>REANT</t>
  </si>
  <si>
    <t>MAISON REANT</t>
  </si>
  <si>
    <t>Bonjour,
Mon entreprise a une activité de type "Comm. détail viandes &amp; produits à base de viande (magas. spéc.)".
Le dispositif "Baisse Les Watts" pourrait m'intéresser car j'ai pour projet de ...
J'ai besoin d'être accompagné(e) sur ...
Merci d'avance pour votre appel</t>
  </si>
  <si>
    <t>user_help: unknown / questionnaire . parcours: je ne sais pas par où commencer / siret: 88060975500017 / codeNaf: 47.22Z / codeNAF1: / ville: AIME-LA-PLAGNE / codePostal: 73210 / région: Auvergne-Rhône-Alpes / structure_sizes: TPE / denomination: MAISON REANT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</si>
  <si>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camping.valleethore@wanadoo.fr</t>
  </si>
  <si>
    <t>VALLEE DU THORE</t>
  </si>
  <si>
    <t>CAMPING</t>
  </si>
  <si>
    <t>Bonjour,
Mon entreprise a une activité de type "Terrains de camping".
Le dispositif "Booster Éco-Énergie Tertiaire" pourrait m'intéresser car j'ai pour projet d'installer des panneaux photovoltaïques.
J'ai besoin d'être accompagné(e) sur les subventions que peut avoir notre association installée sur un terrain municipal.
Merci d'avance pour votre réponse par mail afin que le conseil d'administration puisse en prendre connaissance.</t>
  </si>
  <si>
    <t>user_help: precise / questionnaire . parcours: objectif précis / siret: 44131765800017 / codeNaf: 55.30Z / codeNAF1: / ville: SAINT-AMANS-SOULT / codePostal: 81240 / région: Occitanie / structure_sizes: TPE / denomination: CAMPLEINAIR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</si>
  <si>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sas.domainevalleedutarn@gmail.com</t>
  </si>
  <si>
    <t>SICARD</t>
  </si>
  <si>
    <t>Pascale</t>
  </si>
  <si>
    <t>Bonjour,
Mon entreprise a une activité de type "tourisme".
Le dispositif "Coup de pouce Chauffage" pourrait m'intéresser car j'ai pour projet d'équiper nos chalets de parc résidentiel de Loisirs de poêles à bois
J'ai besoin d'être accompagné(e) sur l'aide financière accordée et des partenaires qui proposent la vente de petits poêles à bois.
Merci d'avance pour votre appel</t>
  </si>
  <si>
    <t>user_help: unknown / questionnaire . parcours: je ne sais pas par où commencer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</si>
  <si>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Poêle à bois, coup de pouce chauffage ne correspond pas -&gt; renvoi vers PDE</t>
  </si>
  <si>
    <t>pierrebogenez@grange-aux-ormes.com</t>
  </si>
  <si>
    <t>bogenez</t>
  </si>
  <si>
    <t>DOMAINE DE LA GRANGE (LA GRANGE AUX ORMES)</t>
  </si>
  <si>
    <t>Bonjour,
Mon entreprise a une activité de type "Restauration traditionnelle".
Le dispositif "Eco-Défis des artisans et des commerçants" pourrait m'intéresser car j'ai pour projet de ...
J'ai besoin d'être accompagné(e) sur ...
Merci d'avance pour votre appel</t>
  </si>
  <si>
    <t>user_help: unknown / questionnaire . parcours: je ne sais pas par où commencer / siret: 43527064000012 / codeNaf: 56.10A / codeNAF1: / ville: MARLY / codePostal: 57155 / région: Grand Est / structure_sizes: TPE / denomination: DOMAINE DE LA GRANGE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</si>
  <si>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magali.durame@packgy.com</t>
  </si>
  <si>
    <t>Duramé</t>
  </si>
  <si>
    <t>Bonjour,
Mon entreprise a une activité de type "Ingénierie, études techniques".
Le dispositif "Étude "projet de recherche"" pourrait m'intéresser car j'ai pour projet de développer une technologie qui permet de doubler l’efficacité énergétique des machines thermiques de l'industrie (https://www.packgy.com/).
J'ai besoin d'être accompagnée sur les dispositifs de financement pour PackGy et aussi pour ses futurs clients.
Merci d'avance pour votre appel.
Magali Duramé</t>
  </si>
  <si>
    <t>user_help: precise / questionnaire . parcours: objectif précis / siret: 89231694400016 / codeNaf: 71.12B / codeNAF1: / ville: KERVIGNAC / codePostal: 56700 / région: Bretagne / structure_sizes: TPE / denomination: PACKGY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</si>
  <si>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contact@camping-laguichardiere.net</t>
  </si>
  <si>
    <t>naud</t>
  </si>
  <si>
    <t>delphine</t>
  </si>
  <si>
    <t>Bonjour,
Mon entreprise a une activité de type "tourisme".
Le dispositif "Étude "solaire thermique"" pourrait m'intéresser car nous sommes en train de faire installer des panneaux solaires.
J'ai besoin d'être accompagné(e) pour savoir si je peux prétendre à une aide.
Merci d'avance pour votre appel</t>
  </si>
  <si>
    <t>user_help: precise / questionnaire . parcours: objectif précis / siret: / codeNaf: / codeNAF1: / ville: / codePostal: / région: Pays de la Loire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</si>
  <si>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direction.ffrancois@leparchemin.org</t>
  </si>
  <si>
    <t>Pascal</t>
  </si>
  <si>
    <t>LE PARCHEMIN</t>
  </si>
  <si>
    <t>Bonjour,
Mon entreprise a une activité de type "Aide par le travail".
Le dispositif "Prêt Vert - Ademe" pourrait m'intéresser car j'ai pour projet de solarisation de toiture après désamiantage
J'ai besoin d'être accompagné(e) sur les possibilités de financements à taux préférentiel et de cofinancement
Merci d'avance pour votre appel</t>
  </si>
  <si>
    <t>user_help: precise / questionnaire . parcours: objectif précis / siret: 38245262100032 / codeNaf: 88.10C / codeNAF1: / ville: LIMOUX / codePostal: 11300 / région: Occitanie / structure_sizes: PME / denomination: LE PARCHEMIN / secteur: Aide par le travail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</si>
  <si>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vmangeart@stevenin-nollevaux.com</t>
  </si>
  <si>
    <t>Mangeart</t>
  </si>
  <si>
    <t>STEVENIN NOLLEVAUX FORGES ET ESTAMPAGE</t>
  </si>
  <si>
    <t>Bonjour,
Mon entreprise a une activité de type "Forge, estampage, matriçage; métallurgie des poudres".
Le dispositif "Rénovation énergétique" pourrait m'intéresser car j'ai pour projet d'isolation d'un bâtiment de production.
J'ai besoin d'être accompagné(e) sur l'identification des aides possibles.
Merci d'avance pour votre appel</t>
  </si>
  <si>
    <t>user_help: precise / questionnaire . parcours: objectif précis / siret: 78732041500021 / codeNaf: 25.50A / codeNAF1: / ville: LES HAUTES-RIVIERES / codePostal: 08800 / région: Grand Est / structure_sizes: PME / denomination: STEVENIN NOLLEVAUX FORGES ET ESTAMPAGE / secteur: Forge, estampage, matriçage; métallurgie des poudres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</si>
  <si>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elodie@mirabel-campings.com</t>
  </si>
  <si>
    <t>VIMOND</t>
  </si>
  <si>
    <t>Elodie</t>
  </si>
  <si>
    <t>Bonjour,
Mon entreprise a une activité de type "Terrains de camping et parcs pour caravanes, véhicules de loisirs".
Le dispositif "Sobriété et Résilience des Territoires" pourrait m'intéresser car j'ai pour projet de revaloriser les déchets de coquillages.
J'ai besoin d'être accompagné(e) pour trouver une solution de collecte et valorisation.
Merci d'avance pour votre appel</t>
  </si>
  <si>
    <t>user_help: precise / questionnaire . parcours: objectif précis / siret: 40788959100019 / codeNaf: 55.30Z / codeNAF1: / ville: OUISTREHAM / codePostal: 14150 / région: Normandie / structure_sizes: TPE / denomination: SA DOMAINE LES PRAIRIES DE LA MER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</si>
  <si>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coline.chasse@pasca.fr</t>
  </si>
  <si>
    <t>CHASSE</t>
  </si>
  <si>
    <t>Bonjour,
J'accompagne de "petits" transporteurs sur leur problématique de décarbonation de leurs activités. 
Il y a un gros sujet sur la fin du diesel qui nécessite le renouvellement de la quasi totalité de leur flotte. Ce sont principalement des porteurs de 19 à 44 Tonnes. Qu'existe t-il pour les accompagner efficacement et équitablement dans le renouvellement de leur flotte ? 
D'avance merci pour votre retour et bonnes fêtes de fin d'année
Cordialement, 
Coline Chassé</t>
  </si>
  <si>
    <t>campingvallonsourn@hotmail.fr</t>
  </si>
  <si>
    <t>NICOLAS</t>
  </si>
  <si>
    <t>HPA LE VALLON DE SOURN (HPA LVS)</t>
  </si>
  <si>
    <t>Bonjour,
Mon entreprise a une activité de type "Terrains de camping et parcs pour caravanes, véhicules de loisirs".
Le dispositif "Coup de pouce Chauffage" pourrait m'intéresser car j'ai pour projet de ...
J'ai besoin d'être accompagné(e) sur ...
Merci d'avance pour votre appel</t>
  </si>
  <si>
    <t>user_help: precise / questionnaire . parcours: objectif précis / siret: 79284539800017 / codeNaf: 55.30Z / codeNAF1:  / ville: CORRENS / codePostal: 83570 / région: Provence-Alpes-Côte d'Azur / structure_sizes: TPE / denomination: HPA LE VALLON DE SOURN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</si>
  <si>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leroyer_guillaume@shure.com</t>
  </si>
  <si>
    <t>Le Royer</t>
  </si>
  <si>
    <t>SHURE FRANCE SARL</t>
  </si>
  <si>
    <t>Bonjour,
Mon entreprise a une activité de type "Conseil pour les affaires et autres conseils de gestion".
Le dispositif "Diagnostic Transition Ecologique" pourrait m'intéresser car j'ai pour projet de ...
J'ai besoin d'être accompagné(e) sur ...
Merci d'avance pour votre appel</t>
  </si>
  <si>
    <t>user_help: unknown / questionnaire . parcours: je ne sais pas par où commencer / siret: 82191364700029 / codeNaf: 70.22Z / codeNAF1: / ville: PUTEAUX / codePostal: 92800 / région: Île-de-France / structure_sizes: TPE / denomination: SHURE FRANCE SARL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</si>
  <si>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ian.decaix@thehotelsagency.com</t>
  </si>
  <si>
    <t>decaix</t>
  </si>
  <si>
    <t>yannick</t>
  </si>
  <si>
    <t>Bonjour,
Mon entreprise a une activité de type "Hôtels et hébergement similaire".
Le dispositif "Fonds Tourisme Durable" pourrait m'intéresser car j'ai pour projet de ...
J'ai besoin d'être accompagné(e) sur ...
Merci d'avance pour votre appel</t>
  </si>
  <si>
    <t>user_help: unknown / questionnaire . parcours: je ne sais pas par où commencer / siret: 56202538700019 / codeNaf: 55.10Z / codeNAF1:  / ville: PARIS 18 / codePostal: 75018 / région: Île-de-France / structure_sizes: TPE / denomination: ROMA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</si>
  <si>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aubergedesremparts@gmail.com</t>
  </si>
  <si>
    <t>Cribier</t>
  </si>
  <si>
    <t>Bonjour,
Mon entreprise a une activité de type "Hôtels et hébergement similaire".
Le dispositif "Fonds Tourisme Durable" pourrait m'intéresser car j'ai pour projet d'isoler des combles (rampants)
J'ai besoin d'être accompagné(e) sur les aides possible auxquelles je peux bénéficier ...
Merci d'avance pour votre appel</t>
  </si>
  <si>
    <t>user_help: precise / questionnaire . parcours: objectif précis / siret: 45359295800012 / codeNaf: 55.10Z / codeNAF1:  / ville: LAVAL / codePostal: 53000 / région: Pays de la Loire / structure_sizes: TPE / denomination: null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</si>
  <si>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cdanoy@grandhoteldugolfe.com</t>
  </si>
  <si>
    <t>DANOY-BOYER</t>
  </si>
  <si>
    <t>Caroline</t>
  </si>
  <si>
    <t>SOCIETE DU GRAND HOTEL DU GOLFE</t>
  </si>
  <si>
    <t>Bonjour,
Mon entreprise a une activité de type "Hôtels et hébergement similaire".
Le dispositif "Formations actions Baisse les watts" pourrait m'intéresser car j'ai besoin d'être accompagné(e) sur la RSE.
Je reprends un établissement précédemment géré par mes parents et je n'étais pas à l'origine de la signature des contrats précédents.
Merci d'avance pour votre appel</t>
  </si>
  <si>
    <t>user_help: unknown / questionnaire . parcours: je ne sais pas par où commencer / siret: 70420131800018 / codeNaf: 55.10Z / codeNAF1: / ville: ARGELES-SUR-MER / codePostal: 66700 / région: Occitanie / structure_sizes: TPE / denomination: SOCIETE DU GRAND HOTEL DU GOLFE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unknown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</si>
  <si>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c.bosseboeuf@ri2electronique.fr</t>
  </si>
  <si>
    <t>Bosseboeuf</t>
  </si>
  <si>
    <t>Coralie</t>
  </si>
  <si>
    <t>RI 2 ELECTRONIQUE</t>
  </si>
  <si>
    <t>Bonjour,
Mon entreprise a une activité de type "Fabrication de moteurs, génératrices, transformateurs électriques".
Le dispositif "Formations RSE" pourrait m'intéresser car j'ai pour projet de diminuer notre impact sur l'environnement.
J'ai besoin d'être accompagné(e) sur l'amélioration de la gestion des déchets
Merci d'avance pour votre appel</t>
  </si>
  <si>
    <t>user_help: unknown / questionnaire . parcours: je ne sais pas par où commencer / siret: 34900936500074 / codeNaf: 27.11Z / codeNAF1: / ville: SAINTES / codePostal: 17100 / région: Nouvelle-Aquitaine / structure_sizes: PME / denomination: RI 2 ELECTRONIQUE / secteur: Fabrication de moteurs, génératrices, transformateurs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</si>
  <si>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sandrine-pinard@terresoubliees.com</t>
  </si>
  <si>
    <t>PINARD</t>
  </si>
  <si>
    <t>sandrine</t>
  </si>
  <si>
    <t>PEUPLES ET TERRES OUBLIES (TERRES OUBLIEES)</t>
  </si>
  <si>
    <t>Bonjour,
Mon entreprise a une activité de type "Activités des voyagistes".
Le dispositif "Formations RSE" pourrait m'intéresser car j'ai pour projet de mettre en place une véritable politique RSE et aimerais faire un bilan carbone (incluant les déplacements de nos clients). 
J'ai besoin d'être accompagné(e) sur faire un bilan carbone et réfléchir à un modèle économique adapté à notre activité : vente de voyages.
Merci d'avance pour votre appel</t>
  </si>
  <si>
    <t>user_help: unknown / questionnaire . parcours: je ne sais pas par où commencer / siret: 44535586000047 / codeNaf: 79.12Z / codeNAF1:  / ville: LYON 3EME / codePostal: 69003 / région: Auvergne-Rhône-Alpes / structure_sizes: TPE / denomination: PEUPLES ET TERRES OUBLIES / secteur: Activités des voyagistes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</si>
  <si>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contact@exitia.fr</t>
  </si>
  <si>
    <t>mansouri</t>
  </si>
  <si>
    <t>KHAOULA</t>
  </si>
  <si>
    <t>EXITIA PROPRETE</t>
  </si>
  <si>
    <t>user_help: precise / questionnaire . parcours: objectif précis / siret: 91471798800010 / codeNaf: 81.22Z / codeNAF1:  / ville: BRIGNAIS / codePostal: 69530 / région: Auvergne-Rhône-Alpes / structure_sizes: TPE / denomination: EXITIA PROPRETE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</si>
  <si>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info@coteauxetfourchettes.com</t>
  </si>
  <si>
    <t>glemot</t>
  </si>
  <si>
    <t>cyril</t>
  </si>
  <si>
    <t>COTEAUX ET FOURCHETTES (COTEAUX ET FOURCHETTES)</t>
  </si>
  <si>
    <t>Bonjour,
Mon entreprise a une activité de restauration traditionnel.
Le dispositif "Fonds Tourisme Durable" pourrait m'intéresser car j'ai pour projet de panneau photovoltaïque
J'ai besoin d'être accompagné sur ce projet.
Merci d'avance pour votre appel</t>
  </si>
  <si>
    <t>accordeons17@gmail.com</t>
  </si>
  <si>
    <t>Bonjour,
Mon entreprise a une activité de type "Fabrication d'instruments de musique".
Le dispositif "Prime à la conversion" pourrait m'intéresser car j'ai pour projet de ...
J'ai besoin d'être accompagné(e) sur ...
Merci d'avance pour votre appel</t>
  </si>
  <si>
    <t>user_help: precise / questionnaire . parcours: objectif précis / siret: 44915374100011 / codeNaf: 32.20Z / codeNAF1:  / ville: GEMOZAC / codePostal: 17260 / région: Nouvelle-Aquitaine / structure_sizes: TPE / denomination: null / secteur: Fabrication d'instruments de musique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</si>
  <si>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ounsse.drine@hotmail.com</t>
  </si>
  <si>
    <t>DRINE</t>
  </si>
  <si>
    <t>OUNSSE</t>
  </si>
  <si>
    <t>Bonjour,
Mon entreprise a une activité de type "industrie".
Le dispositif "Tremplin" pourrait m'intéresser car j'ai pour projet de ...
J'ai besoin d'être accompagné(e) sur ...
Merci d'avance pour votre appel</t>
  </si>
  <si>
    <t>user_help: precise / questionnaire . parcours: objectif précis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</si>
  <si>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sstocksstocks01@gmail.com</t>
  </si>
  <si>
    <t>STOCK</t>
  </si>
  <si>
    <t>contact@swelladdiction.com</t>
  </si>
  <si>
    <t>HURIER</t>
  </si>
  <si>
    <t>Bonjour,
Mon entreprise a une activité de type "Commerce de détail d'articles de sport en magasin spécialisé".
Le dispositif "Étude "Économie de la fonctionnalité"" pourrait m'intéresser car j'ai pour projet de ...
J'ai besoin d'être accompagné(e) sur ...
Merci d'avance pour votre appel</t>
  </si>
  <si>
    <t>user_help: precise / questionnaire . parcours: objectif précis / siret: 48170589500037 / codeNaf: 47.64Z / codeNAF1:  / ville: BREST / codePostal: 29200 / région: Bretagne / structure_sizes: TPE / denomination: DEVCOMM / secteur: Commerce de détail d'articles de sport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</si>
  <si>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lalchimie2906@gmail.com</t>
  </si>
  <si>
    <t>perree</t>
  </si>
  <si>
    <t>Bonjour,
je suis coiffeuse et j ai besoin de conseils et d aide car j aimerais
refaire l électricité ,surtout  l éclairage   . 
faire des économies en eau 
cordialement 
md Perree
Mon entreprise a une activité de type "autre secteur".
Le dispositif "Étude "Performance produits"" pourrait m'intéresser car j'ai pour projet de ...
J'ai besoin d'être accompagné(e) sur ...
Merci d'avance pour votre appel</t>
  </si>
  <si>
    <t>user_help: precise / questionnaire . parcours: objectif précis / siret:  / codeNaf:  / codeNAF1:  / ville:  / codePostal:  / région: Pays de la Loire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</si>
  <si>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ihssane.bahmane@hmarket.fr</t>
  </si>
  <si>
    <t>BAHMANE</t>
  </si>
  <si>
    <t>ihssane</t>
  </si>
  <si>
    <t>Bonjour,
Mon entreprise a une activité de type "Transformation et conservation de la viande de boucherie".
Le dispositif "Investissement contre le gaspillage alimentaire" pourrait m'intéresser car j'ai pour projet de ...
J'ai besoin d'être accompagné(e) sur ...
Merci d'avance pour votre appel</t>
  </si>
  <si>
    <t>investissement-contre-le-gaspillage-alimentaire</t>
  </si>
  <si>
    <t>user_help: precise / questionnaire . parcours: objectif précis / siret: 97945056600026 / codeNaf: 10.11Z / codeNAF1:  / ville: SAINT-ETIENNE-DU-ROUVRAY / codePostal: 76800 / région: Normandie / structure_sizes: TPE / denomination: H DELTA / secteur: Transformation et conservation de la viande de boucherie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</si>
  <si>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simplystyleeltonnelson@gmail.com</t>
  </si>
  <si>
    <t>Bonjour,
Mon entreprise a une activité de type "industrie".
Le dispositif "Investissement "VTE Vert"" pourrait m'intéresser car j'ai pour projet de ...
J'ai besoin d'être accompagné(e) sur ...
Merci d'avance pour votre appel</t>
  </si>
  <si>
    <t>user_help: precise / questionnaire . parcours: objectif précis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</si>
  <si>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a.chapellier50@gmail.com</t>
  </si>
  <si>
    <t>Chapellier</t>
  </si>
  <si>
    <t>Annie</t>
  </si>
  <si>
    <t>ATTITUDE VOYAGES</t>
  </si>
  <si>
    <t>Bonjour,
Mon entreprise a une activité de type "Activités des agences de voyage".
Le dispositif "Rénovation énergétique" pourrait m'intéresser car j'ai pour projet de ...
J'ai besoin d'être accompagné(e) sur ...
Merci d'avance pour votre appel</t>
  </si>
  <si>
    <t>user_help: unknown / questionnaire . parcours: je ne sais pas par où commencer / siret: 51168923400017 / codeNaf: 79.11Z / codeNAF1:  / ville: CAVEIRAC / codePostal: 30820 / région: Occitanie / structure_sizes: TPE / denomination: ATTITUDE VOYAGES / secteur: Activités des agences de voyage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</si>
  <si>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amplitudeisolation@gmail.com</t>
  </si>
  <si>
    <t>Moulin</t>
  </si>
  <si>
    <t>Bonjour,
Mon entreprise a une activité de type "Travaux d'installation équipements thermiques et climatisation".
Le dispositif "Aides au réemploi des emballages" pourrait m'intéresser car j'ai pour projet d acheter une presse hydraulique pour mes cartons et plastiques 
J'ai besoin d'être accompagné(e) sur ...
Merci d'avance pour votre appel</t>
  </si>
  <si>
    <t>user_help: precise / questionnaire . parcours: objectif précis / siret: 82507716700039 / codeNaf: 43.22B / codeNAF1:  / ville: VOGUE / codePostal: 07200 / région: Auvergne-Rhône-Alpes / structure_sizes: PME / denomination: AMPLITUDE ISOLATION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</si>
  <si>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info@chateaudelongcol.com</t>
  </si>
  <si>
    <t>gomeni</t>
  </si>
  <si>
    <t>anna</t>
  </si>
  <si>
    <t>CHATEAU DE LONGCOL</t>
  </si>
  <si>
    <t>Bonjour,
Mon entreprise a une activité de type "Hôtels et hébergement similaire".
Le dispositif "Baisse Les Watts" pourrait m'intéresser car j'ai pour projet de baisser mes factures.
J'ai besoin d'être accompagnée sur comment le realiser.
Merci d'avance pour votre appel</t>
  </si>
  <si>
    <t>user_help: unknown / questionnaire . parcours: je ne sais pas par où commencer / siret: 53372627900011 / codeNaf: 55.10Z / codeNAF1:  / ville: LA FOUILLADE / codePostal: 12270 / région: Occitanie / structure_sizes: TPE / denomination: CHATEAU DE LONGCOL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</si>
  <si>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jpsoner@msn.com</t>
  </si>
  <si>
    <t>Vilar</t>
  </si>
  <si>
    <t>Jean Pierre</t>
  </si>
  <si>
    <t>Bonjour,
Mon entreprise a une activité de type "VTC".
Le dispositif "Bonus écologique" pourrait m'intéresser car j'ai pour projet d'acheter un véhicule électrique ou hybride pour démarrer mn activité. 
J'ai besoin d'être accompagné(e) sur ...
Merci d'avance pour votre appel</t>
  </si>
  <si>
    <t>user_help: precise / questionnaire . parcours: objectif précis / siret: 94747883000013 / codeNaf: 70.22Z / codeNAF1:  / ville: MENNECY / codePostal: [ND] / région: Île-de-France / structure_sizes: TPE / denomination: [ND]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</si>
  <si>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thomas.andreani@airtec.fr</t>
  </si>
  <si>
    <t>Andreani</t>
  </si>
  <si>
    <t>AIRTEC</t>
  </si>
  <si>
    <t>Bonjour,
Mon entreprise a une activité de type "Travaux d'installation équipements thermiques et climatisation".
Le dispositif "Bonus écologique" pourrait m'intéresser car je viens d’acheter un véhicule électrique 
J'ai besoin d'être accompagné(e) sur ...
Merci d'avance pour votre appel</t>
  </si>
  <si>
    <t>user_help: unknown / questionnaire . parcours: je ne sais pas par où commencer / siret: 49499923800053 / codeNaf: 43.22B / codeNAF1:  / ville: VEDENE / codePostal: 84270 / région: Provence-Alpes-Côte d'Azur / structure_sizes: TPE / denomination: AIRTEC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unknown / wastes_materials: unknown / questionnaire . objectif prioritaire . est l'écoconception: oui / water_stake: unknown / questionnaire . objectif prioritaire . est diminuer ma consommation d'eau: oui / energy_reduction_priority: unknown / questionnaire . objectif prioritaire . est ma performance énergétique: oui / strategy_audits: no / questionnaire . objectif prioritaire . est mon impact environnemental: oui</t>
  </si>
  <si>
    <t>thibault@alltriangles.com</t>
  </si>
  <si>
    <t>TORRECILLA</t>
  </si>
  <si>
    <t>THIBAULT</t>
  </si>
  <si>
    <t>Bonjour,
Mon entreprise a une activité de type "Conseil pour les affaires et autres conseils de gestion".
Le dispositif "Booster Éco-Énergie Tertiaire" pourrait m'intéresser car j'ai pour projet de mieux isoler nos locaux en remplaçant les menuiseries datant des années 1980. Nous sommes locataire des lieux mais le propriétaire ne souhaite pas financier les rénovations. Néanmoins notre facture d'électricité est trop importante pour continuer ainsi. 
J'ai besoin d'être accompagné(e) sur le financement de cette rénovation. 
Merci d'avance pour votre appel</t>
  </si>
  <si>
    <t>user_help: precise / questionnaire . parcours: objectif précis / siret: 84281576300029 / codeNaf: 70.22Z / codeNAF1:  / ville: ANNECY / codePostal: 74940 / région: Auvergne-Rhône-Alpes / structure_sizes: TPE / denomination: ALL TRIANGLES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</si>
  <si>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info@partage72.fr</t>
  </si>
  <si>
    <t>VIOL</t>
  </si>
  <si>
    <t>SYLVIE</t>
  </si>
  <si>
    <t>Bonjour,
Mon entreprise a une activité de type "Location de terrains et d'autres biens immobiliers".
Le dispositif "Coup de pouce Chauffage" pourrait m'intéresser car j'ai pour projet de ...
J'ai besoin d'être accompagné(e) sur ...
Merci d'avance pour votre appel</t>
  </si>
  <si>
    <t>user_help: unknown / questionnaire . parcours: je ne sais pas par où commencer / siret: 48435637300015 / codeNaf: 68.20B / codeNAF1:  / ville: LE MANS / codePostal: 72000 / région: Pays de la Loire / structure_sizes: TPE / denomination: SCI PADERBORN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t>
  </si>
  <si>
    <t>artdeschoix1@orange.fr</t>
  </si>
  <si>
    <t>Toularastel</t>
  </si>
  <si>
    <t>thomas</t>
  </si>
  <si>
    <t>Thomas TOULARASTEL</t>
  </si>
  <si>
    <t>user_help: precise / questionnaire . parcours: objectif précis / siret: 94869610900016 / codeNaf: 47.61Z / codeNAF1:  / ville: ANNONAY / codePostal: 07100 / région: Auvergne-Rhône-Alpes / structure_sizes: TPE / denomination: null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</si>
  <si>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contact@lebrilletpontin.fr</t>
  </si>
  <si>
    <t>MALIN</t>
  </si>
  <si>
    <t>THIERRY</t>
  </si>
  <si>
    <t>Bonjour,
Mon entreprise a une activité de type "Restauration traditionnelle".
Le dispositif "Diag Perf'Immo" pourrait m'intéresser car j'ai pour projet de changer portes et fenetres
J'ai besoin d'être accompagné(e) sur les aides pour ces changements
Merci d'avance pour votre appel</t>
  </si>
  <si>
    <t>user_help: precise / questionnaire . parcours: objectif précis / siret: 79402947000018 / codeNaf: 56.10A / codeNAF1:  / ville: PORT-BRILLET / codePostal: 53410 / région: Pays de la Loire / structure_sizes: TPE / denomination: MALIN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</si>
  <si>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e.dornbierer@adorprimeur.com</t>
  </si>
  <si>
    <t>DORNBIERER</t>
  </si>
  <si>
    <t>EDOUARD</t>
  </si>
  <si>
    <t>SCA ADOR</t>
  </si>
  <si>
    <t>Bonjour,
Mon entreprise a une activité de type "Commerce de gros (commerce interentreprises) de fruits et légumes".
Le dispositif "Eco-Défis des artisans et des commerçants" pourrait m'intéresser car j'ai pour projet d'obtenir un label environnemental et j'ai besoin d'être accompagné(e) sur cette obtention.
Merci d'avance pour votre appel</t>
  </si>
  <si>
    <t>user_help: unknown / questionnaire . parcours: je ne sais pas par où commencer / siret: 88402535400017 / codeNaf: 46.31Z / codeNAF1:  / ville: NIMES / codePostal: 30900 / région: Occitanie / structure_sizes: TPE / denomination: SCA ADOR / secteur: Commerce de gros (commerce interentreprises) de fruits et légumes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</si>
  <si>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pharmacieverdenet@gmail.com</t>
  </si>
  <si>
    <t>VERDENET</t>
  </si>
  <si>
    <t>arnaud</t>
  </si>
  <si>
    <t>PHARMACIE PRINCIPALE</t>
  </si>
  <si>
    <t>Bonjour,
Mon entreprise a une activité de type "Commerce de détail produits pharmaceutiques (magasin spécialisé)".
Le dispositif "Étude "photovoltaïque"" pourrait m'intéresser car j'ai pour projet d'installer des panneaux photovoltaïques.
J'ai besoin d'être accompagné sur le montant de l’investissement et aides financières, économies réalisées par la vente de l’électricité et/ou par l’autoconsommation, points de vigilance, temps de retour sur investissement et rentabilité.
Merci d'avance pour votre appel
Arnaud VERDENET</t>
  </si>
  <si>
    <t>user_help: precise / questionnaire . parcours: objectif précis / siret: 39093142600014 / codeNaf: 47.73Z / codeNAF1:  / ville: SAINT-VIT / codePostal: 25410 / région: Bourgogne-Franche-Comté / structure_sizes: TPE / denomination: PHARMACIE PRINCIPALE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</si>
  <si>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laboucherie.bergerac@gmail.com</t>
  </si>
  <si>
    <t>Eboto</t>
  </si>
  <si>
    <t>EBOGROUP</t>
  </si>
  <si>
    <t>Bonjour,
Mon entreprise a une activité de type restauration.
Pour diminuer ma facture d'electrécité j'ai fait poser des panneaux photovoltaiques sur le toit de mon restaurant pour faire de l'autoconsommation je voudrais savoir s'il existait des aides pour aider à financer la pose des panneaux car l'investissement est important.
Remerciements
Merci d'avance pour votre appel</t>
  </si>
  <si>
    <t>boucheriebache@yahoo.fr</t>
  </si>
  <si>
    <t>baché</t>
  </si>
  <si>
    <t>BOUCHERIE FRANCK BACHE</t>
  </si>
  <si>
    <t>Bonjour,
Mon entreprise a une activité de type "Comm. détail viandes &amp; produits à base de viande (magas. spéc.)".
Le dispositif "Étude "Photovoltaïque"" pourrait m'intéresser car j'ai pour projet de ...
J'ai besoin d'être accompagné(e) sur ...
Merci d'avance pour votre appel</t>
  </si>
  <si>
    <t>user_help: precise / questionnaire . parcours: objectif précis / siret: 78969292800011 / codeNaf: 47.22Z / codeNAF1:  / ville: MONTFORT-EN-CHALOSSE / codePostal: 40380 / région: Nouvelle-Aquitaine / structure_sizes: TPE / denomination: BOUCHERIE FRANCK BACHE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</si>
  <si>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adabe.asso@adabe.fr</t>
  </si>
  <si>
    <t>DIALLO</t>
  </si>
  <si>
    <t>Waly</t>
  </si>
  <si>
    <t>ASS POUR LE DEVELOPPEMENT DURABLE PAR L'AGRICULTURE BIOLOGIQUE, L'EDUCATION ET LA FORMATION PROFESSIONNELLE (ADABE)</t>
  </si>
  <si>
    <t>Bonjour,
Mon entreprise a une activité de type "Autres organisations fonctionnant par adhésion volontaire".
Le dispositif "Formations-actions Baisse les watts" pourrait m'intéresser car j'ai pour projet de développer l'importation et conditionnement de beurre de Karité destiné au marché européen, 
J'ai besoin d'être accompagné(e) sur la transformation de beurre de karité, le conditionnement (emballage) en pots écologiques et les débouchés du marché européen.
Merci d'avance pour votre appel</t>
  </si>
  <si>
    <t>user_help: unknown / questionnaire . parcours: je ne sais pas par où commencer / siret: 80378223400014 / codeNaf: 94.99Z / codeNAF1:  / ville: VILLENEUVE-LA-GARENNE / codePostal: 92390 / région: Île-de-France / structure_sizes: TPE / denomination: ASS POUR LE DEVELOPPEMENT DURABLE PAR L'AGRICULTURE BIOLOGIQUE, L'EDUCATION ET LA FORMATION PROFESSIONNELLE (ADABE)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unknown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</si>
  <si>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g.boue@live.fr</t>
  </si>
  <si>
    <t>BOUE</t>
  </si>
  <si>
    <t>SCI PRO-IMMO</t>
  </si>
  <si>
    <t>Bonjour,
Mon entreprise a une activité de type "tertiaire".
Le dispositif "Prêt Action Climat" pourrait m'intéresser car j'ai pour projet de ...
J'ai besoin d'être accompagné(e) sur ...
Merci d'avance pour votre appel</t>
  </si>
  <si>
    <t>user_help: precise / questionnaire . parcours: objectif précis / siret:  / codeNaf:  / codeNAF1:  / ville:  / codePostal:  / région: Hauts-de-France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</si>
  <si>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contact@emeraude-proprete-services.fr</t>
  </si>
  <si>
    <t>BOURGEVIN</t>
  </si>
  <si>
    <t>SODINEVI (SOCIETE DINARDAISE DE NETTOYAGE ET DE VIDANGE)</t>
  </si>
  <si>
    <t>Bonjour,
Mon entreprise a une activité de type "artisanat".
Le dispositif "Prime à la conversion" pourrait m'intéresser car j'ai pour projet de renouvellement
J'ai besoin d'être accompagné(e) sur l'achat d'un véhicule "propre"
Merci d'avance pour votre appel</t>
  </si>
  <si>
    <t>user_help: unknown / questionnaire . parcours: je ne sais pas par où commencer / siret:  / codeNaf:  / codeNAF1:  / ville:  / codePostal:  / région: Bretagne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</si>
  <si>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sacha.gerard@ems-idf.fr</t>
  </si>
  <si>
    <t>Gerard</t>
  </si>
  <si>
    <t>sacha</t>
  </si>
  <si>
    <t>EUROPE MEDICAL SERVICE (EMS)</t>
  </si>
  <si>
    <t>Bonjour,
Mon entreprise a une activité de type "Comm. détail d'articles médicaux &amp; orthopédiques en magasin spéc.".
Le dispositif "Rénovation énergétique" pourrait m'intéresser car j'ai pour projet de ...
J'ai besoin d'être accompagné(e) sur la rénovation energetique de mon batiment, changement des fenetres actuellement en simple vitrage et changement des lumières néons pour du led. Eventuellement changement de la chaudiere a gaz pour une pompe a chaleur
cordialement
Merci d'avance pour votre appel</t>
  </si>
  <si>
    <t>user_help: precise / questionnaire . parcours: objectif précis / siret: 38213110000051 / codeNaf: 47.74Z / codeNAF1:  / ville: SAINT OUEN L'AUMONE / codePostal: 95310 / région: Île-de-France / structure_sizes: PME / denomination: EUROPE MEDICAL SERVICE / secteur: Comm. détail d'articles médicaux &amp; orthopédiques en magasin spéc.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</si>
  <si>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contact@misteroffroad.fr</t>
  </si>
  <si>
    <t>PEILLON</t>
  </si>
  <si>
    <t>MISTER OFFROAD</t>
  </si>
  <si>
    <t>Bonjour,
Mon entreprise a une activité de type "Autres activités liées au sport".
Le dispositif "Rénovation Petit Tertiaire Privé" pourrait m'intéresser car j'ai pour projet de mettre en place des panneaux solaires. 
J'ai besoin d'être accompagné(e) sur ce projet la. 
Merci d'avance pour votre appel</t>
  </si>
  <si>
    <t>user_help: unknown / questionnaire . parcours: je ne sais pas par où commencer / siret: 53057811100037 / codeNaf: 93.19Z / codeNAF1:  / ville: BEAUVALLON / codePostal: 69700 / région: Auvergne-Rhône-Alpes / structure_sizes: TPE / denomination: MISTER OFFROAD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</si>
  <si>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moisemartine@icloud.com</t>
  </si>
  <si>
    <t>MARTINE</t>
  </si>
  <si>
    <t>MOISE</t>
  </si>
  <si>
    <t>Bonjour,
Mon entreprise a une activité de type "Élevage de porcins".
Le dispositif "Tremplin" pourrait m'intéresser car j'ai pour projet d’installation de methanisation...
J'ai besoin d'être accompagné(e) sur ...le sujet
Bien cordialement 
Merci d'avance pour votre appel</t>
  </si>
  <si>
    <t>user_help: precise / questionnaire . parcours: objectif précis / siret: 45025340600018 / codeNaf: 01.46Z / codeNAF1:  / ville: SAINTE-ANNE / codePostal: 97180 / région: Guadeloupe / structure_sizes: TPE / denomination: null / secteur: Élevage de porcins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</si>
  <si>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samuelfanny@wanadoo.fr</t>
  </si>
  <si>
    <t>rollet</t>
  </si>
  <si>
    <t>samuel</t>
  </si>
  <si>
    <t>Bonjour,
Mon entreprise a une activité de type "Boulangerie et boulangerie-pâtisserie".
Le dispositif "AMO chaufferie biomasse" pourrait m'intéresser car j'ai pour projet de de panneau solaire pour prendre en charge ma consommation éléctrique
J'ai besoin d'être accompagné(e) pour comprendre quelles aides sont à notre disposition.
Merci d'avance pour votre appel</t>
  </si>
  <si>
    <t>user_help: precise / questionnaire . parcours: objectif précis / siret: 48170927700018 / codeNaf: 10.71C / codeNAF1:  / ville: SAINT-BONNET-DE-JOUX / codePostal: 71220 / région: Bourgogne-Franche-Comté / structure_sizes: TPE / denomination: null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</si>
  <si>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philippe.coullomb@gmail.com</t>
  </si>
  <si>
    <t>Coullomb</t>
  </si>
  <si>
    <t>SAINT-PREUIL HOSPITALITY</t>
  </si>
  <si>
    <t>Bonjour,
Mon entreprise a une activité de type "Hébergement touristique et autre hébergement de courte durée".
Le dispositif "Audits Clé Verte" pourrait m'intéresser car j'ai pour projet de me refaire certifier.
J'ai besoin d'être accompagné(e) sur la préparation de l'audit de certification.
Merci d'avance pour votre appel</t>
  </si>
  <si>
    <t>audits-cle-verte</t>
  </si>
  <si>
    <t>user_help: unknown / questionnaire . parcours: je ne sais pas par où commencer / siret: 97794599700012 / codeNaf: 55.20Z / codeNAF1:  / ville: SAINT-PREUIL / codePostal: 16130 / région: Nouvelle-Aquitaine / structure_sizes: TPE / denomination: SAINT-PREUIL HOSPITALITY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</si>
  <si>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aubergenature@gmail.com</t>
  </si>
  <si>
    <t>Rocton</t>
  </si>
  <si>
    <t>CALABACHE</t>
  </si>
  <si>
    <t>Bonjour,
Mon entreprise a une activité de type "Restauration traditionnelle".
Le dispositif "Audits Clé Verte" pourrait m'intéresser car j'ai pour projet de réduire le plus possible mon empreinte carbon et celle de mes clients, mais également faire de mon mieux pour la preservation de notre environnement.
J'ai besoin d'être accompagné(e) sur ces sujets mais aussi sur comment sensibiliser ma clientele sur les chalenges climatic et autre qui nous attendent ainsi que nos enfants.
Merci d'avance pour votre appel</t>
  </si>
  <si>
    <t>user_help: unknown / questionnaire . parcours: je ne sais pas par où commencer / siret: 91812889300016 / codeNaf: 56.10A / codeNAF1:  / ville: AIGLUN / codePostal: 06910 / région: Provence-Alpes-Côte d'Azur / structure_sizes: TPE / denomination: CALABACHE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</si>
  <si>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mrocton@yahoo.com</t>
  </si>
  <si>
    <t>Bonjour,
Mon entreprise a une activité de type "Restauration traditionnelle".
Le dispositif "Bonus écologique" pourrait m'intéresser car j'ai pour projet de faire acquisition d'un véhicule électrique, du fait que mon véhicule du moment est très vieux et polluant.
J'ai besoin d'être accompagné(e) sur les demarches et les aides existantes pour les nouvelles PME.
Cela est très important du fait que les fournisseurs ne livrent pas dans ma commune est n'ai autre choix que de descendre à Nice faire mes provisions une a deux fois par semaines.
Merci d'avance pour votre appel</t>
  </si>
  <si>
    <t>info@avaneo.fr</t>
  </si>
  <si>
    <t>Passemard</t>
  </si>
  <si>
    <t>Marie-Ange</t>
  </si>
  <si>
    <t>AVANEO</t>
  </si>
  <si>
    <t>Bonjour,
Mon entreprise a une activité de type "Commerce de gros de Dispositifs Médicaux".
Le dispositif "Diagnostic Transition Ecologique" pourrait m'intéresser car j'ai pour projet de fournir des preuves de mes démarches pour répondre aux appels d'offres publics
J'ai besoin d'être accompagné(e) sur validation des démarches faites ou à faire.
Merci d'avance pour votre appel</t>
  </si>
  <si>
    <t>user_help: unknown / questionnaire . parcours: je ne sais pas par où commencer / siret: 82389202100010 / codeNaf: 46.46Z / codeNAF1:  / ville: SAINT-MEDARD-EN-JALLES / codePostal: 33160 / région: Nouvelle-Aquitaine / structure_sizes: TPE / denomination: AVANEO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</si>
  <si>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contact@home-explorer.com</t>
  </si>
  <si>
    <t>Pons Huguet</t>
  </si>
  <si>
    <t>Emmanuelle</t>
  </si>
  <si>
    <t>HOME SOLUTIONS (HOME EXPLORER)</t>
  </si>
  <si>
    <t>Bonjour,
Mon entreprise a une activité de type "Conseil pour les affaires et autres conseils de gestion".
Le dispositif "Formations RSE" pourrait m'intéresser car nous avons de plus en plus de donneurs d'ordres qui exigent des certifications  ...
J'ai besoin d'être accompagné(e) sur la mise en place d'une politique RSE ...
Merci d'avance pour votre appel</t>
  </si>
  <si>
    <t>user_help: unknown / questionnaire . parcours: je ne sais pas par où commencer / siret: 48772057500066 / codeNaf: 70.22Z / codeNAF1:  / ville: BORDEAUX / codePostal: 33000 / région: Nouvelle-Aquitaine / structure_sizes: TPE / denomination: HOME SOLUTIONS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</si>
  <si>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j.bertrand@june-expertises.fr</t>
  </si>
  <si>
    <t>BERTRAND</t>
  </si>
  <si>
    <t>JUSTINE</t>
  </si>
  <si>
    <t>JUNE (EURL)</t>
  </si>
  <si>
    <t>Bonjour,
Mon entreprise a une activité de type "Activités comptables".
Le dispositif "Formations RSE" pourrait m'intéresser car j'ai pour projet de réduire mon emprunte carbone &amp; former mes clients sur les enjeux RSE
J'ai besoin d'être accompagné(e) sur les sujets de RSE. 
Merci d'avance pour votre appel</t>
  </si>
  <si>
    <t>user_help: unknown / questionnaire . parcours: je ne sais pas par où commencer / siret: 98083856900013 / codeNaf: 69.20Z / codeNAF1:  / ville: LYON 5EME / codePostal: 69005 / région: Auvergne-Rhône-Alpes / structure_sizes: TPE / denomination: JUNE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</si>
  <si>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cecile@kpi-consulting.fr</t>
  </si>
  <si>
    <t>verstaevel</t>
  </si>
  <si>
    <t>K.P.I. CONSULTING</t>
  </si>
  <si>
    <t>Bonjour,
Mon entreprise a une activité de type "Conseil pour les affaires et autres conseils de gestion".
Le dispositif "Prêt Économies d’Énergie (PEE)" pourrait m'intéresser car j'ai pour projet de ...
J'ai besoin d'être accompagné(e) sur ...
Merci d'avance pour votre appel</t>
  </si>
  <si>
    <t>user_help: unknown / questionnaire . parcours: je ne sais pas par où commencer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</si>
  <si>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administratif@kpi-consulting.fr</t>
  </si>
  <si>
    <t>VERSTAVEL</t>
  </si>
  <si>
    <t>Bonjour,
Mon entreprise a une activité de type "Conseil pour les affaires et autres conseils de gestion".
Le dispositif "Prêt Vert" pourrait m'intéresser car j'ai pour projet de rénovation thermique, changement de toutes les fenêtres et installation de volets électriques
J'ai besoin d'être accompagné(e) sur les PTZ ou autres solutions d'accompagnement pour les travaux de rénovation thermique.
Merci d'avance pour votre appel</t>
  </si>
  <si>
    <t>user_help: precise / questionnaire . parcours: objectif précis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</si>
  <si>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DOUBLON ligne 537</t>
  </si>
  <si>
    <t>camicourseparis@gmail.com</t>
  </si>
  <si>
    <t>Forestier</t>
  </si>
  <si>
    <t>CAMI COURSES EXPRESS</t>
  </si>
  <si>
    <t>Bonjour,
Mon entreprise a une activité de type "autre secteur".
Le dispositif "Prêt Vert" pourrait m'intéresser car j'ai pour projet de ...
J'ai besoin d'être accompagné(e) sur ...
Merci d'avance pour votre appel</t>
  </si>
  <si>
    <t>user_help: precise / questionnaire . parcours: objectif précis / siret:  / codeNaf:  / codeNAF1:  / ville:  / codePostal:  / région: Île-de-France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</si>
  <si>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Bonjour,
Mon entreprise a une activité de type "Conseil pour les affaires et autres conseils de gestion".
Le dispositif "Rénovation énergétique" pourrait m'intéresser car j'ai pour projet de rénovation themique, notamment le changement des toutes les fenetres et l'installation de volets électriques.
J'ai besoin d'être accompagné(e) sur accompagnements financiers possibles.
Merci d'avance pour votre appel</t>
  </si>
  <si>
    <t>contact@kpi-consulting.fr</t>
  </si>
  <si>
    <t>GAUDFROY</t>
  </si>
  <si>
    <t>Bonjour,
Mon entreprise a une activité de type "Conseil pour les affaires et autres conseils de gestion".
Le dispositif "Rénovation Petit Tertiaire Privé" pourrait m'intéresser car j'ai pour projet de rénovation énergétique.
J'ai besoin d'être accompagné(e) sur l'amélioration des performances de notre batiment.
Merci d'avance pour votre appel</t>
  </si>
  <si>
    <t>alexislorent@livrado.fr</t>
  </si>
  <si>
    <t>Lorent</t>
  </si>
  <si>
    <t>Bonjour,
Mon entreprise a une activité de type "Autres activités de poste et de courrier".
Le dispositif "Tremplin" pourrait m'intéresser car j'ai pour projet de ...
J'ai besoin d'être accompagné(e) sur ...
Merci d'avance pour votre appel</t>
  </si>
  <si>
    <t>user_help: precise / questionnaire . parcours: objectif précis / siret: 88306376000028 / codeNaf: 53.20Z / codeNAF1:  / ville: ROUBAIX / codePostal: 59100 / région: Hauts-de-France / structure_sizes: TPE / denomination: LIVRADO / secteur: Autres activités de poste et de courrier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</si>
  <si>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mhmanager@hpb.co.uk</t>
  </si>
  <si>
    <t>FESSIEUX</t>
  </si>
  <si>
    <t>Sabine</t>
  </si>
  <si>
    <t>MANOIR DU HILGUY</t>
  </si>
  <si>
    <t>Bonjour,
Mon entreprise a une activité de type "Hébergement touristique et autre hébergement de courte durée".
Le dispositif "Eco-Défis des artisans et des commerçants" pourrait m'intéresser car j'ai pour projet de réduire la consommation d'eau et de l'électricité et d'installer une ou deux borne de charge pour voiture électrique
Merci d'avance pour votre appel</t>
  </si>
  <si>
    <t>user_help: unknown / questionnaire . parcours: je ne sais pas par où commencer / siret: 33851826900018 / codeNaf: 55.20Z / codeNAF1:  / ville: PLOGASTEL-SAINT-GERMAIN / codePostal: 29710 / région: Bretagne / structure_sizes: TPE / denomination: MANOIR DU HILGUY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</si>
  <si>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marieangele.robin@gmail.com</t>
  </si>
  <si>
    <t>Robin</t>
  </si>
  <si>
    <t>Marie-  Angèle</t>
  </si>
  <si>
    <t>Bonjour,
Mon entreprise a une activité de type "autre secteur".
Le dispositif "Étude "géothermie de surface et d'aérothermie"" pourrait m'intéresser car j'ai pour projet de ...
J'ai besoin d'être accompagné(e) sur ...
Merci d'avance pour votre appel</t>
  </si>
  <si>
    <t>etude-geothermie-de-surface-et-d-aerothermie</t>
  </si>
  <si>
    <t>user_help: precise / questionnaire . parcours: objectif précis / siret:  / codeNaf:  / codeNAF1:  / ville:  / codePostal:  / région: Grand Est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</si>
  <si>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jacques@le-bourguignon.com</t>
  </si>
  <si>
    <t>Jacques</t>
  </si>
  <si>
    <t>Bonjour,
Mon entreprise a une activité de type "Restauration traditionnelle".
Le dispositif "Fonds Tourisme Durable" pourrait m'intéresser car j'ai pour projet de rénover et isoler les batiments de l'hotel et du restaurant.
Merci d'avance pour votre appel Bien cordialement.
Jacques NICOLAS</t>
  </si>
  <si>
    <t>user_help: precise / questionnaire . parcours: objectif précis / siret: 85063838800023 / codeNaf: 56.10A / codeNAF1:  / ville: BEZE / codePostal: 21310 / région: Bourgogne-Franche-Comté / structure_sizes: TPE / denomination: SARL PHOENIX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</si>
  <si>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j.taubregeas@hemera-proprete.fr</t>
  </si>
  <si>
    <t>TAUBREGEAS</t>
  </si>
  <si>
    <t>HEMERA</t>
  </si>
  <si>
    <t>Bonjour,
Mon entreprise a une activité de type "Autres activités nettoyage des bâtiments et nettoyage industriel".
Le dispositif "Formations RSE" pourrait m'intéresser car j'ai pour projet de continuer l'evolution RSE de mon entreprise.
J'ai besoin d'être accompagné(e) sur les thèmes de l'écologie, sociale, ect.....
Merci d'avance pour votre appel</t>
  </si>
  <si>
    <t>user_help: precise / questionnaire . parcours: objectif précis / siret: 50222502200073 / codeNaf: 81.22Z / codeNAF1:  / ville: CESSON / codePostal: 77240 / région: Île-de-France / structure_sizes: ETI,GE / denomination: HEMERA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</si>
  <si>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contact@moumy.fr</t>
  </si>
  <si>
    <t>Jean Marie</t>
  </si>
  <si>
    <t>MOUMY</t>
  </si>
  <si>
    <t>Bonjour,
Mon entreprise a une activité de type "tourisme".
Le dispositif "Prêt Action Climat" pourrait m'intéresser car j'ai pour projet de ...
J'ai besoin d'être accompagné(e) sur la rénovation de bâtiments : changement des fenêtre, isolation du toit, bardage du bâtiment.
Merci d'avance pour votre appel</t>
  </si>
  <si>
    <t>blanc-paqueseddy@orange.fr</t>
  </si>
  <si>
    <t>blanc-paques</t>
  </si>
  <si>
    <t>eddy</t>
  </si>
  <si>
    <t>Bonjour,
Mon entreprise a une activité de type "Élevage de vaches laitières".
Le dispositif "Tremplin" pourrait m'intéresser car j'ai pour projet l'installation de panneau photovoltaïque en auto consommation pour l'exploitation. 
Merci d'avance pour votre appel</t>
  </si>
  <si>
    <t>user_help: precise / questionnaire . parcours: objectif précis / siret: 53468441000010 / codeNaf: 01.41Z / codeNAF1:  / ville: AUTRANS-MEAUDRE EN VERCORS / codePostal: 38880 / région: Auvergne-Rhône-Alpes / structure_sizes: TPE / denomination: DE LA CERISIERE / secteur: Élevage de vaches laitières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</si>
  <si>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3aconduite971@gmail.com</t>
  </si>
  <si>
    <t>MAYA</t>
  </si>
  <si>
    <t>Garry MAYA</t>
  </si>
  <si>
    <t>Bonjour,
Mon entreprise a une activité de type "Enseignement de la conduite".
Le dispositif "Bonus écologique" pourrait m'intéresser car j'ai pour projet d'acheter un véhicule auto-école électrique
J'ai besoin d'être accompagné(e) sur les modalités de financement.
Merci d'avance pour votre appel</t>
  </si>
  <si>
    <t>user_help: precise / questionnaire . parcours: objectif précis / siret: 75118439100025 / codeNaf: 85.53Z / codeNAF1:  / ville: PETIT-BOURG / codePostal: 97170 / région: Guadeloupe / structure_sizes: TPE / denomination: null / secteur: Enseignement de la conduite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</si>
  <si>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naturelement.paysage@gmail.com</t>
  </si>
  <si>
    <t>Laveau</t>
  </si>
  <si>
    <t>Eléonore</t>
  </si>
  <si>
    <t>NATURELEMENT</t>
  </si>
  <si>
    <t>Bonjour,
Mon entreprise a une activité de type "Comm. dét. fleurs, plantes, etc, animaux de cie et leurs aliments".
Le dispositif "Eco-Défis des artisans et des commerçants" pourrait m'intéresser car je pratique déjà des gestes écologiques que je souhaite mettre en avant et j'aimerai aller plus loin avec une regard et un accompagnement extérieur.
Merci d'avance pour votre retour,
Eléonore Laveau
Naturélément</t>
  </si>
  <si>
    <t>pg.codexe@gmail.com</t>
  </si>
  <si>
    <t>Redal</t>
  </si>
  <si>
    <t>Delphine REDAL (LEURETTE)</t>
  </si>
  <si>
    <t>Bonjour,
Mon entreprise a une activité de type "Restauration de type rapide".
Le dispositif "Rénovation énergétique" pourrait m'intéresser car j'ai pour projet de ...
J'ai besoin d'être accompagné(e) sur ...
Merci d'avance pour votre appel</t>
  </si>
  <si>
    <t>user_help: precise / questionnaire . parcours: objectif précis / siret: 83863774200019 / codeNaf: 56.10C / codeNAF1:  / ville: ARDRES / codePostal: 62610 / région: Hauts-de-France / structure_sizes: TPE / denomination: null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</si>
  <si>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contact@hupercute.fr</t>
  </si>
  <si>
    <t>TOUVET</t>
  </si>
  <si>
    <t>laure</t>
  </si>
  <si>
    <t>HUPERCUTE</t>
  </si>
  <si>
    <t>user_help: unknown / questionnaire . parcours: je ne sais pas par où commencer / siret: 84870393000026 / codeNaf: 70.22Z / codeNAF1:  / ville: PAU / codePostal: 64000 / région: Nouvelle-Aquitaine / structure_sizes: TPE / denomination: HUPERCUTE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</si>
  <si>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bruno@bertrandfreres.fr</t>
  </si>
  <si>
    <t>BETTRAND FRERES</t>
  </si>
  <si>
    <t>Bonjour,
Mon entreprise a une activité de type "Commerce de gros de produits chimiques".
Le dispositif "Bonus écologique" pourrait m'intéresser car j'ai pour projet de ...
J'ai besoin d'être accompagné(e) sur ...
Merci d'avance pour votre appel</t>
  </si>
  <si>
    <t>user_help: precise / questionnaire . parcours: objectif précis / siret: 39953596200019 / codeNaf: 46.75Z / codeNAF1:  / ville: SAINT-ETIENNE / codePostal: 42100 / région: Auvergne-Rhône-Alpes / structure_sizes: TPE / denomination: BETTRAND FRERES / secteur: Commerce de gros de produits chimiques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</si>
  <si>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quentin.voeltzel@labonde.org</t>
  </si>
  <si>
    <t>voeltzel</t>
  </si>
  <si>
    <t>quentin</t>
  </si>
  <si>
    <t>DOMAINE EQUESTRE DE LA BONDE</t>
  </si>
  <si>
    <t>Bonjour,
Je vous souhaite une bonne année
Mon entreprise a une activité de type "Hôtels et hébergement similaire".
Le dispositif "Étude "récupération de chaleur fatale"" pourrait m'intéresser car j'ai pour projet de mettre en place un réseau de chaleur pour alimenter mes bâtiments.  
J'ai besoin d'être accompagné(e) sur l'étude.</t>
  </si>
  <si>
    <t>user_help: precise / questionnaire . parcours: objectif précis / siret: 38887195600016 / codeNaf: 55.10Z / codeNAF1:  / ville: SAINT-DENIS-LE-FERMENT / codePostal: 27140 / région: Normandie / structure_sizes: TPE / denomination: DOMAINE EQUESTRE DE LA BONDE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</si>
  <si>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domi.izbo@gmail.com</t>
  </si>
  <si>
    <t>IZBORNICKI</t>
  </si>
  <si>
    <t>dominique</t>
  </si>
  <si>
    <t>Bonjour,
Mon entreprise a une activité de type "tertiaire".
Le dispositif "Formations RSE" pourrait m'intéresser car j'ai pour projet de ...
J'ai besoin d'être accompagné(e) sur ...
Merci d'avance pour votre appel</t>
  </si>
  <si>
    <t>user_help: unknown / questionnaire . parcours: je ne sais pas par où commencer / siret:  / codeNaf:  / codeNAF1:  / ville:  / codePostal:  / région: Île-de-France / structure_sizes: PME / denomination:  / secteur: tertiaire / entreprise . effectif: 249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</si>
  <si>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audrey.dolbeau@galactusinvest.com</t>
  </si>
  <si>
    <t>Dolbeau</t>
  </si>
  <si>
    <t>Audrey</t>
  </si>
  <si>
    <t>ROMANEE</t>
  </si>
  <si>
    <t>Bonjour,
Mon entreprise a une activité de type Hôtellerie de plein AIr
Le dispositif "Formations RSE" pourrait m'intéresser car j'ai pour projet de mettre en place une stratégie RSE. 
J'ai besoin d'être accompagné(e) sur la sélection et la mise en place d'indicateurs de mesure. 
Merci d'avance pour votre appel</t>
  </si>
  <si>
    <t>user_help: unknown / questionnaire . parcours: je ne sais pas par où commencer / siret: 88163677300031 / codeNaf: 64.20Z / codeNAF1:  / ville: LYON 6EME / codePostal: 69006 / région: Auvergne-Rhône-Alpes / structure_sizes: PME / denomination: ROMANEE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</si>
  <si>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rpigault@groupecarso.com</t>
  </si>
  <si>
    <t>Pigault</t>
  </si>
  <si>
    <t>GROUPE CARSO HOLDING</t>
  </si>
  <si>
    <t>Bonjour,
Mon entreprise a une activité de type "Activités des sièges sociaux".
Le dispositif "Formations RSE" pourrait m'intéresser car j'ai pour responsabilité de faire de la RSE l'avantage compétitif de mon groupe qui est une somme de PME.
Merci d'avance pour votre appel</t>
  </si>
  <si>
    <t>user_help: unknown / questionnaire . parcours: je ne sais pas par où commencer / siret: 82380228500028 / codeNaf: 70.10Z / codeNAF1:  / ville: VENISSIEUX / codePostal: 69200 / région: Auvergne-Rhône-Alpes / structure_sizes: ETI,GE / denomination: GROUPE CARSO HOLDING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</si>
  <si>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amelie.le-stang@beautysuccess.fr</t>
  </si>
  <si>
    <t>Goube Le Stang</t>
  </si>
  <si>
    <t>Amélie</t>
  </si>
  <si>
    <t>NOVI (BEAUTY SUCCESS)</t>
  </si>
  <si>
    <t>Bonjour,
Mon entreprise a une activité de type "Comm. détail de parfumerie &amp; produits de beauté en magasin spéc.".
Le dispositif "Programme EVE" pourrait m'intéresser car j'ai pour projet de réduire notre impact énergétique et environnemental
J'ai besoin d'être accompagné(e) sur la partie transport et logistique (réduction des émissions liées au transport, réduction des déchets liés à l'activité logistique notamment)
Merci d'avance pour votre appel</t>
  </si>
  <si>
    <t>user_help: unknown / questionnaire . parcours: je ne sais pas par où commencer / siret: 31188987700172 / codeNaf: 47.75Z / codeNAF1:  / ville: CENON / codePostal: 33150 / région: Nouvelle-Aquitaine / structure_sizes: ETI,GE / denomination: NOVI / secteur: Comm. détail de parfumerie &amp; produits de beauté en magasin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</si>
  <si>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adeline-buellet@garry.fr</t>
  </si>
  <si>
    <t>BUELLET</t>
  </si>
  <si>
    <t>GARRY BRESSE MOTEURS SA</t>
  </si>
  <si>
    <t>Bonjour,
Mon entreprise a une activité de type "Comm. détail de quincaillerie, peintures et verres (mag.&lt; 400 m2)".
Le dispositif "Rénovation énergétique" pourrait m'intéresser car j'ai pour projet de ...
J'ai besoin d'être accompagné(e) sur ...
Merci d'avance pour votre appel</t>
  </si>
  <si>
    <t>user_help: precise / questionnaire . parcours: objectif précis / siret: 77930538200045 / codeNaf: 47.52A / codeNAF1:  / ville: VIRIAT / codePostal: 01440 / région: Auvergne-Rhône-Alpes / structure_sizes: PME / denomination: GARRY BRESSE MOTEURS SA / secteur: Comm. détail de quincaillerie, peintures et verres (mag.&lt; 400 m2)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</si>
  <si>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david.angelini@pessenergy.com</t>
  </si>
  <si>
    <t>ANGELINI</t>
  </si>
  <si>
    <t>Bonjour,
Je souhaiterais connaitre les solutions d'accompagnement au financement d'un projet de rénovation qui viserait à améliorer l'étanchéité du bâtiment et son herméticité au chauf et au froid, la mise en place d'une solution de chauffage/refroidissement adaptée et la possibilité d'installer des panneaux photovoltaïques sur la toiture. A noter que nous sommes locataires du bâtiment que nous occupons.
En vous remerciant par avance pour votre aide.</t>
  </si>
  <si>
    <t>user_help: unknown / questionnaire . parcours: je ne sais pas par où commencer / siret: 89377843100039 / codeNaf: 27.11Z / codeNAF1:  / ville: MARSEILLE 10 / codePostal: 13010 / région: Provence-Alpes-Côte d'Azur / structure_sizes: PME / denomination: PESS (PILLOT ENERGY STORAGE SOLUTIONS) / secteur: Fabrication de moteurs, génératrices, transformateurs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</si>
  <si>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jean.diana@gazdom.fr</t>
  </si>
  <si>
    <t>DIANA</t>
  </si>
  <si>
    <t>GAZ DOM</t>
  </si>
  <si>
    <t>Bonjour,
Mon entreprise a une activité de type "Fabrication de gaz industriels".
Le dispositif "Visite Énergie" pourrait m'intéresser car nous avons de nouveaux équipements de production
Nous souhaiterions avoir un accompagnement pour effectuer un bilan énergétique de notre installation afin d'optimiser la gestion des équipements
En vous remerciant.
Merci d'avance pour votre appel</t>
  </si>
  <si>
    <t>user_help: precise / questionnaire . parcours: objectif précis / siret: 80976537300026 / codeNaf: 20.11Z / codeNAF1:  / ville: DUCOS / codePostal: 97224 / région: Martinique / structure_sizes: TPE / denomination: GAZ DOM / secteur: Fabrication de gaz industriels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</si>
  <si>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lm@procar-demas.fr</t>
  </si>
  <si>
    <t>Megnent</t>
  </si>
  <si>
    <t>PROCAR-DEMAS</t>
  </si>
  <si>
    <t>Bonjour,
Mon entreprise a une activité de type "Fabrication de carrosseries et remorques".
Le dispositif "Baisse Les Watts" pourrait m'intéresser car j'ai pour projet de continuer les amélioration environnementales.
J'ai besoin d'être accompagné sur toutes les actions et économies pouvant encore être mise en places.
Merci d'avance pour votre appel</t>
  </si>
  <si>
    <t>user_help: unknown / questionnaire . parcours: je ne sais pas par où commencer / siret: 32766735800011 / codeNaf: 29.20Z / codeNAF1:  / ville: SAINT-MESMIN / codePostal: 85700 / région: Pays de la Loire / structure_sizes: PME / denomination: PROCAR-DEMAS / secteur: Fabrication de carrosseries et remorques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</si>
  <si>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clara.schram-martin@extreme.fr</t>
  </si>
  <si>
    <t>Schram-Martin</t>
  </si>
  <si>
    <t>Clara</t>
  </si>
  <si>
    <t>Bonjour,
Mon entreprise est une agence de communication. 
Le dispositif "Bonus écologique" pourrait m'intéresser car j'ai pour projet de changer de véhicule de fonction. 
Merci d'avance pour votre appel</t>
  </si>
  <si>
    <t>salvagny.sas@gmail.com</t>
  </si>
  <si>
    <t>MYON</t>
  </si>
  <si>
    <t>Thibault</t>
  </si>
  <si>
    <t>Bonjour,
Mon entreprise a une activité de type "Hôtels et hébergement similaire".
Le dispositif "Coup de pouce Chauffage" pourrait m'intéresser car j'ai pour projet de rénovation de notre chaufferie au fioul par une pompe à chaleur air air.
Merci d'avance pour votre appel
Thibault MYON</t>
  </si>
  <si>
    <t>user_help: precise / questionnaire . parcours: objectif précis / siret: 95850523200016 / codeNaf: 55.10Z / codeNAF1:  / ville: LYON 2EME / codePostal: 69002 / région: Auvergne-Rhône-Alpes / structure_sizes: TPE / denomination: LYO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</si>
  <si>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direction@chateaudechissay.com</t>
  </si>
  <si>
    <t>moreau</t>
  </si>
  <si>
    <t>gerald</t>
  </si>
  <si>
    <t>Bonjour,
Mon entreprise a une activité de type "Hôtels et hébergement similaire".
Le dispositif "Eco-Défis des artisans et des commerçants" pourrait m'intéresser car j'ai pour projet de ...
J'ai besoin d'être accompagné(e) sur ...
Merci d'avance pour votre appel</t>
  </si>
  <si>
    <t>user_help: unknown / questionnaire . parcours: je ne sais pas par où commencer / siret: 94842808100012 / codeNaf: 55.10Z / codeNAF1:  / ville: CHISSAY-EN-TOURAINE / codePostal: 41400 / région: Centre-Val de Loire / structure_sizes: TPE / denomination: CHATEAU DE CHISSAY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</si>
  <si>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rse@cleaningbio.eu</t>
  </si>
  <si>
    <t>Bonjour,
Mon entreprise a une activité de type "Activités des sièges sociaux".
Le dispositif "Formations du CFDE" pourrait m'intéresser car j'ai pour projet de ...
J'ai besoin d'être accompagné(e) sur ...
Merci d'avance pour votre appel</t>
  </si>
  <si>
    <t>user_help: unknown / questionnaire . parcours: je ne sais pas par où commencer / siret: 91479742800028 / codeNaf: 70.10Z / codeNAF1:  / ville: LOOS / codePostal: 59120 / région: Hauts-de-France / structure_sizes: PME / denomination: GROUPE CLEANING BIO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</si>
  <si>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g.gautierdelahaut@montcalm-abicene.com</t>
  </si>
  <si>
    <t>Gautier de Lahaut</t>
  </si>
  <si>
    <t>Guenièvre</t>
  </si>
  <si>
    <t>Bonjour,
Mon entreprise a une activité de type "Production de films et de programmes pour la télévision".
Le dispositif "Investissement "écoconception"" m'intéresse car l'entreprise a fait de la transition écologique dans le secteur des ICC son coeur d'activité mais nous avons besoin d'investissement pour développer de nouveaux produits et améliorer notre démarche et donc notre offre auprès des autres professionnels du secteur.
J'ai besoin d'être accompagné(e) sur le montage de dossier.
Merci d'avance pour votre appel</t>
  </si>
  <si>
    <t>user_help: precise / questionnaire . parcours: objectif précis / siret: 50530302400036 / codeNaf: 59.11A / codeNAF1:  / ville: PARIS 11 / codePostal: 75011 / région: Île-de-France / structure_sizes: TPE / denomination: MONTCALM ABICENE / secteur: Production de films et de programmes pour la télévision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</si>
  <si>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franck.tardivat@cfen16.com</t>
  </si>
  <si>
    <t>tardivat</t>
  </si>
  <si>
    <t>franck</t>
  </si>
  <si>
    <t>COMPAGNIE FRANCAISE DES ENERGIES NOUVELLES (CFEN)</t>
  </si>
  <si>
    <t>Bonjour,
Mon entreprise a une activité de type "Travaux d'isolation".
Le dispositif "Prêt Action Climat" pourrait m'intéresser car j'ai pour projet d'installer des panneaux solaires
Merci d'avance pour votre appel</t>
  </si>
  <si>
    <t>user_help: precise / questionnaire . parcours: objectif précis / siret: 49470585800038 / codeNaf: 43.29A / codeNAF1:  / ville: RIVIERES / codePostal: 16110 / région: Nouvelle-Aquitaine / structure_sizes: TPE / denomination: COMPAGNIE FRANCAISE DES ENERGIES NOUVELLES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</si>
  <si>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edepardieu@gestal.fr</t>
  </si>
  <si>
    <t>DEPARDIEU</t>
  </si>
  <si>
    <t>GESTAL</t>
  </si>
  <si>
    <t>Bonjour,
Mon entreprise a une activité de type "Ingénierie, études techniques".
Le dispositif "Rénovation énergétique" pourrait m'intéresser car j'ai pour projet de rénovation par l'isolation des murs par l'extérieur de notre bâtiment tertaire.
J'ai besoin d'être accompagné(e) sur les les démarches pour obtenir les aides de financement et crédit d'impôts
Merci d'avance pour votre appel</t>
  </si>
  <si>
    <t>user_help: precise / questionnaire . parcours: objectif précis / siret: 33533913100021 / codeNaf: 71.12B / codeNAF1:  / ville: SAINT-ANDRE-DES-EAUX / codePostal: 44117 / région: Pays de la Loire / structure_sizes: TPE / denomination: GESTAL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</si>
  <si>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p.chemla@scic-tetris.org</t>
  </si>
  <si>
    <t>Chemla</t>
  </si>
  <si>
    <t>TRANSFORMATIONS ECOLOGIQUES TERRITORIALES PAR LA RECHERCHE ET L'INNOVATION SOCIALE (T.ET.R.I.S.)</t>
  </si>
  <si>
    <t>Bonjour,
Mon entreprise a une activité de type "Recherche-développement en sciences humaines et sociales".
Le dispositif "Rétrofit électrique" pourrait m'intéresser car j'ai pour projet de modifier une Twingo.
J'ai besoin d'être accompagné(e) sur les modalités de soutien.
Merci d'avance pour votre appel</t>
  </si>
  <si>
    <t>user_help: unknown / questionnaire . parcours: je ne sais pas par où commencer / siret: 81219477700031 / codeNaf: 72.20Z / codeNAF1:  / ville: GRASSE / codePostal: 06130 / région: Provence-Alpes-Côte d'Azur / structure_sizes: TPE / denomination: TRANSFORMATIONS ECOLOGIQUES TERRITORIALES PAR LA RECHERCHE ET L'INNOVATION SOCIALE / secteur: Recherche-développement en sciences humaines et sociales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</si>
  <si>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frantz.lepinois@gmail.com</t>
  </si>
  <si>
    <t>LEPINOIS</t>
  </si>
  <si>
    <t>Frantz</t>
  </si>
  <si>
    <t>ASS L ASSOSS</t>
  </si>
  <si>
    <t>Bonjour,
Mon entreprise a une activité de type "Sciage et rabotage du bois, hors imprégnation".
Le dispositif "Coup de pouce Chauffage" pourrait m'intéresser car j'ai pour projet d'installer des panneaux solaire pour alimenter mon entreprise en électricité
J'ai besoin d'être accompagné(e) sur le financement de ce projet
Merci d'avance pour votre appel</t>
  </si>
  <si>
    <t>user_help: precise / questionnaire . parcours: objectif précis / siret: 32430892300022 / codeNaf: 16.10A / codeNAF1:  / ville: BRIEULLES-SUR-BAR / codePostal: 08240 / région: Grand Est / structure_sizes: TPE / denomination: CHARPENTES DERVIN / secteur: Sciage et rabotage du bois, hors imprégnation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</si>
  <si>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Panneaux photovoltaïques. Coup de pouce chauffage ne correspond pas -&gt; renvoi vers PDE</t>
  </si>
  <si>
    <t>contact@gitelegevot.fr</t>
  </si>
  <si>
    <t>BRENIAUX</t>
  </si>
  <si>
    <t>Fanny</t>
  </si>
  <si>
    <t>AFB IMMOBILIER</t>
  </si>
  <si>
    <t>Bonjour,
Nous avons un gîte, et réfléchissons à la pose de panneaux photovoltaïque. Nous souhaiterions des renseignements sur les types de financements possibles, aides existantes...
Merci d'avance pour votre retour, et bonne journée.
Cordialement,</t>
  </si>
  <si>
    <t>user_help: precise / questionnaire . parcours: objectif précis / siret:  / codeNaf:  / codeNAF1:  / ville:  / codePostal:  / région: Bourgogne-Franche-Comté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</si>
  <si>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laurine.ab@smprsa.com</t>
  </si>
  <si>
    <t>AIMO-BOOT</t>
  </si>
  <si>
    <t>LAURINE</t>
  </si>
  <si>
    <t>Bonjour,
Mon entreprise a une activité de type "Nettoyage courant des bâtiments".
Le dispositif "Formations RSE" pourrait m'intéresser car j'ai pour projet d'améliorer le développement durable. 
J'ai besoin d'être accompagné(e). 
Merci d'avance pour votre appel</t>
  </si>
  <si>
    <t>user_help: unknown / questionnaire . parcours: je ne sais pas par où commencer / siret: 40024160000024 / codeNaf: 81.21Z / codeNAF1:  / ville: CIVRIEUX / codePostal: 01390 / région: Auvergne-Rhône-Alpes / structure_sizes: PME / denomination: SOCIETE MAINTENANCE PERET ROBERT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unknown / questionnaire . objectif prioritaire . est ma performance énergétique: oui / strategy_audits: unknown / questionnaire . objectif prioritaire . est mon impact environnemental: oui</t>
  </si>
  <si>
    <t>davidsolinem@gmail.com</t>
  </si>
  <si>
    <t>JOUVE</t>
  </si>
  <si>
    <t>Bonjour,
Mon entreprise a une activité de type "Gestion de fonds".
Le dispositif "Formations RSE" pourrait m'intéresser car j'ai pour projet d'investir dans des fonds qui contribuent effectivement à la Transition écologique
J'ai besoin d'être accompagné(e) sur ce point pour contribuer à une RSE ++
Merci d'avance pour votre appel</t>
  </si>
  <si>
    <t>user_help: unknown / questionnaire . parcours: je ne sais pas par où commencer / siret: 91012638200019 / codeNaf: 66.30Z / codeNAF1:  / ville: ANDREZIEUX-BOUTHEON / codePostal: 42160 / région: Auvergne-Rhône-Alpes / structure_sizes: TPE / denomination: SOLINEM / secteur: Gestion de fonds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 / questionnaire . objectif prioritaire . est la gestion des déchets: non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</si>
  <si>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hortus.canis@hotmail.com</t>
  </si>
  <si>
    <t>Muller</t>
  </si>
  <si>
    <t>Pascal MULLER</t>
  </si>
  <si>
    <t>Bonjour,
Mon entreprise a une activité de type "artisanat".
Le dispositif "Programme EVE" pourrait m'intéresser car j'ai pour projet d'acquérir un nouveau véhicule.
J'ai besoin d'être accompagné(e) sur les aides existantes à l'achat.
Merci d'avance pour votre appel</t>
  </si>
  <si>
    <t>user_help: unknown / questionnaire . parcours: je ne sais pas par où commencer / siret:  / codeNaf:  / codeNAF1:  / ville:  / codePostal:  / région: Provence-Alpes-Côte d'Azur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unknown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</si>
  <si>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Transmis à PDE ET Mail bonus écologique</t>
  </si>
  <si>
    <t>c.sautrot@groupe-cafein.fr</t>
  </si>
  <si>
    <t>SAUTROT</t>
  </si>
  <si>
    <t>Bonjour,
Mon entreprise a une activité de type "Restauration traditionnelle".
Le dispositif "Rénovation énergétique" pourrait m'intéresser car j'ai pour projet d'isoler les combles.
J'ai besoin d'être accompagné(e) sur le crédit d'impôt auquel je pourrais prétendre.
Merci d'avance pour votre appel</t>
  </si>
  <si>
    <t>user_help: precise / questionnaire . parcours: objectif précis / siret: 91210437900025 / codeNaf: 56.10A / codeNAF1:  / ville: BESANCON / codePostal: 25000 / région: Bourgogne-Franche-Comté / structure_sizes: PME / denomination: LENO 25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</si>
  <si>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projetnb@joudoux.fr</t>
  </si>
  <si>
    <t>Joudoux</t>
  </si>
  <si>
    <t>SARL JOUDOUX AMBULANCE AGREEE TAXI VSL</t>
  </si>
  <si>
    <t>Bonjour,
Mon entreprise a une activité de type transport sanitaire.
Le dispositif "Rénovation Petit Tertiaire Privé" pourrait m'intéresser car j'ai pour projet de changer de lieu d'exploitation.
J'ai besoin d'être accompagné(e) sur de l'optimisation énergétique et les aides possibles attribuables.
Merci d'avance pour votre appel</t>
  </si>
  <si>
    <t>elodie.w@vingeanne.group</t>
  </si>
  <si>
    <t>WITTWER</t>
  </si>
  <si>
    <t>VINGEANNE TRANSPORTS</t>
  </si>
  <si>
    <t>Bonjour,
Mon entreprise a une activité de type "Transports routiers de fret interurbains".
Le dispositif "Bonus écologique" pourrait m'intéresser car nous avons acquis une fourgonnette électrique.
J'ai besoin d'être accompagné(e) sur les financements possibles.
Merci d'avance pour votre appel</t>
  </si>
  <si>
    <t>user_help: unknown / questionnaire . parcours: je ne sais pas par où commencer / siret: 30581723100023 / codeNaf: 49.41A / codeNAF1:  / ville: LONGEAU-PERCEY / codePostal: 52250 / région: Grand Est / structure_sizes: PME / denomination: VINGEANNE TRANSPORTS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</si>
  <si>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l.germain@quincaillerie-germain.fr</t>
  </si>
  <si>
    <t>GERMAIN</t>
  </si>
  <si>
    <t>QUINCAILLERIE GERMAIN</t>
  </si>
  <si>
    <t>Bonjour,
Mon entreprise a une activité de type "Commerce de quincaillerie".
Le dispositif "Coup de pouce Chauffage" pourrait m'intéresser car j'ai pour projet de panneaux solaires.
J'ai besoin d'être accompagné(e) sur ce projet, et les aides possibles pour mener à bien ce projet.
Merci d'avance pour votre appel</t>
  </si>
  <si>
    <t>user_help: precise / questionnaire . parcours: objectif précis / siret: 53893850700018 / codeNaf: 46.73A / codeNAF1:  / ville: ORBEC / codePostal: 14290 / région: Normandie / structure_sizes: TPE / denomination: BRACQ ORBEC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</si>
  <si>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guillaume.peret@smprsa.com</t>
  </si>
  <si>
    <t>PERET</t>
  </si>
  <si>
    <t>SOCIETE MAINTENANCE PERET ROBERT (SMPR)</t>
  </si>
  <si>
    <t>Bonjour,
Mon entreprise a une activité de type "Nettoyage courant des bâtiments".
Le dispositif "Diagnostic Transition Ecologique" pourrait m'intéresser car j'ai pour projet de ...
J'ai besoin d'être accompagné(e) sur la transition écologique dans le fonctionnement quotidien de mon entreprise.
Merci d'avance pour votre appel</t>
  </si>
  <si>
    <t>user_help: unknown / questionnaire . parcours: je ne sais pas par où commencer / siret: 40024160000024 / codeNaf: 81.21Z / codeNAF1:  / ville: CIVRIEUX / codePostal: 01390 / région: Auvergne-Rhône-Alpes / structure_sizes: PME / denomination: SOCIETE MAINTENANCE PERET ROBERT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</si>
  <si>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n.veve@avignon-tourisme.com</t>
  </si>
  <si>
    <t>VEVE</t>
  </si>
  <si>
    <t>AVIGNON TOURISME (RMG)</t>
  </si>
  <si>
    <t>Bonjour,
Mon entreprise a une activité de TOURISME
Le dispositif "Formations RSE" pourrait m'intéresser car
J'ai besoin d'être accompagné(e) sur la RSE
Merci d'avance pour votre appel</t>
  </si>
  <si>
    <t>contact@fannybon.com</t>
  </si>
  <si>
    <t>BON</t>
  </si>
  <si>
    <t>FANNY BON INTERIEURS</t>
  </si>
  <si>
    <t>Bonjour,
Mon entreprise a une activité de type "Activités d'architecture".
Le dispositif "Mission Stratégie Environnement" pourrait m'intéresser car j'ai pour projet d'accompagner les particuliers dans la rénovation énergétique avec du low tech et des consommations très réduites en énergie
J'ai besoin d'être accompagné(e) sur la mise en place d'une feuille de route jusqu'à 2030.
Merci d'avance pour votre appel</t>
  </si>
  <si>
    <t>mission-strategie-environnement</t>
  </si>
  <si>
    <t>user_help: unknown / questionnaire . parcours: je ne sais pas par où commencer / siret: 87918242600012 / codeNaf: 71.11Z / codeNAF1:  / ville: LA CELLE-SAINT-CLOUD / codePostal: 78170 / région: Île-de-France / structure_sizes: TPE / denomination: FANNY BON INTERIEURS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</si>
  <si>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contact@itp-technologie.com</t>
  </si>
  <si>
    <t>DING</t>
  </si>
  <si>
    <t>ZHIGANG</t>
  </si>
  <si>
    <t>ITP TECHNOLOGIE</t>
  </si>
  <si>
    <t>Bonjour,
Mon entreprise a une activité de type "Comm. de gros d'éqpts et composants électroniques et de télécomm.".
Le dispositif "Prêt Vert" pourrait m'intéresser car j'ai pour projet de rénovation .
J'ai besoin d'être accompagné sur le financement
Merci d'avance pour votre appel</t>
  </si>
  <si>
    <t>user_help: precise / questionnaire . parcours: objectif précis / siret: 79340339500031 / codeNaf: 46.52Z / codeNAF1:  / ville: TOULOUSE / codePostal: 31200 / région: Occitanie / structure_sizes: TPE / denomination: ITP TECHNOLOGIE / secteur: Comm. de gros d'éqpts et composants électroniques et de télécomm.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</si>
  <si>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bernard.lebuy@orange.fr</t>
  </si>
  <si>
    <t>Lebuy</t>
  </si>
  <si>
    <t>bernard</t>
  </si>
  <si>
    <t>Bernard LEBUY</t>
  </si>
  <si>
    <t>Bonjour,
Mon entreprise a une activité de type "Location de logements".
Le dispositif "Coup de pouce Chauffage" pourrait m'intéresser car j'ai pour projet de d'installer des photovoltaïques sur un carport  avec prises pour vehicule electrique
J'ai besoin d'être accompagné(e) sur le financement
Merci d'avance pour votre appel</t>
  </si>
  <si>
    <t>user_help: unknown / questionnaire . parcours: je ne sais pas par où commencer / siret: 79901356000013 / codeNaf: 68.20A / codeNAF1:  / ville: LA CHAPELLE D'AUREC / codePostal: 43120 / région: Auvergne-Rhône-Alpes / structure_sizes: TPE / denomination: null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</si>
  <si>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p.rigolot@orange.fr</t>
  </si>
  <si>
    <t>Rigolot</t>
  </si>
  <si>
    <t>AVENIR ACIER (ACIER CONCEPT) (AVENIR ACIER)</t>
  </si>
  <si>
    <t>Bonjour,
Mon entreprise a une activité de type "Construction de batiment basse consommation et bas carbone".
Le dispositif "Prêt Vert" pourrait m'intéresser car j'ai pour projet de développer notre activité ce qui permettra de faire considérablement baisser les émotions de gaz à effet de serre à toutes les étapes du cycle de vie.
J'ai besoin d'être accompagné(e) sur l'élaboration des études accepté comparatives et sur le renforcement du réseau commercial .
Merci d'avance pour votre appel</t>
  </si>
  <si>
    <t>user_help: unknown / questionnaire . parcours: je ne sais pas par où commencer / siret: 50296579100028 / codeNaf: 41.20B / codeNAF1:  / ville: WITRY-LES-REIMS / codePostal: 51420 / région: Grand Est / structure_sizes: TPE / denomination: AVENIR ACIER / secteur: Construction d'autres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</si>
  <si>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margot.dollinger@ets-dollinger.fr</t>
  </si>
  <si>
    <t>DOLLINGER</t>
  </si>
  <si>
    <t>MARGOT</t>
  </si>
  <si>
    <t>Bonjour,
Mon entreprise a une activité de type "Travaux d'installation équipements thermiques et climatisation".
Le dispositif "Bonus écologique" pourrait m'intéresser car j'ai pour projet de changer mes utilitaires par des utilitaires électrique. 
J'ai besoin d'être accompagné(e) sur les aides pour la transition écologique des véhicules. Nous avons une vingtaines de véhicules, qui sont en leasing. 
En 2024 : 1 a changer 
En 2025 : 5 à changer 
En 2026 : 7 à changer 
En 2027 : 3 à changer
Merci d'avance pour votre appel, demander Margot.</t>
  </si>
  <si>
    <t>user_help: precise / questionnaire . parcours: objectif précis / siret: 34817898900029 / codeNaf: 43.22B / codeNAF1:  / ville: BERSTHEIM / codePostal: 67170 / région: Grand Est / structure_sizes: PME / denomination: ETS DOLLINGER PIERRE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</si>
  <si>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clofenoll@gmail.com</t>
  </si>
  <si>
    <t>FENOLL</t>
  </si>
  <si>
    <t>Chloé</t>
  </si>
  <si>
    <t>Bonjour,
Mon entreprise a une activité de type "Location de terrains et d'autres biens immobiliers".
Le dispositif "Diag Perf'Immo" pourrait m'intéresser car j'ai pour projet de ...
J'ai besoin d'être accompagné(e) sur ...
Merci d'avance pour votre appel</t>
  </si>
  <si>
    <t>user_help: precise / questionnaire . parcours: objectif précis / siret: 91240875400014 / codeNaf: 68.20B / codeNAF1:  / ville: CAMPBON / codePostal: 44750 / région: Pays de la Loire / structure_sizes: TPE / denomination: SCI ALPHA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</si>
  <si>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mikacuisine@gmail.com</t>
  </si>
  <si>
    <t>chopart</t>
  </si>
  <si>
    <t>mikael</t>
  </si>
  <si>
    <t>C'EST MAINTENANT</t>
  </si>
  <si>
    <t>user_help: unknown / questionnaire . parcours: je ne sais pas par où commencer / siret: 88142664700015 / codeNaf: 56.10A / codeNAF1:  / ville: PIEGROS-LA-CLASTRE / codePostal: 26400 / région: Auvergne-Rhône-Alpes / structure_sizes: TPE / denomination: C'EST MAINTENANT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</si>
  <si>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julien.renier@leadoff.io</t>
  </si>
  <si>
    <t>RENIER</t>
  </si>
  <si>
    <t>Bonjour,
Mon entreprise a une activité de type "Programmation informatique".
Le dispositif "Flotte de vélos à disposition" pourrait m'intéresser car j'ai pour projet de favoriser les mobilités douces.
J'ai besoin d'être accompagné(e) : 
- soit sur le dispositif de mise à disposition d'une flotte de vélos (est ce que les trotinettes electriques entrent dans ce dispositif ? Quels sont les avantages fiscaux ?)
- Soit sur le Forfait Mobilité Durable
Merci d'avance pour votre appel</t>
  </si>
  <si>
    <t>user_help: precise / questionnaire . parcours: objectif précis / siret: 79064489200032 / codeNaf: 62.01Z / codeNAF1:  / ville: VANNES / codePostal: 56000 / région: Bretagne / structure_sizes: TPE / denomination: LEAD OFF / secteur: Programmation informatique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</si>
  <si>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amandine@makemycom.fr</t>
  </si>
  <si>
    <t>ROVERE</t>
  </si>
  <si>
    <t>Amandine</t>
  </si>
  <si>
    <t>Amandine ROVERE</t>
  </si>
  <si>
    <t>Bonjour,
Mon entreprise a une activité de conseil en marketing
Le dispositif "Formations RSE" pourrait m'intéresser car j'ai pour projet de proposer un accompagnement en marketing responsable
J'ai besoin d'être accompagné(e) sur la RSE pour mieux m'approprier les principes et comprendre les besoins des Responsables RSE afin de les accompagner en marketing responsable ou de former les équipes marketing.
Merci d'avance pour votre appel</t>
  </si>
  <si>
    <t>c.cailleaux@safari-immobilier.com</t>
  </si>
  <si>
    <t>cailleaux</t>
  </si>
  <si>
    <t>carole</t>
  </si>
  <si>
    <t>SAFARI IMMOBILIER</t>
  </si>
  <si>
    <t>Bonjour,
Mon entreprise a une activité de type "Agences immobilières".
Le dispositif "Prêt Action Climat" pourrait m'intéresser car j'ai pour projet d'améliorer mon expérience clients acquéreurs et vendeurs sur la problématique de leur bien immobilier en E, F ou G
J'ai besoin d'être accompagné(e) sur l'aide que vous m'accorderiez afin de bâtir mon plan de financement de mon outil digital et humain pour se faire.
Merci d'avance pour votre appel
bien cordialement,
Carole Cailleaux</t>
  </si>
  <si>
    <t>user_help: precise / questionnaire . parcours: objectif précis / siret: 84822016600013 / codeNaf: 68.31Z / codeNAF1:  / ville: LYON 3EME / codePostal: 69003 / région: Auvergne-Rhône-Alpes / structure_sizes: TPE / denomination: SAFARI IMMOBILIER / secteur: Agences immobilières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</si>
  <si>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cats.cocoon@free.fr</t>
  </si>
  <si>
    <t>Mazoyer</t>
  </si>
  <si>
    <t>Yvette</t>
  </si>
  <si>
    <t>CAT'S COCOON</t>
  </si>
  <si>
    <t>Bonjour,
Mon entreprise a une activité de type "Autres services personnels n.c.a.".
Le dispositif "Rénovation Petit Tertiaire Privé" pourrait m'intéresser car j'ai pour projet de rénover mon éclairage extérieur voire intérieur.
J'ai besoin d'être accompagnée afin de connaitre les démarches et les différentes aides pouvant m'être octroyées.
Bien cordialement,
Mme Mazoyer</t>
  </si>
  <si>
    <t>user_help: precise / questionnaire . parcours: objectif précis / siret: 79305175600013 / codeNaf: 96.09Z / codeNAF1:  / ville: RILLIEUX-LA-PAPE / codePostal: 69140 / région: Auvergne-Rhône-Alpes / structure_sizes: TPE / denomination: CAT'S COCOON / secteur: Autres services personnels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</si>
  <si>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stephaneteillon@gmail.com</t>
  </si>
  <si>
    <t>TEILLON</t>
  </si>
  <si>
    <t>Tamara</t>
  </si>
  <si>
    <t>SARL TEILLON</t>
  </si>
  <si>
    <t>Bonjour,
Mon entreprise a une activité de type "Boulangerie et boulangerie-pâtisserie".
Le dispositif "Visite Énergie" pourrait m'intéresser car j'ai pour projet de ...
J'ai besoin d'être accompagné(e) sur ...
Merci d'avance pour votre appel</t>
  </si>
  <si>
    <t>user_help: unknown / questionnaire . parcours: je ne sais pas par où commencer / siret: 44195395700012 / codeNaf: 10.71C / codeNAF1:  / ville: SAINT-CHEF / codePostal: 38890 / région: Auvergne-Rhône-Alpes / structure_sizes: TPE / denomination: SARL TEILLON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</si>
  <si>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ksandre@lavignery.fr</t>
  </si>
  <si>
    <t>Sandré</t>
  </si>
  <si>
    <t>Katia</t>
  </si>
  <si>
    <t>FILL (LA VIGNERY)</t>
  </si>
  <si>
    <t>Bonjour,
Mon entreprise a une activité de type "Commerce de détail de boissons en magasin spécialisé".
Le dispositif "Baisse Les Watts" pourrait m'intéresser car j'ai pour projet de réduire notre consommation.
J'ai besoin d'être accompagné(e) sur la meilleure gestion de nos déchets, mais aussi de l’énergie.
Merci d'avance pour votre appel</t>
  </si>
  <si>
    <t>user_help: unknown / questionnaire . parcours: je ne sais pas par où commencer / siret: 48164028200010 / codeNaf: 47.25Z / codeNAF1:  / ville: RAMBOUILLET / codePostal: 78120 / région: Île-de-France / structure_sizes: PME / denomination: FILL / secteur: Commerce de détail de boissons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</si>
  <si>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jackobasa@crustaman.com</t>
  </si>
  <si>
    <t>OBASA</t>
  </si>
  <si>
    <t>Jack  Babajide</t>
  </si>
  <si>
    <t>Bonjour,
Mon entreprise a une activité de type "Fabrication de biscuits, biscottes et pâtisseries de conservation".
Le dispositif "Coup de pouce Chauffage" pourrait m'intéresser car j'ai pour projet de ...
J'ai besoin d'être accompagné(e) sur ...
Merci d'avance pour votre appel</t>
  </si>
  <si>
    <t>user_help: precise / questionnaire . parcours: objectif précis / siret: 82340438900020 / codeNaf: 10.72Z / codeNAF1:  / ville: LIMOGES / codePostal: 87000 / région: Nouvelle-Aquitaine / structure_sizes: TPE / denomination: null / secteur: Fabrication de biscuits, biscottes et pâtisseries de conservation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</si>
  <si>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annevalerie.julien@gmail.com</t>
  </si>
  <si>
    <t>Anne-Valérie</t>
  </si>
  <si>
    <t>Renaissance</t>
  </si>
  <si>
    <t>Bonjour,
Mon entreprise a une activité de type "Restauration traditionnelle".
Le dispositif "Coup de pouce Chauffage" pourrait m'intéresser car j'ai pour projet de faire rénover les ouvertures (fenêtres, baies vitrées) de mon local commercial (restaurant en bail commercial) afin de diminuer la consommation en énergie, ainsi que faire évoluer le moyen de chauffage.
J'ai besoin d'être accompagné(e) sur les différentes aides qui pourraient me permettre de réaliser ce projet. 
Merci d'avance pour votre appel</t>
  </si>
  <si>
    <t>user_help: precise / questionnaire . parcours: objectif précis / siret: 90530820100011 / codeNaf: 56.10A / codeNAF1:  / ville: LAVAL / codePostal: 53000 / région: Pays de la Loire / structure_sizes: TPE / denomination: RENAISSANCE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</si>
  <si>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Coup de pouce chauffage ne correspond pas -&gt; renvoi vers PDE</t>
  </si>
  <si>
    <t>contact@workingshare.org</t>
  </si>
  <si>
    <t>RETEL</t>
  </si>
  <si>
    <t>Bonjour,
Mon entreprise a une activité de type "Autres activités de soutien aux entreprises n.c.a.".
Le dispositif "Prêt Vert" pourrait m'intéresser car nous avons pour projet d'acheter le bâtiment et de le rénover.
J'ai besoin d'être accompagné(e) sur le financement des travaux de rénovation énergétique.
Merci d'avance pour votre appel</t>
  </si>
  <si>
    <t>user_help: precise / questionnaire . parcours: objectif précis / siret: 79455526800018 / codeNaf: 82.99Z / codeNAF1:  / ville: LA ROCHELLE / codePostal: 17000 / région: Nouvelle-Aquitaine / structure_sizes: TPE / denomination: LA ROCHELLE COWORKING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</si>
  <si>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sarl.gcb@hotmail.com</t>
  </si>
  <si>
    <t>Geille</t>
  </si>
  <si>
    <t>Gilian</t>
  </si>
  <si>
    <t>Bonjour,
Mon entreprise a une activité de type "Travaux de charpente".
Le dispositif "Bonus écologique" pourrait m'intéresser car j'ai pour projet de ...
J'ai besoin d'être accompagné(e) sur ...
Merci d'avance pour votre appel</t>
  </si>
  <si>
    <t>user_help: precise / questionnaire . parcours: objectif précis / siret: 85260998100018 / codeNaf: 43.91A / codeNAF1:  / ville: SAYAT / codePostal: 63530 / région: Auvergne-Rhône-Alpes / structure_sizes: TPE / denomination: GEILLE CREATIONS BOIS / secteur: Travaux de charpente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</si>
  <si>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minka.alasluquetas@sfr.fr</t>
  </si>
  <si>
    <t>paillard</t>
  </si>
  <si>
    <t>minka</t>
  </si>
  <si>
    <t>Bonjour,
Mon entreprise a une activité de type "Hôtels et hébergement similaire".
Le dispositif "Coup de pouce Chauffage" pourrait m'intéresser car j'ai pour projet d'arrêter le GAZ de ville pour étudier la géothermie par exemple mais je ne sais pas si c'est faisable, je ne connais pas le coût, ni les aides possibles ?
J'ai besoin d'être accompagné(e) sur ...
Merci d'avance pour votre appel</t>
  </si>
  <si>
    <t>user_help: precise / questionnaire . parcours: objectif précis / siret: 51049521100011 / codeNaf: 55.10Z / codeNAF1:  / ville: MAGNAC-SUR-TOUVRE / codePostal: 16600 / région: Nouvelle-Aquitaine / structure_sizes: TPE / denomination: null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</si>
  <si>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npaillon@gmail.com</t>
  </si>
  <si>
    <t>PAILLON</t>
  </si>
  <si>
    <t>NATHALIE</t>
  </si>
  <si>
    <t>TEOLENE</t>
  </si>
  <si>
    <t>Bonjour,
Mon entreprise a une activité de type "Formation continue d'adultes".
Le dispositif "Coup de pouce Chauffage" pourrait m'intéresser car j'ai pour projet d'installation de PV.
J'ai besoin d'être accompagné(e) sur le financement.
Merci d'avance pour votre appel</t>
  </si>
  <si>
    <t>user_help: unknown / questionnaire . parcours: je ne sais pas par où commencer / siret: 79043996200057 / codeNaf: 85.59A / codeNAF1:  / ville: NICE / codePostal: 06100 / région: Provence-Alpes-Côte d'Azur / structure_sizes: TPE / denomination: TEOLENE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</si>
  <si>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calthof@sidan.com</t>
  </si>
  <si>
    <t>Althof</t>
  </si>
  <si>
    <t>SOCIETE INDUSTRIELLE DE DISTRIBUTION AUTOMOBILE NANTAISE S.I.D.A.N. (SIDAN)</t>
  </si>
  <si>
    <t>Bonjour,
La SIDAN a une activité de type "réparation et vente de véhicules poids lourds".
Le dispositif "Coup de pouce Chauffage" pourrait nous intéresser car nous disposons de locaux anciens, subissant d'importantes déperditions d'énergie. 
Nous souhaiterions bénéficier d'un accompagnement afin de nous projeter dans nos rénovations futures.
Merci d'avance pour votre appel</t>
  </si>
  <si>
    <t>nicolas.chevalier@sobagfrance.com</t>
  </si>
  <si>
    <t>CHEVALIER</t>
  </si>
  <si>
    <t>SO BAG</t>
  </si>
  <si>
    <t>Bonjour,
Mon entreprise a une activité de type "Fabrication d'articles textiles, sauf habillement".
Le dispositif "Diagnostic RSE" pourrait m'intéresser car j'ai pour projet de mettre en place des indicateurs RSE associés à la CSRD non obligatoire pour notre entreprise.
J'ai besoin d'être accompagné sur l'état des lieux
Merci d'avance pour votre appel</t>
  </si>
  <si>
    <t>user_help: precise / questionnaire . parcours: objectif précis / siret: 78967391000020 / codeNaf: 13.92Z / codeNAF1:  / ville: BLANZY / codePostal: 71450 / région: Bourgogne-Franche-Comté / structure_sizes: PME / denomination: SO BAG / secteur: Fabrication d'articles textiles, sauf habillement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</si>
  <si>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pascal.deprez@grandest.fr</t>
  </si>
  <si>
    <t>deprez</t>
  </si>
  <si>
    <t>pascal</t>
  </si>
  <si>
    <t>Petit test pour voir...</t>
  </si>
  <si>
    <t>user_help: precise / questionnaire . parcours: objectif précis / siret:  / codeNaf:  / codeNAF1:  / ville:  / codePostal:  / région: Grand Est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</si>
  <si>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aacs.grandbo@gmail.com</t>
  </si>
  <si>
    <t>Baugey</t>
  </si>
  <si>
    <t>Paul-Vincent</t>
  </si>
  <si>
    <t>na</t>
  </si>
  <si>
    <t>Bonjour,
Nous sommes une association loi 1901 propriétaire des locaux de l'école du Grand-Bornand en Haute-Savoie. Le conseiller Franc Rénov' local m'a redirigé vers vous bien que nous ne sommes pas une entreprise.
Nous engageons une réflexion sur la rénovation énergétique du bâtiment et souhaitons bénéficier d'un accompagnement.
Merci d'avance pour votre appel</t>
  </si>
  <si>
    <t>contact@campingfraiteux.com</t>
  </si>
  <si>
    <t>MASCIAGA</t>
  </si>
  <si>
    <t>alain</t>
  </si>
  <si>
    <t>CAMPING LE FRAITEUX</t>
  </si>
  <si>
    <t>Bonjour,
Mon entreprise a une activité de type "Terrains de camping et parcs pour caravanes, véhicules de loisirs".
Le dispositif "Baisse Les Watts" pourrait m'intéresser.
Merci d'avance pour votre mail explicatif. PAS D'APPEL TELEPHONIQUE. Merci</t>
  </si>
  <si>
    <t>user_help: unknown / questionnaire . parcours: je ne sais pas par où commencer / siret: 95098100100015 / codeNaf: 55.30Z / codeNAF1:  / ville: PLOMBIERES-LES-BAINS / codePostal: 88370 / région: Grand Est / structure_sizes: TPE / denomination: CAMPING LE FRAITEUX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</si>
  <si>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cyril.benigni@gmail.com</t>
  </si>
  <si>
    <t>BENIGNI</t>
  </si>
  <si>
    <t>user_help: unknown / questionnaire . parcours: je ne sais pas par où commencer / siret: 53181331900021 / codeNaf: 69.10Z / codeNAF1:  / ville: PARIS 1 / codePostal: 75001 / région: Île-de-France / structure_sizes: TPE / denomination: CABINET D'EXPERTISES IMMOBILERES DE PARIS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</si>
  <si>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gregorie.dutertre@caue77.fr</t>
  </si>
  <si>
    <t>Dutertre</t>
  </si>
  <si>
    <t>Grégorie</t>
  </si>
  <si>
    <t>CONSEIL ARCHITEC URBANISME ENVIRONNEMENT (C.A.U.E 77)</t>
  </si>
  <si>
    <t>Bonjour,
Mon entreprise a une activité de type "tertiaire".
Le dispositif "Diagnostic Transition Ecologique" pourrait m'intéresser car j'ai pour projet d'améliorer le fonctionnement de notre structure afin d'expérimenter une diminution d'impact environnemental d'une entreprise. Ceux-ci nous permettra de mieux partager avec nos interlocuteurs les leviers à mettre en oeuvre pour la transition écologique.
J'ai besoin d'être accompagné(e) sur l'ensemble de la démarche.
Merci d'avance pour votre appel</t>
  </si>
  <si>
    <t>user_help: unknown / questionnaire . parcours: je ne sais pas par où commencer / siret:  / codeNaf:  / codeNAF1:  / ville:  / codePostal:  / région: Île-de-France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</si>
  <si>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ejoubert@atelierdesquatrecollines.com</t>
  </si>
  <si>
    <t>Joubert</t>
  </si>
  <si>
    <t>ATELIER DES QUATRE COLLINES</t>
  </si>
  <si>
    <t>Bonjour,
Mon entreprise a une activité de type "Fabrication d'articles de voyage, de maroquinerie et de sellerie".
Le dispositif "Formations RSE" pourrait m'intéresser car j'ai pour projet d'améliorer notre politique RSE.
J'ai besoin d'être accompagné(e) sur cette thématique.
Merci d'avance pour votre appel</t>
  </si>
  <si>
    <t>user_help: unknown / questionnaire . parcours: je ne sais pas par où commencer / siret: 44325620100023 / codeNaf: 15.12Z / codeNAF1:  / ville: HAUTERIVES / codePostal: 26390 / région: Auvergne-Rhône-Alpes / structure_sizes: PME / denomination: ATELIER DES QUATRE COLLINES / secteur: Fabrication d'articles de voyage, de maroquinerie et de sellerie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</si>
  <si>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pascale@lapetiteproduction.com</t>
  </si>
  <si>
    <t>chedeville</t>
  </si>
  <si>
    <t>pascale</t>
  </si>
  <si>
    <t>LA PETITE PRODUCTION</t>
  </si>
  <si>
    <t>Bonjour,
Mon entreprise a une activité de type production audiovisuelle.
Le dispositif "Formations RSE" pourrait m'intéresser car j'ai pour projet de former les équipes
J'ai besoin d'être accompagné(e) sur la RSE
Merci d'avance pour votre appel</t>
  </si>
  <si>
    <t>delphine.lorca@ere43.fr</t>
  </si>
  <si>
    <t>LORCA</t>
  </si>
  <si>
    <t>ENERGIES RENOUVELABLES ENVIRON HTE LOIRE (ERE 43)</t>
  </si>
  <si>
    <t>Bonjour,
Mon entreprise a une activité de type "Conseil pour les affaires et autres conseils de gestion".
Le dispositif "Prêt Action Climat" pourrait m'intéresser car nous aurions en projet une extension de nos locaux et une rénovation thermique de l'enveloppe des bâtiments existants et à construire
J'ai besoin d'être accompagné(e) sur le financement et les dispositifs d'aides potentielles.
Merci d'avance pour votre appel ou votre réponse par mail.
Cordialement,</t>
  </si>
  <si>
    <t>user_help: precise / questionnaire . parcours: objectif précis / siret: 44006175200067 / codeNaf: 70.22Z / codeNAF1:  / ville: YSSINGEAUX / codePostal: 43200 / région: Auvergne-Rhône-Alpes / structure_sizes: TPE / denomination: ENERGIES RENOUVELABLES ENVIRON HTE LOIRE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</si>
  <si>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fromageriebellon@gmail.com</t>
  </si>
  <si>
    <t>BELLON</t>
  </si>
  <si>
    <t>Charles-Henri</t>
  </si>
  <si>
    <t>FROMAGERIE BELLON</t>
  </si>
  <si>
    <t>Bonjour,
Mon entreprise a une activité de type "Autres commerces de détail alimentaires en magasin spécialisé".
Le dispositif "Rénovation Petit Tertiaire Privé" pourrait m'intéresser car j'ai pour projet de changer mes vitrines réfrigérées et la clim.
J'ai besoin d'être accompagné(e) sur les aides possibles sur ces travaux
Merci d'avance pour votre appel</t>
  </si>
  <si>
    <t>user_help: unknown / questionnaire . parcours: je ne sais pas par où commencer / siret: 81309953800015 / codeNaf: 47.29Z / codeNAF1:  / ville: AUBAGNE / codePostal: 13400 / région: Provence-Alpes-Côte d'Azur / structure_sizes: TPE / denomination: FROMAGERIE BELLON / secteur: Autres commerces de détail alimentaires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</si>
  <si>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ca.linsart@orange.fr</t>
  </si>
  <si>
    <t>LINSART</t>
  </si>
  <si>
    <t>HOTELS40</t>
  </si>
  <si>
    <t>Bonjour,
Mon entreprise a une activité de type "Hôtels et hébergement similaire".
Le dispositif "Rénovation Petit Tertiaire Privé" pourrait m'intéresser car j'ai pour projet de remplacer les ballons d'eau chaude.
J'ai besoin d'être accompagné(e) sur ce sujet
Merci d'avance pour votre appel</t>
  </si>
  <si>
    <t>user_help: unknown / questionnaire . parcours: je ne sais pas par où commencer / siret: 83041678000013 / codeNaf: 55.10Z / codeNAF1:  / ville: CASTETS / codePostal: 40260 / région: Nouvelle-Aquitaine / structure_sizes: TPE / denomination: HOTELS40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</si>
  <si>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restaurant.brut.getigne@gmail.com</t>
  </si>
  <si>
    <t>Hervy</t>
  </si>
  <si>
    <t>SARL LE CRESCENDO</t>
  </si>
  <si>
    <t>Bonjour,
Mon entreprise a une activité de type "tourisme" en restauration 
Le dispositif "Baisse Les Watts" pourrait m'intéresser car j'ai pour projet de limiter ma consommation énergétique 
J'ai besoin d'être accompagné(e) sur la revalorisation de mes déchets et ma consommation énergétique et d’eau 
Merci d'avance pour votre appel</t>
  </si>
  <si>
    <t>user_help: unknown / questionnaire . parcours: je ne sais pas par où commencer / siret:  / codeNaf:  / codeNAF1:  / ville:  / codePostal:  / région: Pays de la Loire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 other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</si>
  <si>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nzuria@orange.fr</t>
  </si>
  <si>
    <t>Zuria</t>
  </si>
  <si>
    <t>Nadine</t>
  </si>
  <si>
    <t>SOCIETE CIVILE D'EXPLOITATION AGRICOLE DOMAINE ZURIA</t>
  </si>
  <si>
    <t>Bonjour,
Mon entreprise a une activité de type "Culture de la vigne".
Le dispositif "Baisse Les Watts" pourrait m'intéresser car j'ai pour projet de ...
J'ai besoin d'être accompagné(e) sur ...
Merci d'avance pour votre appel</t>
  </si>
  <si>
    <t>user_help: unknown / questionnaire . parcours: je ne sais pas par où commencer / siret: 82468220700025 / codeNaf: 01.21Z / codeNAF1:  / ville: BONIFACIO / codePostal: 20169 / région: Corse / structure_sizes: TPE / denomination: SOCIETE CIVILE D'EXPLOITATION AGRICOLE DOMAINE ZURIA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</si>
  <si>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paulfoulon@outlook.fr</t>
  </si>
  <si>
    <t>FOULON</t>
  </si>
  <si>
    <t>Bonjour,
Mon entreprise a une activité de type "Transports routiers de fret interurbains".
Le dispositif "Bonus écologique" pourrait m'intéresser car j'ai acquis récemment des véhicules propres nouvelles générations. 
0633536366
Merci d'avance pour votre appel</t>
  </si>
  <si>
    <t>user_help: unknown / questionnaire . parcours: je ne sais pas par où commencer / siret: 42867671200030 / codeNaf: 49.41A / codeNAF1:  / ville: CHAMPIGNEULLES / codePostal: 54250 / région: Grand Est / structure_sizes: PME / denomination: ALAIN FOULON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</si>
  <si>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camille@disent-elles.fr</t>
  </si>
  <si>
    <t>Cieplik</t>
  </si>
  <si>
    <t>DISENT-ELLES</t>
  </si>
  <si>
    <t>Bonjour,
Mon entreprise a une activité de type "Production de boissons alcooliques distillées".
Le dispositif "Coup de pouce Chauffage" pourrait m'intéresser car j'ai pour projet de rénovation du bâtiment (ancienne grange)
J'ai besoin d'être accompagné(e) sur le volet financier pour la partie isolation et moyen de chauffage. 
Merci d'avance pour votre appel</t>
  </si>
  <si>
    <t>user_help: precise / questionnaire . parcours: objectif précis / siret: 90932259600018 / codeNaf: 11.01Z / codeNAF1:  / ville: PONT L'ABBE D'ARNOULT / codePostal: 17250 / région: Nouvelle-Aquitaine / structure_sizes: TPE / denomination: DISENT-ELLES / secteur: Production de boissons alcooliques distillées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</si>
  <si>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Transmis à PDE (et Mail coup de pouce chauffage envoyé)</t>
  </si>
  <si>
    <t>meubles.bergia@orange.fr</t>
  </si>
  <si>
    <t>Bergia</t>
  </si>
  <si>
    <t>Jean Louis</t>
  </si>
  <si>
    <t>Bonjour,
Mon entreprise a une activité de type "tertiaire".
Le dispositif "Coup de pouce Chauffage" pourrait m'intéresser car j'ai pour projet de remplacer notre ancienne chaudière ...
J'ai besoin d'être accompagné(e) sur le montage de l'aide
Merci d'avance pour votre appel</t>
  </si>
  <si>
    <t>user_help: precise / questionnaire . parcours: objectif précis / siret:  / codeNaf:  / codeNAF1:  / ville:  / codePostal:  / région: Occitanie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</si>
  <si>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mn.denat@gmail.com</t>
  </si>
  <si>
    <t>Denat</t>
  </si>
  <si>
    <t>Marie noëlle</t>
  </si>
  <si>
    <t>LEBE ET ASSOCIES</t>
  </si>
  <si>
    <t>Bonjour,
Mon entreprise a une activité de type "Commerce de détail produits pharmaceutiques (magasin spécialisé)".
Le dispositif "Coup de pouce Chauffage" pourrait m'intéresser car j'ai pour projet de transférer mon activité dans de nouveaux locaux
J'ai besoin d'être accompagné(e) sur les aides qui existent pour la restauration de locaux existants et la diminution de l'impact de mon entreprise sur le climat
Merci d'avance pour votre appel</t>
  </si>
  <si>
    <t>user_help: precise / questionnaire . parcours: objectif précis / siret: 83096459900013 / codeNaf: 47.73Z / codeNAF1:  / ville: MAUBOURGUET / codePostal: 65700 / région: Occitanie / structure_sizes: TPE / denomination: LEBE ET ASSOCIES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</si>
  <si>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sheurtier@macompta.fr</t>
  </si>
  <si>
    <t>Heurtier</t>
  </si>
  <si>
    <t>MACOMPTA.FR</t>
  </si>
  <si>
    <t>Bonjour,
Mon entreprise a une activité de type "Edition de logiciels applicatifs".
Le dispositif "Prêt Vert - Ademe" pourrait m'intéresser car j'ai pour projet de rénovation énergétique d un immeuble de bureau de 600 m2
J'ai besoin d'être accompagné(e) sur les aides et prets
Merci d'avance pour votre appel</t>
  </si>
  <si>
    <t>user_help: precise / questionnaire . parcours: objectif précis / siret: 49989042400041 / codeNaf: 58.29C / codeNAF1:  / ville: LAGORD / codePostal: 17140 / région: Nouvelle-Aquitaine / structure_sizes: PME / denomination: MACOMPTA.FR / secteur: Edition de logiciels applicatifs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</si>
  <si>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alphaambulances72@orange.fr</t>
  </si>
  <si>
    <t>VILAIN</t>
  </si>
  <si>
    <t>ALPHA AMBULANCES</t>
  </si>
  <si>
    <t>Bonjour,
Mon entreprise a une activité de type "tertiaire".
Le dispositif "Rénovation Petit Tertiaire Privé" pourrait m'intéresser car j'ai pour projet de ...
J'ai besoin d'être accompagné(e) sur ...
Merci d'avance pour votre appel</t>
  </si>
  <si>
    <t>user_help: unknown / questionnaire . parcours: je ne sais pas par où commencer / siret:  / codeNaf:  / codeNAF1:  / ville:  / codePostal:  / région: Pays de la Loire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</si>
  <si>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librairiearbresansfin@gmail.com</t>
  </si>
  <si>
    <t>Dagot</t>
  </si>
  <si>
    <t>Anne-Lise</t>
  </si>
  <si>
    <t>Bonjour,
Mon autoentreprise a une activité de type "Commerce de détail de livres en magasin spécialisé".
Le dispositif "Coup de pouce Chauffage" pourrait m'intéresser car j'ai pour projet l'achat d'un local ancien, actuellement chauffé par une chaudière fioul. Je souhaiterais avoir des détails sur le fonctionnement de cette aide.
Je compte sur vous !
Merci d'avance pour votre appel,
Bien cordialement,
Anne-Lise Dagot.</t>
  </si>
  <si>
    <t>user_help: precise / questionnaire . parcours: objectif précis / siret: 51140139000048 / codeNaf: 47.61Z / codeNAF1:  / ville: PESMES / codePostal: 70140 / région: Bourgogne-Franche-Comté / structure_sizes: TPE / denomination: null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</si>
  <si>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jeanchristophe.dodre@gmail.com</t>
  </si>
  <si>
    <t>DODRE</t>
  </si>
  <si>
    <t>JEAN-CHRISTOPHE</t>
  </si>
  <si>
    <t>Jean DODRE</t>
  </si>
  <si>
    <t>Bonjour,
Mon entreprise a une activité de type "Fabrication autres meubles &amp; industries connexes de l'ameublement".
Le dispositif "Coup de pouce Chauffage" pourrait m'intéresser car j'ai pour projet d'installer des panneaux photovoltaïques car j'ai une grande surface de toiture.
Je voulais connaître les aides pour la fourniture et pose des panneaux?
Bien cordialement 
Merci d'avance pour votre appel</t>
  </si>
  <si>
    <t>user_help: unknown / questionnaire . parcours: je ne sais pas par où commencer / siret: 41192399800040 / codeNaf: 31.09B / codeNAF1:  / ville: CHAUNY / codePostal: 02300 / région: Hauts-de-France / structure_sizes: TPE / denomination: null / secteur: Fabrication autres meubles &amp; industries connexes de l'ameublement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</si>
  <si>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ourcq2919@gmail.com</t>
  </si>
  <si>
    <t>MERLOT</t>
  </si>
  <si>
    <t>Gabrielle</t>
  </si>
  <si>
    <t>OURCQ 2919</t>
  </si>
  <si>
    <t>Bonjour,
Mon entreprise a une activité de type "tourisme".
Le dispositif "Rénovation Petit Tertiaire Privé" pourrait m'intéresser car j'ai pour projet de ...
J'ai besoin d'être accompagné(e) sur ...
Merci d'avance pour votre appel</t>
  </si>
  <si>
    <t>user_help: precise / questionnaire . parcours: objectif précis / siret:  / codeNaf:  / codeNAF1:  / ville:  / codePostal:  / région: Île-de-France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</si>
  <si>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christine.lau974@gmail.com</t>
  </si>
  <si>
    <t>LAU</t>
  </si>
  <si>
    <t>Christine</t>
  </si>
  <si>
    <t>FABRICE LAU PRODUCTION</t>
  </si>
  <si>
    <t>Bonjour,
Mon entreprise a une activité de type "Production de films institutionnels et publicitaires".
Le dispositif "Rénovation Petit Tertiaire Privé" pourrait m'intéresser car si je peux contribuer à une économie plus écologique, je le ferai. 
J'ai besoin d'être accompagné(e) sur les différents dispositifs qui s'offre à moi afin que je puisse optimiser les énergies. 
Merci d'avance pour votre appel, 
cordialement.</t>
  </si>
  <si>
    <t>user_help: precise / questionnaire . parcours: objectif précis / siret: 80082129000015 / codeNaf: 59.11B / codeNAF1:  / ville: SAINT-DENIS / codePostal: 97400 / région: La Réunion / structure_sizes: TPE / denomination: FABRICE LAU PRODUCTION / secteur: Production de films institutionnels et publicitaires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</si>
  <si>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letempsdunservice@gmail.com</t>
  </si>
  <si>
    <t>Bonjour,
Mon entreprise à une activité de type "Service à la personne".
Le dispositif "Bonus écologique" pourrait m'intéresser car j'ai pour projet de changer 4 ou 5 véhicules diesel en véhicule électrique d'occasion (Style Renault ZOE)
J'ai besoin d'être accompagné(e) sur le montage du projet et du financement que je pourrait obtenir.
Merci d'avance pour votre appel</t>
  </si>
  <si>
    <t>user_help: precise / questionnaire . parcours: objectif précis / siret: 88168851900027 / codeNaf: 96.09Z / codeNAF1:  / ville: TOULON / codePostal: 83200 / région: Provence-Alpes-Côte d'Azur / structure_sizes: PME / denomination: LE TEMPS D'UN SERVICE / secteur: Autres services personnels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</si>
  <si>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christelle.jaspart@coriolis-composites.com</t>
  </si>
  <si>
    <t>Jaspart</t>
  </si>
  <si>
    <t>Bonjour,
Mon entreprise a une activité de type "Fabrication de machines spéciales"
Le dispositif "Bonus écologique" pourrait m'intéresser car nous avons acheté un véhicule roulant à l'Ethanol.
J'ai besoin d'être accompagné(e) sur les aidespossibles pour ce type de véhicule
Merci d'avance pour votre appel</t>
  </si>
  <si>
    <t>ecolejeannedarc81700@orange.fr</t>
  </si>
  <si>
    <t>Douady</t>
  </si>
  <si>
    <t>morgane</t>
  </si>
  <si>
    <t>Bonjour,
Mon entreprise a une activité de type "Enseignement primaire".
Le dispositif "Coup de pouce Chauffage" pourrait m'intéresser car j'ai pour projet d'installer des splits avec pompes à chaleur air/air. 
J'ai besoin d'être accompagné(e) sur les aides possibles pour ce type d'installation en urgence puisque l'installation ce fait cette semaine. 
Merci d'avance pour votre appel</t>
  </si>
  <si>
    <t>user_help: precise / questionnaire . parcours: objectif précis / siret: 77724992100019 / codeNaf: 85.20Z / codeNAF1:  / ville: PUYLAURENS / codePostal: 81700 / région: Occitanie / structure_sizes: TPE / denomination: OGEC ECOLE JEANNE D'ARC / secteur: Enseignement primaire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</si>
  <si>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jonathan.lemousse@hopps-group.com</t>
  </si>
  <si>
    <t>Lemousse</t>
  </si>
  <si>
    <t>DRIVE TO HOME</t>
  </si>
  <si>
    <t>Bonjour,
Mon entreprise a une activité de type "Transports routiers de fret interurbains".
Le dispositif "Diag Décarbon'Action" pourrait m'intéresser. 
J'aimerais avoir plus d'information concernant cet accompagnement. 
Merci d'avance pour votre appel</t>
  </si>
  <si>
    <t>diag-decarbon-action-2</t>
  </si>
  <si>
    <t>user_help: precise / questionnaire . parcours: objectif précis / siret: 90854510600019 / codeNaf: 49.41A / codeNAF1:  / ville: AIX-EN-PROVENCE / codePostal: 13290 / région: Provence-Alpes-Côte d'Azur / structure_sizes: ETI,GE / denomination: DRIVE TO HOME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</si>
  <si>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ejoubert+new@atelierdesquatrecollines.com</t>
  </si>
  <si>
    <t>Bonjour,
Je me permets de vous contacter car je souhaite améliorer et mettre en place des dispositifs dans mon entreprise concernant la transition écologique et énergétique. Dans ce cadre et à l’issue de mes investigations, je suis tombée sur une formation que vous proposez « Formation du CFDE » cette formation me permettrait d’avoir des informations sur la partie réglementaire ainsi que d’acquérir des notions techniques dans les domaines de la transition écologique et énergétique.
Suite à une erreur lors de ma demande de participation à cette formation, je vous contacte par mail, afin de pouvoir bénéficier de vos formations.
Je vous remercie par avance pour la prise en compte de ce mail ainsi que pour votre retour,
Je reste disponible pour tout complément d’information par mail à ejoubert@atelierdesquatrecollines.com ou par téléphone au : 04 58 17 29 49
Bien cordialement,
Elodie JOUBERT
Chargée des missions Hygiène-Sécurité-Environnement et Ergonome</t>
  </si>
  <si>
    <t>juliegstyr@gmail.com</t>
  </si>
  <si>
    <t>GSTYR</t>
  </si>
  <si>
    <t>CABINET DENTAIRE MONTDENTISTE</t>
  </si>
  <si>
    <t>Bonjour,
Mon entreprise a une activité de type "Pratique dentaire".
Le dispositif "Prêt Action Climat" pourrait m'intéresser car j'ai pour projet de changer mon système de chauffage pour mon local professionnel.
J'ai besoin d'être accompagné(e) sur les conditions du prêt action climat.
Merci d'avance pour votre appel</t>
  </si>
  <si>
    <t>user_help: precise / questionnaire . parcours: objectif précis / siret: 88951430300011 / codeNaf: 86.23Z / codeNAF1:  / ville: MESSIMY / codePostal: 69510 / région: Auvergne-Rhône-Alpes / structure_sizes: TPE / denomination: CABINET DENTAIRE MONTDENTISTE / secteur: Pratique dentaire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</si>
  <si>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contact@camping-dunamunguy.com</t>
  </si>
  <si>
    <t>gerard</t>
  </si>
  <si>
    <t>SCI DUNA MUNGUY</t>
  </si>
  <si>
    <t>Bonjour,
Le bâtiment centrale de mon entreprise servant d'habitation locative et personnelle n'est pas isolée et chauffe très peu, ou plutôt beaucoup mais très mal.
Le dispositif "Rénovation Petit Tertiaire Privé" pourrait m'intéresser car j'ai pour projet le remplacement des fenêtres et portes fenêtre, l'isolation des murs et du toit. Ainsi que sur la manière de chauffer ces différents lieux de travails et d'habitation.
J'ai besoin d'être accompagné(e) sur l'aspect technique (que mettre comme isolant, comment le réaliser, comment optimiser le chauffage) 
Merci d'avance pour votre appel</t>
  </si>
  <si>
    <t>user_help: precise / questionnaire . parcours: objectif précis / siret: 40442454100039 / codeNaf: 68.20B / codeNAF1:  / ville: SAINT-JEAN-DE-LUZ / codePostal: 64500 / région: Nouvelle-Aquitaine / structure_sizes: TPE / denomination: SCI DUNA MUNGUY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</si>
  <si>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remy.collot@radeau.fr</t>
  </si>
  <si>
    <t>COLLOT</t>
  </si>
  <si>
    <t>Remy</t>
  </si>
  <si>
    <t>REPAS A DOMICILE ET AUTRES URGENCES (RADEAU)</t>
  </si>
  <si>
    <t>Bonjour,
Mon entreprise a une activité de type "Aide à domicile".
Le dispositif "Baisse Les Watts" pourrait m'intéresser car j'ai pour projet de ...
J'ai besoin d'être accompagné(e) sur ...
Merci d'avance pour votre retour</t>
  </si>
  <si>
    <t>user_help: unknown / questionnaire . parcours: je ne sais pas par où commencer / siret: 42315250300029 / codeNaf: 88.10A / codeNAF1:  / ville: FREJUS / codePostal: 83600 / région: Provence-Alpes-Côte d'Azur / structure_sizes: TPE / denomination: REPAS A DOMICILE ET AUTRES URGENCES / secteur: Aide à domicile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</si>
  <si>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maxime.garbe@kiradis.com</t>
  </si>
  <si>
    <t>GARBE</t>
  </si>
  <si>
    <t>Maxime</t>
  </si>
  <si>
    <t>Bonjour,
Mon entreprise a une activité de type "Agence Commerciale".
Le dispositif "Bonus écologique" pourrait m'intéresser car j'ai pour projet de renouveler le véhicule de la société.
J'ai besoin d'être accompagné(e) sur les aides disponibles car à ce jour, il m'est impossible financièrement de me lancer. 
Merci d'avance pour votre retour
Maxime GARBE 
Dirigeant Kiradis</t>
  </si>
  <si>
    <t>user_help: unknown / questionnaire . parcours: je ne sais pas par où commencer / siret: 82023364100019 / codeNaf: 73.11Z / codeNAF1:  / ville: ABLAIN-SAINT-NAZAIRE / codePostal: 62153 / région: Hauts-de-France / structure_sizes: TPE / denomination: KIRADIS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</si>
  <si>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contact@faurie-elec.fr</t>
  </si>
  <si>
    <t>FAURIE</t>
  </si>
  <si>
    <t>FABIENNE</t>
  </si>
  <si>
    <t>FAURIE ELECTRICITE</t>
  </si>
  <si>
    <t>Bonjour,
Mon entreprise a une activité de type "Travaux d'installation électrique dans tous locaux".
Le dispositif "Eco-Défis des artisans et des commerçants" pourrait m'intéresser car j'ai pour projet de montrer notre engagement responsable
J'ai besoin d'être accompagné(e) sur un audit afin de voir ce que l'on fait déjà sans finalement le savoir et se fixer des objectifs pour aller plus loin.
Merci d'avance pour votre retour</t>
  </si>
  <si>
    <t>user_help: unknown / questionnaire . parcours: je ne sais pas par où commencer / siret: 49014568700011 / codeNaf: 43.21A / codeNAF1:  / ville: USSEL / codePostal: 19200 / région: Nouvelle-Aquitaine / structure_sizes: TPE / denomination: FAURIE ELECTRICITE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</si>
  <si>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lerelaistervais@gmail.com</t>
  </si>
  <si>
    <t>Pintureau</t>
  </si>
  <si>
    <t>Gaëtan</t>
  </si>
  <si>
    <t>LE RELAIS TERVAIS</t>
  </si>
  <si>
    <t>Bonjour,
Mon entreprise a une activité de type "Restauration traditionnelle".
Le dispositif "Eco-Défis des artisans et des commerçants" pourrait m'intéresser car j'ai pour projet de ...
J'ai besoin d'être accompagné(e) sur ...
Merci d'avance pour votre retour</t>
  </si>
  <si>
    <t>user_help: unknown / questionnaire . parcours: je ne sais pas par où commencer / siret: 91110698700017 / codeNaf: 56.10A / codeNAF1:  / ville: BRESSUIRE / codePostal: 79300 / région: Nouvelle-Aquitaine / structure_sizes: TPE / denomination: LE RELAIS TERVAIS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</si>
  <si>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ac.arreghini@oxalis-scop.org</t>
  </si>
  <si>
    <t>arreghini</t>
  </si>
  <si>
    <t>anne-claire</t>
  </si>
  <si>
    <t>OXALIS (OXALIS) (OXALIS)</t>
  </si>
  <si>
    <t>Bonjour,
Je suis consultante au sein d'une SCOP et suis intéressée par une formation en RSE dans un objectif d'emploi ou montée en compétences 
Cordialement</t>
  </si>
  <si>
    <t>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</si>
  <si>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gms.spectacles@orange.fr</t>
  </si>
  <si>
    <t>Jouffin</t>
  </si>
  <si>
    <t>Aurélien</t>
  </si>
  <si>
    <t>GROUPEMENT DE MATERIEL &amp;amp; DE SERVICES POUR LE SPECTACLE (GMS SPECTACLES) (G.M.S. SPECTACLES)</t>
  </si>
  <si>
    <t>Bonjour,
Mon entreprise a une activité de type "Activités de soutien au spectacle vivant".
Le dispositif "Prêt Action Climat" pourrait m'intéresser car j'ai pour projet de refaire entièrement nos bureaux qui sont dans notre entrepôt. Ils sont mal et peu isolés, d'autant que du bricolage a été fait par des locataires précédents.
J'ai besoin d'être accompagné(e) pour un financement évalué au environ de 35 à 40.000 € HT.
Merci d'avance pour votre retour</t>
  </si>
  <si>
    <t>user_help: precise / questionnaire . parcours: objectif précis / siret: 49042788700016 / codeNaf: 90.02Z / codeNAF1:  / ville: BALLAN-MIRE / codePostal: 37510 / région: Centre-Val de Loire / structure_sizes: TPE / denomination: GROUPEMENT DE MATERIEL &amp; DE SERVICES POUR LE SPECTACLE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</si>
  <si>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jordi.laval@desrues.com</t>
  </si>
  <si>
    <t>Laval</t>
  </si>
  <si>
    <t>Jordi</t>
  </si>
  <si>
    <t>DESRUES</t>
  </si>
  <si>
    <t>Bonjour,
Mon entreprise a une activité de fabrications de bijoux fantaisies et de boutons pour le secteur du luxe.
Le dispositif "Programme Synergies durables" pourrait m'intéresser car j'ai pour projet de sortir de l'incinération des déchets d'ici 2030 et d'augmenter la circularité relative à mon flux de matière.
J'ai besoin d'être accompagné(e) sur ce sujet.
Merci d'avance pour votre retour,</t>
  </si>
  <si>
    <t>programme-synergies-durables</t>
  </si>
  <si>
    <t>user_help: precise / questionnaire . parcours: objectif précis / siret: 33151885200024 / codeNaf: 32.99Z / codeNAF1:  / ville: PLAILLY / codePostal: 60128 / région: Hauts-de-France / structure_sizes: ETI,GE / denomination: DESRUES / secteur: Autres activités manufacturières n.c.a.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</si>
  <si>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yann.sauv@gmail.com</t>
  </si>
  <si>
    <t>Sauvaire</t>
  </si>
  <si>
    <t>Yann</t>
  </si>
  <si>
    <t>LA FERME BIO DE VAUVENIERES</t>
  </si>
  <si>
    <t>Bonjour,
Mon entreprise a une activité de type "Terrains de camping et parcs pour caravanes, véhicules de loisirs".
Le dispositif "Rénovation Petit Tertiaire Privé" pourrait m'intéresser car j'ai pour projet de réduire les consommations électrique et éventuellement produire de l'énergie.
J'ai besoin d'être accompagné(e) sur les aides accessibles 
Merci d'avance pour votre retour</t>
  </si>
  <si>
    <t>user_help: unknown / questionnaire . parcours: je ne sais pas par où commencer / siret: 89842095500012 / codeNaf: 55.30Z / codeNAF1:  / ville: SAINT-JURS / codePostal: 04410 / région: Provence-Alpes-Côte d'Azur / structure_sizes: TPE / denomination: LA FERME BIO DE VAUVENIERES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t>
  </si>
  <si>
    <t>direction@residencealmamarceau.com</t>
  </si>
  <si>
    <t>Ottiger</t>
  </si>
  <si>
    <t>NELLIM</t>
  </si>
  <si>
    <t>Bonjour,
Mon entreprise a une activité de type "tourisme".
Le dispositif "Visite Énergie" pourrait m'intéresser car j'ai pour projet de ...
J'ai besoin d'être accompagné(e) sur ...
Merci d'avance pour votre retour</t>
  </si>
  <si>
    <t>user_help: unknown / questionnaire . parcours: je ne sais pas par où commencer / siret:  / codeNaf:  / codeNAF1:  / ville:  / codePostal:  / région: Île-de-France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yes / questionnaire . objectif prioritaire . est la gestion des déchets: oui / wastes_sorting: unknown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</si>
  <si>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vianney.sakamdzegang@kerry.com</t>
  </si>
  <si>
    <t>SAKAM  DZEGANG</t>
  </si>
  <si>
    <t>Vianney</t>
  </si>
  <si>
    <t>Bonjour,
Mon entreprise a une activité de type "industrie".
Le dispositif "Visite Énergie" pourrait m'intéresser car j'ai pour projet d'améliorer la performance énergétique de notre site.
J'ai besoin d'être accompagné pour un audit de nos consommations; définir une bonne stratégie d'approche pour controller et réduire nos consommations sur le site; étre informé sur les différentes aides financières mises à disposition par l'état ainsi que les procédures de dossier. Merci!
Merci d'avance pour votre retour</t>
  </si>
  <si>
    <t>user_help: precise / questionnaire . parcours: objectif précis / siret:  / codeNaf:  / codeNAF1:  / ville:  / codePostal:  / région: Provence-Alpes-Côte d'Azur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</si>
  <si>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lepicard14@orange.fr</t>
  </si>
  <si>
    <t>Depuichaffray</t>
  </si>
  <si>
    <t>LE PICARD</t>
  </si>
  <si>
    <t>user_help: unknown / questionnaire . parcours: je ne sais pas par où commencer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</si>
  <si>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denis@bidaud.fr</t>
  </si>
  <si>
    <t>Bidaud</t>
  </si>
  <si>
    <t>SCI DU RELAIS</t>
  </si>
  <si>
    <t>Bonjour,
Mon entreprise a une activité de type "Location de terrains et d'autres biens immobiliers".
Le dispositif "Coup de pouce Chauffage" pourrait m'intéresser car j'ai pour projet de ...
J'ai besoin d'être accompagné(e) sur ...
Merci d'avance pour votre retour</t>
  </si>
  <si>
    <t>user_help: precise / questionnaire . parcours: objectif précis / siret: 43525637500013 / codeNaf: 68.20B / codeNAF1:  / ville: ATHIS-MONS / codePostal: 91200 / région: Île-de-France / structure_sizes: TPE / denomination: SCI DU RELAIS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</si>
  <si>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annick.2pc@orange.fr</t>
  </si>
  <si>
    <t>simon</t>
  </si>
  <si>
    <t>annick</t>
  </si>
  <si>
    <t>2P CONSTRUCTION</t>
  </si>
  <si>
    <t>Bonjour,
L'entreprise pour laquelle je travaille  à une activité de type "de fabrication de charpente métallique "Le dispositif "Coup de pouce Chauffage" pourrait nous intéresser car nous avons pour projet d' équiper notre bâtiment en panneaux photovoltaïques afin de réduire notre consommation d'électricité pour l'atelier de production  et de court-circuiter notre chauffage gaz"
J'ai besoin d'être accompagné(e) sur les différentes aides possibles 
joignable du lundi au jeudi 8h-12h et 13h 16h30
Merci d'avance pour votre retour</t>
  </si>
  <si>
    <t>user_help: precise / questionnaire . parcours: objectif précis / siret: 82166916500010 / codeNaf: 43.32B / codeNAF1:  / ville: CHAMPDIEU / codePostal: 42600 / région: Auvergne-Rhône-Alpes / structure_sizes: PME / denomination: 2P CONSTRUCTION / secteur: Travaux de menuiserie métallique et serrurerie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</si>
  <si>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rqshe+new@plastiques-verchere.com</t>
  </si>
  <si>
    <t>PLASTIQUES VERCHERE</t>
  </si>
  <si>
    <t>Bonjour ,
Nous sommes fabricant de Gobelets plastiques réutilisables .
Nous aimerions étudier ,développer ,et fabriquer et vendre le gobelets dans l’impact serait le plus faible pour la planète.
Mais pour faire les différentes études ,il faut de l’argent et un financement .
Svp,pouvez-vous me mettre en contact avec une personne chargée de ce thème ? mon mail : rqshe@plastiques-verchere.com
Merci
Cordialement</t>
  </si>
  <si>
    <t>04.74.42.68.37</t>
  </si>
  <si>
    <t>csallavuard-ext@cci-paris-idf.fr</t>
  </si>
  <si>
    <t>Sallavuard</t>
  </si>
  <si>
    <t>WACANO</t>
  </si>
  <si>
    <t>Bonjour,
Mon entreprise a une activité de location de bureaux et d'accompagnement au développement de jeunes entreprises.
Le dispositif "Diag Perf'Immo" pourrait m'intéresser car j'ai pour projet de réduire les consommations énergétiques de mon bâtiment.
J'ai besoin d'être accompagnée pour cibler les leviers les plus efficaces et les plus rentables.
Merci d'avance pour votre retour</t>
  </si>
  <si>
    <t>user_help: precise / questionnaire . parcours: objectif précis / siret: 32125501000068 / codeNaf: 68.20B / codeNAF1:  / ville: PARIS 20 / codePostal: 75020 / région: Île-de-France / structure_sizes: PME / denomination: WACANO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</si>
  <si>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YES</t>
  </si>
  <si>
    <t>Auto</t>
  </si>
  <si>
    <t>olivia.allard+new@gmail.com</t>
  </si>
  <si>
    <t>Madame, Monsieur, 
Nous avons grand besoin de vous ! 
Étant donné qu’il y a 340 aides dispatchées entre la région et l’ADEME, nous aurions besoin d’un accompagnement pour comprendre quelles sont les aides et subventions auxquelles nous aurions droit selon la nature des travaux entrepris sur nos différents sites.
Nous exploitons des Pépinières d’entreprises, nous en avons une de 12 000 m² d’activités dans la Plaine De Versailles la Briqueterie de Feucherolles sur la route départementale 307 et une autre Pépinière d’entreprises de 8000 m² à Paris dans le 16e.
Afin de pouvoir avancer, je me permets de vous poser déjà spécifiquement quelques questions: 
Point numéro 1.
Concernant le chèque efficacité énergétique de 10 000 €
Nous avons réuni un certain nombre de devis de travaux qui ont déjà été réalisés, et d’autres travaux qui n’ont pas encore été réalisés.
Nous voulions nous assurer auprès de vous que :
Nous pouvions réclamer ce chèque efficacité énergétique de 10 000 € sur des travaux déjà réalisés en 2023,
 Que ce chèque efficacité énergétique de 10 000 € était actionable par site géographique un pour Feucherolles et l’autre pour Paris ?
Et que si nous n’arrivions pas au plafond des 10 000 €, étant donné le montant des travaux concernés en 2023 nous pouvions étaler sur des travaux à réaliser en 2024.
 ce chèque, est il unique ? 
En une seule fois où est-ce qu’il est possible après un temps de réactionner ce coup de pousse chèque efficacité énergétique de 10 000 € sur d’autres projets d’économie d’énergie.
Point 2
D’autre part, nous avons calculé notre potentiel solaire sur le lien ci-dessous, et nous nous sommes rendus compte que nous avions de grosses surface de toiture , qui pouvaient accueillir des panneaux solaires avec un haut potentiel, est-ce que vous avez des accompagnements spécifiques à nous proposer à ce sujet ?
Point 3, nous avons un bâtiment de 4000 m², dont 1000 m² par niveau qu’il faudrait isoler par l’extérieur au niveau des murs, est-ce que pour ce sujet vous auriez également un accompagnement spécifique à nous proposer.
 Point 4, Nous avons aussi 13 chaudières sur la zone d’activité de la Briqueterie de Feucherolles. Nous en avons déjà changé quatre. Est-ce que pour le changement de chaudière à gaz vous avez un accompagnement spécifique ou sinon pour des chaudières en pompe à chaleur.
Point 5, 
Et nous avons des toitures à foison , à refaire avec isolation et étanchéité pour cela également , il y a t il des aides et accompagnement spécifiques?
Je vous remercie de vos lumières afin que nous puissions avancer. Dans l’attente de vous rencontrer en 2024. Je me tiens à votre entière disposition pour répondre à toutes vos questions , dans cette attente, je vous joins un plan de l’Briqueterie pour que vous puissiez comprendre la disposition des bâtiments et les différentes activités qui les accueillent .
(voir sur https://monpotentielsolaire.smartidf.services/fr/potentiel-solaire/decouvrir-un-potentiel?address=Le%20Hameau%2078810%20Feucherolles&amp;x=1.975039&amp;y=48.871348)
Bien cordialement</t>
  </si>
  <si>
    <t>00 33 6 11 04 33 35</t>
  </si>
  <si>
    <t>earlbeuque@orange.fr</t>
  </si>
  <si>
    <t>beuque</t>
  </si>
  <si>
    <t>PASCAL</t>
  </si>
  <si>
    <t>EARL BEUQUE TRUITE PETITE MONTAGNE</t>
  </si>
  <si>
    <t>Bonjour,
Mon entreprise a une activité de type "Aquaculture en eau douce".
Le dispositif "Prêt Vert - Ademe" pourrait m'intéresser car j'ai pour projet de ...
J'ai besoin d'être accompagné(e) sur ...
Merci d'avance pour votre retour</t>
  </si>
  <si>
    <t>user_help: precise / questionnaire . parcours: objectif précis / siret: 40296604800017 / codeNaf: 03.22Z / codeNAF1:  / ville: MARIGNA-SUR-VALOUSE / codePostal: 39240 / région: Bourgogne-Franche-Comté / structure_sizes: TPE / denomination: EARL BEUQUE TRUITE PETITE MONTAGNE / secteur: Aquaculture en eau douce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</si>
  <si>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salvagny.sas+new@gmail.com</t>
  </si>
  <si>
    <t>Myon</t>
  </si>
  <si>
    <t>LYO HOTEL (LH)</t>
  </si>
  <si>
    <t>Bonjour,
Mon entreprise a une activité de type hôtels.
Le dispositif "Rénovation énergétique" pourrait m'intéresser car j'ai pour projet de rénover mes bâtiments pour faire des économies d'énergie.
J'ai besoin d'être accompagné(e) sur ce dispositif.
Merci d'avance pour votre retour</t>
  </si>
  <si>
    <t>contact+new@itp-technologie.com</t>
  </si>
  <si>
    <t>Ding</t>
  </si>
  <si>
    <t>Zhigang</t>
  </si>
  <si>
    <t>Bonjour
  Je suis le gérant de la société ITP TECHNOLOGIE , je voudrais avoir plus de renseignement sur la démarche à effectuer pour bénéficier le crédit impôt pour la rénovation énergétique du bâtiment .
Merci de me recontacter par mail sur mon adresse contact@itp-technologie.com
Cordialement
 -- 
Zhigang Ding
ITP TECHNOLOGIE
26 Chemin de la glacière
31200 Toulouse</t>
  </si>
  <si>
    <t>regis.vogliazzo@ademe.fr</t>
  </si>
  <si>
    <t>Vogliazzo</t>
  </si>
  <si>
    <t>Regis</t>
  </si>
  <si>
    <t>AGENCE DE L ENVIRONNEMENT ET DE LA MAITRISE DE L ENERGIE (ADEME)</t>
  </si>
  <si>
    <t>Bonjour,
Mon entreprise a une activité de type "...".
Le dispositif "Rénovation Petit Tertiaire Privé" pourrait m'intéresser car j'ai pour projet de ...
J'ai besoin d'être accompagné(e) sur ...
Merci d'avance pour votre retour</t>
  </si>
  <si>
    <t>fabienneserenus@merconcept.com</t>
  </si>
  <si>
    <t>Serenus</t>
  </si>
  <si>
    <t>MERCONCEPT</t>
  </si>
  <si>
    <t>Bonjour,
Nous avons comme projet de renouveler notre flotte de véhicule afin de passer sur une flotte 100% électrique de petits véhicules. 
J'aurai aimé avoir des informations sur les aides possibles pour nous accompagner dans ce projet svp. 
Merci par avance 
Cordialement, 
Fabienne Serenus</t>
  </si>
  <si>
    <t>user_help: unknown / questionnaire . parcours: je ne sais pas par où commencer / siret: 48814565700042 / codeNaf: 71.12B / codeNAF1:  / ville: CONCARNEAU / codePostal: 29900 / région: Bretagne / structure_sizes: PME / denomination: MERCONCEPT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t>
  </si>
  <si>
    <t>unbrindefolie@hotmail.fr</t>
  </si>
  <si>
    <t>Berger</t>
  </si>
  <si>
    <t>UBDFCB</t>
  </si>
  <si>
    <t>Bonjour,
Mon entreprise a une activité de type "Comm. dét. fleurs, plantes, etc, animaux de cie et leurs aliments".
Le dispositif "Bonus écologique" pourrait m'intéresser car nous avons investi dans 2 vélos cargos électriques fin décembre 2023 pour la livraison de fleurs. Pouvez vous m'aider pour en savoir plus sur la marche à suivre. 
Merci d'avance pour votre retour
Marion Berger</t>
  </si>
  <si>
    <t>user_help: precise / questionnaire . parcours: objectif précis / siret: 79899778900028 / codeNaf: 47.76Z / codeNAF1:  / ville: LYON 1ER / codePostal: 69001 / région: Auvergne-Rhône-Alpes / structure_sizes: TPE / denomination: UBDFCB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</si>
  <si>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contact@lesblaches.com</t>
  </si>
  <si>
    <t>Desfosse</t>
  </si>
  <si>
    <t>LBAC</t>
  </si>
  <si>
    <t>Bonjour,
Mon entreprise a une activité de type "Hébergement touristique et autre hébergement de courte durée".
Le dispositif "Coup de pouce Chauffage" pourrait m'intéresser car j'ai un projet de solaire thermique.
J'ai besoin d'être accompagnée sur ce dossier,
Merci d'avance pour votre retour,
Mathilde Desfosse
04 75 61 72 13</t>
  </si>
  <si>
    <t>user_help: precise / questionnaire . parcours: objectif précis / siret: 82223344100010 / codeNaf: 55.20Z / codeNAF1:  / ville: VERNOUX-EN-VIVARAIS / codePostal: 07240 / région: Auvergne-Rhône-Alpes / structure_sizes: TPE / denomination: LBAC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</si>
  <si>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emmanuel.faleme@ezytail.com</t>
  </si>
  <si>
    <t>FALEME</t>
  </si>
  <si>
    <t>EZYTAIL SAS</t>
  </si>
  <si>
    <t>Bonjour,
Mon entreprise a une activité de type "logistique et E commerce ".
Le dispositif "Plan de mobilité" pourrait m'intéresser car j'ai pour projet de développer une petite flotte de véhicule ainsi que la mise en place d'un système de covoiturage entre mes employés. J'ai besoin d'être accompagné(e) sur l'ensemble du dispositif "Plan de mobilité" afin d'en comprendre dans un premier temps les tenants et aboutissants.
Merci d'avance pour votre retour</t>
  </si>
  <si>
    <t>plan-de-mobilite</t>
  </si>
  <si>
    <t>contact@claire-working.com</t>
  </si>
  <si>
    <t>Claire OLIVIER</t>
  </si>
  <si>
    <t>Bonjour,
Mon entreprise a une activité de type "Services administratifs combinés de bureau".
Le dispositif "Bonus écologique" pourrait m'intéresser car j'ai pour projet d’acheter un véhicule propre.
J'ai besoin d'être accompagné(e) sur l’achat d’un véhicule propre.
Merci d'avance pour votre retour</t>
  </si>
  <si>
    <t>user_help: unknown / questionnaire . parcours: je ne sais pas par où commencer / siret: 82091100600030 / codeNaf: 82.11Z / codeNAF1:  / ville: VENEJAN / codePostal: 30200 / région: Occitanie / structure_sizes: TPE / denomination: null / secteur: Services administratifs combinés de bureau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</si>
  <si>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les-boucheries-du-loch@orange.fr</t>
  </si>
  <si>
    <t>le sommer</t>
  </si>
  <si>
    <t>LES BOUCHERIES DU LOCH</t>
  </si>
  <si>
    <t>Bonjour,
Mon entreprise a une activité de type "Charcuterie".
Le dispositif "TPE gagnantes sur tous les coûts" pourrait m'intéresser car j'ai pour projet de  continuer de réduire nos déchets et d'économiser l'énergie
J'ai besoin d'être accompagnée sur ces thèmes afin de mettre en place des nouveaux dispositifs internes dans l'entreprise
Merci d'avance pour votre retour cordialement 
mme le sommer</t>
  </si>
  <si>
    <t>user_help: unknown / questionnaire . parcours: je ne sais pas par où commencer / siret: 37982761100045 / codeNaf: 10.13B / codeNAF1:  / ville: GRAND-CHAMP / codePostal: 56390 / région: Bretagne / structure_sizes: TPE / denomination: LES BOUCHERIES DU LOCH / secteur: Charcuterie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</si>
  <si>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damienoger35@gmail.com</t>
  </si>
  <si>
    <t>oger</t>
  </si>
  <si>
    <t>damien</t>
  </si>
  <si>
    <t>BOUCHERIE CHARCUTERIE TRAITEUR OGER BRITO</t>
  </si>
  <si>
    <t>Bonjour,
Mon entreprise a une activité de type "Transformation et conservation de la viande de boucherie".
Le dispositif "TPE gagnantes sur tous les coûts" pourrait m'intéresser car j'ai pour projet de ...
J'ai besoin d'être accompagné(e) sur ...
Merci d'avance pour votre retour</t>
  </si>
  <si>
    <t>user_help: unknown / questionnaire . parcours: je ne sais pas par où commencer / siret: 91746622900015 / codeNaf: 10.11Z / codeNAF1:  / ville: PLOUEZEC / codePostal: 22470 / région: Bretagne / structure_sizes: TPE / denomination: BOUCHERIE CHARCUTERIE TRAITEUR OGER BRITO / secteur: Transformation et conservation de la viande de boucherie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</si>
  <si>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lacsdarmagnac@gmail.com</t>
  </si>
  <si>
    <t>Van den wyngaert</t>
  </si>
  <si>
    <t>SARL LES LACS D'ARMAGNAC</t>
  </si>
  <si>
    <t>Bonjour,
Mon entreprise a une activité de type "tourisme".
Le dispositif "Baisse Les Watts" pourrait m'intéresser car j'ai pour projet de ...
J'ai besoin d'être accompagné(e) sur ...
Merci d'avance pour votre retour</t>
  </si>
  <si>
    <t>user_help: unknown / questionnaire . parcours: je ne sais pas par où commencer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</si>
  <si>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vincent@laplante.work</t>
  </si>
  <si>
    <t>ROUMEAS</t>
  </si>
  <si>
    <t>LAPLANTE.WORK</t>
  </si>
  <si>
    <t>Bonjour,
Mon entreprise a une activité de conseil en RSE et DD.
Le dispositif "Diag Ecoconception" pourrait m'intéresser car j'ai pour projet de facturer mes services en me basant sur les principes de l'Economie de la Fonctionnalité et de la Coopération (EFC)
J'ai besoin d'être accompagné(e) sur l'EFC.
Merci d'avance pour votre retour</t>
  </si>
  <si>
    <t>user_help: precise / questionnaire . parcours: objectif précis / siret: 95279648000012 / codeNaf: 74.90B / codeNAF1:  / ville: LA ROCHE-VINEUSE / codePostal: 71960 / région: Bourgogne-Franche-Comté / structure_sizes: TPE / denomination: LAPLANTE.WORK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</si>
  <si>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fabien.maturier@marrel.com</t>
  </si>
  <si>
    <t>Maturier</t>
  </si>
  <si>
    <t>MARREL (AMPLIROLL)</t>
  </si>
  <si>
    <t>Bonjour,
Mon entreprise a une activité de type "Fabrication de matériel de levage et de manutention".
Le dispositif "Performa Environnement" pourrait m'intéresser car j'ai pour projet de ...
J'ai besoin d'être accompagné(e) sur ...
Merci d'avance pour votre retour</t>
  </si>
  <si>
    <t>user_help: precise / questionnaire . parcours: objectif précis / siret: 34092092500013 / codeNaf: 28.22Z / codeNAF1:  / ville: ANDREZIEUX-BOUTHEON / codePostal: 42160 / région: Auvergne-Rhône-Alpes / structure_sizes: PME / denomination: MARREL / secteur: Fabrication de matériel de levage et de manutention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</si>
  <si>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patrickcouture20@gmail.com</t>
  </si>
  <si>
    <t>Couture</t>
  </si>
  <si>
    <t>QUEBEC COUTURE IMMOBILIER</t>
  </si>
  <si>
    <t>Bonjour,
Mon entreprise a une activité de type "Location de terrains et d'autres biens immobiliers".
Le dispositif "Rénovation énergétique" pourrait m'intéresser car j'ai pour projet d'isolation des mur et d'installation de chauffe eau solaire
J'ai besoin d'être accompagné(e) sur ce projet
Merci d'avance pour votre retour</t>
  </si>
  <si>
    <t>user_help: precise / questionnaire . parcours: objectif précis / siret: 83381537600011 / codeNaf: 68.20B / codeNAF1:  / ville: CORMORANCHE-SUR-SAONE / codePostal: 01290 / région: Auvergne-Rhône-Alpes / structure_sizes: TPE / denomination: QUEBEC COUTURE IMMOBILIER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</si>
  <si>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quaidesbrumeslacrost@gmail.com</t>
  </si>
  <si>
    <t>QUAI DES BRUMES</t>
  </si>
  <si>
    <t>Bonjour,
Mon entreprise a une activité de type "Débits de boissons".
Le dispositif "Rénovation Petit Tertiaire Privé" pourrait m'intéresser car j'ai pour projet de changement de matériel de chauffage
J'ai besoin d'être accompagné(e) sur ...
Merci d'avance pour votre retour</t>
  </si>
  <si>
    <t>user_help: unknown / questionnaire . parcours: je ne sais pas par où commencer / siret: 84265414700011 / codeNaf: 56.30Z / codeNAF1:  / ville: LACROST / codePostal: 71700 / région: Bourgogne-Franche-Comté / structure_sizes: TPE / denomination: QUAI DES BRUMES / secteur: Débits de boissons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</si>
  <si>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bunelceline@icloud.com</t>
  </si>
  <si>
    <t>Bunel</t>
  </si>
  <si>
    <t>Bonjour,
Mon entreprise a une activité de type "industrie".
Le dispositif "Diag Décarbon'Action" pourrait m'intéresser car j'ai pour projet de faire le bilan carbone des sites: 1 en France, et un en Allemagne.
J'ai besoin d'être accompagné(e) sur l'execution du bilan carbone et sa budgétisation
Merci d'avance pour votre retour</t>
  </si>
  <si>
    <t>user_help: precise / questionnaire . parcours: objectif précis / siret:  / codeNaf:  / codeNAF1:  / ville:  / codePostal:  / région: Grand Est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</si>
  <si>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catherine.buisson@formes-et-volumes.fr</t>
  </si>
  <si>
    <t>BUISSON</t>
  </si>
  <si>
    <t>CATHERINE</t>
  </si>
  <si>
    <t>FORMES ET VOLUMES</t>
  </si>
  <si>
    <t>Bonjour,
Mon entreprise a une activité de type "Autres activités manufacturières n.c.a.".
Le dispositif "Diagnostic RSE" pourrait m'intéresser car j'ai pour projet d'intégrer la notion de RSE dans le fonctionnement de l'entreprise.
J'ai besoin d'être accompagné(e) sur le RSE pour la partie RH.
Merci d'avance pour votre retour</t>
  </si>
  <si>
    <t>user_help: precise / questionnaire . parcours: objectif précis / siret: 33535478300078 / codeNaf: 32.99Z / codeNAF1:  / ville: AYTRE / codePostal: 17440 / région: Nouvelle-Aquitaine / structure_sizes: PME / denomination: FORMES ET VOLUMES / secteur: Autres activités manufacturières n.c.a.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</si>
  <si>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reservation@campingfecamp.fr</t>
  </si>
  <si>
    <t>Barus</t>
  </si>
  <si>
    <t>CAMPING DOMAINE DE RENEVILLE</t>
  </si>
  <si>
    <t>Bonjour,
Mon entreprise a une activité de type "Terrains de camping et parcs pour caravanes, véhicules de loisirs".
Le dispositif "Diagnostic Transition Ecologique" pourrait m'intéresser car j'ai pour projet de ...
J'ai besoin d'être accompagné(e) sur ...
Merci d'avance pour votre retour</t>
  </si>
  <si>
    <t>user_help: unknown / questionnaire . parcours: je ne sais pas par où commencer / siret: 98147879500017 / codeNaf: 55.30Z / codeNAF1:  / ville: FECAMP / codePostal: 76400 / région: Normandie / structure_sizes: TPE / denomination: CAMPING DOMAINE DE RENEVILLE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</si>
  <si>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thierry.coirre@landelec.net</t>
  </si>
  <si>
    <t>Coirre</t>
  </si>
  <si>
    <t>LANDELEC</t>
  </si>
  <si>
    <t>Bonjour,
Mon entreprise a une activité de type "Travaux d'installation électrique dans tous locaux".
Le dispositif "Eco-Défis des artisans et des commerçants" pourrait m'intéresser car j'ai pour projet d’améliorer la gestion de nos déchets
J'ai besoin d'être accompagné(e) sur la gestion des différents plastique
Merci d'avance pour votre retour</t>
  </si>
  <si>
    <t>user_help: unknown / questionnaire . parcours: je ne sais pas par où commencer / siret: 95324513100016 / codeNaf: 43.21A / codeNAF1:  / ville: SAINT-SAUVEUR-DES-LANDES / codePostal: 35133 / région: Bretagne / structure_sizes: TPE / denomination: LANDELEC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</si>
  <si>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tavenardhelene@hotmail.fr</t>
  </si>
  <si>
    <t>Tavenard</t>
  </si>
  <si>
    <t>MOULIN DU GOT (MDG)</t>
  </si>
  <si>
    <t>Bonjour,
Je cherche des solutions de financement de rénovation énergétique (isolation de comble et changement de chaudière). Je suis associée dans une SAS coopérative avec activité de marchand de biens immobiliers. Je ne trouve pas d’interlocuteur spécifique pour notre cas. Nous n’avons pas de salariés et nous ne sommes pas non plus une SCI.
Dans le meilleur des cas j’aimerais trouver un financement pour la SAS (aide et surtout ecopret taux zéro) et sinon un montage où un associé locataire ferait directement un prêt individuel.
J’ai bien évidemment contacté aussi France Rénov pour m’aiguiller mais cela ne m’a pas permis de répondre à mes questions.
Une des conseillère de l’Alec à Lyon va essayer de se renseigner sur notre statut auprès de l’Anah.
(En épluchant votre site, je pense comprendre que les aides sont pour des locaux de travail et je ne pense pas que la maison que nous louons soit considéré comme telle.)
Merci pour votre aide
Hélène Tavenard</t>
  </si>
  <si>
    <t>clara.schram-martin+new1@extreme.fr</t>
  </si>
  <si>
    <t>EXTREME AGENCY</t>
  </si>
  <si>
    <t>Bonjour, 
Je vous contacte car j’ai essayé d’envoyer plusieurs formulaires afin d’obtenir des renseignements sur des aides de financement, en vain. 
Pourriez-vous me fournir des informations sur les aides suivantes :
Prêt Vert - Financez votre projet de transition écologique et énergétique grâce au Prêt Vert : https://mission-transition-ecologique.beta.gouv.fr/questionnaire?teeDetail=pret-vert
Formations RSE - Accédez à des formations courtes et opérationnelles aux enjeux du développement durable : https://mission-transition-ecologique.beta.gouv.fr/questionnaire?teeDetail=formations-rse
Je travaille chez l’agence de communication Extreme Agency au sein du pôle RSE.
Je vous remercie d’avance,
Clara Schram-Martin 
clara.schram-martin@extreme.fr</t>
  </si>
  <si>
    <t>NO</t>
  </si>
  <si>
    <t>DOUBLON ligne 672</t>
  </si>
  <si>
    <t>clara.schram-martin+new@extreme.fr</t>
  </si>
  <si>
    <t>Bonjour, 
Je vous contacte car j’ai essayé d’envoyer plusieurs formulaires afin d’obtenir des renseignements sur des aides de financement, en vain. 
Pourriez-vous me fournir des informations sur les aides suivantes :
Prêt Vert - Financez votre projet de transition écologique et énergétique grâce au Prêt Vert : https://mission-transition-ecologique.beta.gouv.fr/questionnaire?teeDetail=pret-vert
Formations RSE - Accédez à des formations courtes et opérationnelles aux enjeux du développement durable : https://mission-transition-ecologique.beta.gouv.fr/questionnaire?teeDetail=formations-rse
Je travaille chez l’agence de communication Extreme Agency au sein du pôle RSE.
Je vous remercie d’avance,
Clara Schram-Martin</t>
  </si>
  <si>
    <t>Transmis via postman</t>
  </si>
  <si>
    <t>denisperrin44810@gmail.com</t>
  </si>
  <si>
    <t>Perrin</t>
  </si>
  <si>
    <t>THEOLISE</t>
  </si>
  <si>
    <t>Madame, Monsieur,
Bonjour,
Mon entreprise a une activité d'hôtellerie/restauration. 
Le dispositif "Prêt Vert - ADEME" pourrait m'intéresser car j'ai pour projet de passer les fenêtres et les portes de ma salle de restaurant en doubles vitrages. Effectivement, nous avions réalisé une première pose de portes et ouvrants en double vitrage il y à une dizaine d'année et cela n'a malheureusement pas été réalisé correctement (ni étanche à l'air, ni à l'eau). Nous étions en procédure judiciaire jusqu'à présent et nous avons obtenu gains de cause. Nous souhaitons aujourd'hui reconduire cette opération afin de limité les déperditions énergétiques que cela engendre encore aujourd'hui.
Le prêt-vert, peut-il nous accompagner et quelle est la démarche?
Merci d'avance pour votre retour</t>
  </si>
  <si>
    <t>user_help: precise / questionnaire . parcours: objectif précis / siret: 48529554700015 / codeNaf: 55.10Z / codeNAF1:  / ville: NOZAY / codePostal: 44170 / région: Pays de la Loire / structure_sizes: TPE / denomination: THEOLISE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</si>
  <si>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davidcoubes@hotmail.com</t>
  </si>
  <si>
    <t>coubes</t>
  </si>
  <si>
    <t>MACOUB</t>
  </si>
  <si>
    <t>Bonjour,
Mon entreprise a une activité de kinésithérapie.
Le dispositif "Rénovation Petit Tertiaire Privé" pourrait m'intéresser car j'ai pour projet d'avoir un meilleur rendement énergétique sur mon bâtiment: isolation et consommation d'énergie.
J'ai besoin d'être accompagné(e) sur les démarches à suivre.
Merci d'avance pour votre retour</t>
  </si>
  <si>
    <t>user_help: unknown / questionnaire . parcours: je ne sais pas par où commencer / siret:  / codeNaf:  / codeNAF1:  / ville:  / codePostal:  / région: Occitanie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</si>
  <si>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laeti.toussaint@sfr.fr</t>
  </si>
  <si>
    <t>TOUSSAINT</t>
  </si>
  <si>
    <t>LAETITIA</t>
  </si>
  <si>
    <t>MAISON TOUSSAINT</t>
  </si>
  <si>
    <t>Bonjour,
Mon entreprise a une activité de type "Boulangerie et boulangerie-pâtisserie".
Le dispositif "Rénovation Petit Tertiaire Privé" pourrait m'intéresser car j'ai pour projet d 'isoler mes locaux...
J'ai besoin d'être accompagné(e) sur .les aides et les démarches ..
Merci d'avance pour votre retour</t>
  </si>
  <si>
    <t>user_help: unknown / questionnaire . parcours: je ne sais pas par où commencer / siret: 82267971800020 / codeNaf: 10.71C / codeNAF1:  / ville: SAINT-DIE-DES-VOSGES / codePostal: 88100 / région: Grand Est / structure_sizes: TPE / denomination: MAISON TOUSSAINT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</si>
  <si>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xufanny123@hotmail.fr</t>
  </si>
  <si>
    <t>xu</t>
  </si>
  <si>
    <t>fanny</t>
  </si>
  <si>
    <t>SNC MARINE (SUSHI YAKI)</t>
  </si>
  <si>
    <t>Bonjour,
Mon entreprise a une activité de type "tourisme".
Le dispositif "TPE gagnantes sur tous les coûts" pourrait m'intéresser car j'ai pour projet de ...
J'ai besoin d'être accompagné(e) sur ...
Merci d'avance pour votre retour</t>
  </si>
  <si>
    <t>user_help: precise / questionnaire . parcours: objectif précis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</si>
  <si>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sylvaingouraud@posteo.net</t>
  </si>
  <si>
    <t>Gouraud</t>
  </si>
  <si>
    <t>Sylvain GOURAUD</t>
  </si>
  <si>
    <t>Bonjour,
Mon entreprise a une activité de type "Création artistique relevant des arts plastiques".
Le dispositif "Coup de pouce Chauffage" pourrait m'intéresser car j'ai pour projet de réaménagement d'un grange en atelier de création.
J'ai besoin d'être accompagné(e) sur l'ensemble des travaux d'économie d'énergie (isolation du bâtiment, chauffage, récupération d'eau de pluie, vmc...)
Merci d'avance pour votre retour</t>
  </si>
  <si>
    <t>user_help: precise / questionnaire . parcours: objectif précis / siret: 45058722500050 / codeNaf: 90.03A / codeNAF1:  / ville: AOUSTE-SUR-SYE / codePostal: 26400 / région: Auvergne-Rhône-Alpes / structure_sizes: TPE / denomination: null / secteur: Création artistique relevant des arts plastiques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</si>
  <si>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Rénovation du bâtiment &gt; redirection PdE</t>
  </si>
  <si>
    <t>lefort-amelie@orange.fr</t>
  </si>
  <si>
    <t>LEFORT</t>
  </si>
  <si>
    <t>Bonjour,
Mon entreprise a une activité de type "Activité profess. rééducation appareillage &amp; pédicures-podologues".
Le dispositif "Coup de pouce Chauffage" pourrait m'intéresser car j'ai pour projet d'achat et rénovation sur un bâtiment ancien 
J'ai besoin d'être accompagné(e) sur les démarches et les aides "coup de pouce"
possibles.
Merci d'avance pour votre retour
Amélie LEFORT</t>
  </si>
  <si>
    <t>user_help: precise / questionnaire . parcours: objectif précis / siret: 81221286800051 / codeNaf: 86.90E / codeNAF1:  / ville: GAP / codePostal: [ND] / région: Provence-Alpes-Côte d'Azur / structure_sizes: TPE / denomination: [ND] / secteur: Activité profess. rééducation appareillage &amp; pédicures-podologues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</si>
  <si>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Transmis à PDE (et mail coup de pouce chauffage envoyé)</t>
  </si>
  <si>
    <t>eurllaterrasse1@bbox.fr</t>
  </si>
  <si>
    <t>heuzé</t>
  </si>
  <si>
    <t>karine</t>
  </si>
  <si>
    <t>EURL LA TERRASSE (LE COMMERCE)</t>
  </si>
  <si>
    <t>Bonjour,
Mon entreprise a une activité de type "Débits de boissons".
Le dispositif "Rénovation Petit Tertiaire Privé" pourrait m'intéresser car j'ai pour projet de ...
J'ai besoin d'être accompagné(e) sur ...
Merci d'avance pour votre retour</t>
  </si>
  <si>
    <t>user_help: unknown / questionnaire . parcours: je ne sais pas par où commencer / siret: 80082740400024 / codeNaf: 56.30Z / codeNAF1:  / ville: SAINT-VAAST-LA-HOUGUE / codePostal: 50550 / région: Normandie / structure_sizes: TPE / denomination: EURL LA TERRASSE / secteur: Débits de boissons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</si>
  <si>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hotel.auxrochersdelocean@gmail.com</t>
  </si>
  <si>
    <t>Remaud</t>
  </si>
  <si>
    <t>Myriam</t>
  </si>
  <si>
    <t>PORTE OCEANE</t>
  </si>
  <si>
    <t>Bonjour,
Mon entreprise a une activité de type "Hôtels et hébergement similaire".
Le dispositif "Baisse Les Watts" pourrait m'intéresser car j'ai pour projet de limiter ma consommation d eau et d électricité 
J'ai besoin d'être accompagné(e) sur ...
Merci d'avance pour votre retour</t>
  </si>
  <si>
    <t>user_help: unknown / questionnaire . parcours: je ne sais pas par où commencer / siret: 88032775400011 / codeNaf: 55.10Z / codeNAF1:  / ville: GIVRAND / codePostal: 85800 / région: Pays de la Loire / structure_sizes: TPE / denomination: PORTE OCEANE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</si>
  <si>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e.quezel@hotmail.fr</t>
  </si>
  <si>
    <t>QUEZEL</t>
  </si>
  <si>
    <t>TROIS E</t>
  </si>
  <si>
    <t>Bonjour,
Mon entreprise a une activité de type "Commerce de détail de journaux et papeterie en magasin spécialisé".
Le dispositif "Baisse Les Watts" pourrait m'intéresser car j'ai pour projet de ...
J'ai besoin d'être accompagné(e) sur ...
Merci d'avance pour votre retour</t>
  </si>
  <si>
    <t>user_help: unknown / questionnaire . parcours: je ne sais pas par où commencer / siret: 80077250100014 / codeNaf: 47.62Z / codeNAF1:  / ville: BRETIGNOLLES-SUR-MER / codePostal: 85470 / région: Pays de la Loire / structure_sizes: TPE / denomination: TROIS E / secteur: Commerce de détail de journaux et papeterie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</si>
  <si>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contact@parcs6jardins.fr</t>
  </si>
  <si>
    <t>ZERMANI</t>
  </si>
  <si>
    <t>SIMLUDE-GASSE PARCS ET JARDINS</t>
  </si>
  <si>
    <t>Bonjour,
Mon entreprise a une activité de type "Services d'aménagement paysager".
Le dispositif "Coup de pouce Chauffage" pourrait m'intéresser car j'ai pour projet de remplacer mon systeme de chauffage electrique par une pompe à chaleur.
J'ai besoin d'être accompagné(e) sur  l'installation, les aides eventuelles et le financement.
Merci d'avance pour votre retour</t>
  </si>
  <si>
    <t>user_help: unknown / questionnaire . parcours: je ne sais pas par où commencer / siret: 87942948800015 / codeNaf: 81.30Z / codeNAF1:  / ville: SAINT-JEAN-DE-MONTS / codePostal: 85160 / région: Pays de la Loire / structure_sizes: TPE / denomination: SIMLUDE-GASSE PARCS ET JARDINS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</si>
  <si>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contact@parcs-jardins.fr</t>
  </si>
  <si>
    <t>contact@menuiserielardon.fr</t>
  </si>
  <si>
    <t>Lardon</t>
  </si>
  <si>
    <t>Baptiste</t>
  </si>
  <si>
    <t>ETS LARDON</t>
  </si>
  <si>
    <t>Bonjour,
Mon entreprise a une activité de type "Travaux de menuiserie bois e.
Le dispositif "Coup de pouce Chauffage" pourrait m'intéresser car j'ai pour projet de remplacer la chaudière de notre atelier par une chaudière à briquette de bois (produit issu de notre production)
J'aimerai également remplacé les anciens néons de notre usine par des néons  led peu consommateurs d'énergie.
J'ai besoin d'être accompagné sur  ces 2 objectifs 
Merci d'avance pour votre retour
Baptiste LARDON 
MENUISERIE LARDON</t>
  </si>
  <si>
    <t>user_help: precise / questionnaire . parcours: objectif précis / siret: 33146730800028 / codeNaf: 43.32A / codeNAF1:  / ville: FIRMINY / codePostal: 42700 / région: Auvergne-Rhône-Alpes / structure_sizes: TPE / denomination: ETS LARDON / secteur: Travaux de menuiserie bois et PVC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</si>
  <si>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sidonie@golfdusauternais.com</t>
  </si>
  <si>
    <t>Decay-Lagrue</t>
  </si>
  <si>
    <t>Sidonie</t>
  </si>
  <si>
    <t>GOLFTEC (GOLF DES GRAVES)</t>
  </si>
  <si>
    <t>Bonjour,
Mon entreprise a une activité de type "Golf".
Le dispositif "Diagnostic Transition Ecologique" pourrait m'intéresser car j'ai pour projet d'inscrire le golf dans une démarche de durabilité à partir du label Golf pour la biodiversité.
J'ai besoin d'être accompagné(e) sur la réalisation d'un inventaire faune et flore sur le domaine. 
Merci d'avance pour votre retour, 
Cordialement</t>
  </si>
  <si>
    <t>user_help: precise / questionnaire . parcours: objectif précis / siret: 34538028100021 / codeNaf: 93.11Z / codeNAF1:  / ville: SAINT-PARDON-DE-CONQUES / codePostal: 33210 / région: Nouvelle-Aquitaine / structure_sizes: TPE / denomination: GOLFTEC / secteur: Gestion d'installations sportives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</si>
  <si>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gestion@sudmeca.com</t>
  </si>
  <si>
    <t>CHAUVIE</t>
  </si>
  <si>
    <t>Françoise</t>
  </si>
  <si>
    <t>SUDMECA</t>
  </si>
  <si>
    <t>Bonjour,
Mon entreprise a une activité de type "Mécanique industrielle".
Le dispositif "Formations RSE" pourrait m'intéresser car j'ai pour projet de ...
J'ai besoin d'être accompagné(e) sur ...
Merci d'avance pour votre retour</t>
  </si>
  <si>
    <t>user_help: unknown / questionnaire . parcours: je ne sais pas par où commencer / siret: 38865362800023 / codeNaf: 25.62B / codeNAF1:  / ville: SIGOULES-ET-FLAUGEAC / codePostal: 24240 / région: Nouvelle-Aquitaine / structure_sizes: TPE / denomination: SUDMECA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</si>
  <si>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jblismonde@app-s.fr</t>
  </si>
  <si>
    <t>LISMONDE</t>
  </si>
  <si>
    <t>Jean-baptiste</t>
  </si>
  <si>
    <t>ASSISTANCE PROJET PATRIMOINE SANTE</t>
  </si>
  <si>
    <t>Bonjour,
Mon entreprise a une activité de type "tertiaire" fraichement créée.
Le dispositif "Performa Environnement" pourrait m'intéresser car j'aimerai tout de suite que l'entreprise fasse de son mieux vis à vis de son bilan carbone.
J'aimerai avoir un oeil externe sur mon activité et les axes d'améliorations possibles.</t>
  </si>
  <si>
    <t>user_help: unknown / questionnaire . parcours: je ne sais pas par où commencer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</si>
  <si>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alexandre.monsel@chaumont.leclerc</t>
  </si>
  <si>
    <t>Monsel</t>
  </si>
  <si>
    <t>MONAD</t>
  </si>
  <si>
    <t>Bonjour,
Mon entreprise a une activité de type "Commerce de détail d'habillement en magasin spécialisé".
Le dispositif "Prêt Action Climat" pourrait m'intéresser car j'ai pour projet de remplacer mon eclairage par du LED. 
J'ai besoin d'être accompagné(e) sur le financement ou subvention. 
Merci d'avance pour votre retour</t>
  </si>
  <si>
    <t>user_help: precise / questionnaire . parcours: objectif précis / siret: 79105241800013 / codeNaf: 47.71Z / codeNAF1:  / ville: CHAUMONT / codePostal: 52000 / région: Grand Est / structure_sizes: TPE / denomination: MONAD / secteur: Commerce de détail d'habillement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</si>
  <si>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atelier.auzance@gmail.com</t>
  </si>
  <si>
    <t>TESSON</t>
  </si>
  <si>
    <t>BRICE</t>
  </si>
  <si>
    <t>ATELIER AUZANCE</t>
  </si>
  <si>
    <t>Bonjour,
Mon entreprise a une activité de type "Activités spécialisées de design".
Le dispositif "Prêt Économies d’Énergie (PEE)" pourrait m'intéresser car j'ai pour projet d'installer des panneaux photovoltaïques en autoconsommation 
J'ai besoin d'être accompagné(e) sur le montage du dossier d'aides potentielles
Merci d'avance pour votre retour</t>
  </si>
  <si>
    <t>user_help: unknown / questionnaire . parcours: je ne sais pas par où commencer / siret: 88508952400015 / codeNaf: 74.10Z / codeNAF1:  / ville: BREM-SUR-MER / codePostal: 85470 / région: Pays de la Loire / structure_sizes: TPE / denomination: ATELIER AUZANCE / secteur: Activités spécialisées de design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</si>
  <si>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odiledesseaux@orange.fr</t>
  </si>
  <si>
    <t>DESSEAUX</t>
  </si>
  <si>
    <t>Odile</t>
  </si>
  <si>
    <t>Odile DESSEAUX</t>
  </si>
  <si>
    <t>Bonjour,
Mon entreprise a une activité de type "tertiaire".
Le dispositif "Prêt Économies d’Énergie (PEE)" pourrait m'intéresser car j'ai pour projet de remplacer mon ancienne chaudière à gaz ( elle n’est pas à condensation) par une pompe à chaleur.
J'ai besoin d'être accompagné(e) sur le financement, ainsi que pour avoir des infos sur les certificats d’économie d’énergie. 
Merci d'avance pour votre retour</t>
  </si>
  <si>
    <t>user_help: precise / questionnaire . parcours: objectif précis / siret:  / codeNaf:  / codeNAF1:  / ville:  / codePostal:  / région: Normandie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</si>
  <si>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direction@vendee-evasion.fr</t>
  </si>
  <si>
    <t>EUGENE</t>
  </si>
  <si>
    <t>Pierre-Yves</t>
  </si>
  <si>
    <t>VENDEE EVASION PARACHUTISME</t>
  </si>
  <si>
    <t>Bonjour,
Mon entreprise a une activité de type "Enseignement de disciplines sportives et d'activités de loisirs".
Le dispositif "Prêt Action Climat" pourrait m'intéresser car j'ai pour projet de ...
J'ai besoin d'être accompagné(e) sur ...
Merci d'avance pour votre retour</t>
  </si>
  <si>
    <t>user_help: precise / questionnaire . parcours: objectif précis / siret: 51830222900027 / codeNaf: 85.51Z / codeNAF1:  / ville: LES SABLES D'OLONNE / codePostal: 85180 / région: Pays de la Loire / structure_sizes: TPE / denomination: VENDEE EVASION PARACHUTISME / secteur: Enseignement de disciplines sportives et d'activités de loisirs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</si>
  <si>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direction-fleurdesel@hotmail.fr</t>
  </si>
  <si>
    <t>WATTECAMPS</t>
  </si>
  <si>
    <t>Pierrick</t>
  </si>
  <si>
    <t>FLEUR DE SEL</t>
  </si>
  <si>
    <t>Bonjour,
Mon entreprise a une activité de type "Hôtels et hébergement similaire".
Le dispositif "Prêt Économies d’Énergie (PEE)" pourrait m'intéresser car j'ai pour projet d'une installation de panneaux solaires au sol d'une surface entre 70 et 90 m2. Je n'ai pas encore contacté de professionnels pour ce projet.
Merci d'avance pour votre retour</t>
  </si>
  <si>
    <t>user_help: precise / questionnaire . parcours: objectif précis / siret: 32379080800014 / codeNaf: 55.10Z / codeNAF1:  / ville: NOIRMOUTIER EN L'ILE / codePostal: 85330 / région: Pays de la Loire / structure_sizes: TPE / denomination: FLEUR DE SEL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</si>
  <si>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sarah@conseiletvous.fr</t>
  </si>
  <si>
    <t>Labaied</t>
  </si>
  <si>
    <t>Sarah</t>
  </si>
  <si>
    <t>CONSEIL ET VOUS</t>
  </si>
  <si>
    <t>Bonjour,
Mon entreprise a une activité de type "Conseil pour les affaires et autres conseils de gestion".
Le dispositif "Rénovation Petit Tertiaire Privé" pourrait m'intéresser car j'ai pour projet de ...
J'ai besoin d'être accompagné(e) sur ...
Merci d'avance pour votre retour</t>
  </si>
  <si>
    <t>user_help: unknown / questionnaire . parcours: je ne sais pas par où commencer / siret: 83115805000029 / codeNaf: 70.22Z / codeNAF1:  / ville: SAINT-JEAN-DE-BOISEAU / codePostal: 44640 / région: Pays de la Loire / structure_sizes: TPE / denomination: CONSEIL ET VOUS / secteur: Conseil pour les affaires et autres conseils de gestion / entreprise . secteur d'activité . est artisanat: non / entreprise . secteur d'activité . est industrie: non / entreprise . secteur d'activité . est tourisme: non / entreprise . secteur d'activité . est agriculture: non / entreprise . secteur d'activité . est autre secteur: non / entreprise . secteur d'activité . est tertiaire: oui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code NAF niveau 1 . est M: oui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</si>
  <si>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juspurlub@gmail.com</t>
  </si>
  <si>
    <t>Tribollet</t>
  </si>
  <si>
    <t>Lionel TRIBOLLET</t>
  </si>
  <si>
    <t>Bonjour,
Mon entreprise a une activité de type "Préparation de jus de fruits et légumes".
Le dispositif "TPE gagnantes sur tous les coûts" pourrait m'intéresser car j'ai pour projet d'aménager un espace de travail adapté permettant de maitriser les ressources en eau et énergie...
J'ai besoin d'être accompagné(e) notamment sur les questions de traitement des eaux de nettoyage et leur réutilisation.
Merci d'avance pour votre retour</t>
  </si>
  <si>
    <t>user_help: precise / questionnaire . parcours: objectif précis / siret: 82396999300018 / codeNaf: 10.32Z / codeNAF1:  / ville: ROUSSILLON / codePostal: 84220 / région: Provence-Alpes-Côte d'Azur / structure_sizes: TPE / denomination: null / secteur: Préparation de jus de fruits et légumes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</si>
  <si>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atelier@lafourmy.com</t>
  </si>
  <si>
    <t>Fourmy</t>
  </si>
  <si>
    <t>LAFOURMY</t>
  </si>
  <si>
    <t>Bonjour madame, monsieur,
mon entreprise a une activité de création et fabrication d'agencement et meuble sur mesure et l’idée de designer et fabriquer des objets éco-responsable et éco-conçu à partir de déchets germe depuis plusieurs mois...
À la rentrée la décision de tout mettre en œuvre pour les créer et les fabriquer a été enfin lancé avec un très bel accueil et soutien des acteurs locaux (la CARO, l’association Circule’R, l’Innofactory, les entreprises partenaires etc…)
Après avoir sourcé les différents matériaux (déchets) localement, il a fallu créer et adapter le design en fonction des dimensions des chutes. Plusieurs prototypes ont été réalisé et de nombreuses créations sont à venir, mais pour la fabrication, l’investissement dans une machine à contrôle numérique (CNC) devient indispensable : fabriquer de petites séries ne serait pas possible et rentable sans cela. Il faut savoir également qu’il y a un surcoût important dû au temps passé pour le sourçage, le trie et le retaillage des déchets qui impose de nombreuses manipulations. Mais au final, les produits créés auront un impact carbone extrêmement bas ! Ceux-ci permettront aux collectivités et aux entreprises du territoire d'avoir une alternative éco-conçu et éco-responsable pour l'achat d'objets (pot à crayons etc...), et mobiliers (bancs, tables...).
C'est la raison pour laquelle je vous contacte et vous sollicite aujourd'hui afin de bénéficier d'une aide au sein du dispositif "Tremplin" n'ayant pas les ressources nécessaires pour cet investissement.
Concrètement, pour un modèle de petite taille, l'investissment serait de l'ordre de 10000€ environ (devis à l'appui). Cette machine à commande numérique d'entrée de gamme pouraît servir à la découpe mais aussi à la gravure pour personnaliser les objets avec une seule et même machine.
Je vous remercie d'avance pour votre retour et reste à votre disposition pour tout complément d'information.
En vous souhaitant une belle journée.
Cordialement,
Florian Fourmy
+33 6 82 39 95 92
Atelier@LaFourmy.com
http://www.LaFourmy.com
https://www.facebook.com/LaFourmyAtelier/
https://www.instagram.com/LaFourmyAtelier/
https://www.linkedin.com/company/LaFourmy/</t>
  </si>
  <si>
    <t>thade.gharapetian@hotmail.fr</t>
  </si>
  <si>
    <t>Gharapetian</t>
  </si>
  <si>
    <t>Thadé</t>
  </si>
  <si>
    <t>ASSOCIATION DE L ECOLE TARKMANTCHATZ</t>
  </si>
  <si>
    <t>Bonjour,
Mon entreprise a une activité de type "Autres enseignements".
Le dispositif "Coup de pouce Chauffage" pourrait m'intéresser car j'ai pour projet de rénover certaines parties de l’école et voudrais en profiter pour faire des travaux de rénovation des systèmes de chauffage pour réaliser des économies d’énergie. 
J'ai besoin d'être accompagné(e) sur les aides auxquelles nous aurions droit. 
Merci d'avance pour votre retour</t>
  </si>
  <si>
    <t>user_help: precise / questionnaire . parcours: objectif précis / siret: 41057393500013 / codeNaf: 85.59B / codeNAF1:  / ville: ISSY-LES-MOULINEAUX / codePostal: 92130 / région: Île-de-France / structure_sizes: TPE / denomination: ASSOCIATION DE L ECOLE TARKMANTCHATZ / secteur: Autres enseignements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</si>
  <si>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scmdubienetre@gmail.com</t>
  </si>
  <si>
    <t>leboucher</t>
  </si>
  <si>
    <t>jeremy</t>
  </si>
  <si>
    <t>SCM DU BIEN ETRE</t>
  </si>
  <si>
    <t>Bonjour,
Mon entreprise a une activité de type "masseur kinésithérapeute"
Le dispositif "Coup de pouce Chauffage" pourrait m'intéresser car j'ai pour projet de changement de chaudier
J'ai besoin d'être accompagné(e) sur les aides pour la conversion
Merci d'avance pour votre retour</t>
  </si>
  <si>
    <t>user_help: precise / questionnaire . parcours: objectif précis / siret: 48900677500014 / codeNaf: 66.19A / codeNAF1:  / ville: LE MANS / codePostal: 72000 / région: Pays de la Loire / structure_sizes: TPE / denomination: SCM DU BIEN ETRE / secteur: Supports juridiques de gestion de patrimoine mobilier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</si>
  <si>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simon.azencot@free.fr</t>
  </si>
  <si>
    <t>Azencot</t>
  </si>
  <si>
    <t>ASS CULTURELLE ISRAELITE (ACIV)</t>
  </si>
  <si>
    <t>Bonjour,
Mon entreprise a une activité de type "association cultuelle".
Le dispositif "Rénovation Petit Tertiaire Privé" m'intéresse vivement et urgemment car j'ai pour projet la transition et rénovation énergétique (en plus d’autres travaux).
J'ai besoin d'être accompagné(e) pour une étude complète : analyse, préconisations, aides et subventions, etc…
Merci d'avance pour votre retour</t>
  </si>
  <si>
    <t>duartesolaire@gmail.com</t>
  </si>
  <si>
    <t>duarte</t>
  </si>
  <si>
    <t>marlon</t>
  </si>
  <si>
    <t>Marlon DUARTE</t>
  </si>
  <si>
    <t>Bonjour,
Mon entreprise a une activité de type "Autres travaux de finition".
Le dispositif "Prêt Économies d’Énergie (PEE)" pourrait m'intéresser car j'ai pour projet de ...
J'ai besoin d'être accompagné(e) sur ...
Merci d'avance pour votre retour</t>
  </si>
  <si>
    <t>user_help: unknown / questionnaire . parcours: je ne sais pas par où commencer / siret: 91403981300011 / codeNaf: 43.39Z / codeNAF1:  / ville: SOLAIZE / codePostal: 69360 / région: Auvergne-Rhône-Alpes / structure_sizes: TPE / denomination: null / secteur: Autres travaux de finition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</si>
  <si>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pioud.zoeco@orange.fr</t>
  </si>
  <si>
    <t>Pioud</t>
  </si>
  <si>
    <t>Anne-Marie</t>
  </si>
  <si>
    <t>RELMA S A</t>
  </si>
  <si>
    <t>Bonjour 
je me permets de vous contacter car je vais accompagner une entreprise de moins 20 salariés sur un référentiel métier environnemental (Leather Working Group) qui touche les domaines suivants :
- la stratégie environnementale
-  les économies d’énergie
- la gestion des déchets
- les émissions sonores
- l’utilisation de l’eau
- le traitement des effluents
- la gestion des produits chimiques 
- les situations d’urgence
Afin d’être reconnue l’entreprise souhaite  se faire certifier LWG et être accompagnée. Cependant comme c’est une TPE, je suis à la recherche de financements possibles
Pouvez-vous me dire ce qu’il est possible de faire, sachant que c’est avec moi que l’entreprise souhaite travailler pour un accompagnement sur mesure ?
Je vous remercie
Cordialement
Anne-Marie Pioud</t>
  </si>
  <si>
    <t>06.78.80.42.64</t>
  </si>
  <si>
    <t>ounsse.drine+new@hotmail.com</t>
  </si>
  <si>
    <t>FLOD C&amp;F</t>
  </si>
  <si>
    <t>Bonjour,
Nous sommes une start-up greentech et industrielle (créée depuis fin avril 2023) dans la verticale de l’environnement, adaptation et résilience climatique.
Nous souhaiterions obtenir des informations sur plusieurs dispositifs de financement : aide tremplin, aux diagnostics, études, et investissements, politique RSE, écoconception etc.  
En somme, notre demande porte sur le financement d’études et d’investissements pour la réalisation de notre projet, un projet « phasé » (faisabilité-développement-croissance).
Selon moi, l’accompagnement en matière de rénovation, économies d’énergie, véhicule interviendrait à une autre étape du projet.
C’est pourquoi, je me tiens à votre disposition, pour discuter plus amplement de nos besoins, afin de flécher le mécanisme d’aide, au moment approprié.
Dans l’attente de votre retour,
Merci encore et très belle journée,
Bien cordialement.
Ounsse DRINE
0650821546
ounsse.drine@hotmail.com</t>
  </si>
  <si>
    <t>misteroffroad@icloud.com</t>
  </si>
  <si>
    <t>Peillon</t>
  </si>
  <si>
    <t>Bonjour,
Nous avons comme projet d’installer des panneaux solaires, de récupérer l’eau de pluie, et de changer nos véhicules thermiques en véhicule électrique. Est-il possible d’avoir les conseils et le suivi de vos services dans ces différents étapes de notre transition écologique et de ses différents projets.
Cordialement
Jérôme PEILLON
0675652356
Mister offroad et mot quad concept</t>
  </si>
  <si>
    <t>Transmis à PDE et mail Bonus écologique envoyé</t>
  </si>
  <si>
    <t>jonathan.lemousse+new@hopps-group.com</t>
  </si>
  <si>
    <t>Bonjour,
Je travaille pour une entreprise du nom de Drive To Home (Numéros du Siret : 90854510600019) qui a une activité de type "Transports routiers de fret interurbains". 
Le dispositif "Prêt Vert" pourrait être intéressant et j'aurais voulu avoir des informations sur le prêt vert dans sa globalité et plus précisément sur le taux du prêt.
Merci d'avance pour votre retour,
Cordialement,
Jonathan LEMOUSSE
jonathan.lemousse@hopps-group.com</t>
  </si>
  <si>
    <t>07.81.16.29.16</t>
  </si>
  <si>
    <t>angele.marion@eleve.insp.gouv.fr</t>
  </si>
  <si>
    <t>Angèle</t>
  </si>
  <si>
    <t>REYDELET DUMOULIN</t>
  </si>
  <si>
    <t>Bonjour, 
Le groupe DM2F a une activité d'industrie métallurgique. Il est spécialisé dans la transformation des métaux en feuilles et bobines refendues, découpage, emboutissage, tôlerie, soudure, etc.
Les dispositifs de "bonus écologique", de "prime à la conversion", de "refit industriel" pourraient contribuer à la décarbonation de la flotte de véhicules de l'entreprise.
Suite à un diagnostic carbone, nous souhaiterions électrifier notre flotte de véhicule lourd (1 camion essence de 10 tonnes consommant 9000 litres par an - 20 litres au 100km) et légers (11 VL essence dont 4 utilitaires consommant environ 16 000 litres par an). Nous souhaiterions prioritairement électrifier le véhicule lourd qui réalise des trajets et des distances fixes et pour lequel l'amortissement de l'investissement, infrastructure comprise, se ferait plus rapidement.
Pour ce faire, nous souhaiterions disposer d'une visibilité sur i) le montant de l'investissement pour l'électrification du véhicule lourd (infrastructure de recharge comprise) et, a maxima, de la flotte de véhicules légers iii) les dispositifs d'accompagnement auxquels l'entreprise serait éligible iii) la stratégie d'amortissement de l'investissement à moyen terme, avec notamment les économies réalisées par rapport aux solutions thermiques.
Bien cordialement,
L'entreprise DM2F</t>
  </si>
  <si>
    <t>coqslitscaux@outlook.fr</t>
  </si>
  <si>
    <t>Debris</t>
  </si>
  <si>
    <t>ECO-HAMEAU DES COQS'LITSCAUX</t>
  </si>
  <si>
    <t>Bonjour,
Mon entreprise a une activité de type "tourisme".
Le dispositif "Coup de pouce Chauffage" pourrait m'intéresser car j'ai pour projet de d'installer une PAC eau/eau
J'ai besoin d'être accompagné(e) sur les sources de financement.
Merci d'avance pour votre retour</t>
  </si>
  <si>
    <t>user_help: precise / questionnaire . parcours: objectif précis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</si>
  <si>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nowhere005@protonmail.com</t>
  </si>
  <si>
    <t>karam</t>
  </si>
  <si>
    <t>john</t>
  </si>
  <si>
    <t>SCI ITALIE RUBIS</t>
  </si>
  <si>
    <t>Bonjour,
Mon entreprise a une activité de type "Location de terrains et d'autres biens immobiliers".
Le dispositif "Coup de pouce Chauffage" pourrait m'intéresser car j'ai pour projet d'installer un insert.
J'ai besoin d'être accompagné sur la validité de ma démarche.
Merci d'avance pour votre retour</t>
  </si>
  <si>
    <t>user_help: precise / questionnaire . parcours: objectif précis / siret: 38033654500021 / codeNaf: 68.20B / codeNAF1:  / ville: VILLEJUIF / codePostal: 94800 / région: Île-de-France / structure_sizes: TPE / denomination: SCI ITALIE RUBIS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</si>
  <si>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concerne un insert : redirection vers PdE</t>
  </si>
  <si>
    <t>melvintouch2023@yahoo.com</t>
  </si>
  <si>
    <t>Djokam</t>
  </si>
  <si>
    <t>Christel</t>
  </si>
  <si>
    <t>Christel DJOKAM LIENOU</t>
  </si>
  <si>
    <t>Bonjour,
Mon entreprise a une activité de type "tertiaire".
Le dispositif "Formations-actions Baisse les watts" pourrait m'intéresser car j'ai pour projet de ...
J'ai besoin d'être accompagné(e) sur ...
Merci d'avance pour votre retour</t>
  </si>
  <si>
    <t>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</si>
  <si>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Mail Baisse les Watts envoyé</t>
  </si>
  <si>
    <t>nmagloire@groupelouange.com</t>
  </si>
  <si>
    <t>Magloire</t>
  </si>
  <si>
    <t>Nelly</t>
  </si>
  <si>
    <t>LOUANGE</t>
  </si>
  <si>
    <t>Bonjour,
Mon entreprise a une activité de type service logistique BTP.
Le dispositif "Formations-actions Baisse les watts" pourrait m'intéresser car j'ai pour projet de réduire les émissions GES de mon entreprise. 
J'ai besoin d'être accompagnée sur la réduction de la consommation de nos énergies.
Merci d'avance pour votre retour.</t>
  </si>
  <si>
    <t>sadiyaman@feel-inde.com</t>
  </si>
  <si>
    <t>SOUNDIRAMOURTY</t>
  </si>
  <si>
    <t>ADIYAMAN</t>
  </si>
  <si>
    <t>FEEL-INDE (FI)</t>
  </si>
  <si>
    <t>Bonjour,
Mon entreprise a une activité de type "industrie".
Le dispositif "Imprim'vert" pourrait m'intéresser car j'ai pour projet de ...
J'ai besoin d'être accompagné(e) sur ...
Merci d'avance pour votre retour</t>
  </si>
  <si>
    <t>imprim-vert</t>
  </si>
  <si>
    <t>user_help: unknown / questionnaire . parcours: je ne sais pas par où commencer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</si>
  <si>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bm@chateau-haut-bonneau.com</t>
  </si>
  <si>
    <t>marchand</t>
  </si>
  <si>
    <t>bruno</t>
  </si>
  <si>
    <t>SCEA CHATEAU HAUT BONNEAU</t>
  </si>
  <si>
    <t>Bonjour,
Mon entreprise a une activité de type "Culture de la vigne".
Le dispositif "Prêt Action Climat" pourrait m'intéresser car j'ai pour projet d'installer des panneaux photovoltaïque en autoconsommation pour notre chai de vinification.
J'ai besoin d'être accompagné(e) sur 7 ans.
Merci d'avance pour votre retour
Bien cordialement</t>
  </si>
  <si>
    <t>user_help: precise / questionnaire . parcours: objectif précis / siret: 50204941400019 / codeNaf: 01.21Z / codeNAF1:  / ville: MONTAGNE / codePostal: 33570 / région: Nouvelle-Aquitaine / structure_sizes: TPE / denomination: SCEA CHATEAU HAUT BONNEAU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</si>
  <si>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nicolas.duault@hotmail.fr</t>
  </si>
  <si>
    <t>DUAULT</t>
  </si>
  <si>
    <t>LMPA</t>
  </si>
  <si>
    <t>Bonjour,
Mon entreprise a une activité de type "Location de terrains et d'autres biens immobiliers".
Le dispositif "Rénovation énergétique" pourrait m'intéresser car j'ai pour projet d'amélioration de l'isolation des rampants ...
J'ai besoin d'être accompagné(e) sur les démarches à mener...
Merci d'avance pour votre retour</t>
  </si>
  <si>
    <t>user_help: precise / questionnaire . parcours: objectif précis / siret: 95371072000012 / codeNaf: 68.20B / codeNAF1:  / ville: NOYAL-CHATILLON-SUR-SEICHE / codePostal: 35230 / région: Bretagne / structure_sizes: TPE / denomination: LMPA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</si>
  <si>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horteneuve2@gmail.com</t>
  </si>
  <si>
    <t>Anceau</t>
  </si>
  <si>
    <t>PHARMACIE HORTE NEUVE</t>
  </si>
  <si>
    <t>Bonjour,
Mon entreprise a une activité de type "Commerce de détail produits pharmaceutiques (magasin spécialisé)".
Le dispositif "Rénovation Petit Tertiaire Privé" pourrait m'intéresser car j'ai pour projet de rénover mes locaux
J'ai besoin d'être accompagné.
Merci d'avance pour votre retour</t>
  </si>
  <si>
    <t>user_help: unknown / questionnaire . parcours: je ne sais pas par où commencer / siret: 84998133700017 / codeNaf: 47.73Z / codeNAF1:  / ville: NARBONNE / codePostal: 11100 / région: Occitanie / structure_sizes: TPE / denomination: PHARMACIE HORTE NEUVE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unknown / questionnaire . objectif prioritaire . est la gestion des déchets: oui / wastes_sorting: unknown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</si>
  <si>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thierry.robin@optimqse.fr</t>
  </si>
  <si>
    <t>OPTIM'QSE</t>
  </si>
  <si>
    <t>Bonjour,
Mon entreprise a une activité de type "Activités spécialisées, scientifiques et techniques diverses". Notre mission est d'accompagner les entreprises dans les domaines de la santé-sécurité, de l'environnement et de la qualité.
Le dispositif "Bonus écologique" pourrait m'intéresser car j'ai pour projet de mettre à disposition de notre collaborateur et de ses deux dirigeants actionnaires des voitures de fonction électriques pour remplacer les vieilles voitures personnelles diesel.
J'ai besoin d'avoir des informations sur les aides possibles pour une TPE dans le cadre d'une location longue durée de 3 voitures électriques.
Merci d'avance pour votre retour</t>
  </si>
  <si>
    <t>user_help: precise / questionnaire . parcours: objectif précis / siret: 89300476200017 / codeNaf: 74.90B / codeNAF1:  / ville: SAINT-GENIS-LAVAL / codePostal: 69230 / région: Auvergne-Rhône-Alpes / structure_sizes: TPE / denomination: OPTIM'QSE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</si>
  <si>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c.a.systeme.son@gmail.com</t>
  </si>
  <si>
    <t>clement</t>
  </si>
  <si>
    <t>alazard</t>
  </si>
  <si>
    <t>CA SYSTEME SON</t>
  </si>
  <si>
    <t>Bonjour,
Mon entreprise a une activité de type "Activités de soutien au spectacle vivant".
Le dispositif "Prime à la conversion" pourrait m'intéresser car j'ai pour projet de ...
J'ai besoin d'être accompagné(e) sur ...
Merci d'avance pour votre retour</t>
  </si>
  <si>
    <t>user_help: unknown / questionnaire . parcours: je ne sais pas par où commencer / siret: 90252040200014 / codeNaf: 90.02Z / codeNAF1:  / ville: AUJOLS / codePostal: 46090 / région: Occitanie / structure_sizes: TPE / denomination: CA SYSTEME SON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</si>
  <si>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sarlsaintclair@gmail.com</t>
  </si>
  <si>
    <t>Bourdoncle</t>
  </si>
  <si>
    <t>Elisabeth</t>
  </si>
  <si>
    <t>SARL SAINT CLAIR</t>
  </si>
  <si>
    <t>Bonjour,
Mon entreprise a une activité de type "Hôtels et hébergement similaire".
Le dispositif "Rénovation énergétique" pourrait m'intéresser car j'ai pour projet de changement de ma chaudière au fioul par une pompe à chaleur électrique.
J'ai besoin d'être accompagné(e) vérifier mon éligibilité. 
Votre site mentionne le secteur outre-mer, pouvez vous me dire si la métropole (Toulouse) peut bénéficier du crédit d'impôts de 30%.
Merci d'avance pour votre retour</t>
  </si>
  <si>
    <t>user_help: precise / questionnaire . parcours: objectif précis / siret: 50218726300012 / codeNaf: 55.10Z / codeNAF1:  / ville: BALMA / codePostal: 31130 / région: Occitanie / structure_sizes: TPE / denomination: SARL SAINT CLAIR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</si>
  <si>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Type de source</t>
  </si>
  <si>
    <t>Intitulé de la source</t>
  </si>
  <si>
    <t>Détail de la source</t>
  </si>
  <si>
    <t>Identifiant du besoin</t>
  </si>
  <si>
    <t>NbBesoin</t>
  </si>
  <si>
    <t>Date de création du besoin</t>
  </si>
  <si>
    <t>Thème réel</t>
  </si>
  <si>
    <t>Sujet réel</t>
  </si>
  <si>
    <t>Statut du besoin</t>
  </si>
  <si>
    <t>Date de clôture du besoin</t>
  </si>
  <si>
    <t>Statut de la mise en relation</t>
  </si>
  <si>
    <t>Date de cloture</t>
  </si>
  <si>
    <t>Antenne de l’expert</t>
  </si>
  <si>
    <t>Institution de l’expert</t>
  </si>
  <si>
    <t>Commentaires des conseillers de l’antenne</t>
  </si>
  <si>
    <t>Iframe</t>
  </si>
  <si>
    <t>france-transition-ecologique</t>
  </si>
  <si>
    <t>Mettre en oeuvre sa transition écologique &amp; RSE</t>
  </si>
  <si>
    <t>Clôturé avec une aide proposée</t>
  </si>
  <si>
    <t>CMA 43 HAUTE LOIRE</t>
  </si>
  <si>
    <t>Chambre des Métiers et de l'Artisanat (CMA)</t>
  </si>
  <si>
    <t>- 06/11/2023 11:15 J'ai mis Mr MATTHIEU COULANGES en contact avec un conseiller expert environnement de la chambre de métiers.</t>
  </si>
  <si>
    <t>CCI 07 Ardèche</t>
  </si>
  <si>
    <t>Chambre de Commerce et d'Industrie (CCI)</t>
  </si>
  <si>
    <t>- 27/11/2023 09:22 J'ai appelé le chef d'entreprise. Il va se tourner vers la mairie pour vérifier la faisabilité du solaire thermique ou PV avec l'ABF. Ensuite il revient vers moi et je l'aide techniquement et sur le montage au dossier d'aides financières.</t>
  </si>
  <si>
    <t>Campagne</t>
  </si>
  <si>
    <t>experimentation-equipe</t>
  </si>
  <si>
    <t>Initier une démarche générale de transition écologique</t>
  </si>
  <si>
    <t>CMA 971 Guadeloupe</t>
  </si>
  <si>
    <t>- 04/12/2023 12:58 j'ai appelé le chef d'entreprise ce jour et il a été réorienté vers la Chambre d'Agriculture afin de mieux pouvoir développer son projet dans l'agriculture.</t>
  </si>
  <si>
    <t>CMA 33 Gironde - Bordeaux</t>
  </si>
  <si>
    <t>- 08/11/2023 11:00 Rv diag énergie pour le 15/12/2023 dans les locaux de l'entreprise à Langon
- 08/11/2023 17:37 Audit énergie le 12/12/2023 pour les 5 sites de l'entreprise avec plan d'actions d'économie d'énergie</t>
  </si>
  <si>
    <t>CCIR Bourgogne Franche-Comté</t>
  </si>
  <si>
    <t>- 11/12/2023 10:21 Demande prise en charge, l'entreprise a été accompagnée.</t>
  </si>
  <si>
    <t>CCI 76 Seine Maritime - Rouen Métropole</t>
  </si>
  <si>
    <t>- 08/12/2023 15:10 Conseil apporté sur les CEE et crédit d'impôt pour isolation du bâtiment.</t>
  </si>
  <si>
    <t>Faire un bilan et développer sa stratégie RSE</t>
  </si>
  <si>
    <t>Aract Normandie</t>
  </si>
  <si>
    <t>Agence Nationale pour l'Amélioration des Conditions de Travail (ANACT)</t>
  </si>
  <si>
    <t>- 13/11/2023 12:51 Bonjour, Monsieur Eric Peltier, chargé de mission va prendre contact avec Monsieur Lebègue, afin d'approfondir la demande.
L'Aract travaillant sur une offre de service transition écologique.
- 05/12/2023 10:15 Monsieur Peltier a contacté via un mail M Lebègue renvoie vers ADEME pour financement - Ouverture vers un accompagnement sur les conditions de travail et transition écologique et travail</t>
  </si>
  <si>
    <t>Service client de Bpifrance</t>
  </si>
  <si>
    <t>Banque publique d'investissement (Bpifrance)</t>
  </si>
  <si>
    <t>- 14/11/2023 11:45 Transmis au CA de Besançon</t>
  </si>
  <si>
    <t>- 15/12/2023 10:44 Rappel concernant l'énergie en janvier, validé avec l'entreprise</t>
  </si>
  <si>
    <t>CCI 33 Gironde - Bordeaux</t>
  </si>
  <si>
    <t>- 14/11/2023 09:26 Contact et prise de RDV avec conseiller RSE CCI.</t>
  </si>
  <si>
    <t>- 14/11/2023 11:56 Transmis équipe diag</t>
  </si>
  <si>
    <t>CCI 42 &amp; 69 Métropolitaine Lyon Saint-Etienne Roanne</t>
  </si>
  <si>
    <t>- 21/11/2023 09:27 Je réponds à la demande en orientant vers le service dédié</t>
  </si>
  <si>
    <t>CCI 01 Ain</t>
  </si>
  <si>
    <t>- 22/11/2023 08:32 Transmis au conseiller concerné
- 22/11/2023 13:59 Contact pris ce jour avec MME POLLIEN, échange sur projet, lien avec ALEC AIN suite audit réalisé en 2021, information transmise sur les aides disponibles.</t>
  </si>
  <si>
    <t>CCIR Grand Est</t>
  </si>
  <si>
    <t>- 27/11/2023 16:40 Ce n'est pas en Alsace
- 29/11/2023 10:53 Suivi par conseillère Noée Margot Haag</t>
  </si>
  <si>
    <t>- 27/11/2023 16:49 Proposons Diag eco flux</t>
  </si>
  <si>
    <t>- 22/11/2023 08:31 Transmis au conseiller concerné
- 23/11/2023 11:19 Eu au tel, renseignement sur les aides CEE et crédit impôt, lien avec le site nr-pro.fr pour les CEE.</t>
  </si>
  <si>
    <t>CCI 56 Morbihan</t>
  </si>
  <si>
    <t>CCIR Ile-de-France</t>
  </si>
  <si>
    <t>- 01/12/2023 10:39 1 12 23 10H36 CLIENTE EN LIGNE OK ENTRETIEN ORIENTATION TRANSITION ECO / ENV FICH / ORIENTATION EN INTERNE AUPRES D'UN EXPERT</t>
  </si>
  <si>
    <t>CCI 37 Touraine</t>
  </si>
  <si>
    <t>- 30/11/2023 14:15 Demande traitée le 30/11/23</t>
  </si>
  <si>
    <t>- 29/11/2023 10:42 Message laissé afin d'être suivi par un conseiller transition écologique.</t>
  </si>
  <si>
    <t>- 30/11/2023 10:21 Proposition d'accompagnement à la recherche de Financement</t>
  </si>
  <si>
    <t>Investissement</t>
  </si>
  <si>
    <t>Financer sa croissance et ses investissements</t>
  </si>
  <si>
    <t>Banque de France 92 Hauts-de-Seine</t>
  </si>
  <si>
    <t>Banque de France</t>
  </si>
  <si>
    <t>- 29/11/2023 14:42 aide pour achat véhicule hybride</t>
  </si>
  <si>
    <t>CCI 63 Puy-de-Dôme</t>
  </si>
  <si>
    <t>- 04/12/2023 11:34 Traité.</t>
  </si>
  <si>
    <t>Agence de développement économique de la Région des Pays de la Loire (Solutions et co)</t>
  </si>
  <si>
    <t>Agence de développement</t>
  </si>
  <si>
    <t>- 05/12/2023 18:29 J'ai appelé l'entreprise et un rendez-vous est programmé en visio le 13/12</t>
  </si>
  <si>
    <t>CMA 73 SAVOIE</t>
  </si>
  <si>
    <t>- 04/12/2023 11:48 Je vais contacter l'entreprise
- 04/12/2023 16:47 Informations transmises concernant les aides possibles</t>
  </si>
  <si>
    <t>- 05/12/2023 13:44 Demande transférée en interne à un expert.</t>
  </si>
  <si>
    <t>CCI 83 Var</t>
  </si>
  <si>
    <t>- 13/12/2023 12:01 Dispositif conseillé : Prime à la conversion, bonus écologique</t>
  </si>
  <si>
    <t>CCI 25 &amp; 70 Saône Doubs</t>
  </si>
  <si>
    <t>- 07/12/2023 15:14 Info sur CEE pour PAC en secteur tertiaire ; Tremplin pour la transition écologique des PME pour PAC eau-eau solaire selon code NAF ; prime à l'installation d'équipement PV &amp;lt;100 kWc</t>
  </si>
  <si>
    <t>CCI 67/68 - Alsace Eurométropole</t>
  </si>
  <si>
    <t>- 07/12/2023 15:24 Contacté par tél et renvoyé auprès de la Région Grand Est (Chèque vert si éligible) et les aides.fr (Bonus écologique)</t>
  </si>
  <si>
    <t>CCI 69 Beaujolais</t>
  </si>
  <si>
    <t>- 20/02/2024 11:31 Une prestation Diagnostic RSE a été proposé</t>
  </si>
  <si>
    <t>- 21/12/2023 10:21 Proposition d'accompagnement à la recherche de financement &amp;amp; infos RSE</t>
  </si>
  <si>
    <t>CCI 14/76 Calvados/Seine Maritime - Seine Estuaire</t>
  </si>
  <si>
    <t>- 11/01/2024 09:51 Demande transmise au conseiller concerné. Cordialement.</t>
  </si>
  <si>
    <t>Métropole Européenne de Lille</t>
  </si>
  <si>
    <t>Métropole</t>
  </si>
  <si>
    <t>- 11/12/2023 09:17 Je prends contact</t>
  </si>
  <si>
    <t>CCI 13 Bouches du Rhône - Aix Marseille Provence</t>
  </si>
  <si>
    <t>- 18/12/2023 14:22 Orientation vers la subvention Solar Ready de la Région Sud</t>
  </si>
  <si>
    <t>- 07/12/2023 16:41 Je réponds à la demande en orientant vers le service concerné</t>
  </si>
  <si>
    <t>- 12/12/2023 11:05 Demande transmise au Chargé de compte PME</t>
  </si>
  <si>
    <t>CCI 28 Eure-et-Loir</t>
  </si>
  <si>
    <t>- 15/01/2024 15:21 Rencontre avec le responsable QSE et l'animatrice QSE. Visite d'entreprise. Plusieurs besoins notables en santé sécurité ISO 45001.</t>
  </si>
  <si>
    <t>CMA 17 Charente Maritime</t>
  </si>
  <si>
    <t>- 12/12/2023 12:00 Deja en contact avec Mme Prudhomme pour un accompagnement sur le dispositif SARE. Entreprise contactée ce jour pour les modalités de l'aide coup de pouce chauffage. Anne Mercier</t>
  </si>
  <si>
    <t>- 12/12/2023 10:45 Demande transmise au service concerné</t>
  </si>
  <si>
    <t>Agence de Développement pour la Normandie (Région Normandie)</t>
  </si>
  <si>
    <t>Conseil régional de Normandie</t>
  </si>
  <si>
    <t>- 11/01/2024 09:50 Demande transmise au conseiller concerné. Cordialement.</t>
  </si>
  <si>
    <t>- 12/12/2023 08:48 demande transmis au pole TEE
- 12/12/2023 08:52 demande transmis au pole TEE</t>
  </si>
  <si>
    <t>CCIR Nouvelle Aquitaine</t>
  </si>
  <si>
    <t>- 12/12/2023 09:49 j'ai contacté le chef d'entreprise pour sa demande d'informations de bonus écologique. véhicule JUMPY en vente - réfléchis à un nouveau véhicule</t>
  </si>
  <si>
    <t>CCI 29 Finistère - métropolitaine Bretagne Ouest délégation Brest</t>
  </si>
  <si>
    <t>- 13/12/2023 15:01 Echange téléphonique réalisé ce jour par le conseiller en environnement et transition écologique.</t>
  </si>
  <si>
    <t>- 12/12/2023 09:09 je transfère à la conseillère Mobilité de la CCI64</t>
  </si>
  <si>
    <t>- 12/12/2023 10:43 Je transmets cette demande à notre Responsable de Comptes TPE pour la zone de GENAY.</t>
  </si>
  <si>
    <t>CCI 86 Vienne</t>
  </si>
  <si>
    <t>- 19/12/2023 16:56 Après discussion avec la dirigeante, il s'avère que les investissements étaient déjà faits. Je l'ai dirigé vers le site : https://mission-transition-ecologique.beta.gouv.fr/ pour lui montrer que toute demande d'aide devait être réalisée en amont d'un devis. Dans son cas il était trop tard. Elle a été invitée à consulter le site pour voir si d'autres actions pouvaient être envisagées.</t>
  </si>
  <si>
    <t>- 21/12/2023 15:17 Proposition d'accompagnement Développement durable - Infos RSE</t>
  </si>
  <si>
    <t>CCI 66 Perpignan Pyrénées-Orientales</t>
  </si>
  <si>
    <t>- 22/01/2024 10:03 j'ai convenu d'un rdv téléphonique avec le ressortissant</t>
  </si>
  <si>
    <t>CMA 31 HAUTE-GARONNE</t>
  </si>
  <si>
    <t>- 12/12/2023 08:55 Demande transmise à mon collègue expert mobilité.</t>
  </si>
  <si>
    <t>- 21/12/2023 15:46 Proposition d'accompagnement à la Transition écologique - Infos RSE</t>
  </si>
  <si>
    <t>Grenoble-Alpes-Métropole</t>
  </si>
  <si>
    <t>- 13/12/2023 09:00 Communiqué les coordonnées du chargé de gestion des Plans de Mobilité Employeurs</t>
  </si>
  <si>
    <t>- 19/12/2023 16:36 Prise de contact et mail adressé avec liste des dispositifs d'accompagnement et aides / prêts</t>
  </si>
  <si>
    <t>- 21/12/2023 15:28 Proposition d'accompagnement à la Transition écologique - infos RSE</t>
  </si>
  <si>
    <t>- 22/12/2023 15:49 l'entreprise a été contactée et une proposition d'aide lui a été envoyée</t>
  </si>
  <si>
    <t>CCI 31 Toulouse - Haute-Garonne</t>
  </si>
  <si>
    <t>- 13/12/2023 14:27 Déjà en contact avec M. Zanatta le 22.09.23 pour une autre entité. renseignements partiellement communiqués. Envoi mail + message tel. En attente retour de l'entreprise</t>
  </si>
  <si>
    <t>CCI 26 Drôme</t>
  </si>
  <si>
    <t>- 22/12/2023 09:25 Infos RSE - Crédit d'impôt pour la rénovation énergétique</t>
  </si>
  <si>
    <t>CCI 34 Hérault</t>
  </si>
  <si>
    <t>CCI 06 Alpes Maritimes - Nice Côte d'Azur</t>
  </si>
  <si>
    <t>- 14/12/2023 11:17 Mon collaborateur Cédric Reynaud vient de contacter Cécile Frémaux par mail.
- 09/01/2024 14:18 Mail de mon collaborateur Cédric Reynaud à Mme Frémaux détaillant les aides disponibles (aide à l'achat de véhicules électriques, aide bornes flotte poids lourds, dispositif verdir ma flotte). Fourniture du contact AVEM. Proposition d'un échange sur l'accompagnement proposé par la CCI sur les dossiers de demande de financement.</t>
  </si>
  <si>
    <t>- 22/12/2023 09:47 Aides à l'acquisition de véhicules propres &amp;amp; infos RSE</t>
  </si>
  <si>
    <t>CCI 44 Loire Atlantique - Nantes St-Nazaire</t>
  </si>
  <si>
    <t>- 19/12/2023 10:13 Mise en relation avec l'association ORACE</t>
  </si>
  <si>
    <t>- 22/12/2023 09:55 Aides à l'acquisition de véhicules propres &amp;amp; infos RSE</t>
  </si>
  <si>
    <t>- 13/12/2023 10:24 Eu au tel pour réponse sachant qu'entretien prévu en janvier 2024 pour identifier les aides à la transition écologique.
réponse apportée sur Baisse les Watts : non pas éligible. Demande précise de l'entreprise sur l'aide à l'acquisition de compteurs.</t>
  </si>
  <si>
    <t>- 19/12/2023 17:11 Bonjour,
Je vous propose de vous rapprocher de Melissa ALLARD, Melissa.ALLARD@cote-azur.cci.fr en charge de ce type de dossier.
- 20/12/2023 11:59 Bonjour,
J'ai transmis la demande au service de la CCI NCA (06) concerné :
Tourisme : Audrey BIANCHI, audrey.bianchi@cote-azur.cci.fr et Melissa ALLARD, melissa.allard@cote-azur.cci.fr</t>
  </si>
  <si>
    <t>CMA 34 HERAULT</t>
  </si>
  <si>
    <t>- 15/12/2023 10:09 Dépôt d'une demande pour bonus écologique / 900 €</t>
  </si>
  <si>
    <t>CMA 10 Aube</t>
  </si>
  <si>
    <t>- 19/12/2023 10:30 La demande concernait des financements pour l'installation d'une borne de recharge.</t>
  </si>
  <si>
    <t>- 21/12/2023 16:30 Proposition accompagnement RSE</t>
  </si>
  <si>
    <t>- 15/12/2023 10:27 Rdv téléphonique pour échanger sur les modalités du bonus écologique, ils regardent si les véhicules choisis sont éligibles au dispositif.</t>
  </si>
  <si>
    <t>CCI 48 Lozère</t>
  </si>
  <si>
    <t>- 19/12/2023 15:07 Mail envoyé avec le lien vers la liste des bureaux d'études RGE (domaine du photovoltaïque) et la liste des installateurs Quali PV.
- 19/12/2023 15:07 Mail envoyé avec le lien vers la liste des bureaux d'études RGE (domaine du photovoltaïque) et la liste des installateurs Quali PV.</t>
  </si>
  <si>
    <t>- 15/12/2023 14:38 Rappelée le 15/12/2023</t>
  </si>
  <si>
    <t>CCI 12 Aveyron</t>
  </si>
  <si>
    <t>- 04/01/2024 11:05 L'entreprise va être contactée par Elodie Nayral, experte énergie à la CCI</t>
  </si>
  <si>
    <t>- 22/12/2023 10:42 ¨Proposition d'accompagnement Développement durable</t>
  </si>
  <si>
    <t>- 13/12/2023 10:15 Entreprise artisanale que je vais contacté pour lui proposé un accompagnement SARE B1 et peut être B2
- 18/12/2023 14:49 RV SARE B1 réalisé le 18/12/2023 : aide sur le remplacement de ses radiateurs électriques classiques par d'autres types de convecteurs plus performants ou une PAC AIR/AIR. + Infos sur le dimensionnement et pose de panneaux photovoltaïques.</t>
  </si>
  <si>
    <t>- 22/12/2023 12:05 Proposition d'accompagnement CCI - Infos RSE</t>
  </si>
  <si>
    <t>CMA 79 Deux Sévres</t>
  </si>
  <si>
    <t>- 13/12/2023 17:44 J'ai envoyé un mail pour le rebasculer vers le CRER si la demande porte sur la rénovation thermique, ou vers le site national de Baisse les Watts.</t>
  </si>
  <si>
    <t>- 22/12/2023 12:25 Proposition d'accompagnement &amp;amp; infos RSE</t>
  </si>
  <si>
    <t>CCI 60 Oise</t>
  </si>
  <si>
    <t>- 13/12/2023 14:38 Pas de subvention pour les installations de panneaux photovoltaïque mais possibilité de financement avec le prêt vert de la BPI pour un mix énergétique plus vertueux. De plus souhaite installé un système de sécurité incendie (sprinklers) à partir d'eau pluviale, contact de l'agence de l'eau Seine Normandie partagé.
- 13/12/2023 14:43 J'ai appelé l'entreprise et envoyé par mail les dispositifs concernés.</t>
  </si>
  <si>
    <t>- 11/01/2024 09:49 Dossier transmis au conseiller concerné. Cordialement.</t>
  </si>
  <si>
    <t>Service d'accompagnement fiscal Occitanie</t>
  </si>
  <si>
    <t>Direction Générale des Finances Publiques (DGFIP) - Accompagnement fiscal</t>
  </si>
  <si>
    <t>- 19/12/2023 11:41 rdv proposé le 20/12/2023
- 02/01/2024 14:52 réponse provisoire envoyée le 22/12/2023. Attente vote loi de finances 2024 pour compléter la réponse</t>
  </si>
  <si>
    <t>- 19/12/2023 15:47 Renvoi vers les dispositifs d'aides et de prêts + programme Baisse les Watts</t>
  </si>
  <si>
    <t>- 22/12/2023 12:35 Crédit d'impôt Rénovation énergétique &amp;amp; Infos RSE</t>
  </si>
  <si>
    <t>- 27/12/2023 09:57 Proposition d'accompagnement RSE</t>
  </si>
  <si>
    <t>CCI 45 Loiret</t>
  </si>
  <si>
    <t>- 09/01/2024 15:17 Un rendez-vous SARE à été proposé et réalisé</t>
  </si>
  <si>
    <t>- 12/12/2023 17:34 Le Client est recontacté par le Chargé de Comptes TPE du secteur géographique</t>
  </si>
  <si>
    <t>- 13/12/2023 09:34 La CCI40 est informée selon leur retour l'entreprise sera contactée sous 48h pour moi-même ou leur service</t>
  </si>
  <si>
    <t>- 02/01/2024 09:29 Transmis au conseiller concerné</t>
  </si>
  <si>
    <t>- 22/12/2023 14:38 Proposition d'accompagnement RSE</t>
  </si>
  <si>
    <t>Difficultés financières</t>
  </si>
  <si>
    <t>Résoudre un problème de trésorerie, faire face à ses charges</t>
  </si>
  <si>
    <t>CCI 02 Aisne</t>
  </si>
  <si>
    <t>- 13/12/2023 11:07 je me suis rendue au magasin. nous avons échangé par tél avec Mr qui a vu Madame la Maire de STQ, a un RDV avec Julie DIVE et a contacté toutes les autorités du territoire. je lui ai proposé mon aide, faire un diagnostic mais attend son rdv et me recontacte si besoin.</t>
  </si>
  <si>
    <t>- 04/01/2024 14:45 Contact établi avec Madame Cueff. Echange téléphonique ayant permis de qualifier son besoin, puis envoi d'un e-mail récapitulatif sur les dispositifs d'aides existants, les procédures à respecter, et les contacts pertinents à prendre auprès de structures locales et/ou nationales.</t>
  </si>
  <si>
    <t>- 21/12/2023 10:02 Vu avec la personne.</t>
  </si>
  <si>
    <t>- 22/12/2023 16:03 Proposition d'accompagnement RSE</t>
  </si>
  <si>
    <t>- 22/12/2023 16:13 Proposition d'accompagnement RSE</t>
  </si>
  <si>
    <t>CMAR Bretagne</t>
  </si>
  <si>
    <t>- 19/12/2023 12:15 Bonjour Margaux,
Concernant la demande de Mme Maud Labbé sur place des entreprises, puis-je vous laisser la prendre en charge ?
J’ai peu de choses pour ce type d’entreprise mais voici ce qui me vient sur son cas.
- « Fond Tourisme Durable » ou « Aide Tremplin » en fonction de son code NAF pour accéder
Cordialement
David Bronsard - Référent Régional Énergie
Chambre de Métiers et de l'Artisanat de Bretagne
07 60 39 33 91
02 98 02 73 55
Antenne de BREST
5 rue Jacques Daguerre
29850 Gouesnou
david.bronsard@cma-bretagne.fr
- 03/01/2024 10:07 A rappeler
- 05/01/2024 09:30 Bonjour,
Suite à mon appel.
Pensez à prévoir un local de stockage sec pour vos pellets.
Je remarque que votre toiture est aussi propice pour une installation solaire thermique ou photovoltaïque :)
Les aides possibles
Crédit d'impôt, les chaudières biomasse sont éligibles :
CITE https://entreprendre.service-public.fr/vosdroits/F35585
CEE pour la chaudière (voir critères) et l'isolation. Demandez à votre artisan s'il est encore possible de les demander.
http://calculateur-cee.ademe.fr/user/mes_projets BAT-TH-157 et BAT-EN-101 à 108, pour les obtenir passez par votre fournisseur d'énergie ou nr-pro(https://nr-pro.fr/) ou encore (https://pro.primesenergie.fr/se-connecter). Votre artisan peut aussi faire la demande pour vous. Dans ce cas assurez vous qu'il vous reverse l'intégralité de la subvention CEE qu'il obtiendra.
Fond Tourisme Durable (NAF 56.10A, NAF 56.21Z, NAF 55.10Z, NAF55.30Z, NAF 55.20Z, NAF 55.90Z)
De nombreuses aides à la transition : https://agirpourlatransition.ademe.fr/entreprises/aides-financieres/2023/fonds-tourisme-durable-restaurateurs-hebergeurs-accelerez-transition-0
ou l'aide Tremplin si vous n'êtes pas dans les codes activité précédents.
https://agirpourlatransition.ademe.fr/entreprises/aides-financieres/2023/tremplin-transition-ecologique-pme
Le bon reflexe pour les projets de rénovation : ALE du Pays de Fougères vous accompagne : https://www.ale-fougeres.bzh/renobatys-accompagnateur-renov/
Partager : Si vous faites parti d'un groupement de professionnels, pensez à leur partager l'existence des CEE, du Fond Tourisme Durable et de l'ALE
Je reste a votre disposition si vous avez d'autres questions liées à l'énergie.
Image_2024-01-05_08-29-29 David Bronsard - Référent Régional Énergie
Chambre de Métiers et de l'Artisanat de Bretagne
07 60 39 33 91
02 98 02 73 55
Antenne de BREST
5 rue Jacques Daguerre
29850 Gouesnou
david.bronsard@cma-bretagne.fr Image_2024-01-05_08-29-29_1</t>
  </si>
  <si>
    <t>- 28/12/2023 13:42 Infos Crédit d'impôt Rénovation énergétique &amp;amp; Proposition d'accompagnement RSE</t>
  </si>
  <si>
    <t>- 22/12/2023 16:17 Proposition d'accompagnement RSE</t>
  </si>
  <si>
    <t>- 19/12/2023 16:30 Echange sur "Coup de pouce Chauffage des bâtiments tertiaires"</t>
  </si>
  <si>
    <t>- 19/12/2023 09:02 Demande transmise au pôle TEE</t>
  </si>
  <si>
    <t>CMAR 974 La Réunion</t>
  </si>
  <si>
    <t>- 21/12/2023 11:07 J'ai intégré l'entreprise au programme SARé et dispensé l'acte B1, le B2 est en cours de programmation.
SARé correspond au besoin et à la demande formulée à l'écris et l'oral.</t>
  </si>
  <si>
    <t>- 28/12/2023 13:49 Infos crédit d'impôt pour rénovation énergétique - Proposition d'accompagnement RSE</t>
  </si>
  <si>
    <t>- 28/12/2023 14:16 Infos crédit d'impôt pour la rénovation énergétique - Proposition d'accompagnement RSE</t>
  </si>
  <si>
    <t>Agefiph Réunion - Mayotte</t>
  </si>
  <si>
    <t>Association de GEstion du Fonds pour l'Insertion professionnelle des Personnes Handicapées (AGEFIPH)</t>
  </si>
  <si>
    <t>- 26/12/2023 10:53 Nous avons contacté par mail l'entreprise pour les accompagner sur le volet handicap mais nous ne proposons pas le dispositif diagnostic RSE.
- 26/12/2023 10:54 Nous avons contacté par mail l'entreprise pour les accompagner sur le volet handicap mais nous ne proposons pas le dispositif diagnostic RSE, uniquement des diagnostic emploi et handicap.</t>
  </si>
  <si>
    <t>- 22/12/2023 16:30 Proposition d'accompagnement RSE</t>
  </si>
  <si>
    <t>- 20/12/2023 11:42 Bonjour,
J'ai transmis la demande de contact à la responsable du Pole Commerce de la CCI NCA (06) : BOUGET Nadège</t>
  </si>
  <si>
    <t>- 10/01/2024 10:09 Bonjour,
cette demande rentre bien dans le cadre de notre expertise, nous avons pris contact avec l'entreprise.
Sincères salutations,
- 12/01/2024 23:18 Proposition visite Energie sur site 12/01/2024</t>
  </si>
  <si>
    <t>CMA 48 LOZERE</t>
  </si>
  <si>
    <t>- 03/01/2024 17:23 Nous avons convenu d'un rendez-vous le 12 Mars 2024 pour engager une visite énergie (Premier niveau de conseil) ainsi qu'un accompagnement dans le cadre du dispositif "Baisse Les Watts".
Un lien d'invitation au prochain webinaire lui a été envoyé par mail.
- 03/01/2024 17:25 La visite aura lieu sur son site.
Le webinaire est un temps d'information concernant la plateforme "Baisse les Watts".</t>
  </si>
  <si>
    <t>CCI 19 &amp; 24 - Dordogne &amp; Corrèze</t>
  </si>
  <si>
    <t>- 04/01/2024 15:35 Prise de contact avec le dirigeant pour faire le point. Lancement de la campagne pour les CCI le 19/01 retour vers lui après cette date.</t>
  </si>
  <si>
    <t>- 02/01/2024 14:13 Chef d'entreprise appelé le 02/01, partage de la page détaillant l'aide "Déduction exceptionnelle : véhicules lourds utilisant des énergies propres" de la DDFIP et de la page contact DDFIP de l'Oise.</t>
  </si>
  <si>
    <t>CCI 85 Vendée</t>
  </si>
  <si>
    <t>- 03/01/2024 17:12 J'ai envoyé un email à Mme Thaon avec les coordonnées de ma collègue spécialisée en énergie qui va la contacter.</t>
  </si>
  <si>
    <t>CMA 57 Moselle</t>
  </si>
  <si>
    <t>- 09/01/2024 10:00 Orientation de la demande aux conseillers développement durable : A. FOMBA et N. PINOCHE pour prise en charge de la demande
- 11/01/2024 09:42 Contact fait avec l'entreprise</t>
  </si>
  <si>
    <t>- 29/12/2023 14:08 Demande transmise au service concerné</t>
  </si>
  <si>
    <t>- 09/01/2024 10:06 Mise en relation du dirigeant avec ma collègue en charge des études d'opportunités PV
- 09/01/2024 10:06 Bonjour, J'ai bien pris contact avec le dirigeant, analysé son besoin et l'ai mis en relation avec une de mes collègues spécialisées dans le PV. J'attendais d'avoir connaissance de ses préconisations pour renseigner "Aide proposée"</t>
  </si>
  <si>
    <t>- 04/01/2024 16:47 Prise de contact et information sur les dispositifs tourisme.</t>
  </si>
  <si>
    <t>CMA 40 Landes</t>
  </si>
  <si>
    <t>- 04/01/2024 10:43 J'ai contacté l'entreprise ; Un premier point sur les consommations d'énergie a été réalisé par téléphone avant de formaliser un rendez-vous en entreprise. Un mail de complément d'information va être adressé à M. BACHE.</t>
  </si>
  <si>
    <t>- 04/01/2024 11:04 L'entreprise va être contactée par Elodie Nayral, experte énergie à la CCI</t>
  </si>
  <si>
    <t>- 29/12/2023 16:07 Suite a contact téléphonique dossier transmis conseiller transition énergétique CCI</t>
  </si>
  <si>
    <t>- 02/01/2024 11:15 Bonjour,
J'ai transmis au service Tourisme de la CCI NCA la demande de cette entreprise.</t>
  </si>
  <si>
    <t>CMA Martinique</t>
  </si>
  <si>
    <t>- 10/01/2024 14:28 J'ai appelé M Jean Diana et proposé l'aide "audit énergétique en Industrie" de l'ADEME. Mail envoyé avec informations.</t>
  </si>
  <si>
    <t>CMA 74 HAUTE SAVOIE</t>
  </si>
  <si>
    <t>- 05/01/2024 15:15 J'ai appelé l'entreprise. Le label éco-défis ne pourra pas lui être proposé car elle n'est pas sur le Grand Annecy mais nous avons échangé sur d'autres pistes d'action et j'ai transmis à une collègue concernant un autre de ses projets.</t>
  </si>
  <si>
    <t>- 05/01/2024 11:16 Transmis au conseiller concerné</t>
  </si>
  <si>
    <t>- 05/01/2024 13:38 Je l'appelle lundi 8/01/2024 pour faire un point et lui proposer un accompagnement.
- 09/01/2024 14:15 Entretien Tél réalisé le 9/01/2024 = orientation vers Objectif CO2 pour le travail sur la partie logistique de l'entreprise. Livraison régulière de plus de 300 magasins dans toute la France + Europe.</t>
  </si>
  <si>
    <t>CCIR Hauts de France</t>
  </si>
  <si>
    <t>- 24/01/2024 16:56 Je transmets la demande à notre expert juridique.
- 24/01/2024 16:56 Je transmets à notre expert juridique.</t>
  </si>
  <si>
    <t>- 09/01/2024 12:44 Mail envoyé à M. Chemla avec les informations sur les aides au rétrofit avec liens utiles. J'ai précisé que c'est le professionnel réalisant la transformation du moteur qui fait l'avance de l'aide. J'ai également fourni le lien vers nos guides qui recensent les aides à la mobilité durable.</t>
  </si>
  <si>
    <t>- 05/01/2024 11:57 Demande transmise à notre partenaire ORACE</t>
  </si>
  <si>
    <t>- 06/02/2024 11:48 J'ai contacté la personne et nous avons fixé un rendez-vous.</t>
  </si>
  <si>
    <t>CCI 41 Loir-et-Cher</t>
  </si>
  <si>
    <t>- 05/01/2024 15:51 Prise de RDV pour échanger de vive voix sur le projet.</t>
  </si>
  <si>
    <t>- 09/01/2024 10:08 Explication sur le dispositif SARE et les aides financières</t>
  </si>
  <si>
    <t>Développement commercial</t>
  </si>
  <si>
    <t>Faire un point général sur sa stratégie, adapter son activité au nouveau contexte</t>
  </si>
  <si>
    <t>CCI 51 &amp; 08 Marne Ardennes</t>
  </si>
  <si>
    <t>- 12/01/2024 09:39 J'ai appelé le dirigeant nous avons convenu d'un rdv le le 18/01/24 pour mieux comprendre son besoin et appréhender sa situation.
- 18/01/2024 16:47 Rencontre avec le dirigeant le 18/01/23, tour d'horizon du développement de l'entreprise. Présentation du dispositif prêt participatif Grand Est pour la partie prise en charge étude "analyse ACV comparative"</t>
  </si>
  <si>
    <t>CCI 39 Jura</t>
  </si>
  <si>
    <t>- 10/01/2024 09:48 Le dossier sera suivi par la CCI DU JURA (par Laurence GUILLAUME)</t>
  </si>
  <si>
    <t>- 09/01/2024 11:30 Transmis au conseiller concerné</t>
  </si>
  <si>
    <t>CMA 38 ISERE</t>
  </si>
  <si>
    <t>- 15/01/2024 12:50 L’entreprise a été contactée par conseiller environnement .
Problèmes concernant des augmentations considérables de consommations, ils ne semblaient pas intéressés par un diag énergie.
une proposition a été faitepar mail: ils recontacteront le conseiller en cas de besoin (coordonnées transmises).</t>
  </si>
  <si>
    <t>CMAR AURA</t>
  </si>
  <si>
    <t>- 30/01/2024 17:19 le dispositif éco-défis a été proposé à l'entreprise.</t>
  </si>
  <si>
    <t>- 09/01/2024 10:41 Je réponds à la demande en orientant vers le service concerné</t>
  </si>
  <si>
    <t>- 11/01/2024 15:20 Informations sur la demande d'aide Coup de pouce chauffage dans le cadre des CEE envoyées le 11/01/2024.</t>
  </si>
  <si>
    <t>- 16/01/2024 16:43 Demande transférée en interne à un expert.</t>
  </si>
  <si>
    <t>CCI 21 &amp; 71 METROPOLE DE BOURGOGNE</t>
  </si>
  <si>
    <t>- 16/01/2024 08:21 orientation vers notre dispositif RSE</t>
  </si>
  <si>
    <t>CMAR Provence Alpes Côtes d'Azur</t>
  </si>
  <si>
    <t>- 18/01/2024 16:21 Demande transmise au niveau 2
- 25/01/2024 11:38 RDV prévu le 30/01 pour faire le point subvention CR + DEAR</t>
  </si>
  <si>
    <t>CCI 40 Landes - Dax &amp; Mont de Marsan</t>
  </si>
  <si>
    <t>- 22/01/2024 11:35 entreprise contactée, présentation des cee</t>
  </si>
  <si>
    <t>- 15/01/2024 18:25 Une demande pour Baisse les Watts est prise en charge par la CCI des Vosges</t>
  </si>
  <si>
    <t>- 16/01/2024 11:37 Demande transmise à Orace</t>
  </si>
  <si>
    <t>- 18/01/2024 10:12 rv diag SARE avec l'entreprise</t>
  </si>
  <si>
    <t>- 16/01/2024 15:54 Échanges sur les aides financières disponibles dans le cadre de son projet de rénovation + proposition de visite sur site pour avis sur les travaux (action B2 opération SARE)</t>
  </si>
  <si>
    <t>- 17/01/2024 16:07 L'entreprise est injoignable numéro n'est pas correcte. Je lui ai envoyé un mail aujourd'hui.
- 18/01/2024 11:38 J'ai convenu d'un RDV avec le chef de l'entreprise pour le 05/03/2023 par rapport à sa disponibilité.</t>
  </si>
  <si>
    <t>CMA 72 Sarthe</t>
  </si>
  <si>
    <t>- 18/01/2024 11:57 Contact Téléphonique le 18/01/2024: accompagnement proposé sur la transition écologique + envoi du contact de la PTRE SURE.</t>
  </si>
  <si>
    <t>- 18/01/2024 15:35 Demande transférée en interne à un expert.</t>
  </si>
  <si>
    <t>- 17/01/2024 16:09 contact va être pris avec l'entreprise pour lui proposer des solutions</t>
  </si>
  <si>
    <t>- 18/01/2024 17:31 Demande transférée en interne à un expert.</t>
  </si>
  <si>
    <t>- 24/01/2024 10:10 Proposition sur colibri " rénover mon local tertiaire "
- 30/01/2024 11:43 J'ai appelé le chef d'entreprise et nous avons convenu d'un rdv le 20/02</t>
  </si>
  <si>
    <t>- 22/01/2024 21:56 Prise de contact avec le client, aide proposé inscription site baisse les Watts</t>
  </si>
  <si>
    <t>- 19/01/2024 14:29 Demande transférée en interne à un expert.</t>
  </si>
  <si>
    <t>Réduire ou valoriser ses déchets</t>
  </si>
  <si>
    <t>- 22/01/2024 09:51 J'ai appelé le 22/01 mais pas de réponse. Mail envoyé au contact de l'entreprise avec mes coordonnées.
- 24/01/2024 13:39 Echange téléphonique réalisé le 24/01, informations envoyées par mail.</t>
  </si>
  <si>
    <t>- 23/01/2024 15:38 Bonjour, le besoin de l'entreprise portait sur la démarche et reconnaissance environnementale "éco-défis", qui n'est à ce jour pas mise en place sur le Bocage Bressuirais. Ne souhaite pas bénéficier d'un accompagnement à la transition écologique mais surtout une valorisation des pratiques existantes.</t>
  </si>
  <si>
    <t>- 22/01/2024 08:21 La Cliente est recontactée par la Responsable de Compte TPE du secteur géographique</t>
  </si>
  <si>
    <t>- 22/01/2024 09:02 Transmis au conseiller concerné</t>
  </si>
  <si>
    <t>- 22/01/2024 08:18 Le Client est recontacté par le Responsable de Comptes TPE du secteur géographique</t>
  </si>
  <si>
    <t>- 22/01/2024 11:22 Mail explicatif sur le crédit d'impot envoyé à l'entreprise qui demande à être contactée par mail uniquement
- 22/01/2024 17:36 Eu au tél. Accompagnement à poursuivre pour l'accès et l'évaluation des primes CEE</t>
  </si>
  <si>
    <t>- 23/01/2024 12:15 Infos PDE &amp;amp; ADEME</t>
  </si>
  <si>
    <t>- 22/01/2024 16:16 J'ai renvoyé l'entreprise vers l'ALEC07 pour qu'elle puisse l'accompagner à travers le Fond Chaleur Renouvelable sur son projet solaire thermique</t>
  </si>
  <si>
    <t>CMA 56 Morbihan</t>
  </si>
  <si>
    <t>- 23/01/2024 14:06 pris en charge</t>
  </si>
  <si>
    <t>CMA 22 Côtes D'armor</t>
  </si>
  <si>
    <t>- 12/02/2024 14:14 Un diag "TPE PME gagnantes à tous les couts" a été proposé et démarrera en sept 2024</t>
  </si>
  <si>
    <t>- 24/01/2024 08:30 c'est plutôt de l'autre de la CMA
- 25/01/2024 16:48 Le vérification a été faite...je me suis mise en relation avec la CMA et j'ai envoyé un mail à l'entreprise pour solliciter un rdv :-)</t>
  </si>
  <si>
    <t>- 23/01/2024 08:53 Transmis au conseiller concerné
- 25/01/2024 10:06 Echange téléphonique et renseignement donné sur les aides disponibles</t>
  </si>
  <si>
    <t>- 24/01/2024 10:44 Je transmets cette demande à notre Responsable de Comptes PME pour la zone d'ANDREZEIUX-BOUTHEON.</t>
  </si>
  <si>
    <t>CCI 32 Gers</t>
  </si>
  <si>
    <t>- 25/01/2024 11:49 Un état des lieux sur Baisse les watt est proposé avec un lien sur programme sare de l'ADEME.</t>
  </si>
  <si>
    <t>CMA 35 Ille-et-Vilaine</t>
  </si>
  <si>
    <t>- 01/02/2024 14:35 Bonjour, j'ai contacté l'entreprise en proposant l'accompagnement Eco-défis 2024. Un rendez-vous en programmé en avril.</t>
  </si>
  <si>
    <t>- 05/02/2024 10:07 Bonjour, le conseiller NQT de la CCI SE va rencontrer M. BARUS le 13 février prochain. Bonne journée. Cordialement.</t>
  </si>
  <si>
    <t>- 24/01/2024 09:10 Message laissé par tel et mail le 24.01.24
- 24/01/2024 12:39 J'ai rendez vous avec M. Coubes le 19 mars prochain pour répondre à sa demande sur l'aide à la rénovation de son bâtiment</t>
  </si>
  <si>
    <t>CCI 50/61 Manche/Orne - Ouest Normandie</t>
  </si>
  <si>
    <t>- 08/02/2024 12:33 J'ai orienté Madame HEUZE vers des dispositifs nationaux et locaux.</t>
  </si>
  <si>
    <t>- 26/01/2024 08:38 Je prends contact avec le dirigeant pour faire le point sur sa demande.</t>
  </si>
  <si>
    <t>- 29/01/2024 12:14 J'ai appelé le chef d'entreprise et elle va intégrer le programme Baisse les Watts.</t>
  </si>
  <si>
    <t>- 29/01/2024 11:35 J'ai appelé le chef d'entreprise qui va participer au programme Baisse Les Watts.</t>
  </si>
  <si>
    <t>- 26/01/2024 09:01 Je réponds à la demande en orientant vers un lien dirigeant</t>
  </si>
  <si>
    <t>- 30/01/2024 16:03 Demande transmise au service concerné</t>
  </si>
  <si>
    <t>- 30/01/2024 16:29 Transmis au conseiller concerné</t>
  </si>
  <si>
    <t>Clôturé sans avoir pu joindre l’entreprise</t>
  </si>
  <si>
    <t>CCI 38 Nord Isère</t>
  </si>
  <si>
    <t>- 16/11/2023 17:42 Entreprise contactée : laissé un message vocal + un mail</t>
  </si>
  <si>
    <t>CCI 82 Montauban - Tarn-et-Garonne</t>
  </si>
  <si>
    <t>- 08/12/2023 10:38 ce n'est pas un ressortissant CCI mais je peux les appeler pour donner quelques infos</t>
  </si>
  <si>
    <t>CMA 71 Saône-et-Loire</t>
  </si>
  <si>
    <t>- 30/11/2023 15:41 J'ai finalement réussi à la joindre et je lui ai parlé des CEE</t>
  </si>
  <si>
    <t>- 13/12/2023 09:21 Communiqué par mail à Mme Robin les coordonnées de la personne du Syndicat Mixte des Mobilités de l'Aire Grenobloise (SMMAG) qui pourra répondre à ces questions et qui a par ailleurs essayé de joindre Mme Robin au téléphone mais sans succès. La personne du SMMAG lui a également laissé ses coordonnées sur son répondeur.</t>
  </si>
  <si>
    <t>- 19/12/2023 18:03 RDV téléphonique pour la présentation du programme le 20.12.23</t>
  </si>
  <si>
    <t>CCI 73 Savoie</t>
  </si>
  <si>
    <t>- 18/12/2023 11:45 J'ai appelé Mme VALLIN BALAS et sans réponse. Envoi d'un mail pour prise de contact</t>
  </si>
  <si>
    <t>Clôturé en l’absence d’aide disponible</t>
  </si>
  <si>
    <t>Agence de développement économique régionale de Bourgogne Franche Comté</t>
  </si>
  <si>
    <t>- 17/01/2024 09:41 j'ai appelé plusieurs fois dont une prise de RDV téléphonique mais l'entreprise n'a pas rappelé.
je propose de classer.</t>
  </si>
  <si>
    <t>CCI 974 REUNION</t>
  </si>
  <si>
    <t>- 06/02/2024 10:51 Entreprise injoignable.
Entreprise contacté par mail et un rendez-vous téléphonique a été proposé</t>
  </si>
  <si>
    <t>- 22/01/2024 09:47 Un échange tel a eu lieu pour qu'on fixe une date pour creuser le besoin de l'entreprise.</t>
  </si>
  <si>
    <t>Pas d’aide</t>
  </si>
  <si>
    <t>Service entreprises de la Région Île-de-France</t>
  </si>
  <si>
    <t>Conseil régional d'Ile-de-France</t>
  </si>
  <si>
    <t>- 04/12/2023 14:14 HORS RESSORT CCI - Aide à l'acquisition de véhicules propres pour professionnels franciliens concerne le Conseil Régional</t>
  </si>
  <si>
    <t>- 08/12/2023 10:08 HORS RESSORT CCI - activité artisanale - Demande concerne la CMA</t>
  </si>
  <si>
    <t>- 15/12/2023 19:59 Contact tel avec conseiller CMA environnement : entreprise renseignée; le dispositif eco défis n'est pas mis en oeuvre sur cette collectivité ( CAPI)</t>
  </si>
  <si>
    <t>- 13/12/2023 10:49 Contact téléphonique orientation les aides .fr + ADEME</t>
  </si>
  <si>
    <t>- 02/01/2024 13:56 Bonjour, tout à fait, il s'agit d'une opération que la CMA mène, mais le collègue qui s'en occupe est en congé pour le moment...
Bonne journée et bonne année
- 08/01/2024 11:55 L'entreprise n'est pas éligible pour le dispositif, elle n'est pas sur le territoire où se déroule l'action.</t>
  </si>
  <si>
    <t>- 30/01/2024 10:43 Demande transférée à Orace</t>
  </si>
  <si>
    <t>En attente de réponse</t>
  </si>
  <si>
    <t>CMAR Hauts de France</t>
  </si>
  <si>
    <t>- 18/12/2023 11:41 https://www.baisseleswatts.fr/actualites/aides-entreprises/bonus-ecologique-a-destination-des-professionnels-tout-ce-qu-il-faut-savoir-en-2023
Ensuite, le concessionnaire réalise directement la démarche auprès de son client en général.</t>
  </si>
  <si>
    <t>En cours de prise en charge</t>
  </si>
  <si>
    <t>Pris en charge</t>
  </si>
  <si>
    <t>- 23/01/2024 08:39 Bonjour Mélanie, merci beaucoup de vos relances, je vais appeler LAURENT GUILLOTTE et vous tiens informée (je suis déjà en contact avec cette entreprise et l'ai accompagnée sur la mobilité).</t>
  </si>
  <si>
    <t>CCI 30 Gard</t>
  </si>
  <si>
    <t>- 04/12/2023 15:21 Je connais l'entreprise, je l'accompagne déjà. Je m'occupe donc de ce point, que j'ai exposé lors d'une récente réunion à laquelle il a participé. L'orientation BPI n'est pas pertinente. Bonne journée</t>
  </si>
  <si>
    <t>- 08/12/2023 10:15 Le dirigeant va être rappelé sous 48h par le conseiller DD de Corrèze</t>
  </si>
  <si>
    <t>CCI 22 Côtes d'Armor</t>
  </si>
  <si>
    <t>CMAR Ile-de-France</t>
  </si>
  <si>
    <t>- 13/12/2023 16:50 Enteprise contactée par un Expert</t>
  </si>
  <si>
    <t>CMA 21 Côte-d’Or</t>
  </si>
  <si>
    <t>- 12/12/2023 14:02 Contact renvoyé à notre chargée de développement durable</t>
  </si>
  <si>
    <t>- 14/12/2023 16:07 N'étant pas en lien sur ce sujet, j'ai transféré ce jour cette demande à mon collègue Valentin Varin de la CCION</t>
  </si>
  <si>
    <t>- 29/12/2023 13:28 Je me charge de ce contact.
Bien cordialement</t>
  </si>
  <si>
    <t>CCI 29 Finistère - métropolitaine Bretagne Ouest délégation Quimper</t>
  </si>
  <si>
    <t>- 08/01/2024 14:21 Demande transmise ce jour à Emilie RICHARD, Conseillère Environnement.</t>
  </si>
  <si>
    <t>- 10/01/2024 16:40 Un conseiller environnement de la CMA va le recontacter prochainement.</t>
  </si>
  <si>
    <t>CCI 2A Corse du Sud</t>
  </si>
  <si>
    <t>- 17/01/2024 08:53 contacter le 17/01/24 en attente</t>
  </si>
  <si>
    <t>CCI 43 Haute-Loire</t>
  </si>
  <si>
    <t>- 25/01/2024 09:39 Info programme Advenir pour les bornes de recharge pour véhicules électriques</t>
  </si>
  <si>
    <t>CMA 88 Vosges</t>
  </si>
  <si>
    <t>- 02/02/2024 15:14 Demande transférée au niveau 2 pour rappel</t>
  </si>
  <si>
    <t>CMA 11 Aude</t>
  </si>
  <si>
    <t>- 09/11/2023 14:55 Entreprise accompagnée par la CCI dans le cadre de l'action FTEE - 30 000 PMI sur la question de l'énergie</t>
  </si>
  <si>
    <t>- 22/11/2023 15:47 Non ressortissant de la CCI</t>
  </si>
  <si>
    <t>- 01/12/2023 09:30 Merci de vous rapprocher de mon collègue de travail en charge des dossiers "énergie" : Mathieu AUDOLLENT,</t>
  </si>
  <si>
    <t>- 05/12/2023 10:41 5 12 23 10H40 ENTREPRISE NON INSCRITE AU RCS</t>
  </si>
  <si>
    <t>CMA 16 Charente</t>
  </si>
  <si>
    <t>- 02/01/2024 08:44 L'agent référent à la CMA16 est absent, donc nous laissons la CCI répondre.</t>
  </si>
  <si>
    <t>- 19/12/2023 10:21 La CMA va répondre à cette entreprise</t>
  </si>
  <si>
    <t>- 13/12/2023 11:14 La demande est à transmettre à la Métropole de Rouen</t>
  </si>
  <si>
    <t>CCI 2B Haute Corse</t>
  </si>
  <si>
    <t>- 03/01/2024 09:49 L'entreprise a déjà bénéficié d'un accompagnement visant à améliorer sa transition écologique grâce aux aides Fonds tourisme durable de l'ADEME. Nous pouvons cependant recommander à l'entreprise de se rapprocher de l'ADEME pour connaître les différentes aides à l'étude pour son projet.</t>
  </si>
  <si>
    <t>- 14/12/2023 15:19 Pas de connaissance sur ce dispositif en particulier...</t>
  </si>
  <si>
    <t>- 15/12/2023 15:10 Dossier pris en charge par la CCI :)
- 15/12/2023 15:10 Dossier pris en charge par la CCI :)</t>
  </si>
  <si>
    <t>- 13/12/2023 07:52 Bonjour. Nous ne traitons pas la mobilité durable au sein de la CCI Grand Est</t>
  </si>
  <si>
    <t>- 14/12/2023 13:51 bonjour, j'interviens en matière de transition écologique dans le tourisme et exclusivement l'hébergement et la restauration, via le dispositif fonds tourisme durable ; s'agissant de cette demande, il conviendrait d'orienter l'entreprise directement vers l'ADEME susceptible de proposer des aides à la mobilité durable</t>
  </si>
  <si>
    <t>- 14/12/2023 13:52 bonjour, j'interviens en matière de transition écologique dans le tourisme et exclusivement l'hébergement et la restauration touristique, via le dispositif fonds tourisme durable ; s'agissant de cette demande, il conviendrait d'orienter l'entreprise directement vers l'ADEME susceptible de proposer des aides à la mobilité durable.</t>
  </si>
  <si>
    <t>- 03/01/2024 09:48 3 1 23 9H48 ASSOCIATION NON INSCRITE AU RCS</t>
  </si>
  <si>
    <t>CCI 49 Maine et Loire</t>
  </si>
  <si>
    <t>- 23/01/2024 12:19 la personne cherche à savoir si il existe des liens vers la plateforme France Rénov
- 23/01/2024 12:20 Il souhaite prendre contact avec Christophe Lecomte</t>
  </si>
  <si>
    <t>CMA 26 DROME</t>
  </si>
  <si>
    <t>- 24/01/2024 11:59 Bonjour M. Gouraud n'est pas ressortissant CMA compte tenu de ses activités déclarés.
Il est uniquement à l'URSSAF.
Nous ne pouvons pas lui faire bénéficier de nos accompagnements environnements</t>
  </si>
  <si>
    <t>- 26/01/2024 11:03 Le dispositif "Diagnostic Transition Ecologique" pas adapté au besoin de l'entreprise....</t>
  </si>
  <si>
    <t>- 09/11/2023 09:38 9 11 23 9H38 ASSOCIATION NON INSCRITE AU RCS</t>
  </si>
  <si>
    <t>- 13/12/2023 17:12 hors ressort</t>
  </si>
  <si>
    <t>- 08/11/2023 16:36 prise en charge par la cma
- 08/11/2023 16:39 rdv cma
- 08/11/2023 16:39 rdv cma</t>
  </si>
  <si>
    <t>- 13/11/2023 20:23 Offre DIAG ECO FLUX</t>
  </si>
  <si>
    <t>- 09/11/2023 16:00 pas de dispositif pour les travaux immo au sein de l'ADN</t>
  </si>
  <si>
    <t>Service Anticipation Redressement Mutations Economiques de la Région Normandie</t>
  </si>
  <si>
    <t>- 13/11/2023 09:33 Type d'investissement non éligible</t>
  </si>
  <si>
    <t>CMA 76 Seine Maritime</t>
  </si>
  <si>
    <t>- 22/11/2023 09:19 Prise en charge déjà réalisée par CCI</t>
  </si>
  <si>
    <t>Agefiph Normandie</t>
  </si>
  <si>
    <t>- 13/11/2023 10:16 Nous ne pouvons accompagner l'entreprise sur le champ de l'environnement, cela ne fait pas parti de notre offre de services</t>
  </si>
  <si>
    <t>- 13/11/2023 11:13 Besoin ne relevant pas du dispositif ARME. Envoi des coordonnées du service ESS de la région Normandie</t>
  </si>
  <si>
    <t>- 14/11/2023 11:50 le mieux est de se rapprocher directement de l'ADEME : Antoine Waret sur la filière réemploi
antoine.waret@ademe.fr</t>
  </si>
  <si>
    <t>- 14/11/2023 11:51 Transmis équipe Diag</t>
  </si>
  <si>
    <t>CMA 89 Yonne</t>
  </si>
  <si>
    <t>- 21/11/2023 12:10 Rendez-vous pris le 27/11 pour faire le point</t>
  </si>
  <si>
    <t>- 21/11/2023 14:01 je vois que c'est noté AER pris en charge : c'est une erreur car pas dans notre scope ! Désolée et merci Thierry pour la prise en charge.</t>
  </si>
  <si>
    <t>- 14/11/2023 11:57 Transmis équipe Diag</t>
  </si>
  <si>
    <t>- 17/11/2023 10:19 Proposition de visité énergie</t>
  </si>
  <si>
    <t>- 16/11/2023 08:15 Bonjour, du coup BPI prend en charge la totalité de la demande (énergie + déchets) ? (pour éviter de sur-solliciter l'entreprise)
- 29/11/2023 08:36 BPI et CMA ont pris en charge la demande</t>
  </si>
  <si>
    <t>- 14/11/2023 15:12 Les maisons de retraite ne sont pas gérées par la Chambre de métiers et de l'artisanat.</t>
  </si>
  <si>
    <t>Agefiph Auvergne Rhône Alpes</t>
  </si>
  <si>
    <t>- 04/01/2024 10:47 j'ai appelé Mr Malgorn (trading) qui n'est pas intéressé par le sujet de l'emploi des personnes handicapées. Commence la rédaction de son ebook en occultant cette partie pour l'instant.</t>
  </si>
  <si>
    <t>- 22/11/2023 15:02 Entreprise CCI, radiée du RM depuis le 09/09/2019, donc non artisanale.</t>
  </si>
  <si>
    <t>CMAR Centre Val de Loire</t>
  </si>
  <si>
    <t>- 29/11/2023 14:33 Redirigée vers CCI pour plus d'informations sur fonds tourisme durable</t>
  </si>
  <si>
    <t>CMA 82 TARN-ET-GARONNE</t>
  </si>
  <si>
    <t>- 30/11/2023 09:35 Activité qui n'est pas artisanale</t>
  </si>
  <si>
    <t>- 30/11/2023 08:38 c'est la CMA</t>
  </si>
  <si>
    <t>- 29/11/2023 14:37 Informations sur EL + véhicule propre</t>
  </si>
  <si>
    <t>- 29/11/2023 17:12 HORS RESSORT CCI - activité artisanale - Demande concerne la CMA
+ déjà été renseigné concernant l'aide à l'achat d'un véhicule propre</t>
  </si>
  <si>
    <t>- 05/12/2023 10:44 demande déjà traitée, je suis en charge des PME et TPE industrielles , pas de l'activité tourisme, voir avec Arnaud PETIT pour cela</t>
  </si>
  <si>
    <t>- 04/12/2023 15:58 Entreprise contactée par un expert</t>
  </si>
  <si>
    <t>- 01/12/2023 15:29 Les taxis relèvent de la CMA.</t>
  </si>
  <si>
    <t>- 04/01/2024 10:43 Mr Mouzet est en vacances cette semaine. Il me rappelle la semaine prochaine. Il emploie 40 personnes en situation de handicap.</t>
  </si>
  <si>
    <t>CMA 77 Seine et Marne</t>
  </si>
  <si>
    <t>- 15/12/2023 10:16 J'ai appelé le chef d'entreprise et lui ai transmis les renseignements relatifs à sa demande le 7/12</t>
  </si>
  <si>
    <t>- 11/12/2023 15:37 contact de l'ADEME de Seine Maritime donné. il serait judicieux de les mettre dans la boucle de ce site web.</t>
  </si>
  <si>
    <t>- 04/01/2024 14:59 voir avec Emmanuelle BOLE
- 18/01/2024 11:37 Transmis à Arnault Comiti pour CFDE
- 18/01/2024 11:45 Contacté par message répondeur et mail ce jour pour sa demande RSE.</t>
  </si>
  <si>
    <t>- 04/01/2024 15:03 voir avec Oriane Guidot
- 04/01/2024 15:45 Bonjour,
ce type de demande n'est pas traité par la CCI.
- 08/01/2024 11:01 ce type de demande n'est pas traité par la CCI, j'envoie le lien d'information du gouvernement au client.
https://www.service-public.fr/particuliers/vosdroits/F36844#:~:text=imposition%20de%202022)-,Le%20bonus%20%C3%A9cologique%20est%20fix%C3%A9%20%C3%A0%2027%20%25%20du%20co%C3%BBt%20d,la%20batterie%20prise%20en%20location.</t>
  </si>
  <si>
    <t>- 13/12/2023 17:11 ENtreprise contactée par la CMA</t>
  </si>
  <si>
    <t>CMA 42 LOIRE</t>
  </si>
  <si>
    <t>CMA 50 Manche</t>
  </si>
  <si>
    <t>- 17/12/2023 10:45 Contacté par Mme Biard + mail envoyé sur les aides</t>
  </si>
  <si>
    <t>- 11/12/2023 14:52 Merci de transférer la demande à Agnès FRAYSSINET-DUPUIS, spécialiste de l'énergie à la CCI Toulouse.
- 11/12/2023 14:53 Merci de transférer la demande à Agnès FRAYSSINET-DUPUIS, spécialiste de l'énergie à la CCI Toulouse.</t>
  </si>
  <si>
    <t>- 19/12/2023 12:06 entreprise contactée à plusieurs reprises entre le 11 dec et le 18 dec , impossible à joindre ...
- 21/12/2023 11:13 Rv pris pour diag mobilité en janvier 2024</t>
  </si>
  <si>
    <t>- 20/02/2024 10:53 Prise en charge CCI</t>
  </si>
  <si>
    <t>CMA 66 PYRENEES-ORIENTALES</t>
  </si>
  <si>
    <t>- 12/12/2023 09:28 Laissé message répondeur, + envoi mail avec mes coordonnées complètes pour prise de contact et proposition de rendez-vous</t>
  </si>
  <si>
    <t>- 08/02/2024 08:41 Entreprise ressortissante de la CMA qui l'a prise en charge</t>
  </si>
  <si>
    <t>CCI 38 Grenoble</t>
  </si>
  <si>
    <t>- 12/12/2023 14:58 Pas d'aide à proposer</t>
  </si>
  <si>
    <t>- 27/12/2023 11:10 A été radié de la CMA suite à migration.</t>
  </si>
  <si>
    <t>- 12/12/2023 10:46 Il faut transmettre cette demande à la CMA!</t>
  </si>
  <si>
    <t>- 13/12/2023 14:42 L'activité ne rentre pas pas dans notre cible</t>
  </si>
  <si>
    <t>- 19/12/2023 16:12 Activité commerce et sur département de la Drôme ?</t>
  </si>
  <si>
    <t>- 21/12/2023 13:23 Bonjour je confirme l'entreprise n'est pas ressortissante CMA.</t>
  </si>
  <si>
    <t>- 19/12/2023 12:18 Prise en charge par la CCI</t>
  </si>
  <si>
    <t>- 12/12/2023 17:11 Bonjour, J'ai transféré cette demande à Cedric REYNAUD du service mobilité de la CCI 06.</t>
  </si>
  <si>
    <t>- 13/12/2023 17:16 Entreprise contactée par la CMA</t>
  </si>
  <si>
    <t>- 19/12/2023 16:50 Non ressortissant entreprise artisanale</t>
  </si>
  <si>
    <t>- 13/12/2023 14:44 L'activité de l'entreprise ne rentre pas dans notre cible</t>
  </si>
  <si>
    <t>CMA 44 Loire Atlantique</t>
  </si>
  <si>
    <t>- 12/12/2023 11:50 J'ai orienté le Dirigeant vers les partenaires techniques de la filière (Atlansun) et interroger des financeurs potentiels de ce projet. Je reste dans l'attente des réponses de ces organismes afin de poursuivre cet accompagnement. C TERRIEN CMA PdL</t>
  </si>
  <si>
    <t>- 12/12/2023 08:55 Entreprise industrielle, priorité à ma collègue Agnès Frayssinet. Intervention si besoin / plan de charge.
- 15/12/2023 09:31 Demande prise en charge par ma collègue de la CCIT</t>
  </si>
  <si>
    <t>- 20/12/2023 16:42 Dossier pris en charge par Perrine DEREUX de la CMA HDF à Lille :)
- 20/12/2023 16:42 Dossier pris en charge par Perrine DEREUX de la CMA HDF à Lille :)</t>
  </si>
  <si>
    <t>- 06/02/2024 13:33 L'entreprise a effectué son auto-évalutation. Julien RICHEZ a depuis quitté l'entreprise.</t>
  </si>
  <si>
    <t>- 04/01/2024 15:04 voir Emmanuelle bole</t>
  </si>
  <si>
    <t>- 18/12/2023 13:56 La CMA a pris en charge la demande</t>
  </si>
  <si>
    <t>- 14/12/2023 12:01 Non ressortissant CMA, aide déjà proposée par la CCI</t>
  </si>
  <si>
    <t>- 15/12/2023 16:38 Entreprise régionale suivie en éco-conception.
Lien fait avec la CCI et Claire Nicolas</t>
  </si>
  <si>
    <t>- 13/12/2023 10:36 DEJA PRIS PAR LA CMA</t>
  </si>
  <si>
    <t>CCI 79 Deux Sèvres</t>
  </si>
  <si>
    <t>- 13/12/2023 17:19 Aide proposé concernant BLW en expliquant le dispositif et la possibilité de suivre la formation CCI ou CMA</t>
  </si>
  <si>
    <t>- 21/12/2023 20:50 Envoi des coordonnées des deux conseillères environnement de la CMA 14</t>
  </si>
  <si>
    <t>- 21/12/2023 14:44 Pris en charge par le Service d'accompagnement fiscal Occitanie + compétent que la CCI sur cette demande technique</t>
  </si>
  <si>
    <t>- 15/12/2023 09:30 Cette demande est hors de mon champs d'expertise.
- 15/12/2023 09:30 Cette demande est hors de mon champs d'expertise.</t>
  </si>
  <si>
    <t>- 14/12/2023 11:05 proposition de reduire mes couts en preservant l'envirnnement
- 20/12/2023 09:08 Déclic Environnement remontée au niveau 2</t>
  </si>
  <si>
    <t>- 13/12/2023 16:44 Entreprise contactée par un expert de la CMA</t>
  </si>
  <si>
    <t>- 13/12/2023 17:08 Entreprise contactée par un Expert de la CMA</t>
  </si>
  <si>
    <t>- 16/01/2024 15:11 Cette entreprise a déjà été accompagnée par nos services à ces sujets. Nous le rappelons pour faire le point avec lui.</t>
  </si>
  <si>
    <t>Agefiph Île-de-France</t>
  </si>
  <si>
    <t>- 27/12/2023 10:54 ne concerne pas le handicap</t>
  </si>
  <si>
    <t>Aract Ile-de-France</t>
  </si>
  <si>
    <t>- 21/12/2023 11:31 Bonjour. Non compétent sur ce dispositif.</t>
  </si>
  <si>
    <t>DDFIP 02 Aisne</t>
  </si>
  <si>
    <t>Direction Générale des Finances Publiques (DGFIP)</t>
  </si>
  <si>
    <t>- 13/12/2023 13:39 orientation vers le service des impôts des entreprises pour dette fiscale et pour la cotisation foncière des entreprises.
Orientation dans un deuxième temps vers la CCSF.</t>
  </si>
  <si>
    <t>Service entreprises de la Région des Hauts-de-France</t>
  </si>
  <si>
    <t>Conseil régional des Hauts-de-France</t>
  </si>
  <si>
    <t>- 16/01/2024 10:52 Demande traitée et transmise au TC</t>
  </si>
  <si>
    <t>DDETS 02 Aisne</t>
  </si>
  <si>
    <t>Direction Régionale de l'Economie, de l'Emploi, du Travail et des Solidarités (DREETS)</t>
  </si>
  <si>
    <t>- 18/12/2023 14:24 Le dispositif AP n'est pas adapté à la situation.</t>
  </si>
  <si>
    <t>Banque de France 02 Aisne</t>
  </si>
  <si>
    <t>- 14/12/2023 14:12 vu réponses apportées par CCi et DDFIP</t>
  </si>
  <si>
    <t>URSSAF Picardie</t>
  </si>
  <si>
    <t>Union de Recouvrement des cotisations de Sécurité Sociale et d'Allocations Familiales (URSSAF)</t>
  </si>
  <si>
    <t>- 18/12/2023 14:53 Pas de débit URSSAF</t>
  </si>
  <si>
    <t>CCI 35 Ille et Vilaine</t>
  </si>
  <si>
    <t>- 19/12/2023 15:55 Entreprise artisanale pris en charge par la Chambre de Métiers
- 19/12/2023 15:55 Entreprise artisanale pris en charge par la Chambre de Métiers</t>
  </si>
  <si>
    <t>- 21/12/2023 10:39 Le chef d'entreprise a été contacté le 21/12 et nous informe avoir déjà été contacté par la chambre des métiers.</t>
  </si>
  <si>
    <t>Aract La Réunion</t>
  </si>
  <si>
    <t>- 02/01/2024 15:22 Bonjour,
Nous ne proposons pas d'accompagnement à la démarche RSE</t>
  </si>
  <si>
    <t>- 16/01/2024 10:42 De fréquents échanges avec l'ets fin 2023 mais elle n'a jamais parlé de cette question retrofit</t>
  </si>
  <si>
    <t>- 05/01/2024 09:00 Le dispositif "Eco-défis" est une opération menée par la CMA</t>
  </si>
  <si>
    <t>- 20/12/2023 12:31 Nous devons le recontacter le 21/12/2023 car indisponible dans l'immédiat.</t>
  </si>
  <si>
    <t>- 08/01/2024 09:51 Prise en charge par la CMA.</t>
  </si>
  <si>
    <t>- 05/01/2024 14:17 Dispositif Eco Defi géré par nos collègues CMA</t>
  </si>
  <si>
    <t>- 22/01/2024 11:28 Entreprise ressortissante CMA</t>
  </si>
  <si>
    <t>- 22/01/2024 10:48 Entreprise non artisanale</t>
  </si>
  <si>
    <t>CCI 74 Haute-Savoie</t>
  </si>
  <si>
    <t>- 04/01/2024 17:21 Eco-defi des artisans et commerçants est un accompagnement du réseau des CMA je laisse donc la main à ma collègue CMA pour accompagner l'entreprise (fleuriste)</t>
  </si>
  <si>
    <t>- 08/01/2024 10:42 Rendez-vous pris avec l'entreprise, en associant le développeur économique, afin d'aborder les investissements industriels pouvant avoir un impact sur la démarche de transition écologique et sur la sélection des dispositifs d'aides adaptés.</t>
  </si>
  <si>
    <t>CMA 51 Marne</t>
  </si>
  <si>
    <t>- 08/01/2024 17:22 L'entreprise n'est pas ressortissante de la CMA (Activité déclarée de vente de bâtiments en kits aux professionnels).</t>
  </si>
  <si>
    <t>- 16/01/2024 10:03 Je laisse la CMA prendre en charge la demande, c'est une entreprise qu'elle accompagne déjà.</t>
  </si>
  <si>
    <t>CMA 01 AIN</t>
  </si>
  <si>
    <t>- 09/01/2024 15:28 La CMA s'en occupe vu qu'il s'agit d'une activité artisanale</t>
  </si>
  <si>
    <t>Aract Bourgogne Franche Comté</t>
  </si>
  <si>
    <t>- 16/01/2024 11:28 L'Anact/Aract est référencée en matière de RSE sur place des entreprises pour le volet social mais pas sur la mise en place des indicateurs RSE.</t>
  </si>
  <si>
    <t>- 22/01/2024 11:26 Mail avec aides et dispositifs existants envoyé</t>
  </si>
  <si>
    <t>- 18/01/2024 11:36 18 1 24 11H34 ASSOCIATION NON INSCRITE AU RCS / HORS COMPETENCE CCI</t>
  </si>
  <si>
    <t>- 23/01/2024 14:15 Offre efficience digitale</t>
  </si>
  <si>
    <t>- 23/01/2024 10:29 Prise en charge par la CCI</t>
  </si>
  <si>
    <t>- 17/01/2024 16:28 CMA prend en charge</t>
  </si>
  <si>
    <t>- 30/01/2024 09:35 Cette formation est proposée par la CCI. Et l'entreprise au vu du nombre de salariés est ressortissante CCI plutôt que CMA.</t>
  </si>
  <si>
    <t>CCI 04 Alpes de Haute Provence</t>
  </si>
  <si>
    <t>- 30/01/2024 08:50 déjà pris en charge par CMAR</t>
  </si>
  <si>
    <t>- 23/01/2024 14:56 Après discussion avec la CMA, je lui laisse le dossier.</t>
  </si>
  <si>
    <t>- 24/01/2024 10:22 Il sera rappelé par un de nos conseillers pour faire un point sur ces besoins</t>
  </si>
  <si>
    <t>- 23/01/2024 16:00 Entreprise contactée par notre conseiller Tourisme Christophe BOHMERT</t>
  </si>
  <si>
    <t>- 23/01/2024 19:47 Transmis à la délégation</t>
  </si>
  <si>
    <t>- 22/01/2024 08:51 J'ai rappelé Mme Simon et j'ai répondu à ces questions au téléphone</t>
  </si>
  <si>
    <t>- 22/01/2024 14:44 Transmission au service d'accompagnement dédié</t>
  </si>
  <si>
    <t>- 23/01/2024 19:51 Transmis à la délégation</t>
  </si>
  <si>
    <t>- 30/01/2024 10:55 la demande a déjà été traitée par la CMA</t>
  </si>
  <si>
    <t>- 06/02/2024 07:13 Déja pris par la CMA</t>
  </si>
  <si>
    <t>- 24/01/2024 12:17 Merci pour l'ajout mais ils ne sont pas chez nous : j'ai vérifié ils ne sont pas artisans et c'est logique c'est un bar &amp;amp; cave</t>
  </si>
  <si>
    <t>- 30/01/2024 10:36 Entreprise industrielle</t>
  </si>
  <si>
    <t>- 24/01/2024 17:00 Bonjour, cette entreprise et le dispositif qu'elle décrit concerne la CMA Bretagne</t>
  </si>
  <si>
    <t>Agefiph Nouvelle Aquitaine</t>
  </si>
  <si>
    <t>- 24/01/2024 16:37 J'ai appelé l'entreprise le 24/01 - Mme BUISSON sera joignable le 29/01 à partir de 9h00.</t>
  </si>
  <si>
    <t>Aract Nouvelle Aquitaine</t>
  </si>
  <si>
    <t>- 26/01/2024 09:50 Un•e chargé•e de mission de l'ARACT va prendre contact avec Mme BUISSON.</t>
  </si>
  <si>
    <t>- 01/02/2024 11:13 Au vu de la structure de la société, nous laissons la CCI en charge de la demande</t>
  </si>
  <si>
    <t>- 24/01/2024 14:45 Bonjour . Il s'agit d'un artisan. à orienter vers CMA Merci</t>
  </si>
  <si>
    <t>- 26/01/2024 08:45 Renseignements concernant les aides existantes</t>
  </si>
  <si>
    <t>- 07/02/2024 10:07 Déjà pris en charge par la Chambre de commerce</t>
  </si>
  <si>
    <t>Date création</t>
  </si>
  <si>
    <t>nom opportunité</t>
  </si>
  <si>
    <t>Email contact</t>
  </si>
  <si>
    <t>Message</t>
  </si>
  <si>
    <t>Envoyé</t>
  </si>
  <si>
    <t>Autres donnése</t>
  </si>
  <si>
    <t>Parcours_verif</t>
  </si>
  <si>
    <t>Bonjour,
Mon entreprise a une activité de type "Activités spécialisées de design" : nous aidons les entreprises du secteur mode &amp; luxe à réemployer leurs déchets de matière afin d'éviter leur destruction et leur permettre de communiquer concrètement sur leurs engagements écologiques.
Le dispositif "Aides aux relais et aux actions ponctuelles" pourrait m'intéresser car j'ai pour projet de recruter une personne pour gérer la transition écologique de nos clients.
Merci d'avance pour votre prise de contact
Cordialement,
Leopolda Contaux-Bellina
Fondatrice SED noVE STUDIO</t>
  </si>
  <si>
    <t xml:space="preserve">Suivi de l'appel (interne) : Proposition de rendez-vous par mail
Statut : A rappeler
</t>
  </si>
  <si>
    <t>nouvelle</t>
  </si>
  <si>
    <t xml:space="preserve">Suivi de l'appel (interne) : Pas de tonalité
Statut : A rappeler
</t>
  </si>
  <si>
    <t>user_help: precise / questionnaire . parcours: objectif précis / siret: 83272207800025 / codeNaf: 56.10C / codeNAF1: / ville: CORMOT-VAUCHIGnoN / codePostal: 21340 / région: Bourgogne-Franche-Comté / structure_sizes: TPE / denomination: LA FEE VEGE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</si>
  <si>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Statut : Abandonné
Sujet : Démarche générale de transition écologique
Description : https://place-des-entreprises.beta.gouv.fr/besoins/72996
Acteurs : CCI 53 Mayenne
Produit proposé : resté sans réponse
</t>
  </si>
  <si>
    <t xml:space="preserve">Source de la demande TEE : Trouvé sur internet
Statut : Abandonné
Sujet : Mettre en place une démarche générale de transition écologique (stratégie, éco-conception, label
Description : https://place-des-entreprises.beta.gouv.fr/admin/diagnoses/62306
</t>
  </si>
  <si>
    <t xml:space="preserve">Source de la demande TEE : Trouvé sur internet
Statut : Abandonné (agri, CA)
</t>
  </si>
  <si>
    <t xml:space="preserve">Statut : Abandonné (c'est une CCI !)
</t>
  </si>
  <si>
    <t xml:space="preserve">Statut : Aide proposée
Sujet : Démarche générale de transition écologique
Description : https://place-des-entreprises.beta.gouv.fr/besoins/71817
Acteurs : BPI, CMA, CCI
Produit proposé : Bpi : prêt action climat présenté
CCI : Demande retransférer auprès de Orace qui reprend l'accompagnement sur les aides énergies.
Suivi circulation de la demande : Message laissé
</t>
  </si>
  <si>
    <t xml:space="preserve">Statut : Aide proposée
Sujet : Gestion de l'énergie
Description : https://place-des-entreprises.beta.gouv.fr/besoins/72982
Acteurs : BPI, CCI
Produit proposé : CMA : Echange téléphonique ce jour avec M. RAHARD et RV tel SARE B2 pour le 3/07/2023 à 16h.
Bpi : https://www.ecologie.gouv.fr/operations-standardisees-deconomies-denergie#e2
Suivi circulation de la demande : CCI et CMA : exercice d'audit a produit un rapport intéressant. Devrait aboutir à des évolutions futures. Cumulus ballon d'eau chaude au gaz : sera modifié en électrique (solaire, trop cher à l'investissement).
En 2024, chambre froide complémentaire, couplée avec des ombrières couvertes en photovoltaïques.
</t>
  </si>
  <si>
    <t xml:space="preserve">Statut : Aide proposée
Sujet : Financer Vos Investissements Pour Reduire Votre Consommation D Energie
Description : https://place-des-entreprises.beta.gouv.fr/besoins/75513
Acteurs : CCI, BPI, BDF, Initative
Produit proposé : Aide proposée par Bpi, Initiative, Banque de France et CCI en cours mais sans commentaire
Suivi circulation de la demande : Contact un peu confus, ne se souvient plus très bien de ce qui lui avait été proposé. Dit qu'il n'était pas éligible aux aides, que son entreprise utilise toujours du fioul. Pas de transition.
</t>
  </si>
  <si>
    <t xml:space="preserve">Produit ciblé post-échange : fond-tourisme-durable
Statut : Aide proposée
Sujet : Gestion de l'énergie
Description : https://place-des-entreprises.beta.gouv.fr/besoins/75546
Acteurs : CCI
Produit proposé : CCI : échange téléphonique avec Monsieur GRATALOUP. En complément des infos sur le Fonds Tourisme Durable qui lui ont été transmis par le CRT Bretagne, j’ai évoqué avec lui les certificats d’Economie d’Energie ainsi que les qualifications des entreprises de bâtiment à privilégier (RGE notamment). Je lui fais une restitution de nos échanges avec infos et liens utiles par mail.
Suivi circulation de la demande : -
</t>
  </si>
  <si>
    <t xml:space="preserve">Statut : Aide proposée
Sujet : Faire des économies d'énergie
Description : https://place-des-entreprises.beta.gouv.fr/besoins/78601
Acteurs : CCI
Produit proposé : CCI : aide proposée sans commentaire
</t>
  </si>
  <si>
    <t>Madame, Monsieur,
Je me permets de vous contacter au nom de l'entreprise SYNERGEE, où je supervise actuellement un projet d'installation de panneaux photovoltaïques sur le toit de notre établissement.
nous sommes très intéressés par la transition vers des sources d'énergie renouvelables et souhaitons nous assurer que notre démarche respecte toutes les directives et procédures nécessaires. Cependant, nous rencontrons des difficultés à déterminer par où commencer et les étapes précises à suivre pour mener à bien ce projet.
Pourriez-vous nous fournir des informations détaillées sur la procédure à suivre pour l'installation de panneaux photovoltaïques ? nous aimerions notamment connaître les démarches administratives nécessaires, les normes à respecter, les aides ou subventions disponibles, ainsi que tout conseil que vous pourriez nous offrir pour faciliter ce processus.
nous sommes pleinement engagés dans ce projet et souhaitons nous assurer que notre installation soit réalisée de manière efficace, sûre et conforme aux réglementations en vigueur.
nous vous remercions par avance pour votre aide et votre expertise, et restons à votre disposition pour toute information complémentaire que vous pourriez requérir concernant notre projet.
Dans l'attente de votre réponse, veuillez agréer, Madame, Monsieur, l'expression de mes salutations distinguées.
Merci d'avance pour votre appel</t>
  </si>
  <si>
    <t xml:space="preserve">Détails échange (à communiquer aux opérateurs) : Pas de rappel 
Statut : Aide prosposée
Sujet : Faire des économies d'énergie
Description : https://place-des-entreprises.beta.gouv.fr/besoins/95619
Acteurs : CCI
Produit proposé : Mail envoyé avec le lien vers la liste des bureaux d'études RGE (domaine du photovoltaïque) et la liste des installateurs Quali PV.
</t>
  </si>
  <si>
    <t>Aide prosposée</t>
  </si>
  <si>
    <t xml:space="preserve">Détails échange (à communiquer aux opérateurs) : Pas de rappel 
Statut : Aide prosposée
Sujet : Faire des économies d'énergie
Description : https://place-des-entreprises.beta.gouv.fr/besoins/96426
Acteurs : CCI
</t>
  </si>
  <si>
    <t xml:space="preserve">Détails échange (à communiquer aux opérateurs) : Souhaite avoir des informations pour la rénovation de locaux tertiaire (agence comptable) des années 70 en cours d'achat (250m2) en CVL (Orléans) dans lequel il souhaite faire de la rénovation, isolation, chauffage panneaux solaires thermiques : quel accompagnement sur la rénovation et les meilleurs choix à faire + subventions possibles ? : réorienté PDE
Source de la demande TEE : Recu lien par mail mais ne sait plus de qui
Statut : Aide prosposée
Sujet : Faire des économies d'énergie
Description : https://place-des-entreprises.beta.gouv.fr/besoins/95734
Acteurs : CCI, Bpi
Produit proposé : sans commentaire
</t>
  </si>
  <si>
    <t xml:space="preserve">Détails échange (à communiquer aux opérateurs) : Projet de panneaux photovoltaiques sur toiture en autoconsommation + vente surplus : réorienté PDE
Statut : Aide prosposée
Sujet : Faire des économies d'énergie
Description : https://place-des-entreprises.beta.gouv.fr/besoins/95735
Acteurs : CCI, Bpi
Produit proposé : CCI : Le Client est recontacté par le Chargé de Comptes TPE du secteur géographique
</t>
  </si>
  <si>
    <t xml:space="preserve">Détails échange (à communiquer aux opérateurs) : Projet de remplacement de sa chaudière gaz qui produit eau chaude principalement pour son activité (boucher charcutier) mais aussi pour une partie de son chauffage. Souhaite être aiguillé vers la meilleure solution avant d'investir dans une solution. Est pro énergie renouvelable (a déjà des panneaux photo en autoconsommation pour l'élec). 14 salariés. A déjà fait une étude sur les fluides il y a 2 ans et sur le froid. : réorienté à PDE
Source de la demande TEE : Newsletter Info Bercy
Statut : Aide prosposée
Sujet : Démarche générale de transition écologique
Description : https://place-des-entreprises.beta.gouv.fr/besoins/95736
Acteurs : CCI, Bpi
Produit proposé : sans commentaire
</t>
  </si>
  <si>
    <t xml:space="preserve">Détails échange (à communiquer aux opérateurs) : Souhaite acquérir une voiture électrique pour sa société (entreprise agence de pub dans le 40, hors aide Tremplin mobilité) : réorienté PDE
Statut : Aide prosposée
Sujet : Favoriser le transport durable
Description : https://place-des-entreprises.beta.gouv.fr/besoins/95739
Acteurs : CCI
Produit proposé : La CCI40 est informée selon leur retour l'entreprise sera contactée sous 48h pour moi-même ou leur service
</t>
  </si>
  <si>
    <t>user_help: unknown / questionnaire . parcours: je ne sais pas par où commencer / siret: 91328283600018 / codeNaf: 73.11Z / codeNAF1: / ville: CAPBRETON / codePostal: 40130 / région: nouvelle-Aquitaine / structure_sizes: TPE / denomination: GYPSEA-AGENCY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</si>
  <si>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Détails échange (à communiquer aux opérateurs) : projet d'ombrière pour alimenter une borne de recharge électrique : réorienté PDE
Statut : Aide prosposée
Sujet : Faire des économies d'énergie
Description : https://place-des-entreprises.beta.gouv.fr/besoins/95745
Acteurs : CCI
Produit proposé : sans commentaire
</t>
  </si>
  <si>
    <t>Bonjour,
Mon entreprise a une activité de type "Activités des agences de publicité".
Le dispositif "Tremplin" pourrait m'intéresser car j'ai pour projet de créer un outil de conception de site web vert. nous avons déjà réalisé un prototype très concluant, mais notre trésorerie ne nous permet pas de continuer le projet et de développer une nouvelle version. nous avons la capacité de créer des sites sur mesure, optimisés pour le référencement naturel et nous souhaitons créer une nouvelle version dont le processus de conception soit plus rapide. Et ainsi le rendre accessible aussi à des budgets moins importants et démocratisé le fait que vert est compatible avec référencement et esthétisme.
J'ai besoin d'aide sur la partie financière du projet, j'ai besoin de rassembler 100 000€ pour financer ce développement, qui peut-être réalisé par mon équipe en 12 mois. J'ai aussi un autre projet qui sera la continuité de celui-ci afin de boucler la boucle et de montrer qu'un web intélligent est un web décarbonné.
Ces projets sont extrènements important pour moi, j'ai besoin de participer et de donner l'exemple dans un environnement qui ne bouge pas assez vite selon moi.
Merci d'avance pour votre appel</t>
  </si>
  <si>
    <t xml:space="preserve">Détails échange (à communiquer aux opérateurs) : Besoin financement pour le développement d'un outil de conception de site web vert : réorienté PDE
Statut : Aide prosposée
Sujet : Démarche générale de transition écologique
Description : https://place-des-entreprises.beta.gouv.fr/besoins/95751
Acteurs : CCI, Bpi
</t>
  </si>
  <si>
    <t>Bonjour,
Mon entreprise je suis gérante d'un commerce en centre ville d'une boutique de seconde depuis 6 ans , j'ai créé des emplois, je suis une magasin qui prône l'écologie.
nous avons fait tous notre mobilier en recyclage.
nous sommes actifs sur les réseaux sociaux, sur les animations faite en boutique.
Pourtant depuis plusieurs mois une grosse baisse d'activité m'oblige à Licencier nos emplois, c'est pire qu'un déchirement, c'est un sentiment d'impuissance.
J'ai un emploi en particulier qui crée avec les vêtements invendus des créations uniques et éco responsable c'est clairement l'avenir et pourtant je dois la licencier.
nous avons une hausse de toute les taxes , dont notamment à ce jour notre CFE qui est passé de 900€ à 1900€ , comment voulez vous que je sauve mes emplois.
Je crois vraiment à mon projet , j'aime tellement mon équipe, on est vraiment dans l'air du temps .
Je n'arrive même pas à lancer notre licenciement économique car cela coûte vraiment cher , je me retrouve donc face au mur réaliste du dépôt de bilan.
J'ai l'impression d'être tellement mise de côté, pas d'écoute, pas d'aide , on m'a juste dit vous n'avez qu'à faire un crédit personnel...
Je suis vraiment révoltée , je voudrais qu'on crois en moi , en mes salariés, je veux encore développer mon entreprise, je sais qu'on a du potentiel et la volonté.
Allez voir nos avis Google, notre page Facebook, Instagram ou tiktok , les gens nous apprécient vraiment.
C'est Frip'hipster.
Aider nous , aiguillez nous , on a vraiment vraiment besoin d'aide urgemment,
J'espère que mon message sera lu, et que vous pourrez m'aider ,
Cordialement Cécile Roussel</t>
  </si>
  <si>
    <t xml:space="preserve">Suivi de l'appel (interne) : Message laissé + mail
Statut : Aide prosposée
Sujet : Résoudre un problème de trésorerie
Description : https://place-des-entreprises.beta.gouv.fr/besoins/95858
Acteurs : CCI, DDFIP
Produit proposé : CCI : je me suis rendue au magasin. nous avons échangé par tél avec Mr qui a vu Madame la Maire de STQ, a un RDV avec Julie DIVE et a contacté toutes les autorités du territoire. je lui ai proposé mon aide, faire un diagnostic mais attend son rdv et me recontacte si besoin. DDFIP : orientation vers le service des impôts des entreprises pour dette fiscale et pour la cotisation foncière des entreprises. 
Orientation dans un deuxième temps vers la CCSF.
</t>
  </si>
  <si>
    <t xml:space="preserve">Détails échange (à communiquer aux opérateurs) : Changer une chaudière gaz pour une pompe à chaleur, éventuellement panneaux photovoltaïques (devis 19 000 euros) et éventuellement d’autres aides pour rénovation 
Source de la demande TEE : Journal de l'hôtellerie
Statut : Aide prosposée
Sujet : Démarche générale de transition écologique
Description : https://place-des-entreprises.beta.gouv.fr/besoins/93680
Acteurs : CCI
Produit proposé : CCI : Demande transmise le 04/12 à Arnaud PETIT, conseiller TPE
</t>
  </si>
  <si>
    <t xml:space="preserve">Détails échange (à communiquer aux opérateurs) : Société de taxi, vient d'acheter un véhicule hybride. Souhaite détails d'éligibilité au bonus écologique.
Produit ciblé post-échange : Bonus écologique
Statut : Aide prosposée
Sujet : Démarche générale de transition écologique
Description : https://place-des-entreprises.beta.gouv.fr/besoins/93882
Acteurs : CMA
Produit proposé : CMA : Informations transmises concernant les aides possibles
</t>
  </si>
  <si>
    <t xml:space="preserve">Détails échange (à communiquer aux opérateurs) : Demande claire, pas de rappel
Statut : Aide prosposée
Sujet : Démarche générale de transition écologique
Description : https://place-des-entreprises.beta.gouv.fr/besoins/93627
Acteurs : CCI
Produit proposé : CCI : pas de commentaire
</t>
  </si>
  <si>
    <t>user_help: unknown / questionnaire . parcours: je ne sais pas par où commencer / siret: 34302217400019 / codeNaf: 69.10Z / codeNAF1: / ville: CHARLEVILLE-MEZIERES / codePostal: 08000 / région: Grand Est / structure_sizes: TPE / denomination: OFFICE noTARIAL MOUZON, SCP DE noTAIRE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</si>
  <si>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Détails échange (à communiquer aux opérateurs) : Demande de conseils et de financements. Ne sait pas par où commencer. Panneaux photovoltaïques, tri des cartons, compostage... autres ?
Statut : Aide prosposée
Description : https://place-des-entreprises.beta.gouv.fr/besoins/93843
Acteurs : CCI, Bpi
Produit proposé : CCI et Bpi sans commentaire
</t>
  </si>
  <si>
    <t xml:space="preserve">Détails échange (à communiquer aux opérateurs) : Entreprise de ravalement isolation 
8 salariés
Isolation des bureaux par la toiture et changer le chauffage, actuellement électrique (pompe à chaleur ?), et mettre des panneaux photovoltaïques, éventuellement changer les fenêtres. Pas encore fait de devis, pas d’idée du montant des travaux. Besoin de financements
Statut : Aide prosposée
Sujet : Faire des économies d'énergie
Description : https://place-des-entreprises.beta.gouv.fr/besoins/94483
Acteurs : CMA et Bpi
Produit proposé : CMA et Bpi sans commentaire
</t>
  </si>
  <si>
    <t xml:space="preserve">Détails échange (à communiquer aux opérateurs) : Demande claire, pas de rappel
Produit ciblé post-échange : Rénovation énergétique
Statut : Aide prosposée
Sujet : Faire des économies d'énergie
Description : https://place-des-entreprises.beta.gouv.fr/besoins/93906
Acteurs : CCI
Produit proposé : CCI : Je connais l'entreprise, je l'accompagne déjà. Je m'occupe donc de ce point, que j'ai exposé lors d'une récente réunion à laquelle il a participé. L'orientation BPI n'est pas pertinente. Bonne journée
</t>
  </si>
  <si>
    <t xml:space="preserve">Suivi de l'appel (interne) : Message laissé + mail
Date de rappel potentiel : Rappel 7/12 11H
Détails échange (à communiquer aux opérateurs) : Activité de prestation de ménage bio. Démarche générale de transition écologique (bilan RSE, réduction sonso énergétique, mise en place d’une flotte de vélos…). Accompagnement sur de l’expertise en matière de décarbonation de l'activité et de la réduction de consommation énergétique. Et le financement d’une flotte de vélos à disposition des salariés.
Statut : Aide prosposée
Sujet : Démarche générale de transition écologique
Description : https://place-des-entreprises.beta.gouv.fr/besoins/94844
Acteurs : CCI, MEL
Produit proposé : MEL : je prends contact
</t>
  </si>
  <si>
    <t xml:space="preserve">Détails échange (à communiquer aux opérateurs) : Demande claire, pas de rappel
Produit ciblé post-échange : Bonus écologique
Statut : Aide prosposée
Sujet : Démarche générale de transition écologique
Description : https://place-des-entreprises.beta.gouv.fr/besoins/93908
Acteurs : CCI 
Produit proposé : Pas de commentaire
</t>
  </si>
  <si>
    <t xml:space="preserve">Détails échange (à communiquer aux opérateurs) : Demande claire, pas de rappel
Produit ciblé post-échange : Bonus écologique
Statut : Aide prosposée
Sujet : Démarche générale de transition écologique
Description : https://place-des-entreprises.beta.gouv.fr/besoins/93919
Acteurs : CCI 
</t>
  </si>
  <si>
    <t xml:space="preserve">Détails échange (à communiquer aux opérateurs) : Changement de matériel de production : transmettre à PDE
Produit ciblé post-échange : Tremplin mais pas certain de son éligibilité donc renvoyé vers PDE
Statut : Aide prosposée
Sujet : Démarche générale de transition écologique
Description : https://place-des-entreprises.beta.gouv.fr/besoins/95724
Acteurs : CCI, CMA
Produit proposé : CMA : proposition de reduire mes couts en preservant l'envirnnement CCI : Renvoi vers les dispositifs d'aides et de prêts + programme Baisse les Watts
</t>
  </si>
  <si>
    <t xml:space="preserve">Statut : Aide prosposée
Sujet : Faire des économies d'énergie
Description : https://place-des-entreprises.beta.gouv.fr/besoins/82638
Acteurs : CCI
Produit proposé : BPI : offre digitale TE
CCI (Cellule de relation client) : Demande transférée en interne à un expert.
Suivi circulation de la demande : Suite à l’appel de PDE, contact a reçu des emails d’opérateurs (ne se souvient plus desquels), disant que son dossier était à l’étude mais rien n’a abouti. Il souhaitait bénéficier d’aides pour le changement de la vitrine de son magasin et l’installation du double vitrage. Un peu déçu, a laissé tomber son projet de rénovation pour le moment.
</t>
  </si>
  <si>
    <t xml:space="preserve">Source de la demande TEE : Trouvé sur internet
Statut : Aide prosposée
Sujet : Faire des économies d'énergie
Description : https://place-des-entreprises.beta.gouv.fr/besoins/81242
Acteurs : CCI
Produit proposé : CCI : J'ai pu échanger avec les gérants de l'entreprise, des informations complémentaires doivent être apportées pour bien répondre à la demande
</t>
  </si>
  <si>
    <t xml:space="preserve">Source de la demande TEE : Trouvé sur internet
Statut : Aide prosposée
Sujet : Faire des économies d'énergie
Description : https://place-des-entreprises.beta.gouv.fr/besoins/81263
Acteurs : CCI
Produit proposé : CCI (Cellule de relation client) : Demande transmise au Chargé de compte du secteur
</t>
  </si>
  <si>
    <t xml:space="preserve">Source de la demande TEE : Com OP
Statut : Aide prosposée
Sujet : Mettre en place une démarche générale de transition écologique (stratégie, éco-conception, labels)
Description : https://place-des-entreprises.beta.gouv.fr/besoins/81338
Acteurs : CMA
Produit proposé : CMA : J'ai contacté l'entreprise le 01/09/23. Elle me recontactera une fois le chiffrage effectué pour que l'on puisse interroger la Région nouvelle Aquitaine sur les aides compatibles + mise en relation avec le service économique du Grand Angoulême pour étudier les aides financières potentielles.
Suivi circulation de la demande : -
</t>
  </si>
  <si>
    <t>CMA : J'ai contacté l'entreprise le 01/09/23. Elle me recontactera une fois le chiffrage effectué pour que l'on puisse interroger la Région nouvelle Aquitaine sur les aides compatibles + mise en relation avec le service économique du Grand Angoulême pour étudier les aides financières potentielles.</t>
  </si>
  <si>
    <t xml:space="preserve">Produit ciblé post-échange : Complexité standardiste - mail envoyé (0614554790
Source de la demande TEE : Com OP
Statut : Aide prosposée
Sujet : Démarche générale de transition écologique
Description : https://place-des-entreprises.beta.gouv.fr/besoins/87905
Acteurs : CCI
Produit proposé : CCI (Cellule de relation client) : Je réponds à la demande en orientant vers le service concerné
</t>
  </si>
  <si>
    <t xml:space="preserve">Source de la demande TEE : Trouvé sur internet
Statut : Aide prosposée
Sujet : Mettre en place une démarche générale de transition écologique (stratégie, éco-conception, labels)
Description : https://place-des-entreprises.beta.gouv.fr/besoins/82382
Acteurs : CMA
Produit proposé : CMAR : info sur les CEE et les crédit d'impôt rénovation énergétique
</t>
  </si>
  <si>
    <t xml:space="preserve">Statut : Aide prosposée
Sujet : Faire des économies d'énergie
Description : https://place-des-entreprises.beta.gouv.fr/besoins/84882
Acteurs : Bpi, CMA
Produit proposé : Bpi : envoi vers l'équipe diag / CMA : contact de l'entreprise + envoi aides
</t>
  </si>
  <si>
    <t xml:space="preserve">Produit ciblé post-échange : Orace + Diag Eco-flux
Source de la demande TEE : Trouvé sur internet
Statut : Aide prosposée
</t>
  </si>
  <si>
    <t xml:space="preserve">Suivi de l'appel (interne) : Par JB
Statut : Aide prosposée
Sujet : Démarche générale de transition écologique
Description : https://place-des-entreprises.beta.gouv.fr/besoins/84886
Acteurs : CCI
Produit proposé : CCI : j'ai contacté la société qui est une SCI pour lui décrire les dispositifs possibles uniquement en cas de massage vers une autre activité type tertiaire et un statut de société éligibles aux CEE
</t>
  </si>
  <si>
    <t>Bonjour,
Mon entreprise a une activité de vide grenier permanent.
nous proposons des stands à la location pour les particuliers, et nous gérons les ventes de leurs produits d'occasion.
J'aimerais bénéficier d'un accompagnement afin de confirmer mon diagnostic lié à l'amélioration énergétique de mon local commercial, ainsi que connaitre les aides potentielles pour effectuer les améliorations suivantes :
- isolation combles (remplacement dalles faux plafond acoustiques 5cm d'épaisseur par des dalles thermiques de 25cm d'épaisseur)
- isolation par l'extérieur du bardage métallique
- amélioration structure local et pose de panneaux solaires sur le toit (environ 400m2 exposé plein sud)
- remplacement du systeme de chauffage (aérothermes gaz =&gt; PAC air - air)
Merci d'avance pour votre appel et votre aide</t>
  </si>
  <si>
    <t xml:space="preserve">Produit ciblé post-échange : Diag Eco Flux
Source de la demande TEE : Trouvé sur Internet
Statut : Aide prosposée
Sujet : Faire des économies d'énergie
Description : https://place-des-entreprises.beta.gouv.fr/besoins/88419
Acteurs : CMA, Conseil régional normandie
Produit proposé : CMA : suivi pour diagnostic / CR normandie OK mais sans commentaire
</t>
  </si>
  <si>
    <t>CMA, Conseil régional normandie</t>
  </si>
  <si>
    <t>CMA : suivi pour diagnostic / CR normandie OK mais sans commentaire</t>
  </si>
  <si>
    <t xml:space="preserve">Statut : Aide prosposée
Sujet : Démarche générale de transition écologique
Description : https://place-des-entreprises.beta.gouv.fr/admin/solicitations?q%5Bcompletion_eq%5D=step_complete&amp;q%5Bsiret_contains%5D=87782012600010&amp;commit=Filtrer&amp;order=id_desc
Acteurs : Bpi, CCI en attente
Produit proposé : Bpi : transmis à l'équipe Diag / CCI : en attente de réponse encore
</t>
  </si>
  <si>
    <t xml:space="preserve">Produit ciblé post-échange : Investissement Réemploi
Statut : Aide prosposée
Sujet : Démarche générale de transition écologique
Description : https://place-des-entreprises.beta.gouv.fr/besoins/87560
Acteurs : CCIR
Produit proposé : CCI (Cellule de relation client) : Proposition d'accompagnement à la Transition écologique &amp; Recherche de financements
</t>
  </si>
  <si>
    <t xml:space="preserve">Produit ciblé post-échange : Mauvais numéro de tel - mail envoyé
Statut : Aide prosposée
Sujet : Faire des économies d'énergie
Description : https://place-des-entreprises.beta.gouv.fr/besoins/85973
Acteurs : CCI, Bpi
Produit proposé : CCI : besoin transmis à un expert en interne , Bpi : transmis à l'équipe DIAG
</t>
  </si>
  <si>
    <t xml:space="preserve">Produit ciblé post-échange : fond-tourisme-durable
Statut : Aide prosposée
Sujet : Financer un projet d'investissement
Description : https://place-des-entreprises.beta.gouv.fr/besoins/82878
Acteurs : CCI, Bpi, Initiative
Produit proposé : CCI : L'entreprise a été contactée par notre conseiller CCI. Initiative : Je transfère le contact à Yan TISNE en charge du territoire. BDF : M. VANCOILLIE exploite 4 chambres d'hôtes et un restaurant bar avec sa compagne, depuis 01/06/2023. Il n'a pas d'endettement, CA de 40-45 k€ effectif sur l'été 2023. Il souhaite créer 100 emplacements de camping avec du locatif chalet et une piscine. Le cout de ce projet s'élèverait à 1 M€ + recrutement de personnel, il souhaite connaitre les financements et aides existantes pour ce projet. Pas encore de prévisionnel établi pour ce projet, lui ai conseillé d'établir un prévi en collaboration avec son cabinet comptable afin d'anticiper les besoins de financement et par la suite démarcher des organismes et banques pour subventions et financements.
</t>
  </si>
  <si>
    <t>Bonjour,
Mon entreprise a une activité de type "tertiaire".
J'aimerais bénéficier du dispositif "Visite Énergie". nous aimerions savoir si nous sommes éligibles à certains dispositifs pour isoler notre bâtiment.
Merci d'avance pour votre appel</t>
  </si>
  <si>
    <t xml:space="preserve">Source de la demande TEE : Trouvé sur internet
Statut : Aide prosposée
Sujet : Démarche générale de transition écologique
Description : https://place-des-entreprises.beta.gouv.fr/besoins/89325
Acteurs : CCI
Produit proposé : CCI : Entreprise contactée ce jour, envoi mail d'information sur un prochain petit déj sur l’aide à la rénovation pour les entreprises organisé le 04 Décembre à Carpentras en partenariat avec la ALTE Vaucluse.
</t>
  </si>
  <si>
    <t xml:space="preserve">Source de la demande TEE : Trouvé sur internet
Statut : Aide prosposée
Sujet : Démarche générale de transition écologique
Description : https://place-des-entreprises.beta.gouv.fr/besoins/89407
Acteurs : CCI
Produit proposé : CCI : Appel effectué et mail envoyé le 23/10/23 avec les infos demandées
</t>
  </si>
  <si>
    <t xml:space="preserve">Source de la demande TEE : Trouvé sur internet
Statut : Aide prosposée
Sujet : Faire des économies d'énergie
Description : https://place-des-entreprises.beta.gouv.fr/besoins/89393
Acteurs : CCI, Bpi
Produit proposé : CCI : Transmission fiches techniques CEE et professionnels partie éclairage Bpi : pas de commentaire mais clôturé par aide proposée
</t>
  </si>
  <si>
    <t>project_needs: * / user_help: precise / siret: 97823149600016 / codeNaf: 00.00Z / ville: noZAY / codePostal: 44170 / structure_sizes: PME,TPE / denomination: ZIGZAG TIERS-LIEU / label_sectors: undefined / secteur: undefined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non / entreprise . effectif: 2 / questionnaire . objectif prioritaire . est impact carbone: non / questionnaire . objectif prioritaire . est ma performance énergétique: non / questionnaire . objectif prioritaire . est la gestion des déchets: non / questionnaire . objectif prioritaire . est faire des économies: oui / questionnaire . objectif prioritaire . est la mobilité durable: non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t>
  </si>
  <si>
    <t xml:space="preserve">Produit ciblé post-échange : Prime à la conversion et bonus écologique
Statut : Aide prosposée
Sujet : Favoriser le transport et la mobilité durable des salariés
Description : https://place-des-entreprises.beta.gouv.fr/besoins/89423
Acteurs : CCI
Produit proposé : Pas de commentaire
</t>
  </si>
  <si>
    <t xml:space="preserve">Produit ciblé post-échange : fond-tourisme-durable
Source de la demande TEE : Crédit Agricole
Statut : Aide prosposée
Sujet : Faire des économies d'énergie
Description : https://place-des-entreprises.beta.gouv.fr/besoins/89419
Acteurs : CCI, Bpi
Produit proposé : CCI : Rendez vous pris pour une première visite du site et un échange sur le projet le 13 novembre. Bpi : pas de commentaire mais clôture par aide proposée
</t>
  </si>
  <si>
    <t xml:space="preserve">Produit ciblé post-échange : Fonds chaleur ?
Source de la demande TEE : Trouvé sur Internet
Statut : Aide prosposée
Sujet : Faire des économies d'énergie
Description : https://place-des-entreprises.beta.gouv.fr/besoins/91454
Acteurs : CMA, CCI
Produit proposé : CMA : Entreprise accompagnée par la CCI dans le cadre de l'action FTEE - 30 000 PMI sur la question de l'énergie.
</t>
  </si>
  <si>
    <t xml:space="preserve">Produit ciblé post-échange : Tremplin
Source de la demande TEE : Contact CCI
Statut : Aide prosposée
Sujet : Démarche générale de transition écologique
Description : https://place-des-entreprises.beta.gouv.fr/besoins/91434
Acteurs : CMA, CCI
Produit proposé : CMA : j'ai appelé le chef d'entreprise ce jour et il a été réorienté vers la Chambre d'Agriculture afin de mieux pouvoir développer son projet dans l'agriculture.
</t>
  </si>
  <si>
    <t xml:space="preserve">Statut : Aide prosposée
Sujet : Faire des économies d'énergie
Description : https://place-des-entreprises.beta.gouv.fr/besoins/91448
Acteurs : CMA, CCI
Produit proposé : CMA : Rv diag énergie dans les locaux de l'entreprise à Langon + audit énergie le 12/12/2023 pour les 5 sites de l'entreprise avec plan d'actions d'économie d'énergie
</t>
  </si>
  <si>
    <t>Bonjour,
Mon entreprise a une activité d'import de textile
J'aimerais avoir plus d'informations sur le dispositif "Diag Impact".
nous sommes en cours de bilan carbone, et souhaitons mettre en place notre book RSE.
Quel est l'accompagnement possible. Inclut-il la rédaction du book RSE de notre entreprise?
Cordialement,
Vincent MALGORN</t>
  </si>
  <si>
    <t xml:space="preserve">Source de la demande TEE : Trouvé sur Internet
Statut : Aide prosposée
Sujet : Faire un bilan et développer votre stratégie RSE
Description : https://place-des-entreprises.beta.gouv.fr/besoins/92405
Acteurs : CCI, Agefiph, Aract
Produit proposé : CCI (Cellule de relation client) : Je réponds à la demande en orientant vers le service dédié
</t>
  </si>
  <si>
    <t xml:space="preserve">Statut : Aide prosposée
Sujet : Faire des économies d'énergie
Description : https://place-des-entreprises.beta.gouv.fr/besoins/92150
Acteurs : CCI, Bpi
Produit proposé : Clôture avec aide proposée pour Bpi et CCI sans commentaire des deux
</t>
  </si>
  <si>
    <t>Bonjour,
Mon entreprise a une activité de type "notaire".
J'aimerais bénéficier du dispositif "Conseillers Rénovation Petit Tertiaire Privé".
Merci d'avance pour votre appel</t>
  </si>
  <si>
    <t xml:space="preserve">Statut : Aide prosposée
Sujet : Démarche générale de transition écologique
Description : https://place-des-entreprises.beta.gouv.fr/besoins/92247
Acteurs : Bpi
Produit proposé : Pas de commaire mais clôture par aide proposée
</t>
  </si>
  <si>
    <t xml:space="preserve">Source de la demande TEE : Trouvé sur Internet
Statut : Aide prosposée
Sujet : Démarche générale de transition écologique
Description : https://place-des-entreprises.beta.gouv.fr/besoins/91848
Acteurs : CCI, Bpi, agence régionale BCF
Produit proposé : Bpi : Transmis au chargé d'affaire de Besançon, CCI pas de réponse pour l'instant, Agence régionale BCF : le mieux est de se rapprocher directement de l'ADEME : Antoine Waret sur la filière réemploi
</t>
  </si>
  <si>
    <t>Bonjour,
nous disposons actuellement d'une chaudière au gaz avec un coût annuel de contrat et d'intervention important. nous souhaiterions connaître les possibilités pour la changer et éventuellement des investissements pour réduire nos coût énergétiques.
Cordialement</t>
  </si>
  <si>
    <t xml:space="preserve">Source de la demande TEE : Trouvé sur Internet
Statut : Aide prosposée
Sujet : Démarche générale de transition écologique
Description : https://place-des-entreprises.beta.gouv.fr/besoins/91869
Acteurs : CCI, Bpi
Produit proposé : CCI : Contact et prise de RDV avec conseiller RSE. Bpi : Transmis équipe Diag.
</t>
  </si>
  <si>
    <t xml:space="preserve">Produit ciblé post-échange : baisse-les-watts
Source de la demande TEE : Trouvé sur Internet
Statut : Aide prosposée
Sujet : Démarche générale de transition écologique
Description : https://place-des-entreprises.beta.gouv.fr/besoins/91864
Acteurs : Bpi, CMA, CCi
Produit proposé : CMA : Rendez-vous pris le 27/11 pour faire le point. Bpi : Transmis équipe Diag. CCI : pas de réponse encore
</t>
  </si>
  <si>
    <t xml:space="preserve">Produit ciblé post-échange : fonds chaleur ?
Source de la demande TEE : Trouvé sur Internet
Statut : Aide prosposée
Sujet : Démarche générale de transition écologique
Description : https://place-des-entreprises.beta.gouv.fr/besoins/91884
Acteurs : Bpi, CMA, CCi
Produit proposé : CMA : proposition de visite énergie. Bpi : Transmis équipe Diag. CCI : Bonjour, du coup BPI prend en charge la totalité de la demande (énergie + déchets) ? (pour éviter de sur-solliciter l'entreprise)
</t>
  </si>
  <si>
    <t xml:space="preserve">Produit ciblé post-échange : Booster Éco-Énergie Tertiaire
Statut : Aide prosposée
Sujet : Faire des économies d'énergie
Description : https://place-des-entreprises.beta.gouv.fr/besoins/92489
Acteurs : CCI, CMA
Produit proposé : CMA : Entreprise CCI, radiée du RM depuis le 09/09/2019, donc non artisanale. CCI : Suivi par conseillère noée Margot Haag
</t>
  </si>
  <si>
    <t>CMA : Entreprise CCI, radiée du RM depuis le 09/09/2019, donc non artisanale. CCI : Suivi par conseillère noée Margot Haag</t>
  </si>
  <si>
    <t xml:space="preserve">Produit ciblé post-échange : Rénovation Petit Tertiaire Privé
Source de la demande TEE : Trouvé sur Internet
Statut : Aide prosposée
Sujet : Faire des économies d'énergie
Description : https://place-des-entreprises.beta.gouv.fr/besoins/92480
Acteurs : CCI
Produit proposé : CCI : Contact pris ce jour avec MME POLLIEN, échange sur projet, lien avec ALEC AIN suite audit réalisé en 2021, information transmise sur les aides disponibles.
</t>
  </si>
  <si>
    <t xml:space="preserve">Source de la demande TEE : Trouvé sur Internet
Statut : Aide prosposée
Sujet : Faire des économies d'énergie
Description : https://place-des-entreprises.beta.gouv.fr/besoins/93175
Acteurs : CCI
Produit proposé : CCI : CEE et PAss Commerce
</t>
  </si>
  <si>
    <t xml:space="preserve">Produit ciblé post-échange : Booster Éco-Énergie Tertiaire
Source de la demande TEE : Trouvé sur Internet
Statut : Aide prosposée
Sujet : Faire des économies d'énergie
Description : https://place-des-entreprises.beta.gouv.fr/besoins/92530
Acteurs : CCI, Bpi
Produit proposé : CCI : Eu au tel, renseignement sur les aides CEE et crédit impôt, lien avec le site nr-pro.fr pour les CEE. Bpi : pas de réponse pour l'instant
</t>
  </si>
  <si>
    <t xml:space="preserve">Produit ciblé post-échange : Étude "photovoltaïque"
Source de la demande TEE : Trouvé sur Internet
Statut : Aide prosposée
Sujet : Démarche générale de transition écologique
Description : https://place-des-entreprises.beta.gouv.fr/besoins/92521
Acteurs : CCI, Bpi, Agence régionale de normandie
Produit proposé : Agence régionale de normandie : pas d'aide. CCI : Je prends contact avec Mr Fourreau pour un prochain RDV. Bpi : Proposons Diag eco flux
</t>
  </si>
  <si>
    <t>CCI, Bpi, Agence régionale de normandie</t>
  </si>
  <si>
    <t>Agence régionale de normandie : pas d'aide. CCI : Je prends contact avec Mr Fourreau pour un prochain RDV. Bpi : Proposons Diag eco flux</t>
  </si>
  <si>
    <t>Madame, Monsieur,
Jeanne Bisotey, chargée de projets RSE-écoconception pour la Maison Rubel &amp; Ménasché (diamantaire parisien).
Je travaille actuellement sur un projet de nouveau conditionnements pour nos produits à destination de nos clients, les Maisons de joaillerie, qui vise à éliminer les plastiques à usage unique et plus largement les plastiques sur notre chaîne de production.
Dans cadre nous avons engagé plusieurs partenariats. nous souhaiterions savoir si nous pouvons bénéficier d'une aide pour le développement de ces solutions 0 plastique.
Merci pour votre retour.
Je suis disponible pour toute information complémentaire au numéro de téléphone indiqué.
Belle journée,
Jeanne Bisotey</t>
  </si>
  <si>
    <t xml:space="preserve">Produit ciblé post-échange : Aide au réemploi des emballages
Source de la demande TEE : Trouvé sur Internet
Statut : Aide prosposée
Sujet : Démarche générale de transition écologique
Description : https://place-des-entreprises.beta.gouv.fr/besoins/93194
Acteurs : CCI
Produit proposé : CCI : CLIENTE EN LIGNE OK ENTRETIEN ORIENTATION TRANSITION ECO / ENV FICH / ORIENTATION EN INTERNE AUPRES D'UN EXPERT
</t>
  </si>
  <si>
    <t xml:space="preserve">Produit ciblé post-échange : Bonus écologique
Statut : Aide prosposée
Sujet : Favoriser le transport et la mobilité durable des salariés
Description : https://place-des-entreprises.beta.gouv.fr/besoins/93239
Acteurs : CMA
Produit proposé : CMA : Réponse envoyée par mail le 04/12/23
</t>
  </si>
  <si>
    <t xml:space="preserve">Produit ciblé post-échange : ?
Source de la demande TEE : Trouvé sur Internet
Statut : Aide prosposée
Sujet : Démarche générale de transition écologique
Description : https://place-des-entreprises.beta.gouv.fr/besoins/93276
Acteurs : CCI
Produit proposé : CCI : Message laissé afin d'être suivi par un conseiller transition écologique.
</t>
  </si>
  <si>
    <t xml:space="preserve">Produit ciblé post-échange : Fonds tourisme durable
Statut : Aide prosposée
Sujet : Faire des économies d'énergie
Description : https://place-des-entreprises.beta.gouv.fr/besoins/93266
Acteurs : CCI, CMA, BPI
Produit proposé : CMA : Redirigée vers CCI pour plus d'informations sur fonds tourisme durable ; CCI : Demande traitée le 30/11/23 Bpi : sans commentaire
</t>
  </si>
  <si>
    <t xml:space="preserve">Produit ciblé post-échange : Booster Éco-Énergie Tertiaire
Source de la demande TEE : Trouvé sur Internet
Statut : Aide prosposée
Sujet : Faire des économies d'énergie
Description : https://place-des-entreprises.beta.gouv.fr/besoins/93289
Acteurs : CCI
Produit proposé : CCI : Proposition d'accompagnement à la recherche de Financement
</t>
  </si>
  <si>
    <t xml:space="preserve">Produit ciblé post-échange : Fonds tourisme durable
Source de la demande TEE : Trouvé sur Internet
Statut : Aide prosposée
Sujet : Faire des économies d'énergie
Description : https://place-des-entreprises.beta.gouv.fr/besoins/93292
Acteurs : CMA
Produit proposé : CMA : J'ai finalement réussi à la joindre et je lui ai parlé des CEE
</t>
  </si>
  <si>
    <t xml:space="preserve">Détails échange (à communiquer aux opérateurs) : Demande claire, pas de rappel
Produit ciblé post-échange : Rénovation énergétique
Statut : Aide prosposée
Sujet : Démarche générale de transition écologique
Description : https://place-des-entreprises.beta.gouv.fr/besoins/93615
Acteurs : CMA
Produit proposé : CMA : Accompagnement B1 SARE REnoV réalisé avec l'entreprise le 4/12/2023. Réponse à ses questions et envoi infos sur les CEE, crédit d'impôt à la rénovation énergétique et type d'isolation sous toiture.
</t>
  </si>
  <si>
    <t>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</si>
  <si>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CMA : Accompagnement B1 SARE REnoV réalisé avec l'entreprise le 4/12/2023. Réponse à ses questions et envoi infos sur les CEE, crédit d'impôt à la rénovation énergétique et type d'isolation sous toiture.</t>
  </si>
  <si>
    <t xml:space="preserve">Détails échange (à communiquer aux opérateurs) : Demande générale d'information
Produit ciblé post-échange : Tremplin
Source de la demande TEE : TF1
Statut : Aide prosposée EXT.
</t>
  </si>
  <si>
    <t xml:space="preserve">Détails échange (à communiquer aux opérateurs) : Fut réutilisable en inox
Produit ciblé post-échange : Aides au réemploi des emballages et des contenants
Statut : Aide prosposée EXT.
</t>
  </si>
  <si>
    <t xml:space="preserve">Détails échange (à communiquer aux opérateurs) : Demande claire / étude thermique
Produit ciblé post-échange : Etude de faisabilité solaire thermique
Statut : Aide prosposée EXT.
</t>
  </si>
  <si>
    <t xml:space="preserve">Détails échange (à communiquer aux opérateurs) : Diag performance énergétique
Produit ciblé post-échange : Diag perf'immo
Statut : Aide prosposée EXT.
</t>
  </si>
  <si>
    <t xml:space="preserve">Détails échange (à communiquer aux opérateurs) : Etude solaire
Produit ciblé post-échange : Etude de faisabilité d'installation solaire thermique
Statut : Aide prosposée EXT.
</t>
  </si>
  <si>
    <t xml:space="preserve">Détails échange (à communiquer aux opérateurs) : Rénovation entrepot
Statut : Aide prosposée EXT.
</t>
  </si>
  <si>
    <t xml:space="preserve">Détails échange (à communiquer aux opérateurs) : Rénovation de son local
Statut : Aide prosposée EXT.
</t>
  </si>
  <si>
    <t xml:space="preserve">Détails échange (à communiquer aux opérateurs) : Installation photovoltaïque
Produit ciblé post-échange : Etude solaire thermique
Statut : Aide prosposée EXT.
</t>
  </si>
  <si>
    <t xml:space="preserve">Détails échange (à communiquer aux opérateurs) : Pas une TPME &gt; Besoin d'écoconception
Produit ciblé post-échange : Etude/Investissement Ecoconception
Source de la demande TEE : TF1
Statut : Aide prosposée EXT.
</t>
  </si>
  <si>
    <t xml:space="preserve">Détails échange (à communiquer aux opérateurs) : Doublon ligne 157
Statut : Doublon
</t>
  </si>
  <si>
    <t>A fusioner</t>
  </si>
  <si>
    <t xml:space="preserve">Statut : Doublon
</t>
  </si>
  <si>
    <t xml:space="preserve">Détails échange (à communiquer aux opérateurs) : Projet de réduire sa consommation électrique. A besoin d'être accompagnée sur le financement de nouvelles solutions pour y parvenir et d'avoir des conseils sur le choix de ces solutions (isolation, système d'éclairage, chauffage, climatisation...). Privilégie un premier contact par mail (sj2000raguin@gmail.com) : réorienter à PDE
Produit ciblé post-échange : Visite énergie ?
Statut : Doublon ligne 195
</t>
  </si>
  <si>
    <t xml:space="preserve">Statut : DOUBLON ligne 537
</t>
  </si>
  <si>
    <t>no</t>
  </si>
  <si>
    <t xml:space="preserve">Statut : DOUBLON ligne 672
</t>
  </si>
  <si>
    <t xml:space="preserve">Statut : Mail Baisse les Watts envoyé
</t>
  </si>
  <si>
    <t xml:space="preserve">Statut : Mail Bonus Écologique envoyé
</t>
  </si>
  <si>
    <t>user_help: unknown / questionnaire . parcours: je ne sais pas par où commencer / siret: 51203116200021 / codeNaf: 10.71C / codeNAF1: / ville: SAINT-MAURICE-LA-CLOUERE / codePostal: 86160 / région: nouvelle-Aquitaine / structure_sizes: TPE / denomination: AUX DELICES DE GENCAY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</si>
  <si>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50785120200014 / codeNaf: 01.30Z / codeNAF1: / ville: LE PASSAGE / codePostal: 47520 / région: nouvelle-Aquitaine / structure_sizes: TPE / denomination: EARL PEPINIERES CAVE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</si>
  <si>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 xml:space="preserve">Détails échange (à communiquer aux opérateurs) : Pas de rappel 
Statut : Mail Bonus Écologique envoyé
</t>
  </si>
  <si>
    <t>user_help: precise / questionnaire . parcours: objectif précis / siret: 41855611400035 / codeNaf: 88.99B / codeNAF1: / ville: LE TEICH / codePostal: 33470 / région: nouvelle-Aquitaine / structure_sizes: TPE / denomination: INSER CYCLES BASSIN D'ARCACHON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</si>
  <si>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44915374100011 / codeNaf: 32.20Z / codeNAF1:  / ville: GEMOZAC / codePostal: 17260 / région: nouvelle-Aquitaine / structure_sizes: TPE / denomination: null / secteur: Fabrication d'instruments de musique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</si>
  <si>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a une activité de type "Travaux d'installation équipements thermiques et climatisation".
Le dispositif "Bonus écologique" pourrait m'intéresser car j'ai pour projet de changer mes utilitaires par des utilitaires électrique. 
J'ai besoin d'être accompagné(e) sur les aides pour la transition écologique des véhicules. nous avons une vingtaines de véhicules, qui sont en leasing. 
En 2024 : 1 a changer 
En 2025 : 5 à changer 
En 2026 : 7 à changer 
En 2027 : 3 à changer
Merci d'avance pour votre appel, demander Margot.</t>
  </si>
  <si>
    <t>Bonjour,
nous avons comme projet de renouveler notre flotte de véhicule afin de passer sur une flotte 100% électrique de petits véhicules. 
J'aurai aimé avoir des informations sur les aides possibles pour nous accompagner dans ce projet svp. 
Merci par avance 
Cordialement, 
Fabienne Serenus</t>
  </si>
  <si>
    <t>Bonjour,
Mon entreprise a une activité de type "Activités spécialisées, scientifiques et techniques diverses". notre mission est d'accompagner les entreprises dans les domaines de la santé-sécurité, de l'environnement et de la qualité.
Le dispositif "Bonus écologique" pourrait m'intéresser car j'ai pour projet de mettre à disposition de notre collaborateur et de ses deux dirigeants actionnaires des voitures de fonction électriques pour remplacer les vieilles voitures personnelles diesel.
J'ai besoin d'avoir des informations sur les aides possibles pour une TPE dans le cadre d'une location longue durée de 3 voitures électriques.
Merci d'avance pour votre retour</t>
  </si>
  <si>
    <t xml:space="preserve">Statut : Mail Coup de pouce chauffage envoyé
</t>
  </si>
  <si>
    <t>user_help: precise / questionnaire . parcours: objectif précis / siret: 94869610900016 / codeNaf: 47.61Z / codeNAF1:  / ville: ANnoNAY / codePostal: 07100 / région: Auvergne-Rhône-Alpes / structure_sizes: TPE / denomination: null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</si>
  <si>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82340438900020 / codeNaf: 10.72Z / codeNAF1:  / ville: LIMOGES / codePostal: 87000 / région: nouvelle-Aquitaine / structure_sizes: TPE / denomination: null / secteur: Fabrication de biscuits, biscottes et pâtisseries de conservation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</si>
  <si>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51049521100011 / codeNaf: 55.10Z / codeNAF1:  / ville: MAGNAC-SUR-TOUVRE / codePostal: 16600 / région: nouvelle-Aquitaine / structure_sizes: TPE / denomination: null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</si>
  <si>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contact@parcs-jardins.fr
Statut : Mail Coup de pouce chauffage envoyé
</t>
  </si>
  <si>
    <t>user_help: precise / questionnaire . parcours: objectif précis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</si>
  <si>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Statut : Mauvaise Qualité
Sujet : Financer Vos Investissements Pour Reduire Votre Consommation D Energie
</t>
  </si>
  <si>
    <t xml:space="preserve">Statut : non joignable
Sujet : Mettre en place une démarche générale de transition écologique (stratégie, éco-conception, label
Description : https://place-des-entreprises.beta.gouv.fr/besoins/76382
Acteurs : CCI
Produit proposé : CCI : j'ai appelé l'interlocuteur mais je suis tombé sur le répondeur. Je lui ai laissé mes coordonnées pour qu'il puisse me rappeler en fonction de ses dispos.
</t>
  </si>
  <si>
    <t>non joignable</t>
  </si>
  <si>
    <t xml:space="preserve">Détails échange (à communiquer aux opérateurs) : Projet de renouvellement de parc véhicule compatible B100 (entreprise dans le 33 donc pas d'aide Tremplin en mobilité sur ce département) : réorienté PDE
Statut : Pas d'aide
Sujet : Favoriser le transport durable
Description : https://place-des-entreprises.beta.gouv.fr/besoins/95738
Acteurs : CCI
Produit proposé : Contact téléphonique orientation les aides .fr + ADEME
</t>
  </si>
  <si>
    <t>user_help: precise / questionnaire . parcours: objectif précis / siret: 43799400700031 / codeNaf: 49.41A / codeNAF1: / ville: BAZAS / codePostal: 33430 / région: nouvelle-Aquitaine / structure_sizes: TPE / denomination: DE L'ATLANTIQUE A L'OURAL TRANSPORT PAR ABREVIATION DAO TRANSPORT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</si>
  <si>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Source de la demande TEE : Trouvé sur internet
Statut : Pas d'aide
Sujet : Faire des économies d'énergie
Description : https://place-des-entreprises.beta.gouv.fr/besoins/83322
Acteurs : CCI
Produit proposé : CCI : Mme Sandra ROUGE, conseillère d'entreprise CHR/Tourisme/FTD, a contacté Mme BOYER par mail pour lui signifier qu'il n'y a pas de dispositif d'aide financière pour ce type de projet.
</t>
  </si>
  <si>
    <t xml:space="preserve">Source de la demande TEE : Trouvé sur internet
Statut : Pas d'aide
Sujet : Maitriser sa consommation d'eau
Description : https://place-des-entreprises.beta.gouv.fr/besoins/87916
Acteurs : Bpi, CCI
Produit proposé : CCI : Proposition aide Tremplin, mais l'établissement n'est pas ressortissante de la CCI mais de la Chambre d'Agriculture. Info donnée
</t>
  </si>
  <si>
    <t xml:space="preserve">Statut : Prise en charge
Sujet : Faire des économies d'énergie
Description : https://place-des-entreprises.beta.gouv.fr/besoins/95725
Acteurs : CMA
Produit proposé : CMA : Entreprise contactée par un expert de la CMA
</t>
  </si>
  <si>
    <t xml:space="preserve">Détails échange (à communiquer aux opérateurs) : Projet de panneaux photovoltaiques (pas sur Tremplin) : réorienté PDE
Statut : Prise en charge
Sujet : Faire des économies d'énergie
Description : https://place-des-entreprises.beta.gouv.fr/besoins/95740
Acteurs : CCI
Produit proposé : sans commentaire
</t>
  </si>
  <si>
    <t xml:space="preserve">Détails échange (à communiquer aux opérateurs) : envisage d’acheter un deuxième véhicule électrique, souhaite connaître critères précis d'éligibilité au bonus écologique
Source de la demande TEE : TF1
Statut : Prise en charge
Sujet : Démarche générale de transition écologique
Description : https://place-des-entreprises.beta.gouv.fr/besoins/93697
Acteurs : CCI, CMA
Produit proposé : CMA : Entreprise contactée par un expert, CCI : HORS RESSORT CCI - Aide à l'acquisition de véhicules propres pour professionnels franciliens concerne le Conseil Régional
</t>
  </si>
  <si>
    <t xml:space="preserve">Détails échange (à communiquer aux opérateurs) : Changement de deux véhicules pour des véhicules hybrides (en location ?). Et recherches de financements pour la déminéralisation d'un parking et la création d'espaces verts.
Produit ciblé post-échange : Bonus écologique
Source de la demande TEE : via la BPI
Statut : Prise en charge
Sujet : Faire des économies d'énergie
Description : https://place-des-entreprises.beta.gouv.fr/besoins/93852
Acteurs : CCI, Agence de dev éco
Produit proposé : CCI : pas de réponse pour le moment, Agence dev régionale : J'ai appelé l'entreprise et un rendez-vous est programmé en visio le 13/12
</t>
  </si>
  <si>
    <t>user_help: unknown / questionnaire . parcours: je ne sais pas par où commencer / siret: 34227069100021 / codeNaf: 69.10Z / codeNAF1: / ville: NANTES / codePostal: 44100 / région: Pays de la Loire / structure_sizes: PME / denomination: OFFICE DU DOME - noTAIRES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</si>
  <si>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Statut : Prise en charge
Sujet : Démarche générale de transition écologique
Description : https://place-des-entreprises.beta.gouv.fr/besoins/72985
Acteurs : CCI 65 Tarbes Hautes-Pyrénées
Produit proposé : encore en cours
</t>
  </si>
  <si>
    <t xml:space="preserve">Statut : Prise en charge
Sujet : Gestion de l'énergie
Description : https://place-des-entreprises.beta.gouv.fr/besoins/74095
Acteurs : CCI
Produit proposé : CCI (Cellule de relation client en IDF) : Demande traitée et transférée en interne à un expert
Suivi circulation de la demande : Pompe à chaleur sur projet de sonde géothermique. Contact a reçu un conseil de grande qualité. Une phase d'échange avec des bureaux d’études pour le centre sportif est en cours. Contact a été orienté vers le Fonds chaleur 2024, très satisfait de l'accompagnement reçu.
</t>
  </si>
  <si>
    <t xml:space="preserve">Statut : Prise en charge
Sujet : Démarche générale de transition écologique
Description : https://place-des-entreprises.beta.gouv.fr/besoins/74729
Acteurs : CMAR nouvelle Aquitaine
Produit proposé : encore en cours
</t>
  </si>
  <si>
    <t>CMAR nouvelle Aquitaine</t>
  </si>
  <si>
    <t xml:space="preserve">Source de la demande TEE : Trouvé sur internet
Statut : Prise en charge
Sujet : Favoriser le transport et la mobilité durable des salariés
Description : https://place-des-entreprises.beta.gouv.fr/besoins/82387
Acteurs : CCI
Produit proposé : CCI (Cellule de relation client) : je transmets au conseiller Mobilité CCI33 CE JOUR
</t>
  </si>
  <si>
    <t xml:space="preserve">Statut : Prise en charge
Sujet : Mettre en place une démarche générale de transition écologique (stratégie, éco-conception, labels)
Description : https://place-des-entreprises.beta.gouv.fr/besoins/82654
Acteurs : CCI R
Produit proposé : CCI (Cellule de relation client) : Proposition d'accompagnement Transition écologique
</t>
  </si>
  <si>
    <t xml:space="preserve">Produit ciblé post-échange : Actions en faveur de la transition écologique
Statut : Prise en charge
Sujet : Démarche générale de transition écologique
Description : https://place-des-entreprises.beta.gouv.fr/besoins/86627
Acteurs : CCI
Produit proposé : CCI : J'ai eu Monsieur DEVAUX. nous avons échangé sur son projets sur son label éco-responsables les gants blancs en lui répondant sur l'aspect communication. nous ne pourrons pas proposer de solutions à Monsieur DEVAUX sur le financement de la communication.
</t>
  </si>
  <si>
    <t>CCI : J'ai eu Monsieur DEVAUX. nous avons échangé sur son projets sur son label éco-responsables les gants blancs en lui répondant sur l'aspect communication. nous ne pourrons pas proposer de solutions à Monsieur DEVAUX sur le financement de la communication.</t>
  </si>
  <si>
    <t xml:space="preserve">Source de la demande TEE : Trouvé sur Internet
Statut : Prise en charge
Sujet : Faire des économies d'énergie
Description : https://place-des-entreprises.beta.gouv.fr/besoins/91888
Acteurs : CMA, CCI
Produit proposé : CMA refus : Les maisons de retraite ne sont pas gérées par la Chambre de métiers et de l'artisanat. CCI en cours de prise en charge
</t>
  </si>
  <si>
    <t xml:space="preserve">Statut : Prise en charge
Sujet : Faire des économies d'énergie
Description : https://place-des-entreprises.beta.gouv.fr/besoins/92173
Acteurs : CCI, CMA
Produit proposé : CCI : Entreprise contactée : laissé un message vocal + un mail
</t>
  </si>
  <si>
    <t xml:space="preserve">Produit ciblé post-échange : Booster Éco-Énergie Tertiaire
Source de la demande TEE : Trouvé sur Internet
Statut : Prise en charge
Sujet : Faire des économies d'énergie
Description : https://place-des-entreprises.beta.gouv.fr/besoins/91424
Acteurs : CCI
Produit proposé : CCI : pas de commentaire pour le moment
</t>
  </si>
  <si>
    <t>user_help: precise / siret: 52978543800019 / codeNaf: 68.20B / codeNAF1: / ville: TOURCOING / codePostal: 59200 / structure_sizes: TPE / denomination: noRDBOX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t>
  </si>
  <si>
    <t xml:space="preserve">Produit ciblé post-échange : Booster Éco-Énergie Tertiaire
Source de la demande TEE : Trouvé sur Internet
Statut : Prise en charge
Sujet : Faire des économies d'énergie
Description : https://place-des-entreprises.beta.gouv.fr/besoins/93285
Acteurs : CCI
Produit proposé : CCI : ce n'est pas un ressortissant CCI mais je peux les appeler pour donner quelques infos
</t>
  </si>
  <si>
    <t xml:space="preserve">Détails échange (à communiquer aux opérateurs) : Pas de rappel
Statut : Refus à éclaircir (Christophe)
Sujet : Faire des économies d'énergie
Description : https://place-des-entreprises.beta.gouv.fr/besoins/95341
Acteurs : CCI
</t>
  </si>
  <si>
    <t xml:space="preserve">Statut : Refusé
Sujet : Démarche générale de transition écologique
Description : https://place-des-entreprises.beta.gouv.fr/besoins/72747
Acteurs : CMA
Produit proposé : CMA : Je n'ai pas reçu de passation d'informations concernant ce sujet, je préfère décliner (= problème de remplacement temporaire)
</t>
  </si>
  <si>
    <t xml:space="preserve">Produit ciblé post-échange : ?
Source de la demande TEE : Trouvé sur Internet
Statut : Refusé
Description : https://place-des-entreprises.beta.gouv.fr/besoins/92518
Acteurs : CCI, Bpi
Produit proposé : CCI : non ressortissant CCI, agricole. Bpi : en attente de réponse
</t>
  </si>
  <si>
    <t xml:space="preserve">Statut : Refusé (asso)
Description : https://place-des-entreprises.beta.gouv.fr/besoins/86010
Acteurs : BPI, CMA, CCI
</t>
  </si>
  <si>
    <t xml:space="preserve">Suivi de l'appel (interne) : Message laissé + mail
Statut : Sans réponse
</t>
  </si>
  <si>
    <t xml:space="preserve">Détails échange (à communiquer aux opérateurs) : Demande claire, pas de rappel
Produit ciblé post-échange : Étude "Photovoltaïque"
Statut : Sans réponse
Sujet : Faire des économies d'énergie
Description : https://place-des-entreprises.beta.gouv.fr/besoins/93793
Acteurs : CCI, Bpi
</t>
  </si>
  <si>
    <t>user_help: unknown / questionnaire . parcours: je ne sais pas par où commencer / siret: 88888197600011 / codeNaf: 70.22Z / codeNAF1: / ville: noMAIN / codePostal: 59310 / région: Hauts-de-France / structure_sizes: TPE / denomination: FLUX CONSULT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</si>
  <si>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Suivi de l'appel (interne) : Indisponible, mail envoyé pour créneaux de rappel
Statut : Sans réponse
</t>
  </si>
  <si>
    <t xml:space="preserve">Suivi de l'appel (interne) : Pas disponible au moment de l'appel, mail envoyé
Détails échange (à communiquer aux opérateurs) : Plusieurs besoins (activité de production, déchets, bâtiment énergétique), rappeler la semaine prochaine pour le détail des besoins et des aides.
Statut : Sans réponse
</t>
  </si>
  <si>
    <t xml:space="preserve">Suivi de l'appel (interne) : Message laissé
Statut : Sans réponse
</t>
  </si>
  <si>
    <t>user_help: unknown / questionnaire . parcours: je ne sais pas par où commencer / siret: 33203797700060 / codeNaf: 10.92Z / codeNAF1: / ville: AUCHEL / codePostal: 62260 / région: Hauts-de-France / structure_sizes: PME / denomination: COUSTEnoBLE / secteur: Fabrication d'aliments pour animaux de compagnie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t>
  </si>
  <si>
    <t xml:space="preserve">Suivi de l'appel (interne) : Messagerie
Statut : Sans réponse
</t>
  </si>
  <si>
    <t>user_help: precise / questionnaire . parcours: objectif précis / siret: 40013262700011 / codeNaf: 25.62B / codeNAF1: / ville: PIERRES / codePostal: 28130 / région: Centre-Val de Loire / structure_sizes: PME / denomination: COnoRM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</si>
  <si>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Source de la demande TEE : Trouvé sur internet
Statut : Sans réponse
Sujet : Mettre en place une démarche générale de transition écologique (stratégie, éco-conception, labels)
Description : https://place-des-entreprises.beta.gouv.fr/besoins/83083
</t>
  </si>
  <si>
    <t xml:space="preserve">Produit ciblé post-échange : Rénovation Petit Tertiaire Privé
Statut : Sans réponse
Sujet : Faire des économies d'énergie
Description : https://place-des-entreprises.beta.gouv.fr/besoins/92360
Acteurs : CCI
</t>
  </si>
  <si>
    <t xml:space="preserve">Détails échange (à communiquer aux opérateurs) : Demande claire, pas de rappel
Produit ciblé post-échange : Rénovation petit tertiaire privé
Statut : Sans réponse PDE
Sujet : Faire des économies d'énergie
Description : https://place-des-entreprises.beta.gouv.fr/besoins/94938
Acteurs : CCI
</t>
  </si>
  <si>
    <t xml:space="preserve">Détails échange (à communiquer aux opérateurs) : Demande claire, pas de rappel
Produit ciblé post-échange : Rénovation énergétique
Statut : Sans réponse PDE
Sujet : Démarche générale de transition écologique
Description : https://place-des-entreprises.beta.gouv.fr/besoins/93623
Acteurs : CCI
</t>
  </si>
  <si>
    <t xml:space="preserve">Détails échange (à communiquer aux opérateurs) : Demande claire, pas de rappel
Produit ciblé post-échange : Engins moins polluants
Statut : Sans réponse PDE
Sujet : Démarche générale de transition écologique
Description : https://place-des-entreprises.beta.gouv.fr/besoins/93898
Acteurs : CMA
</t>
  </si>
  <si>
    <t>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</si>
  <si>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Borne de rechargement sur parking
Source de la demande TEE : TF1
Statut : Sans réponse PDE
Sujet : Démarche générale de transition écologique
Description : https://place-des-entreprises.beta.gouv.fr/besoins/95775
Acteurs : CCI, CMA
Produit proposé : CCI : Renvoi vers les dispositifs d'aides et de prêts + programme Baisse les WattsRenvoi vers les dispositifs d'aides et de prêts + programme Baisse les Watts ; CMA : proposition de reduire mes couts en preservant l'envirnnementproposition de reduire mes couts en preservant l'envirnnement
</t>
  </si>
  <si>
    <t>user_help: unknown / questionnaire . parcours: je ne sais pas par où commencer / siret: 75131884100010 / codeNaf: 93.29Z / codeNAF1: / ville: LA ROCHEFOUCAULD-EN-ANGOUMOIS / codePostal: 16110 / région: nouvelle-Aquitaine / structure_sizes: TPE / denomination: SARL LE CHATEAU DES OMBRAIS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</si>
  <si>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Demande générale rénovation énergétique : transmettre à PDE
Statut : Sans réponse PDE
Sujet : Faire des économies d'énergie
Description : https://place-des-entreprises.beta.gouv.fr/besoins/95722
</t>
  </si>
  <si>
    <t xml:space="preserve">Détails échange (à communiquer aux opérateurs) : Doublon avec ligne 86
Statut : Test
</t>
  </si>
  <si>
    <t xml:space="preserve">Suivi de l'appel (interne) : Pas de réponse
Détails échange (à communiquer aux opérateurs) : Test d'une CCI
Statut : Test
</t>
  </si>
  <si>
    <t xml:space="preserve">Statut : Test
</t>
  </si>
  <si>
    <t>user_help: unknown / questionnaire . parcours: je ne sais pas par où commencer / siret: 39358004800014 / codeNaf: 43.91A / codeNAF1:  / ville: LES HAUTS-DE-CAUX / codePostal: 76190 / région: normandie / structure_sizes: TPE / denomination: SARL DUCHESNE / secteur: Travaux de charpente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unknown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</si>
  <si>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 xml:space="preserve">Détails échange (à communiquer aux opérateurs) : Quelqu'un de la CCI qui voulait savoir le délai de réponse
Statut : Test
</t>
  </si>
  <si>
    <t>user_help: unknown / questionnaire . parcours: je ne sais pas par où commencer / siret: / codeNaf: / codeNAF1: / ville: / codePostal: / région: nouvelle-Aquitaine / structure_sizes: PME / denomination: / secteur: tourisme / entreprise . effectif: 249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wastes_audit</t>
  </si>
  <si>
    <t xml:space="preserve">Détails échange (à communiquer aux opérateurs) : Quelqu'un de l'ADEME pour test
Statut : Test
</t>
  </si>
  <si>
    <t xml:space="preserve">Détails échange (à communiquer aux opérateurs) : Test ademe
Statut : Test
</t>
  </si>
  <si>
    <t xml:space="preserve">Statut : TEST
</t>
  </si>
  <si>
    <t xml:space="preserve">Détails échange (à communiquer aux opérateurs) : Test d'un conseiller DD de la CCI Charente Maritime
Statut : Test 
</t>
  </si>
  <si>
    <t>user_help: unknown / questionnaire . parcours: je ne sais pas par où commencer / siret: 43777247800024 / codeNaf: 46.75Z / codeNAF1: / ville: BORDEAUX / codePostal: 33100 / région: nouvelle-Aquitaine / structure_sizes: TPE / denomination: noVAEM BBTRADE / secteur: Commerce de gros de produits chimiques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unknown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</si>
  <si>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Veut un référentiel des aides / Un vertical / MEDEF / Mes aides publiques.Infogreffe.fr
Statut : Transmettre à JB
</t>
  </si>
  <si>
    <t xml:space="preserve">Détails échange (à communiquer aux opérateurs) : Valorisation de déchets agricoles
Statut : Transmettre à PDE
</t>
  </si>
  <si>
    <t>user_help: precise / questionnaire . parcours: objectif précis / siret: / codeNaf: / codeNAF1: / ville: / codePostal: / région: nouvelle-Aquitaine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</si>
  <si>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Aides au développement d'activités viticoles / Isolation d'une grange / Pas éligible au FTD car pas bon code NAF
Statut : Transmettre à PDE
</t>
  </si>
  <si>
    <t xml:space="preserve">Détails échange (à communiquer aux opérateurs) : Diag économie d'énergie
Statut : Transmettre à PDE
</t>
  </si>
  <si>
    <t>yes</t>
  </si>
  <si>
    <t xml:space="preserve">Statut : Transmis à Bpifrance
</t>
  </si>
  <si>
    <t>user_help: precise / questionnaire . parcours: objectif précis / siret: 32125501000068 / codeNaf: 68.20B / codeNAF1:  / ville: PARIS 20 / codePostal: 75020 / région: Île-de-France / structure_sizes: PME / denomination: WACAno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</si>
  <si>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Je cherche des solutions de financement de rénovation énergétique (isolation de comble et changement de chaudière). Je suis associée dans une SAS coopérative avec activité de marchand de biens immobiliers. Je ne trouve pas d’interlocuteur spécifique pour notre cas. nous n’avons pas de salariés et nous ne sommes pas non plus une SCI.
Dans le meilleur des cas j’aimerais trouver un financement pour la SAS (aide et surtout ecopret taux zéro) et sinon un montage où un associé locataire ferait directement un prêt individuel.
J’ai bien évidemment contacté aussi France Rénov pour m’aiguiller mais cela ne m’a pas permis de répondre à mes questions.
Une des conseillère de l’Alec à Lyon va essayer de se renseigner sur notre statut auprès de l’Anah.
(En épluchant votre site, je pense comprendre que les aides sont pour des locaux de travail et je ne pense pas que la maison que nous louons soit considéré comme telle.)
Merci pour votre aide
Hélène Tavenard</t>
  </si>
  <si>
    <t>Madame, Monsieur,
Bonjour,
Mon entreprise a une activité d'hôtellerie/restauration. 
Le dispositif "Prêt Vert - ADEME" pourrait m'intéresser car j'ai pour projet de passer les fenêtres et les portes de ma salle de restaurant en doubles vitrages. Effectivement, nous avions réalisé une première pose de portes et ouvrants en double vitrage il y à une dizaine d'année et cela n'a malheureusement pas été réalisé correctement (ni étanche à l'air, ni à l'eau). nous étions en procédure judiciaire jusqu'à présent et nous avons obtenu gains de cause. nous souhaitons aujourd'hui reconduire cette opération afin de limité les déperditions énergétiques que cela engendre encore aujourd'hui.
Le prêt-vert, peut-il nous accompagner et quelle est la démarche?
Merci d'avance pour votre retour</t>
  </si>
  <si>
    <t>user_help: precise / questionnaire . parcours: objectif précis / siret: 48529554700015 / codeNaf: 55.10Z / codeNAF1:  / ville: noZAY / codePostal: 44170 / région: Pays de la Loire / structure_sizes: TPE / denomination: THEOLISE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</si>
  <si>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38865362800023 / codeNaf: 25.62B / codeNAF1:  / ville: SIGOULES-ET-FLAUGEAC / codePostal: 24240 / région: nouvelle-Aquitaine / structure_sizes: TPE / denomination: SUDMECA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</si>
  <si>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precise / questionnaire . parcours: objectif précis / siret:  / codeNaf:  / codeNAF1:  / ville:  / codePostal:  / région: normandie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</si>
  <si>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32379080800014 / codeNaf: 55.10Z / codeNAF1:  / ville: noIRMOUTIER EN L'ILE / codePostal: 85330 / région: Pays de la Loire / structure_sizes: TPE / denomination: FLEUR DE SEL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</si>
  <si>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50204941400019 / codeNaf: 01.21Z / codeNAF1:  / ville: MONTAGNE / codePostal: 33570 / région: nouvelle-Aquitaine / structure_sizes: TPE / denomination: SCEA CHATEAU HAUT BONNEAU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</si>
  <si>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34811793800012 / codeNaf: 01.21Z / codeNAF1: / ville: ABZAC / codePostal: 33230 / région: nouvelle-Aquitaine / structure_sizes: TPE / denomination: SOC EXPLOITATION VIGnoBLES ROUSSEAU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</si>
  <si>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user_help: unknown / questionnaire . parcours: je ne sais pas par où commencer / siret: 39312541400010 / codeNaf: 96.01A / codeNAF1:  / ville: TERRASSON-LAVILLEDIEU / codePostal: 24120 / région: nouvelle-Aquitaine / structure_sizes: PME / denomination: PERIGORD RESSOUR INSERT RECLAS HANDICAPE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</si>
  <si>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</si>
  <si>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</si>
  <si>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49470585800038 / codeNaf: 43.29A / codeNAF1:  / ville: RIVIERES / codePostal: 16110 / région: nouvelle-Aquitaine / structure_sizes: TPE / denomination: COMPAGNIE FRANCAISE DES ENERGIES noUVELLES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</si>
  <si>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79340339500031 / codeNaf: 46.52Z / codeNAF1:  / ville: TOULOUSE / codePostal: 31200 / région: Occitanie / structure_sizes: TPE / denomination: ITP TECHnoLOGIE / secteur: Comm. de gros d'éqpts et composants électroniques et de télécomm.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</si>
  <si>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79455526800018 / codeNaf: 82.99Z / codeNAF1:  / ville: LA ROCHELLE / codePostal: 17000 / région: nouvelle-Aquitaine / structure_sizes: TPE / denomination: LA ROCHELLE COWORKING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</si>
  <si>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44006175200067 / codeNaf: 70.22Z / codeNAF1:  / ville: YSSINGEAUX / codePostal: 43200 / région: Auvergne-Rhône-Alpes / structure_sizes: TPE / denomination: ENERGIES REnoUVELABLES ENVIRON HTE LOIRE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</si>
  <si>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49989042400041 / codeNaf: 58.29C / codeNAF1:  / ville: LAGORD / codePostal: 17140 / région: nouvelle-Aquitaine / structure_sizes: PME / denomination: MACOMPTA.FR / secteur: Edition de logiciels applicatifs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</si>
  <si>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Transmis via postman
Statut : Transmis à Bpifrance
</t>
  </si>
  <si>
    <t>user_help: unknown / questionnaire . parcours: je ne sais pas par où commencer / siret: / codeNaf: / codeNAF1: / ville: / codePostal: / région: normandie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</si>
  <si>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nous sommes une start-up cleantech/greentech, en phase de finalisation de notre concept.
Domiciliés dans le 92 (Boulogne) ;
Sans activité ni chiffre d’affaires, car nous espérons pouvoir commencer notre exploitation au cours du 2e trimestre 2024 et procéder à 2 embauches ;
Sans employés, et sans locaux actuellement ; nos 1ers matériels (1 VUL électrique, 1 vélo cargo et 1 remorque) seront pris en LLD ;
nous allons développer une appli mobile (MVP) qui servira d’interface avec nos clients ;
La coquille juridique existe depuis 18 mois, mais elle est vide ;
nous avons un concept innovant dans l’électromobilité : il s’agit de « bornes mobiles » de recharge rapide (DC) en Ile de France ;
nous allons commencer avec du matériel existant pas forcément adapté à nos besoins (POC), et nous souhaitons très vite développer nos propres solutions maison déjà prévues, mais il nous faut des subventions et aides pour leur développement (R&amp;D), avec autant que possible du made in France ; les prestataires sont identifiés mais nous n’avons pas d’ingénieur pour s’assurer que le concept marche techniquement entre les différents intervenants ;
nous allons devoir aussi installer une borne CC (haute puissance) dans nos futurs locaux et développer un site web + identité graphique ;
pour débuter une exploitation (POC), il nous faudrait au moins 150 k€ ;
nous sommes en train de faire l’étude de marché mais nous savons que c’est une activité en développement et promise à forte croissance ; le secteur de la borne fixe par exemple est en pleine effervescence, ce qui démontre l’intérêt des investisseurs pour ce secteur ;
nos fonds propres sont limités (20 k€) et nous sommes 2 associés âgés de plus de 50 ans et avec de l’expérience entrepreneuriale. nous finalisons le BP actuellement.
nous souhaitons donc savoir de quelle manière votre entité peut nous aider et/ou accompagner à trouver les subventions et autres aides (PTZ, prêts d’honneur, garanties, etc.) nécessaires au lancement de l’activité en pré-amorçage avec effet de levier pour démarrer avant que nous puissions aller voir des B.A. par la suite, et hors dispositifs fiscaux (CEI, CIR, etc).
Merci par avance de vos réponses et informations, et de l’indication d’un interlocuteur afin d’échanger car nous souhaitons aller vite.
Bien à vous
Paul RISBOURG
CEO de E-lectreec SAS
06 16 51 26 26</t>
  </si>
  <si>
    <t>Bonjour,
notre commune est intéressée par le dispositif "Prêt Vert" pour un projet de rénovation énergétique d'un bâtiment patrimonial pour lequel nous aurons besoin d'un prêt de 280.000 €
Merci d'avance pour votre appel</t>
  </si>
  <si>
    <t>user_help: precise / questionnaire . parcours: objectif précis / siret: 50953907800022 / codeNaf: 27.90Z / codeNAF1: / ville: LA ROCHEFOUCAULD-EN-ANGOUMOIS / codePostal: 16110 / région: nouvelle-Aquitaine / structure_sizes: PME / denomination: PREFATEC FRANCE / secteur: Fabrication d'autres matériels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</si>
  <si>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 codeNaf: / codeNAF1: / ville: / codePostal: / région: normandie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</si>
  <si>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user_help: unknown / questionnaire . parcours: je ne sais pas par où commencer / siret: 70193003400023 / codeNaf: 46.19A / codeNAF1: / ville: ACHIET-LE-GRAND / codePostal: 62121 / région: Hauts-de-France / structure_sizes: PME / denomination: GEDInoR / secteur: Centrales d'achat non alimentaires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</si>
  <si>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41094394800092 / codeNaf: 64.20Z / codeNAF1: / ville: SAINT-CONTEST / codePostal: 14280 / région: normandie / structure_sizes: PME / denomination: JP ENERGIE ENVIRONNEMENT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t>
  </si>
  <si>
    <t>user_help: precise / questionnaire . parcours: objectif précis / siret: 01545063800067 / codeNaf: 68.20A / codeNAF1: / ville: DIJON / codePostal: 21000 / région: Bourgogne-Franche-Comté / structure_sizes: ETI,GE / denomination: SOCIETE AnoNYME D'HABITATIONS A LOYER MODERE HABELLIS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</si>
  <si>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34501335300031 / codeNaf: 96.03Z / codeNAF1: / ville: GRANVILLE / codePostal: 50400 / région: normandie / structure_sizes: PME / denomination: MAISON GUERIN / secteur: Services funéraires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</si>
  <si>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38177775400023 / codeNaf: 47.78A / codeNAF1: / ville: COUTANCES / codePostal: 50200 / région: normandie / structure_sizes: TPE / denomination: OPTIQUE SEVIN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</si>
  <si>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51400512300062 / codeNaf: 85.42Z / codeNAF1: / ville: TALENCE / codePostal: 33400 / région: nouvelle-Aquitaine / structure_sizes: ETI,GE / denomination: GROUPE KEDGE BUSINESS SCHOOL / secteur: Enseignement supérieur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251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</si>
  <si>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73722015200018 / codeNaf: 41.10A / codeNAF1: / ville: CHALONS-EN-CHAMPAGNE / codePostal: 51000 / région: Grand Est / structure_sizes: TPE / denomination: SA IMMOB ECOnoMIE MIXTE CHALONS EN CHAMP / secteur: Promotion immobilière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</si>
  <si>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34900936500074 / codeNaf: 27.11Z / codeNAF1: / ville: SAINTES / codePostal: 17100 / région: nouvelle-Aquitaine / structure_sizes: PME / denomination: RI 2 ELECTRONIQUE / secteur: Fabrication de moteurs, génératrices, transformateurs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</si>
  <si>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48772057500066 / codeNaf: 70.22Z / codeNAF1:  / ville: BORDEAUX / codePostal: 33000 / région: nouvelle-Aquitaine / structure_sizes: TPE / denomination: HOME SOLUTIONS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t>
  </si>
  <si>
    <t>user_help: unknown / questionnaire . parcours: je ne sais pas par où commencer / siret: 84870393000026 / codeNaf: 70.22Z / codeNAF1:  / ville: PAU / codePostal: 64000 / région: nouvelle-Aquitaine / structure_sizes: TPE / denomination: HUPERCUTE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</si>
  <si>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Détails échange (à communiquer aux opérateurs) : Bilan Carbone
Produit ciblé post-échange : Diag Décarbon'action
Statut : Transmis à Bpifrance
</t>
  </si>
  <si>
    <t xml:space="preserve">Détails échange (à communiquer aux opérateurs) : Pas de rappel 
Statut : Transmis à PDE
</t>
  </si>
  <si>
    <t xml:space="preserve">Détails échange (à communiquer aux opérateurs) : Pas de rappel 
Statut : Transmis à PDE
Sujet : Faire des économies d'énergie
Description : https://place-des-entreprises.beta.gouv.fr/besoins/96424
Acteurs : CCI
</t>
  </si>
  <si>
    <t>user_help: unknown / questionnaire . parcours: je ne sais pas par où commencer / siret: 89448027600019 / codeNaf: 90.02Z / codeNAF1:  / ville: NANTES / codePostal: 44000 / région: Pays de la Loire / structure_sizes: TPE / denomination: NEOnoDE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</si>
  <si>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79481930000011 / codeNaf: 55.20Z / codeNAF1:  / ville: SAUTERNES / codePostal: 33210 / région: nouvelle-Aquitaine / structure_sizes: TPE / denomination: OFFICE DE DEGUSTATION DE SAUTERNES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</si>
  <si>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34422363100039 / codeNaf: 45.19Z / codeNAF1:  / ville: ANAIS / codePostal: 16560 / région: nouvelle-Aquitaine / structure_sizes: PME / denomination: FRANCE POIDS LOURDS / secteur: Commerce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</si>
  <si>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83041678000013 / codeNaf: 55.10Z / codeNAF1:  / ville: CASTETS / codePostal: 40260 / région: nouvelle-Aquitaine / structure_sizes: TPE / denomination: HOTELS40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</si>
  <si>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Statut : Transmis à PDE
</t>
  </si>
  <si>
    <t>user_help: precise / questionnaire . parcours: objectif précis / siret: 40442454100039 / codeNaf: 68.20B / codeNAF1:  / ville: SAINT-JEAN-DE-LUZ / codePostal: 64500 / région: nouvelle-Aquitaine / structure_sizes: TPE / denomination: SCI DUNA MUNGUY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</si>
  <si>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80082740400024 / codeNaf: 56.30Z / codeNAF1:  / ville: SAINT-VAAST-LA-HOUGUE / codePostal: 50550 / région: normandie / structure_sizes: TPE / denomination: EURL LA TERRASSE / secteur: Débits de boissons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</si>
  <si>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Demande claire, pas de rappel
Produit ciblé post-échange : Étude photovoltaïque
Statut : Transmis à PDE
</t>
  </si>
  <si>
    <t>Projet bus culturel en forez...
Bonjour,
En effet, je me prénomme Zenne de mon nom d artiste...
Et ma collègue Nelly...
nous sommes habitantes des bois noirs, pour ma part, et Nelly habite en montagne thiernoise... Depuis un certain temps déjà 🤣.
nous avons réalisé une enquête* de terrain sur plusieurs communes de la montagne thiernoise et avons Vu à quel Point la culture été en manques de moyens pour les habitants de notre belle région auvergnate. Ainsi qu'un désert de solitude pour certains...
Et là... ! nous intervenons sur le terrain avec notre bus afin d' amener le public sur un lieu culturel que ce soit une pièce de théâtre à l Opéra de Vichy, ou une après midi découverte du centre d'art contemporain de Thiers, ou.... Tant de belles choses à voir.... Encore !!! Et parfois même gratuite.. comme la vallée des saints à Boudes, ou la vallée des rouets a Thiers...
Brefs... Concrètement, les adhésions se feront à l avance, selon un calendrier déjà établi et publié de diverses façons, et sur la journée de préférence '...
Je me propose de fournir le café... avant chaque départ pour l excursion du jour.. ,
Et... De manière solidaire à moindre coût...
C est là que vous pouvez intervenir en finançant un bus, qu'il fonctionne à l éthanol ou autres combustibles non Fossile... C est bon pour vous !? , c est bon pour nous ! ... Et nôtre planète terre nous en remercie...
🚞🙏☮️😉🍃🏞️
De plus, le bus culturel est un moyen de redynamiser la montagne thiernoise...
De relier les Gens entre eux et les amener à la connaissance par divers sites culturels, spectacles et autres occupations que les écrans !
Vous sentez vous prêts à Vous lancer ce projet 🤪 un peu burlesque...???
Perso.... Ouï,
J' ai mon CAP conducteur routier interurbains de voyageurs...
Si vous adorez le projet... N hésitez pas à me contacter... 💪👍...en avant!...
cheminat Géraldine Zenne
Lieu dit la pommerette
63250 Chabreloche</t>
  </si>
  <si>
    <t xml:space="preserve">Suivi de l'appel (interne) : Mail envoyé, créneau (et spécifier numéro de tel et SIRET)
Produit ciblé post-échange : Bonus écologique
Statut : Transmis à PDE
</t>
  </si>
  <si>
    <t xml:space="preserve">Suivi de l'appel (interne) : Message laissé + mail
Date de rappel potentiel : Rappel 7/12 10h45
Détails échange (à communiquer aux opérateurs) : Entreprise de 650 salariés (seine maritime, eure et Yvelines). Comptabilité et conseil. Démarche RSE ("acte pas à pas" avec l’ADEME). Focus sur agence sur Bretteville du grand cau. Voudrait remplacer la chaudière à gaz par un système de chauffage plus propre600m2 30 salariés dans cette agence. Accompagnement et aides
Produit ciblé post-échange : Coup de pouce chauffage
Statut : Transmis à PDE
</t>
  </si>
  <si>
    <t>user_help: precise / questionnaire . parcours: objectif précis / siret: / codeNaf: / codeNAF1: / ville: / codePostal: / région: normandie / structure_sizes: ETI,GE / denomination: / secteur: tertiaire / entreprise . effectif: 251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</si>
  <si>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Demande claire, pas de rappel
Produit ciblé post-échange : Bonus écologique
Statut : Transmis à PDE
</t>
  </si>
  <si>
    <t xml:space="preserve">Détails échange (à communiquer aux opérateurs) : Demande claire, pas de rappel
Produit ciblé post-échange : Diagnostic RSE
Statut : Transmis à PDE
</t>
  </si>
  <si>
    <t xml:space="preserve">Détails échange (à communiquer aux opérateurs) : Demande claire, pas de rappel
Produit ciblé post-échange : Prime à la conversion
Statut : Transmis à PDE
Sujet : Mail Bonus écologique envoyé le 19/12/23
</t>
  </si>
  <si>
    <t xml:space="preserve">Détails échange (à communiquer aux opérateurs) : Demande claire, pas de rappel
Statut : Transmis à PDE
</t>
  </si>
  <si>
    <t xml:space="preserve">Détails échange (à communiquer aux opérateurs) : Demande claire, pas de rappel
Produit ciblé post-échange : Prime à la conversion
Statut : Transmis à PDE
</t>
  </si>
  <si>
    <t xml:space="preserve">Statut : Transmis à PDE
Sujet : Mail Bonus écologique envoyé le 19/12/23
</t>
  </si>
  <si>
    <t xml:space="preserve">Détails échange (à communiquer aux opérateurs) : Pas de rappel
Produit ciblé post-échange : Visite énergie  
Statut : Transmis à PDE
</t>
  </si>
  <si>
    <t>user_help: unknown / questionnaire . parcours: je ne sais pas par où commencer / siret: 39346434200020 / codeNaf: 14.14Z / codeNAF1: / ville: ARGENTRE / codePostal: 53210 / région: Pays de la Loire / structure_sizes: PME / denomination: SOC noUVELLE CONCORDE / secteur: Fabrication de vêtements de dessous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</si>
  <si>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Pas de rappel
Produit ciblé post-échange : Baisse les watts
Statut : Transmis à PDE
</t>
  </si>
  <si>
    <t>user_help: unknown / questionnaire . parcours: je ne sais pas par où commencer / siret: 53457235900030 / codeNaf: 43.22A / codeNAF1: / ville: LE BREUIL-EN-AUGE / codePostal: 14130 / région: normandie / structure_sizes: TPE / denomination: LANCELOT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</si>
  <si>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53005349500012 / codeNaf: 55.90Z / codeNAF1: / ville: SAINTE-CROIX / codePostal: 26150 / région: Auvergne-Rhône-Alpes / structure_sizes: TPE / denomination: noUVEAU MONASTERE / secteur: Autres hébergements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</si>
  <si>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Pas de rappel 
Produit ciblé post-échange : Visite énergie
Statut : Transmis à PDE
</t>
  </si>
  <si>
    <t xml:space="preserve">Détails échange (à communiquer aux opérateurs) : Pas de rappel
Statut : Transmis à PDE
</t>
  </si>
  <si>
    <t>user_help: unknown / questionnaire . parcours: je ne sais pas par où commencer / siret: 48872060800048 / codeNaf: 71.12B / codeNAF1: / ville: CANEJAN / codePostal: 33610 / région: nouvelle-Aquitaine / structure_sizes: TPE / denomination: SIMETHIS EURL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</si>
  <si>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Détails échange (à communiquer aux opérateurs) : Pas de rappel 
Produit ciblé post-échange : Visite énergie et Rénovation petit tertiaire privé
Statut : Transmis à PDE
</t>
  </si>
  <si>
    <t xml:space="preserve">Détails échange (à communiquer aux opérateurs) : Demande claire, pas de rappel
Produit ciblé post-échange : Bonus écologique + autre
Statut : Transmis à PDE
</t>
  </si>
  <si>
    <t>user_help: precise / questionnaire . parcours: objectif précis / siret: 50503265600017 / codeNaf: 46.31Z / codeNAF1: / ville: TULLE / codePostal: 19000 / région: nouvelle-Aquitaine / structure_sizes: TPE / denomination: LIMOUSIN PRIMEURS / secteur: Commerce de gros (commerce interentreprises) de fruits et légumes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</si>
  <si>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Produit ciblé post-échange : Etude photovoltaïques
Statut : Transmis à PDE
</t>
  </si>
  <si>
    <t>user_help: precise / questionnaire . parcours: objectif précis / siret: 38082439100011 / codeNaf: 45.20B / codeNAF1: / ville: ROUILLAC / codePostal: 16170 / région: nouvelle-Aquitaine / structure_sizes: PME / denomination: ETS GRAFFEUILLE / secteur: Entretien et réparation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</si>
  <si>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t>
  </si>
  <si>
    <t>user_help: precise / questionnaire . parcours: objectif précis / siret: 32334697300023 / codeNaf: 20.13B / codeNAF1: / ville: SAINT-FROMOND / codePostal: 50620 / région: normandie / structure_sizes: PME / denomination: CMC MATERIALS UPC SAS / secteur: Fabric. d'autres produits chimiques inorganiques de base n.c.a.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</si>
  <si>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Produit ciblé post-échange : Bonus écologique + autre
Statut : Transmis à PDE
Sujet : Mail Bonus écologique envoyé le 19/12/23
</t>
  </si>
  <si>
    <t>user_help: precise / questionnaire . parcours: objectif précis / siret: 83439625100029 / codeNaf: 85.59A / codeNAF1: / ville: CANTELEU / codePostal: 76380 / région: normandie / structure_sizes: TPE / denomination: noRMANDYPREV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</si>
  <si>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</si>
  <si>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82003638200027 / codeNaf: 70.22Z / codeNAF1: / ville: URRUGNE / codePostal: 64122 / région: nouvelle-Aquitaine / structure_sizes: PME / denomination: BIZKOR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</si>
  <si>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precise / questionnaire . parcours: objectif précis / siret: 91073318700033 / codeNaf: 68.20B / codeNAF1: / ville: COTEAUX-DU-BLANZACAIS / codePostal: 16250 / région: nouvelle-Aquitaine / structure_sizes: TPE / denomination: LAVAURE-INVEST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</si>
  <si>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Produit ciblé post-échange : Bonus écologique  
Statut : Transmis à PDE
</t>
  </si>
  <si>
    <t>user_help: unknown / questionnaire . parcours: je ne sais pas par où commencer / siret: 52836105800027 / codeNaf: 43.21A / codeNAF1: / ville: GENAY / codePostal: 69730 / région: Auvergne-Rhône-Alpes / structure_sizes: TPE / denomination: ELECTRIOX noRD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</si>
  <si>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Bonjour,
notre structure basée à Mont Dauphin a une activité de type établissement de vacances.
Le dispositif "Bonus écologique" pourrait m'intéresser car nous avons le projet d'acquérir un véhicule électrique.
J'ai besoin d'être accompagné(e) sur le cofinancement de cet investissement.
Merci d'avance pour votre appel</t>
  </si>
  <si>
    <t xml:space="preserve">Détails échange (à communiquer aux opérateurs) : Pas de rappel
Produit ciblé post-échange : Bonus écologique  
Statut : Transmis à PDE
Sujet : Mail Bonus écologique envoyé le 19/12/23
</t>
  </si>
  <si>
    <t>user_help: precise / questionnaire . parcours: objectif précis / siret: 48758188600040 / codeNaf: 71.11Z / codeNAF1: / ville: CAEN / codePostal: 14000 / région: normandie / structure_sizes: TPE / denomination: AGENCE D'URBANISME DE CAEN noRMANDIE METROPOLE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</si>
  <si>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90357569400026 / codeNaf: 93.29Z / codeNAF1: / ville: NEUVILLE-DE-POITOU / codePostal: 86170 / région: nouvelle-Aquitaine / structure_sizes: TPE / denomination: MAISON MERE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</si>
  <si>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49339235100018 / codeNaf: 43.32A / codeNAF1: / ville: CHATELLERAULT / codePostal: 86100 / région: nouvelle-Aquitaine / structure_sizes: TPE / denomination: TORRES-MOULIN / secteur: Travaux de menuiserie bois et PVC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</si>
  <si>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a une activité de type "Enseignement secondaire technique ou professionnel".
Le dispositif "Flotte de vélos à disposition" pourrait m'intéresser car j'ai pour projet de réduire la part du scope 3 dans le bilan carbone de notre entreprise, en particuliers le poste "déplacement salarié.e.s" et "déplacement clients" domicile-entreprise.
J'ai besoin d'être accompagné(e) sur l'existence des aides possibles pour une amélioration de notre PMD (qui contient pour l'instant une prime à la mobilité douce de 200€). nous voudrions ainsi toucher plus de personnes pour l'utilisation du vélo, mais aussi inciter au covoiturage pour les personnes les plus loin.
Merci d'avance pour votre appel</t>
  </si>
  <si>
    <t>user_help: precise / questionnaire . parcours: objectif précis / siret: 77950722700048 / codeNaf: 85.32Z / codeNAF1: / ville: ECHIROLLES / codePostal: 38130 / région: Auvergne-Rhône-Alpes / structure_sizes: PME / denomination: FEDERATION COMPAGnoNNIQUE REGIONALE DE GREnoBLE / secteur: Enseignement secondaire technique ou professionnel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</si>
  <si>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57215017500030 / codeNaf: 68.20A / codeNAF1: / ville: PARIS 14 / codePostal: 75014 / région: Île-de-France / structure_sizes: ETI,GE / denomination: SOCIETE AnoNYME D'HABITATIONS A LOYER MODERE TOIT ET JOIE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</si>
  <si>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user_help: precise / questionnaire . parcours: objectif précis / siret: 78170344200132 / codeNaf: 88.99B / codeNAF1: / ville: PRIGONRIEUX / codePostal: 24130 / région: nouvelle-Aquitaine / structure_sizes: PME / denomination: ASS DEP SAUVEGARDE ENFANCE ADOLESC ADULT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</si>
  <si>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Produit ciblé post-échange : Baisse les watts
Statut : Transmis à PDE
</t>
  </si>
  <si>
    <t>user_help: unknown / questionnaire . parcours: je ne sais pas par où commencer / siret: 50915752500031 / codeNaf: 56.10A / codeNAF1: / ville: MOSNAC-SAINT-SIMEUX / codePostal: 16120 / région: nouvelle-Aquitaine / structure_sizes: TPE / denomination: SOCIETE D EXPLOITATION DES GABARIERS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</si>
  <si>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82757553100070 / codeNaf: 71.11Z / codeNAF1: / ville: AVIGnoN / codePostal: 84000 / région: Provence-Alpes-Côte d'Azur / structure_sizes: TPE / denomination: ESTRAN PRODUCTION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</si>
  <si>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91106412900016 / codeNaf: 68.20B / codeNAF1: / ville: MORNAS / codePostal: 84550 / région: Provence-Alpes-Côte d'Azur / structure_sizes: TPE / denomination: S.A.S. LE MAnoIR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</si>
  <si>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a une activité de type "Mécanique industrielle" et "Injection plastique"
Le dispositif "Coup de pouce Chauffage" pourrait m'intéresser car
suite à panne de notre chaufferie gaz - nous avons lancé une première étude chauffage. nous avons acheté des souffleries électriques pour assurer le chauffage de manière temporaire.
nous avons réalisé une nouvelle étude avec un prestataire spécialiste (Akajoule) et avons désormais le projet de mettre en place une PAC air/eau
J'ai besoin d'être accompagné(e) sur l'existence ou non de subvention et l'identification de prestataires homologués pour les travaux.
Merci d'avance pour votre appel</t>
  </si>
  <si>
    <t>user_help: precise / questionnaire . parcours: objectif précis / siret: 34885298900014 / codeNaf: 25.62B / codeNAF1: / ville: VAIR-SUR-LOIRE / codePostal: 44150 / région: Pays de la Loire / structure_sizes: PME / denomination: EnoVIO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</si>
  <si>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88064695500018 / codeNaf: 38.11Z / codeNAF1: / ville: LILLE / codePostal: 59000 / région: Hauts-de-France / structure_sizes: PME / denomination: noRD COMPOST / secteur: Collecte des déchets non dangereux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</si>
  <si>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Mon entreprise a une activité de type "Commerce de moto ".
Le dispositif "Bonus écologique" pourrait m'intéresser car nous venons d'acquérir une moto électrique de 9KW.
J'ai besoin d'être accompagné(e) sur aides possible.
nous sommes disponible du mardi au samedi de 9h à 12h et de 14h à 19h.
Cordialement
Merci d'avance pour votre appel</t>
  </si>
  <si>
    <t xml:space="preserve">Détails échange (à communiquer aux opérateurs) : Pas de rappel 
Statut : Transmis à PDE
Sujet : Mail Bonus écologique envoyé le 19/12/23
</t>
  </si>
  <si>
    <t>Bonjour,
nous avons un projet d'achat d'une fourgonnette électrique sans permis pour permettre aux travailleurs en situation de handicap de 2 de nos ESAT de pouvoir effectuer les livraisons en autonomie tout en poursuivant la démarche de transition énergétique dans laquelle s'inscrit l'association.
Le dispositif "Bonus écologique" nous intéresse pour ce projet pour lequel nous avons déjà effectué une demande de co-financement dans le cadre du dispositif "véhicule adapté" de la Mission Handicap de la Région AURA.
Vous remerciant par avance pour votre retour, je vous adresse mes respectueuses salutations.
Aude PETIT</t>
  </si>
  <si>
    <t xml:space="preserve">Détails échange (à communiquer aux opérateurs) : Pas de rappel 
Produit ciblé post-échange : Bonus écologique
Statut : Transmis à PDE
</t>
  </si>
  <si>
    <t>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t>
  </si>
  <si>
    <t>user_help: unknown / questionnaire . parcours: je ne sais pas par où commencer / siret: 78146080300021 / codeNaf: 85.59A / codeNAF1: / ville: NIORT / codePostal: 79000 / région: nouvelle-Aquitaine / structure_sizes: PME / denomination: ASFODEP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t>
  </si>
  <si>
    <t xml:space="preserve">Détails échange (à communiquer aux opérateurs) : Pas de rappel 
Produit ciblé post-échange : Bonus écologique
Statut : Transmis à PDE
Sujet : Mail Bonus écologique envoyé le 19/12/23
</t>
  </si>
  <si>
    <t xml:space="preserve">Détails échange (à communiquer aux opérateurs) : Pas de rappel 
Produit ciblé post-échange : Prime à la conversion
Statut : Transmis à PDE
Sujet : Mail Bonus écologique envoyé le 19/12/23
</t>
  </si>
  <si>
    <t>user_help: unknown / questionnaire . parcours: je ne sais pas par où commencer / siret: 82984126100011 / codeNaf: 81.30Z / codeNAF1:  / ville: DIVES-SUR-MER / codePostal: 14160 / région: normandie / structure_sizes: TPE / denomination: ARBORIX ELAGAGE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</si>
  <si>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 xml:space="preserve">Détails échange (à communiquer aux opérateurs) : Pas de rappel 
Produit ciblé post-échange : Engins moins polluants
Statut : Transmis à PDE
</t>
  </si>
  <si>
    <t>Bonjour,
Mon entreprise a une activité de type "Location de logements". Il s'agit d'un meublé de tourisme classé.
Le dispositif "Coup de pouce Chauffage" pourrait m'intéresser car j'ai pour projet de chauffer le bâtiment annexe concerné par cette activité par un système à énergie renouvelable (local actuellement chauffé par des radiateurs électriques ancienne génération.
J'ai besoin d'être accompagné(e) sur le financement de ce projet que nous tardons à réaliser.
nous avons déjà installé les panneaux solaires sur la partie de notre habitation.
Merci d'avance pour votre appel</t>
  </si>
  <si>
    <t>user_help: unknown / questionnaire . parcours: je ne sais pas par où commencer / siret: 51143965500024 / codeNaf: 68.20A / codeNAF1: / ville: GEMEnoS / codePostal: [ND] / région: Provence-Alpes-Côte d'Azur / structure_sizes: TPE / denomination: [ND]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</si>
  <si>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Mon entreprise a une activité de type "Autres activités de soutien aux entreprises n.c.a.". nous sommes une Pépinière d’entreprises en plein milieu de la Plaine De Versailles.
Le dispositif "Rénovation énergétique" pourrait m'intéresser car j'ai pour projet de is is isolé par l’extérieur les bâtiments et je dois aussi réaliser des travaux d’isolation sur les toitures. C’est une vieille Briqueterie.
J'ai besoin d'être accompagné(e) sur tout …. Je n y connais rien 
Merci d'avance pour votre appel</t>
  </si>
  <si>
    <t>user_help: unknown / questionnaire . parcours: je ne sais pas par où commencer / siret: 89949023900022 / codeNaf: 55.30Z / codeNAF1:  / ville: CARSAC-AILLAC / codePostal: 24200 / région: nouvelle-Aquitaine / structure_sizes: TPE / denomination: AH TANDEM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</si>
  <si>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 xml:space="preserve">Détails échange (à communiquer aux opérateurs) : Poêle à bois, coup de pouce chauffage ne correspond pas -&gt; renvoi vers PDE
Statut : Transmis à PDE
</t>
  </si>
  <si>
    <t>user_help: precise / questionnaire . parcours: objectif précis / siret: 78732041500021 / codeNaf: 25.50A / codeNAF1: / ville: LES HAUTES-RIVIERES / codePostal: 08800 / région: Grand Est / structure_sizes: PME / denomination: STEVENIN noLLEVAUX FORGES ET ESTAMPAGE / secteur: Forge, estampage, matriçage; métallurgie des poudres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</si>
  <si>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78969292800011 / codeNaf: 47.22Z / codeNAF1:  / ville: MONTFORT-EN-CHALOSSE / codePostal: 40380 / région: nouvelle-Aquitaine / structure_sizes: TPE / denomination: BOUCHERIE FRANCK BACHE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</si>
  <si>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97794599700012 / codeNaf: 55.20Z / codeNAF1:  / ville: SAINT-PREUIL / codePostal: 16130 / région: nouvelle-Aquitaine / structure_sizes: TPE / denomination: SAINT-PREUIL HOSPITALITY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</si>
  <si>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82389202100010 / codeNaf: 46.46Z / codeNAF1:  / ville: SAINT-MEDARD-EN-JALLES / codePostal: 33160 / région: nouvelle-Aquitaine / structure_sizes: TPE / denomination: AVANEO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</si>
  <si>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33851826900018 / codeNaf: 55.20Z / codeNAF1:  / ville: PLOGASTEL-SAINT-GERMAIN / codePostal: 29710 / région: Bretagne / structure_sizes: TPE / denomination: MAnoIR DU HILGUY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</si>
  <si>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Mon entreprise a une activité de type "Fabrication de gaz industriels".
Le dispositif "Visite Énergie" pourrait m'intéresser car nous avons de nouveaux équipements de production
nous souhaiterions avoir un accompagnement pour effectuer un bilan énergétique de notre installation afin d'optimiser la gestion des équipements
En vous remerciant.
Merci d'avance pour votre appel</t>
  </si>
  <si>
    <t>user_help: unknown / questionnaire . parcours: je ne sais pas par où commencer / siret: 31188987700172 / codeNaf: 47.75Z / codeNAF1:  / ville: CEnoN / codePostal: 33150 / région: nouvelle-Aquitaine / structure_sizes: ETI,GE / denomination: noVI / secteur: Comm. détail de parfumerie &amp; produits de beauté en magasin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t>
  </si>
  <si>
    <t>user_help: unknown / questionnaire . parcours: je ne sais pas par où commencer / siret: 81219477700031 / codeNaf: 72.20Z / codeNAF1:  / ville: GRASSE / codePostal: 06130 / région: Provence-Alpes-Côte d'Azur / structure_sizes: TPE / denomination: TRANSFORMATIONS ECOLOGIQUES TERRITORIALES PAR LA RECHERCHE ET L'INnoVATION SOCIALE / secteur: Recherche-développement en sciences humaines et sociales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</si>
  <si>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nous avons un gîte, et réfléchissons à la pose de panneaux photovoltaïque. nous souhaiterions des renseignements sur les types de financements possibles, aides existantes...
Merci d'avance pour votre retour, et bonne journée.
Cordialement,</t>
  </si>
  <si>
    <t>user_help: precise / questionnaire . parcours: objectif précis / siret: 91210437900025 / codeNaf: 56.10A / codeNAF1:  / ville: BESANCON / codePostal: 25000 / région: Bourgogne-Franche-Comté / structure_sizes: PME / denomination: LEno 25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</si>
  <si>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Panneaux photovoltaïques. Coup de pouce chauffage ne correspond pas -&gt; renvoi vers PDE
Produit ciblé post-échange : Étude "photovoltaïque"
Statut : Transmis à PDE
</t>
  </si>
  <si>
    <t>user_help: precise / questionnaire . parcours: objectif précis / siret: 53893850700018 / codeNaf: 46.73A / codeNAF1:  / ville: ORBEC / codePostal: 14290 / région: normandie / structure_sizes: TPE / denomination: BRACQ ORBEC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</si>
  <si>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Coup de pouce chauffage ne correspond pas -&gt; renvoi vers PDE
Statut : Transmis à PDE
</t>
  </si>
  <si>
    <t>Bonjour,
La SIDAN a une activité de type "réparation et vente de véhicules poids lourds".
Le dispositif "Coup de pouce Chauffage" pourrait nous intéresser car nous disposons de locaux anciens, subissant d'importantes déperditions d'énergie. 
nous souhaiterions bénéficier d'un accompagnement afin de nous projeter dans nos rénovations futures.
Merci d'avance pour votre appel</t>
  </si>
  <si>
    <t>user_help: unknown / questionnaire . parcours: je ne sais pas par où commencer / siret: 49014568700011 / codeNaf: 43.21A / codeNAF1:  / ville: USSEL / codePostal: 19200 / région: nouvelle-Aquitaine / structure_sizes: TPE / denomination: FAURIE ELECTRICITE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</si>
  <si>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91110698700017 / codeNaf: 56.10A / codeNAF1:  / ville: BRESSUIRE / codePostal: 79300 / région: nouvelle-Aquitaine / structure_sizes: TPE / denomination: LE RELAIS TERVAIS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</si>
  <si>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</si>
  <si>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Bonjour ,
nous sommes fabricant de Gobelets plastiques réutilisables .
nous aimerions étudier ,développer ,et fabriquer et vendre le gobelets dans l’impact serait le plus faible pour la planète.
Mais pour faire les différentes études ,il faut de l’argent et un financement .
Svp,pouvez-vous me mettre en contact avec une personne chargée de ce thème ? mon mail : rqshe@plastiques-verchere.com
Merci
Cordialement</t>
  </si>
  <si>
    <t>Madame, Monsieur, 
nous avons grand besoin de vous ! 
Étant donné qu’il y a 340 aides dispatchées entre la région et l’ADEME, nous aurions besoin d’un accompagnement pour comprendre quelles sont les aides et subventions auxquelles nous aurions droit selon la nature des travaux entrepris sur nos différents sites.
nous exploitons des Pépinières d’entreprises, nous en avons une de 12 000 m² d’activités dans la Plaine De Versailles la Briqueterie de Feucherolles sur la route départementale 307 et une autre Pépinière d’entreprises de 8000 m² à Paris dans le 16e.
Afin de pouvoir avancer, je me permets de vous poser déjà spécifiquement quelques questions: 
Point numéro 1.
Concernant le chèque efficacité énergétique de 10 000 €
nous avons réuni un certain nombre de devis de travaux qui ont déjà été réalisés, et d’autres travaux qui n’ont pas encore été réalisés.
nous voulions nous assurer auprès de vous que :
nous pouvions réclamer ce chèque efficacité énergétique de 10 000 € sur des travaux déjà réalisés en 2023,
 Que ce chèque efficacité énergétique de 10 000 € était actionable par site géographique un pour Feucherolles et l’autre pour Paris ?
Et que si nous n’arrivions pas au plafond des 10 000 €, étant donné le montant des travaux concernés en 2023 nous pouvions étaler sur des travaux à réaliser en 2024.
 ce chèque, est il unique ? 
En une seule fois où est-ce qu’il est possible après un temps de réactionner ce coup de pousse chèque efficacité énergétique de 10 000 € sur d’autres projets d’économie d’énergie.
Point 2
D’autre part, nous avons calculé notre potentiel solaire sur le lien ci-dessous, et nous nous sommes rendus compte que nous avions de grosses surface de toiture , qui pouvaient accueillir des panneaux solaires avec un haut potentiel, est-ce que vous avez des accompagnements spécifiques à nous proposer à ce sujet ?
Point 3, nous avons un bâtiment de 4000 m², dont 1000 m² par niveau qu’il faudrait isoler par l’extérieur au niveau des murs, est-ce que pour ce sujet vous auriez également un accompagnement spécifique à nous proposer.
 Point 4, nous avons aussi 13 chaudières sur la zone d’activité de la Briqueterie de Feucherolles. nous en avons déjà changé quatre. Est-ce que pour le changement de chaudière à gaz vous avez un accompagnement spécifique ou sinon pour des chaudières en pompe à chaleur.
Point 5, 
Et nous avons des toitures à foison , à refaire avec isolation et étanchéité pour cela également , il y a t il des aides et accompagnement spécifiques?
Je vous remercie de vos lumières afin que nous puissions avancer. Dans l’attente de vous rencontrer en 2024. Je me tiens à votre entière disposition pour répondre à toutes vos questions , dans cette attente, je vous joins un plan de l’Briqueterie pour que vous puissiez comprendre la disposition des bâtiments et les différentes activités qui les accueillent .
(voir sur https://monpotentielsolaire.smartidf.services/fr/potentiel-solaire/decouvrir-un-potentiel?address=Le%20Hameau%2078810%20Feucherolles&amp;x=1.975039&amp;y=48.871348)
Bien cordialement</t>
  </si>
  <si>
    <t>Bonjour
  Je suis le gérant de la société ITP TECHnoLOGIE , je voudrais avoir plus de renseignement sur la démarche à effectuer pour bénéficier le crédit impôt pour la rénovation énergétique du bâtiment .
Merci de me recontacter par mail sur mon adresse contact@itp-technologie.com
Cordialement
 -- 
Zhigang Ding
ITP TECHnoLOGIE
26 Chemin de la glacière
31200 Toulouse</t>
  </si>
  <si>
    <t>user_help: precise / questionnaire . parcours: objectif précis / siret: 82223344100010 / codeNaf: 55.20Z / codeNAF1:  / ville: VERnoUX-EN-VIVARAIS / codePostal: 07240 / région: Auvergne-Rhône-Alpes / structure_sizes: TPE / denomination: LBAC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</si>
  <si>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98147879500017 / codeNaf: 55.30Z / codeNAF1:  / ville: FECAMP / codePostal: 76400 / région: normandie / structure_sizes: TPE / denomination: CAMPING DOMAINE DE RENEVILLE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</si>
  <si>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 codeNaf:  / codeNAF1:  / ville:  / codePostal:  / région: normandie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</si>
  <si>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33535478300078 / codeNaf: 32.99Z / codeNAF1:  / ville: AYTRE / codePostal: 17440 / région: nouvelle-Aquitaine / structure_sizes: PME / denomination: FORMES ET VOLUMES / secteur: Autres activités manufacturières n.c.a.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</si>
  <si>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Rénovation du bâtiment &gt; redirection PdE
Statut : Transmis à PDE
</t>
  </si>
  <si>
    <t>user_help: precise / questionnaire . parcours: objectif précis / siret: 34538028100021 / codeNaf: 93.11Z / codeNAF1:  / ville: SAINT-PARDON-DE-CONQUES / codePostal: 33210 / région: nouvelle-Aquitaine / structure_sizes: TPE / denomination: GOLFTEC / secteur: Gestion d'installations sportives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</si>
  <si>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80077250100014 / codeNaf: 47.62Z / codeNAF1:  / ville: BRETIGnoLLES-SUR-MER / codePostal: 85470 / région: Pays de la Loire / structure_sizes: TPE / denomination: TROIS E / secteur: Commerce de détail de journaux et papeterie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</si>
  <si>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Bonjour,
nous sommes une start-up greentech et industrielle (créée depuis fin avril 2023) dans la verticale de l’environnement, adaptation et résilience climatique.
nous souhaiterions obtenir des informations sur plusieurs dispositifs de financement : aide tremplin, aux diagnostics, études, et investissements, politique RSE, écoconception etc.  
En somme, notre demande porte sur le financement d’études et d’investissements pour la réalisation de notre projet, un projet « phasé » (faisabilité-développement-croissance).
Selon moi, l’accompagnement en matière de rénovation, économies d’énergie, véhicule interviendrait à une autre étape du projet.
C’est pourquoi, je me tiens à votre disposition, pour discuter plus amplement de nos besoins, afin de flécher le mécanisme d’aide, au moment approprié.
Dans l’attente de votre retour,
Merci encore et très belle journée,
Bien cordialement.
Ounsse DRINE
0650821546
ounsse.drine@hotmail.com</t>
  </si>
  <si>
    <t>Bonjour, 
Le groupe DM2F a une activité d'industrie métallurgique. Il est spécialisé dans la transformation des métaux en feuilles et bobines refendues, découpage, emboutissage, tôlerie, soudure, etc.
Les dispositifs de "bonus écologique", de "prime à la conversion", de "refit industriel" pourraient contribuer à la décarbonation de la flotte de véhicules de l'entreprise.
Suite à un diagnostic carbone, nous souhaiterions électrifier notre flotte de véhicule lourd (1 camion essence de 10 tonnes consommant 9000 litres par an - 20 litres au 100km) et légers (11 VL essence dont 4 utilitaires consommant environ 16 000 litres par an). nous souhaiterions prioritairement électrifier le véhicule lourd qui réalise des trajets et des distances fixes et pour lequel l'amortissement de l'investissement, infrastructure comprise, se ferait plus rapidement.
Pour ce faire, nous souhaiterions disposer d'une visibilité sur i) le montant de l'investissement pour l'électrification du véhicule lourd (infrastructure de recharge comprise) et, a maxima, de la flotte de véhicules légers iii) les dispositifs d'accompagnement auxquels l'entreprise serait éligible iii) la stratégie d'amortissement de l'investissement à moyen terme, avec notamment les économies réalisées par rapport aux solutions thermiques.
Bien cordialement,
L'entreprise DM2F</t>
  </si>
  <si>
    <t xml:space="preserve">Détails échange (à communiquer aux opérateurs) : concerne un insert : redirection vers PdE
Statut : Transmis à PDE
</t>
  </si>
  <si>
    <t>user_help: precise / questionnaire . parcours: objectif précis / siret: 95371072000012 / codeNaf: 68.20B / codeNAF1:  / ville: noYAL-CHATILLON-SUR-SEICHE / codePostal: 35230 / région: Bretagne / structure_sizes: TPE / denomination: LMPA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</si>
  <si>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Statut : Transmis à PDE (et mail coup de pouce chauffage envoyé)
</t>
  </si>
  <si>
    <t xml:space="preserve">Détails échange (à communiquer aux opérateurs) : Coup de pouce chauffage ne correspond pas -&gt; renvoi vers PDE
Statut : Transmis à PDE (et Mail coup de pouce chauffage envoyé)
</t>
  </si>
  <si>
    <t>user_help: precise / questionnaire . parcours: objectif précis / siret: 90932259600018 / codeNaf: 11.01Z / codeNAF1:  / ville: PONT L'ABBE D'ARnoULT / codePostal: 17250 / région: nouvelle-Aquitaine / structure_sizes: TPE / denomination: DISENT-ELLES / secteur: Production de boissons alcooliques distillées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</si>
  <si>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Détails échange (à communiquer aux opérateurs) : Pas de rappel 
Statut : Transmis à PDE ET Mail bonus écologique
</t>
  </si>
  <si>
    <t>Bonjour,
nous avons comme projet d’installer des panneaux solaires, de récupérer l’eau de pluie, et de changer nos véhicules thermiques en véhicule électrique. Est-il possible d’avoir les conseils et le suivi de vos services dans ces différents étapes de notre transition écologique et de ses différents projets.
Cordialement
Jérôme PEILLON
0675652356
Mister offroad et mot quad concept</t>
  </si>
  <si>
    <t xml:space="preserve">Statut : Transmis à PDE et mail Bonus écologique envoyé
</t>
  </si>
  <si>
    <t>Bonjour,
J'agis en temps que maître d’œuvre sur la rénovation énergétique globale d'une tour en copropriété. Au RDC et 1er étage de cette tour de 102 lots (6 lots en locaux professionnels et 96 lots en habitation) il y a :
une étude notariale
un cabinet médical
un petit local médical (ostéopathe)
nous bénéficions du dispositif ma prim' rénov copropriété pour les lots d'habitation mais de quel dispositif(s) pourraient bénéficier les propriétaires des locaux professionnels (en général appartenant à des SCI) ?
Merci d'avance pour votre appel</t>
  </si>
  <si>
    <t>user_help: precise / questionnaire . parcours: objectif précis / siret: 77817919200019 / codeNaf: 69.10Z / codeNAF1: / ville: CHEnoVE / codePostal: 21300 / région: Bourgogne-Franche-Comté / structure_sizes: TPE / denomination: PHILIPPE SCHANG ET SEVERINE TARDY, noTAIRES ASSOCIES D'UNE SOCIETE CIVILE PROFESSIONNELLE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</si>
  <si>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nous sommes une association loi 1901 propriétaire des locaux de l'école du Grand-Bornand en Haute-Savoie. Le conseiller Franc Rénov' local m'a redirigé vers vous bien que nous ne sommes pas une entreprise.
nous engageons une réflexion sur la rénovation énergétique du bâtiment et souhaitons bénéficier d'un accompagnement.
Merci d'avance pour votre appel</t>
  </si>
  <si>
    <t>user_help: unknown / questionnaire . parcours: je ne sais pas par où commencer / siret: 49362920800049 / codeNaf: 55.20Z / codeNAF1: / ville: BORDEAUX / codePostal: 33000 / région: nouvelle-Aquitaine / structure_sizes: PME / denomination: STE D'INVESTISSEMENTS HOTELIERS &amp; IMMOBILIERS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t>
  </si>
  <si>
    <t>Bonjour,
nous sommes un groupe spécialisé dans la gastronomie, l'hôtellerie et le vin.
Dans le cadre d'une démarche RSE, nous souhaitons entamer des projets de transition écologique.
Dans cette perspective, je souhaiterais donc avoir plus d'informations concernant les dispositifs que vous proposez.
Merci d'avance pour votre retour</t>
  </si>
  <si>
    <t>Bonjour,
Mon entreprise est une Atelier Chantier d'Insertion (statut associatif) dont les activités support sont la maçonnerie, la peinture et la menuiserie.
Le dispositif "Aides aux relais et aux actions ponctuelles" nous intéresse car nous avons pour projet de faire évoluer nos techniques bâtiment vers les techniques de l'écoconstruction et l'éco-rénovation. Pour ce faire, nous allons former les encadrants techniques à des techniques métiers nouveaux pour eux. nous avons donc besoin de financer les formations, le temps passée en formation (ils ne seront pas remplacés sur leur poste d'encadrement des équipes des salariés en insertion) et des matériaux, car qui dit formation bâtiment, dit aussi chantier pratique pour l'apprentissage du geste.
nous avons besoin d'être accompagnés sur les possibilités de financement de cette action qui commencera en 2024 et qui va probablement se dérouler sur 2 ou 3 ans.
Merci d'avance pour votre appel</t>
  </si>
  <si>
    <t>Bonjour,
La Holding Jorda présidée par mon patron, Pierre Jorda, a pour projet l'acquisition d'une friche industrielle polluée (3.800m² de bâti sur un terrain de 12.000m²) sur la commune du Mesnil St Denis.
L'objectif est de réhabiliter le site pour y installer une partie des cinq entreprises gérées actuellement au sein de la holding et d'y développer des activités tertiaires ainsi que la production d'électricité via une installation photovoltaïque.
Le dispositif "Étude "friches polluées"" parait correspondre parfaitement à ce projet.
nous aimerions en savoir plus sur les modalités d'accompagnement de ce dispositif. Quelles sont les conditions d'éligibilités? Quelle est le périmètre de l'étude pris en compte par le dispositif?
Merci d'avance pour votre appel</t>
  </si>
  <si>
    <t>user_help: unknown / questionnaire . parcours: je ne sais pas par où commencer / siret: 80202481000029 / codeNaf: 93.13Z / codeNAF1: / ville: LIMOGES / codePostal: 87000 / région: nouvelle-Aquitaine / structure_sizes: TPE / denomination: EXPRESSION ATHLETIQUE / secteur: Activités des centres de culture physique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t>
  </si>
  <si>
    <t>Bonjour,
Je vous écris de la part de mon client, qui fabrique et conçoit des salons et évènements professionnels, du bureau d'études à la fabrication des stands.
Le dispositif "Investissement "chaleur bois"" pourrait l'intéresser car il pour projet d'investir dans une chaufferie biomasse pour chauffer une partie de ses activités.
nous cherchons donc des financements pour ce projet, en sachant que c'est une petite chaufferie de l'ordre de max 80KwH si ma mémoire est bonne.
Merci d'avance de votre aide
Cdt
Thomas Navarro</t>
  </si>
  <si>
    <t>user_help: unknown / questionnaire . parcours: je ne sais pas par où commencer / siret: 34774880800016 / codeNaf: 45.20A / codeNAF1: / ville: TREIS-SANTS-EN-OUCHE / codePostal: 27270 / région: normandie / structure_sizes: TPE / denomination: POIDS LOURDS BERNAYENS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other</t>
  </si>
  <si>
    <t>user_help: unknown / questionnaire . parcours: je ne sais pas par où commencer / siret: / codeNaf: / codeNAF1: / ville: / codePostal: / région: nouvelle-Aquitaine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</si>
  <si>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84785976600028 / codeNaf: 55.10Z / codeNAF1: / ville: BOIS-GUILLAUME / codePostal: 76230 / région: normandie / structure_sizes: PME / denomination: LE CONQUERANT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</si>
  <si>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84377837400069 / codeNaf: 28.12Z / codeNAF1: / ville: MONTPELLIER / codePostal: 34000 / région: Occitanie / structure_sizes: TPE / denomination: MINERVE TECHnoLOGY / secteur: Fabrication d'équipements hydrauliques et pneumatiques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t>
  </si>
  <si>
    <t>Bonjour,
nous sommes une agence de développement économique basée à Thonon les Bains (74), sous forme associative, et projetons de pérenniser le poste de chargé de mission Ecoligie Industrielle et Territoriale que nous avons recruté il y a environ 8 mois en CDD.
Le dispositif "Aides aux relais et aux actions ponctuelles" pourrait donc nous intéresser.
Merci d'avance pour votre appel
Romain</t>
  </si>
  <si>
    <t>user_help: unknown / questionnaire . parcours: je ne sais pas par où commencer / siret: 39950028900059 / codeNaf: 94.99Z / codeNAF1: / ville: THOnoN-LES-BAINS / codePostal: 74200 / région: Auvergne-Rhône-Alpes / structure_sizes: TPE / denomination: L'AGENCE ECOnoMIQUE DU CHABLAIS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unknown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</si>
  <si>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user_help: precise / questionnaire . parcours: objectif précis / siret: 37987349000013 / codeNaf: 11.03Z / codeNAF1: / ville: SAINT-JOSEPH / codePostal: 50700 / région: normandie / structure_sizes: TPE / denomination: CIDRERIE DE LA BRIQUE / secteur: Fabrication de cidre et de vins de fruits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</si>
  <si>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unknown / questionnaire . parcours: je ne sais pas par où commencer / siret: 43208271700039 / codeNaf: 94.99Z / codeNAF1: / ville: PANAZOL / codePostal: 87350 / région: nouvelle-Aquitaine / structure_sizes: TPE / denomination: ASS CHLOROPHYLLE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</si>
  <si>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unknown / questionnaire . parcours: je ne sais pas par où commencer / siret: 95145913000013 / codeNaf: 70.10Z / codeNAF1: / ville: PULLAY / codePostal: 27130 / région: normandie / structure_sizes: TPE / denomination: MY DYAG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unknown / wastes_stake: no / questionnaire . objectif prioritaire . est la gestion des déchets: non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t>
  </si>
  <si>
    <t>Bonjour,
Mon entreprise a une activité de type "Fabrication de verre technique".
Le dispositif "Étude faisabilité "hydrogène"" pourrait m'intéresser car j'ai pour projet de faire des tests pour la substitution de gaz naturel (ou une partie) par l'hydrogène vert).
nous souhaitons connaître les possibilités de financement, les critères d'éligibilité, les délais de candidature et toute autre information pertinente concernant ce projet.
Merci d'avance pour votre appel</t>
  </si>
  <si>
    <t>user_help: precise / questionnaire . parcours: objectif précis / siret: 39342477500020 / codeNaf: 23.19Z / codeNAF1: / ville: AUMALE / codePostal: 76390 / région: normandie / structure_sizes: PME / denomination: NIPRO PHARMAPACKAGING FRANCE / secteur: Fabrication &amp; façonnage autres articles verre yc verre technique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</si>
  <si>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Devialet conçoit, fabrique et commercialise des équipements hi-fi haut de gamme.
nous souhaitons initier un projet d'ampleur de transition bas carbone et pour se faire j'aurai besoin de recruter une ressource supplémentaire dans mon équipe.
J'ai envisagé recruter une personne en alternance pour limiter le coût mais je souhaiterais savoir quelles sont les aides possibles pour les recrutements et quels accompagnements sont proposés.
Merci d'avance pour votre retour,
Louis Perez
Resp. Qualité et Développement durable</t>
  </si>
  <si>
    <t>Bonjour,
Mon entreprise a une activité de type "Ingénierie, études techniques".
nous souhaiterions avoir une vision claire des aides mobilisables nous permettant de rénover nos locaux, et de la procédure à suivre pour les obtenir (études préalables, documents nécessaires, versements...)</t>
  </si>
  <si>
    <t>user_help: precise / questionnaire . parcours: objectif précis / siret: 79367997800056 / codeNaf: 71.12B / codeNAF1: / ville: CHAPOnoST / codePostal: 69630 / région: Auvergne-Rhône-Alpes / structure_sizes: PME / denomination: AMBEE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</si>
  <si>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nous sommes un société civile immobilière, nous devons mettre en route la rénovation de logement d'habitation. nous avons fait faire les DPE, aujourd'hui nous sommes un peu perdu pour la mise en œuvre de la rénovation. Y a t-il des aides financières pour les SCI ? Comment faire des travaux qui nous assure que les logements seront mieux classés ? nous ne savons pas comment mettre en place ces rénovations ?
Merci d'avance pour votre appel</t>
  </si>
  <si>
    <t>user_help: precise / questionnaire . parcours: objectif précis / siret: 43384365300026 / codeNaf: 46.21Z / codeNAF1: / ville: AVIGnoNET-LAURAGAIS / codePostal: 31290 / région: Occitanie / structure_sizes: TPE / denomination: L'ALTERNATIVE COLLECTE / secteur: Comm. de gros céréales, tabac non manuf. et aliments pour bétail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</si>
  <si>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Bien le bonjour,
nous sommes une marque d'imperméables up-cyclés : FLAAK. notre objectif est de concevoir un imperméable de qualité, avec un impact carbone le plus faible possible, le tout accessible au plus grand nombre.
Le dispositif "Tremplin" pourrait m'intéresser car j'ai pour projet d'éco-conception.
J'ai besoin d'être accompagné(e) sur le financement de celui-ci.
Merci d'avance pour votre appel
Flaakement votre,
Loïc, co-fondateur Flaak</t>
  </si>
  <si>
    <t>Bonjour,
Mon association a une activité de type "Autres organisations fonctionnant par adhésion volontaire". nous gérons un parc de 1000 vélos et réparons des vélos de particuliers.
Le dispositif "Aides au réemploi des emballages" pourrait nous intéresser car nous avons pour projet "d'upcycler" les pneus et chambres à air de nos vélos.
nous avons besoin d'être accompagné sur une étude puis sur la mise en place d'une filière de valorisation.
Merci d'avance pour votre appel</t>
  </si>
  <si>
    <t>user_help: unknown / questionnaire . parcours: je ne sais pas par où commencer / siret: 31626501600022 / codeNaf: 46.34Z / codeNAF1: / ville: BRIGnoLES / codePostal: 83170 / région: Provence-Alpes-Côte d'Azur / structure_sizes: PME / denomination: ESTANDON / secteur: Commerce de gros (commerce interentreprises) de boissons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</si>
  <si>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90516184000012 / codeNaf: 70.21Z / codeNAF1: / ville: HENDAYE / codePostal: 64700 / région: nouvelle-Aquitaine / structure_sizes: TPE / denomination: ABIAN / secteur: Conseil en relations publiques et communication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</si>
  <si>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40206700300028 / codeNaf: 55.10Z / codeNAF1: / ville: ISNEAUVILLE / codePostal: 76230 / région: normandie / structure_sizes: TPE / denomination: PRONUIT SARL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</si>
  <si>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est une PME indépendante dans le secteur de la recherche et la création de lieux. notre offre principale est la conception et l'aménagement de sites tertiaires. Site intéresser : www.factory.fr
Le dispositif "Tremplin" pourrait m'intéresser car je m'occupe de la stratégie et du plan d'actions de l'entreprise et je souhaite créer une démarche volontaire Eco-R qui aura vocation à être utilisée sur tous nos projets, qu'une certification environnementale soit demandée ou non par les clients.
J'ai besoin d'être accompagné(e) sur la mission de conception sur mesure de cette méthodologie.
Merci d'avance pour votre appel,
Arthur</t>
  </si>
  <si>
    <t>user_help: precise / questionnaire . parcours: objectif précis / siret: 49266307500025 / codeNaf: 46.51Z / codeNAF1: / ville: ANGOULEME / codePostal: 16000 / région: nouvelle-Aquitaine / structure_sizes: TPE / denomination: SOGEIC SYSTEM / secteur: Comm. de gros d'ordinat., d'éqpts informatiq. périph. &amp; logiciels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</si>
  <si>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notre coopérative Jardins du Comminges (SCIC SAS, atelier chantier d'insertion, 35 ETP, Huos (31210) développe des activités maraichage bio, esaces verts en atelier chantier d'insertion.
nous venons d'acquérir un bâtiment de 1000m2 à rénover pour le projet tiers-lieu Oasis Gourmand.
nous avons besoin d'être accompagné(e) sur l'efficacité énergétique de ce bâtiment.
Merci d'avance pour votre appel.</t>
  </si>
  <si>
    <t>Bonjour,
nous sommes éleveurs et fabriquons des fromages.
nous souhaitons équiper notre entreprise de panneaux photovoltaïques pour l’auto consommation en majeure partie avec un système de batterie de stockage.
Y a-t-il des aides ?
Merci pour votre réponse.
Cordialement
Anne Camelot</t>
  </si>
  <si>
    <t>Bonjour,
nous sommes une agence d'évènementiel et nous venons d'entamer les procédures afin d'être certifiés ISO 20121.
Y'a-t-il une aide de l'Etat relative à cette labélisation ?</t>
  </si>
  <si>
    <t>Bonjour,
notre entreprise a une activité de type "Commerce de gros de bois et de matériaux de construction".
Le dispositif "Investissement "recharge véhicules électriques"" pourrait nous intéresser car nous avons installé une borne de recharge pour véhicule électrique.
Cette borne va servir à recharger notre propre véhicule mais également être mise à disposition gratuitement des salariés de l'entreprise ainsi que de nos clients.
Merci d'avance pour votre appel au 03 88 96 00 15
Julie ZIMMERMANN</t>
  </si>
  <si>
    <t>Bonjour,
nous avons une exploitation forestière et j'ai parcouru votre site mais je n'arrive pas à me situer dans quel catégorie pour l'investissement d'une remorque forestière.
Y at'il une éligibilité d'aide dans ce domaine ? 
Merci d'avance pour votre retour.</t>
  </si>
  <si>
    <t>Bonjour,
Je viens de terminer un diag décarbon’action financé par la BPI. nous allons déployer le plan d’action défini en sortie de ce diag. Parmi les projets, nous souhaitons revoir les emballages de nos dispositifs médicaux qui génère beaucoup, trop, de déchets.
Compte tenu de l’environnement réglementaire autour de notre activité, ce projet nécessite un fort investissement humain et financier afin d’acquérir et qualifier un nouvel équipement pour notre salle blanche.
J’aimerai pouvoir être accompagné financièrement.
Merci pour votre retour,</t>
  </si>
  <si>
    <t>user_help: unknown / questionnaire . parcours: je ne sais pas par où commencer / siret: 40326458300010 / codeNaf: 20.42Z / codeNAF1: / ville: DIRInoN / codePostal: 29460 / région: Bretagne / structure_sizes: PME / denomination: TECHNATURE / secteur: Fabrication de parfums et de produits pour la toilette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wastes_audit</t>
  </si>
  <si>
    <t>Bonjour,
Mon entreprise a une activité de type "Hébergement touristique et autre hébergement de courte durée".
Le dispositif "Étude "Photovoltaïque"" pourrait m'intéresser car j'ai pour projet l'installation de panneaux photovoltaïques permettant d'alimenter les gîtes qui ont un fonctionnement tout électrique. 
nous avons fait faire un devis par une entreprise locale.
J'ai besoin d'être accompagné(e) sur les financements possibles pour ce projet.
Merci d'avance pour votre appel.
Cordialement.
Emilie ASSELIN.</t>
  </si>
  <si>
    <t>user_help: unknown / questionnaire . parcours: je ne sais pas par où commencer / siret: 87993877700015 / codeNaf: 55.20Z / codeNAF1:  / ville: PAYZAC / codePostal: 24270 / région: nouvelle-Aquitaine / structure_sizes: TPE / denomination: SOCIETE DOMAINE DE VAULATOUR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t>
  </si>
  <si>
    <t>user_help: unknown / questionnaire . parcours: je ne sais pas par où commencer / siret: 78990065100017 / codeNaf: 01.30Z / codeNAF1:  / ville: SAINT-LAURENT-MEDOC / codePostal: 33112 / région: nouvelle-Aquitaine / structure_sizes: TPE / denomination: EARL PEPINIERES GUITTON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no / questionnaire . objectif prioritaire . est ma performance énergétique: non / strategy_audits: yes / questionnaire . objectif prioritaire . est mon impact environnemental: non / strategy_audits_select: energy_consumption_audit</t>
  </si>
  <si>
    <t>Bonjour,
Je suis la Responsable Qualité d'une association oeuvrant en faveur de personnes en situation de handicap. nous avons une cuisine centrale qui livre aux autres établissements de l'association (une dizaine). 
Le dispositif "Aides au réemploi des emballages" pourrait m'intéresser car j'ai pour projet d'arrêter la livraison des repas en barquettes recyclables (très souvent jetées) pour passer à une livraison en contenants réemployables.
J'ai besoin d'être accompagné(e) sur le calcul à effectuer pour envisager l'impact de cette démarche et le ROI.
Merci d'avance pour votre appel</t>
  </si>
  <si>
    <t>user_help: unknown / questionnaire . parcours: je ne sais pas par où commencer / siret:  / codeNaf:  / codeNAF1:  / ville:  / codePostal:  / région: nouvelle-Aquitaine / structure_sizes: PME / denomination:  / secteur: tourisme / entreprise . effectif: 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t>
  </si>
  <si>
    <t>user_help: precise / questionnaire . parcours: objectif précis / siret: 91898651400019 / codeNaf: 46.77Z / codeNAF1:  / ville: GRADIGNAN / codePostal: 33170 / région: nouvelle-Aquitaine / structure_sizes: TPE / denomination: LE PETIT PACK / secteur: Commerce de gros (commerce interentreprises) de déchets et débris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</si>
  <si>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user_help: precise / questionnaire . parcours: objectif précis / siret: 31714449100055 / codeNaf: 90.02Z / codeNAF1:  / ville: LIMOGES / codePostal: 87100 / région: nouvelle-Aquitaine / structure_sizes: TPE / denomination: ASSOCIATION POUR LE PRET DE MATERIEL D'ACTIONS CULTURELLES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</si>
  <si>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Madame, Monsieur,
Je me permets de vous écrire pour savoir si mon projet agricole pourrait rentrer dans une de vos aides gouvernementales.  J’essai de faire au mieux une transition écologique de mon entreprise.
Je m’appelle Claire SALLENAVE, j’ai 25 ans et j’ai repris l’exploitation agricole de mon père avec mon grand frère (qui lui est associé non exploitant).
Mon père élevait des vaches (blondes d’aquitaine) et cultivait les céréales type maïs, soja, tournesol. Cette activité est encore présente mais fortement diminuée.
nous avons ensemble, ouvert une pépinière de grand arbres d’ornement et d’arbres fruitiers.
Aussi, j’ai planté l’an dernier une culture de BAMBOU de 1.5hectare pour récolter sa matière première.
Concernant notre pépinière, nous avons décidé de devenir indépendant dans notre consommation d’eau pour l’irrigation de celle-ci.
notre projet est la récupération de l’eau de pluie de 3 toitures dont deux de bâtiments photovoltaïques installés cette année. Les trois encercles un endroit bétonné anciennement utilisé pour nos vaches pour y positionner une bâche de récupération de 120 m3. Avec une installation d’une pompe + raccordements de tuyaux jusque la pépinière.
Ceci nous permettrait d’être quasiment autonome en eau de pluie.
Pourriez vous s’il vous plait me contacter au 07.87.15.93.37 pour me donner votre avis sur les aides aux quelles nous pourrions prétendre pour nous aider en tant que jeune agriculteurs pour la transition écologique ?
Cordialement,
Claire SALLENAVE</t>
  </si>
  <si>
    <t>user_help: precise / questionnaire . parcours: objectif précis / siret: 40788959100019 / codeNaf: 55.30Z / codeNAF1: / ville: OUISTREHAM / codePostal: 14150 / région: normandie / structure_sizes: TPE / denomination: SA DOMAINE LES PRAIRIES DE LA MER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</si>
  <si>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a une activité de type "autre secteur".
Le dispositif "Aides au réemploi des emballages" pourrait m'intéresser car j'ai pour projet de revalorisation des ressources. Je transforme les plastiques à pavés et briques hydrophobes
J'ai besoin d'être accompagné(e) sur le financement pour l'obtention des machines approprié et le finissage de construction de mon micro usine de production que j'ai commencé à construire pour l'assainissement de l'environnement et la revalorisation des ressources. Je suis la fondatrice de Action Metanoia Afrika. nous luttons contre le changement climatique en éduquant sur la gestion de l'environnement.
Merci d'avance pour votre appel</t>
  </si>
  <si>
    <t>user_help: precise / questionnaire . parcours: objectif précis / siret: 97945056600026 / codeNaf: 10.11Z / codeNAF1:  / ville: SAINT-ETIENNE-DU-ROUVRAY / codePostal: 76800 / région: normandie / structure_sizes: TPE / denomination: H DELTA / secteur: Transformation et conservation de la viande de boucherie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t>
  </si>
  <si>
    <t>Bonjour,
Mon entreprise a une activité de type "Conseil pour les affaires et autres conseils de gestion".
Le dispositif "Booster Éco-Énergie Tertiaire" pourrait m'intéresser car j'ai pour projet de mieux isoler nos locaux en remplaçant les menuiseries datant des années 1980. nous sommes locataire des lieux mais le propriétaire ne souhaite pas financier les rénovations. Néanmoins notre facture d'électricité est trop importante pour continuer ainsi. 
J'ai besoin d'être accompagné(e) sur le financement de cette rénovation. 
Merci d'avance pour votre appel</t>
  </si>
  <si>
    <t>user_help: precise / questionnaire . parcours: objectif précis / siret: 38887195600016 / codeNaf: 55.10Z / codeNAF1:  / ville: SAINT-DENIS-LE-FERMENT / codePostal: 27140 / région: normandie / structure_sizes: TPE / denomination: DOMAINE EQUESTRE DE LA BONDE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t>
  </si>
  <si>
    <t xml:space="preserve">Suivi de l'appel (interne) : 237
</t>
  </si>
  <si>
    <t xml:space="preserve">Suivi de l'appel (interne) : Messagerie
Produit ciblé post-échange : Tremplin
Pret action climat
</t>
  </si>
  <si>
    <t xml:space="preserve">Détails échange (à communiquer aux opérateurs) : Besoin exprimé sur :
=&gt; Renovation d'entreprot locataire
=&gt; Renouvellement parc Véhicule (300 cartes grises) hors zone ZFE tremplin
=&gt; Déja engagée dans charte CO2
Source de la demande TEE : Oublié de demandé
</t>
  </si>
  <si>
    <t xml:space="preserve">Produit ciblé post-échange : fond-tourisme-durable
Source de la demande TEE : Info Crédit Agricole
Sujet : Mettre en place une démarche générale de transition écologique (stratégie, éco-conception, labels)
</t>
  </si>
  <si>
    <t xml:space="preserve">Suivi de l'appel (interne) : message laissé + mail
</t>
  </si>
  <si>
    <t xml:space="preserve">Suivi de l'appel (interne) : plusieurs messages laissés
Produit ciblé post-échange : Flotte de vélos à disposition
</t>
  </si>
  <si>
    <t>user_help: precise / siret: 88134784300040 / codeNaf: 71.12B / codeNAF1: / ville: BRISON-SAINT-INnoCENT / codePostal: 73100 / structure_sizes: TPE / denomination: DUO REALISATIONS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t>
  </si>
  <si>
    <t>Precis</t>
  </si>
  <si>
    <t>Unknown</t>
  </si>
  <si>
    <t>Annuaire</t>
  </si>
  <si>
    <t>Total</t>
  </si>
  <si>
    <t>!!! Analyse de comportement, au regard des dispositifs</t>
  </si>
  <si>
    <t>Nombre de Date TEE</t>
  </si>
  <si>
    <t>Opérateurs</t>
  </si>
  <si>
    <t>Nb soliciations</t>
  </si>
  <si>
    <t>Pourcentage</t>
  </si>
  <si>
    <t>(vide)</t>
  </si>
  <si>
    <t>Total général</t>
  </si>
  <si>
    <t xml:space="preserve">Lien </t>
  </si>
  <si>
    <t>Détails pou for Nombre de NOM - Opérateur : CCI/CMA</t>
  </si>
  <si>
    <t>Date TEE</t>
  </si>
  <si>
    <t>Prise en charge JB</t>
  </si>
  <si>
    <t>Data plateforme</t>
  </si>
  <si>
    <t>Exemple</t>
  </si>
  <si>
    <t>DATE_CREA</t>
  </si>
  <si>
    <t>...@gmail.com</t>
  </si>
  <si>
    <t>GUI</t>
  </si>
  <si>
    <t>FABIEN</t>
  </si>
  <si>
    <t>FICHE_ENTREPRISE</t>
  </si>
  <si>
    <t>https://annuaire-entreprises.data.gouv.fr/etablissement/79497019400013</t>
  </si>
  <si>
    <t>GUI BATIMENT</t>
  </si>
  <si>
    <t>BESOIN</t>
  </si>
  <si>
    <t>ID_PROGRAM</t>
  </si>
  <si>
    <t>LIEN_PROGRAM</t>
  </si>
  <si>
    <t>https://xxxxxxxbonus-ecologique</t>
  </si>
  <si>
    <t>OBJECTIF</t>
  </si>
  <si>
    <t>oui/non</t>
  </si>
  <si>
    <t>objectif impact environnemental</t>
  </si>
  <si>
    <t>objectif performance énergétique</t>
  </si>
  <si>
    <t>objectif diminuer ma consommation d'eau</t>
  </si>
  <si>
    <t>objectif est rénover mon bâtiment</t>
  </si>
  <si>
    <t>objectif est la mobilité durable</t>
  </si>
  <si>
    <t>objectif gestion des déchets</t>
  </si>
  <si>
    <t>objectif écoconception</t>
  </si>
  <si>
    <t>objectif former ou recruter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</si>
</sst>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
  </numFmts>
  <fonts count="10">
    <font>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scheme val="minor"/>
    </font>
    <font>
      <sz val="10"/>
      <color theme="1"/>
      <name val="Arial"/>
    </font>
    <font>
      <sz val="11"/>
      <color theme="1"/>
      <name val="Arial"/>
    </font>
    <font>
      <sz val="11"/>
      <color rgb="FF000000"/>
      <name val="Calibri"/>
      <family val="2"/>
      <scheme val="minor"/>
    </font>
    <font>
      <b/>
      <sz val="10"/>
      <color rgb="FF000000"/>
      <name val="Arial"/>
      <charset val="1"/>
    </font>
    <font>
      <sz val="10"/>
      <color rgb="FF000000"/>
      <name val="Arial"/>
      <charset val="1"/>
    </font>
  </fonts>
  <fills count="21">
    <fill>
      <patternFill patternType="none"/>
    </fill>
    <fill>
      <patternFill patternType="gray125"/>
    </fill>
    <fill>
      <patternFill patternType="solid">
        <fgColor rgb="FFCCCCCC"/>
        <bgColor indexed="64"/>
      </patternFill>
    </fill>
    <fill>
      <patternFill patternType="solid">
        <fgColor rgb="FFCFE2F3"/>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FFF2CC"/>
        <bgColor indexed="64"/>
      </patternFill>
    </fill>
    <fill>
      <patternFill patternType="solid">
        <fgColor rgb="FFA4C2F4"/>
        <bgColor indexed="64"/>
      </patternFill>
    </fill>
    <fill>
      <patternFill patternType="solid">
        <fgColor rgb="FFEA9999"/>
        <bgColor indexed="64"/>
      </patternFill>
    </fill>
    <fill>
      <patternFill patternType="solid">
        <fgColor rgb="FFC9DAF8"/>
        <bgColor indexed="64"/>
      </patternFill>
    </fill>
    <fill>
      <patternFill patternType="solid">
        <fgColor rgb="FFD0E0E3"/>
        <bgColor indexed="64"/>
      </patternFill>
    </fill>
    <fill>
      <patternFill patternType="solid">
        <fgColor rgb="FFFF9900"/>
        <bgColor indexed="64"/>
      </patternFill>
    </fill>
    <fill>
      <patternFill patternType="solid">
        <fgColor rgb="FFB7B7B7"/>
        <bgColor indexed="64"/>
      </patternFill>
    </fill>
    <fill>
      <patternFill patternType="solid">
        <fgColor rgb="FFE06666"/>
        <bgColor indexed="64"/>
      </patternFill>
    </fill>
    <fill>
      <patternFill patternType="solid">
        <fgColor rgb="FFB6D7A8"/>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tint="0.79998168889431442"/>
        <bgColor indexed="64"/>
      </patternFill>
    </fill>
  </fills>
  <borders count="14">
    <border>
      <left/>
      <right/>
      <top/>
      <bottom/>
      <diagonal/>
    </border>
    <border>
      <left style="thin">
        <color rgb="FFCCCCCC"/>
      </left>
      <right style="thin">
        <color rgb="FF000000"/>
      </right>
      <top style="thin">
        <color rgb="FFCCCCCC"/>
      </top>
      <bottom style="thin">
        <color rgb="FFCCCCCC"/>
      </bottom>
      <diagonal/>
    </border>
    <border>
      <left style="thin">
        <color theme="2"/>
      </left>
      <right style="thin">
        <color theme="2"/>
      </right>
      <top style="thin">
        <color theme="2"/>
      </top>
      <bottom style="thin">
        <color theme="2"/>
      </bottom>
      <diagonal/>
    </border>
    <border>
      <left/>
      <right/>
      <top style="thin">
        <color theme="9" tint="0.39997558519241921"/>
      </top>
      <bottom style="thin">
        <color theme="9" tint="0.39997558519241921"/>
      </bottom>
      <diagonal/>
    </border>
    <border>
      <left style="thin">
        <color theme="2"/>
      </left>
      <right style="thin">
        <color theme="2"/>
      </right>
      <top/>
      <bottom style="thin">
        <color theme="2"/>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0" borderId="0" xfId="0" applyFont="1" applyAlignment="1">
      <alignment readingOrder="1"/>
    </xf>
    <xf numFmtId="14" fontId="3" fillId="0" borderId="0" xfId="0" applyNumberFormat="1" applyFont="1" applyAlignment="1">
      <alignment readingOrder="1"/>
    </xf>
    <xf numFmtId="0" fontId="3" fillId="0" borderId="0" xfId="0" applyFont="1" applyAlignment="1">
      <alignment vertical="top" readingOrder="1"/>
    </xf>
    <xf numFmtId="0" fontId="3" fillId="0" borderId="0" xfId="0" applyFont="1" applyAlignment="1">
      <alignment readingOrder="1"/>
    </xf>
    <xf numFmtId="0" fontId="1" fillId="0" borderId="0" xfId="1" applyFill="1"/>
    <xf numFmtId="0" fontId="1" fillId="0" borderId="0" xfId="1" applyFill="1" applyAlignment="1">
      <alignment readingOrder="1"/>
    </xf>
    <xf numFmtId="0" fontId="4" fillId="0" borderId="0" xfId="0" applyFont="1"/>
    <xf numFmtId="0" fontId="1" fillId="0" borderId="0" xfId="1"/>
    <xf numFmtId="0" fontId="0" fillId="0" borderId="0" xfId="0" pivotButton="1"/>
    <xf numFmtId="14" fontId="0" fillId="0" borderId="0" xfId="0" applyNumberFormat="1"/>
    <xf numFmtId="0" fontId="0" fillId="0" borderId="0" xfId="0" applyAlignment="1">
      <alignment wrapText="1"/>
    </xf>
    <xf numFmtId="1" fontId="2" fillId="0" borderId="0" xfId="0" applyNumberFormat="1" applyFont="1" applyAlignment="1">
      <alignment readingOrder="1"/>
    </xf>
    <xf numFmtId="1" fontId="3" fillId="0" borderId="0" xfId="0" applyNumberFormat="1" applyFont="1" applyAlignment="1">
      <alignment readingOrder="1"/>
    </xf>
    <xf numFmtId="164" fontId="2" fillId="0" borderId="0" xfId="0" applyNumberFormat="1" applyFont="1" applyAlignment="1">
      <alignment readingOrder="1"/>
    </xf>
    <xf numFmtId="164" fontId="3" fillId="0" borderId="0" xfId="0" applyNumberFormat="1" applyFont="1" applyAlignment="1">
      <alignment readingOrder="1"/>
    </xf>
    <xf numFmtId="0" fontId="6" fillId="0" borderId="0" xfId="0" applyFont="1"/>
    <xf numFmtId="0" fontId="5" fillId="0" borderId="0" xfId="0" applyFont="1" applyAlignment="1">
      <alignment readingOrder="1"/>
    </xf>
    <xf numFmtId="165" fontId="0" fillId="0" borderId="0" xfId="0" applyNumberFormat="1"/>
    <xf numFmtId="9" fontId="0" fillId="0" borderId="0" xfId="0" applyNumberFormat="1"/>
    <xf numFmtId="0" fontId="1" fillId="17" borderId="0" xfId="1" applyFill="1"/>
    <xf numFmtId="10" fontId="0" fillId="0" borderId="0" xfId="0" applyNumberFormat="1"/>
    <xf numFmtId="0" fontId="1" fillId="3" borderId="0" xfId="1" applyFill="1" applyAlignment="1">
      <alignment readingOrder="1"/>
    </xf>
    <xf numFmtId="0" fontId="1" fillId="19" borderId="2" xfId="1" applyFill="1" applyBorder="1"/>
    <xf numFmtId="0" fontId="1" fillId="0" borderId="0" xfId="1" applyAlignment="1">
      <alignment vertical="top"/>
    </xf>
    <xf numFmtId="14" fontId="1" fillId="17" borderId="0" xfId="1" applyNumberFormat="1" applyFill="1"/>
    <xf numFmtId="1" fontId="1" fillId="17" borderId="0" xfId="1" applyNumberFormat="1" applyFill="1"/>
    <xf numFmtId="164" fontId="1" fillId="17" borderId="0" xfId="1" applyNumberFormat="1" applyFill="1"/>
    <xf numFmtId="0" fontId="1" fillId="17" borderId="0" xfId="1" applyFill="1" applyAlignment="1">
      <alignment vertical="top"/>
    </xf>
    <xf numFmtId="0" fontId="1" fillId="20" borderId="2" xfId="1" applyFill="1" applyBorder="1"/>
    <xf numFmtId="14" fontId="7" fillId="17" borderId="0" xfId="1" applyNumberFormat="1" applyFont="1" applyFill="1" applyAlignment="1">
      <alignment readingOrder="1"/>
    </xf>
    <xf numFmtId="0" fontId="7" fillId="17" borderId="0" xfId="1" applyFont="1" applyFill="1" applyAlignment="1">
      <alignment readingOrder="1"/>
    </xf>
    <xf numFmtId="1" fontId="7" fillId="17" borderId="0" xfId="1" applyNumberFormat="1" applyFont="1" applyFill="1" applyAlignment="1">
      <alignment readingOrder="1"/>
    </xf>
    <xf numFmtId="0" fontId="7" fillId="3" borderId="0" xfId="1" applyFont="1" applyFill="1" applyAlignment="1">
      <alignment readingOrder="1"/>
    </xf>
    <xf numFmtId="0" fontId="7" fillId="17" borderId="0" xfId="1" applyFont="1" applyFill="1" applyAlignment="1">
      <alignment vertical="top" readingOrder="1"/>
    </xf>
    <xf numFmtId="164" fontId="7" fillId="17" borderId="0" xfId="1" applyNumberFormat="1" applyFont="1" applyFill="1" applyAlignment="1">
      <alignment readingOrder="1"/>
    </xf>
    <xf numFmtId="0" fontId="7" fillId="19" borderId="4" xfId="1" applyFont="1" applyFill="1" applyBorder="1" applyAlignment="1">
      <alignment readingOrder="1"/>
    </xf>
    <xf numFmtId="0" fontId="7" fillId="20" borderId="4" xfId="1" applyFont="1" applyFill="1" applyBorder="1" applyAlignment="1">
      <alignment readingOrder="1"/>
    </xf>
    <xf numFmtId="0" fontId="7" fillId="0" borderId="0" xfId="1" applyFont="1" applyAlignment="1">
      <alignment readingOrder="1"/>
    </xf>
    <xf numFmtId="0" fontId="7" fillId="0" borderId="0" xfId="1" applyFont="1" applyAlignment="1">
      <alignment vertical="top" readingOrder="1"/>
    </xf>
    <xf numFmtId="0" fontId="7" fillId="0" borderId="0" xfId="1" applyFont="1"/>
    <xf numFmtId="0" fontId="7" fillId="19" borderId="2" xfId="1" applyFont="1" applyFill="1" applyBorder="1" applyAlignment="1">
      <alignment readingOrder="1"/>
    </xf>
    <xf numFmtId="0" fontId="7" fillId="20" borderId="2" xfId="1" applyFont="1" applyFill="1" applyBorder="1" applyAlignment="1">
      <alignment readingOrder="1"/>
    </xf>
    <xf numFmtId="14" fontId="7" fillId="0" borderId="0" xfId="1" applyNumberFormat="1" applyFont="1" applyAlignment="1">
      <alignment readingOrder="1"/>
    </xf>
    <xf numFmtId="0" fontId="7" fillId="5" borderId="0" xfId="1" applyFont="1" applyFill="1" applyAlignment="1">
      <alignment readingOrder="1"/>
    </xf>
    <xf numFmtId="0" fontId="7" fillId="3" borderId="0" xfId="1" applyFont="1" applyFill="1" applyBorder="1" applyAlignment="1">
      <alignment readingOrder="1"/>
    </xf>
    <xf numFmtId="0" fontId="7" fillId="5" borderId="0" xfId="1" applyFont="1" applyFill="1" applyAlignment="1">
      <alignment vertical="top" wrapText="1" readingOrder="1"/>
    </xf>
    <xf numFmtId="0" fontId="7" fillId="6" borderId="0" xfId="1" applyFont="1" applyFill="1" applyAlignment="1">
      <alignment readingOrder="1"/>
    </xf>
    <xf numFmtId="0" fontId="7" fillId="5" borderId="0" xfId="1" applyFont="1" applyFill="1" applyBorder="1" applyAlignment="1">
      <alignment vertical="top" wrapText="1" readingOrder="1"/>
    </xf>
    <xf numFmtId="0" fontId="7" fillId="0" borderId="0" xfId="1" applyFont="1" applyAlignment="1">
      <alignment vertical="top" wrapText="1" readingOrder="1"/>
    </xf>
    <xf numFmtId="0" fontId="7" fillId="17" borderId="0" xfId="1" applyFont="1" applyFill="1" applyAlignment="1">
      <alignment vertical="top" wrapText="1" readingOrder="1"/>
    </xf>
    <xf numFmtId="0" fontId="7" fillId="8" borderId="0" xfId="1" applyFont="1" applyFill="1" applyAlignment="1">
      <alignment vertical="top" readingOrder="1"/>
    </xf>
    <xf numFmtId="0" fontId="7" fillId="4" borderId="0" xfId="1" applyFont="1" applyFill="1" applyAlignment="1">
      <alignment readingOrder="1"/>
    </xf>
    <xf numFmtId="0" fontId="7" fillId="9" borderId="0" xfId="1" applyFont="1" applyFill="1" applyAlignment="1">
      <alignment vertical="top" readingOrder="1"/>
    </xf>
    <xf numFmtId="0" fontId="7" fillId="5" borderId="0" xfId="1" applyFont="1" applyFill="1" applyAlignment="1">
      <alignment vertical="top" readingOrder="1"/>
    </xf>
    <xf numFmtId="0" fontId="7" fillId="0" borderId="0" xfId="1" quotePrefix="1" applyFont="1" applyAlignment="1">
      <alignment vertical="top" readingOrder="1"/>
    </xf>
    <xf numFmtId="0" fontId="7" fillId="9" borderId="0" xfId="1" applyFont="1" applyFill="1" applyAlignment="1">
      <alignment readingOrder="1"/>
    </xf>
    <xf numFmtId="0" fontId="7" fillId="8" borderId="0" xfId="1" applyFont="1" applyFill="1" applyAlignment="1">
      <alignment vertical="top" wrapText="1" readingOrder="1"/>
    </xf>
    <xf numFmtId="0" fontId="7" fillId="2" borderId="0" xfId="1" applyFont="1" applyFill="1" applyAlignment="1">
      <alignment readingOrder="1"/>
    </xf>
    <xf numFmtId="0" fontId="7" fillId="10" borderId="0" xfId="1" applyFont="1" applyFill="1" applyAlignment="1">
      <alignment readingOrder="1"/>
    </xf>
    <xf numFmtId="0" fontId="7" fillId="11" borderId="0" xfId="1" applyFont="1" applyFill="1" applyAlignment="1">
      <alignment readingOrder="1"/>
    </xf>
    <xf numFmtId="0" fontId="7" fillId="12" borderId="0" xfId="1" applyFont="1" applyFill="1" applyBorder="1" applyAlignment="1">
      <alignment readingOrder="1"/>
    </xf>
    <xf numFmtId="0" fontId="7" fillId="20" borderId="3" xfId="1" applyFont="1" applyFill="1" applyBorder="1" applyAlignment="1">
      <alignment readingOrder="1"/>
    </xf>
    <xf numFmtId="0" fontId="7" fillId="20" borderId="0" xfId="1" applyFont="1" applyFill="1" applyAlignment="1">
      <alignment readingOrder="1"/>
    </xf>
    <xf numFmtId="0" fontId="7" fillId="16" borderId="0" xfId="1" applyFont="1" applyFill="1" applyAlignment="1">
      <alignment readingOrder="1"/>
    </xf>
    <xf numFmtId="1" fontId="7" fillId="17" borderId="0" xfId="1" quotePrefix="1" applyNumberFormat="1" applyFont="1" applyFill="1" applyAlignment="1">
      <alignment readingOrder="1"/>
    </xf>
    <xf numFmtId="0" fontId="7" fillId="7" borderId="0" xfId="1" applyFont="1" applyFill="1" applyAlignment="1">
      <alignment readingOrder="1"/>
    </xf>
    <xf numFmtId="0" fontId="7" fillId="0" borderId="0" xfId="1" applyFont="1" applyAlignment="1">
      <alignment wrapText="1"/>
    </xf>
    <xf numFmtId="0" fontId="7" fillId="14" borderId="0" xfId="1" applyFont="1" applyFill="1" applyAlignment="1">
      <alignment readingOrder="1"/>
    </xf>
    <xf numFmtId="0" fontId="7" fillId="18" borderId="0" xfId="1" applyFont="1" applyFill="1" applyAlignment="1">
      <alignment readingOrder="1"/>
    </xf>
    <xf numFmtId="0" fontId="7" fillId="15" borderId="0" xfId="1" applyFont="1" applyFill="1" applyAlignment="1">
      <alignment readingOrder="1"/>
    </xf>
    <xf numFmtId="0" fontId="7" fillId="19" borderId="2" xfId="1" applyFont="1" applyFill="1" applyBorder="1" applyAlignment="1">
      <alignment wrapText="1" readingOrder="1"/>
    </xf>
    <xf numFmtId="0" fontId="7" fillId="13" borderId="0" xfId="1" applyFont="1" applyFill="1" applyAlignment="1">
      <alignment readingOrder="1"/>
    </xf>
    <xf numFmtId="0" fontId="7" fillId="17" borderId="0" xfId="1" applyFont="1" applyFill="1" applyBorder="1" applyAlignment="1">
      <alignment readingOrder="1"/>
    </xf>
    <xf numFmtId="164" fontId="7" fillId="17" borderId="0" xfId="1" quotePrefix="1" applyNumberFormat="1" applyFont="1" applyFill="1" applyAlignment="1">
      <alignment readingOrder="1"/>
    </xf>
    <xf numFmtId="0" fontId="7" fillId="19" borderId="2" xfId="1" applyFont="1" applyFill="1" applyBorder="1"/>
    <xf numFmtId="0" fontId="7" fillId="0" borderId="0" xfId="1" applyFont="1" applyAlignment="1">
      <alignment vertical="top"/>
    </xf>
    <xf numFmtId="14" fontId="7" fillId="0" borderId="0" xfId="1" applyNumberFormat="1" applyFont="1"/>
    <xf numFmtId="0" fontId="7" fillId="17" borderId="0" xfId="1" applyFont="1" applyFill="1"/>
    <xf numFmtId="14" fontId="7" fillId="17" borderId="0" xfId="1" applyNumberFormat="1" applyFont="1" applyFill="1"/>
    <xf numFmtId="1" fontId="7" fillId="17" borderId="0" xfId="1" applyNumberFormat="1" applyFont="1" applyFill="1"/>
    <xf numFmtId="0" fontId="7" fillId="17" borderId="0" xfId="1" applyFont="1" applyFill="1" applyAlignment="1">
      <alignment vertical="top" wrapText="1"/>
    </xf>
    <xf numFmtId="164" fontId="7" fillId="17" borderId="0" xfId="1" applyNumberFormat="1" applyFont="1" applyFill="1"/>
    <xf numFmtId="0" fontId="7" fillId="18" borderId="0" xfId="1" applyFont="1" applyFill="1"/>
    <xf numFmtId="0" fontId="7" fillId="17" borderId="0" xfId="1" applyFont="1" applyFill="1" applyAlignment="1">
      <alignment vertical="top"/>
    </xf>
    <xf numFmtId="0" fontId="7" fillId="6" borderId="0" xfId="1" applyFont="1" applyFill="1"/>
    <xf numFmtId="0" fontId="7" fillId="20" borderId="2" xfId="1" applyFont="1" applyFill="1" applyBorder="1"/>
    <xf numFmtId="0" fontId="7" fillId="16" borderId="0" xfId="1" applyFont="1" applyFill="1" applyBorder="1" applyAlignment="1">
      <alignment readingOrder="1"/>
    </xf>
    <xf numFmtId="0" fontId="7" fillId="0" borderId="0" xfId="1" applyFont="1" applyFill="1" applyAlignment="1">
      <alignment readingOrder="1"/>
    </xf>
    <xf numFmtId="0" fontId="7" fillId="0" borderId="0" xfId="1" applyFont="1" applyFill="1" applyBorder="1" applyAlignment="1">
      <alignment readingOrder="1"/>
    </xf>
    <xf numFmtId="0" fontId="7" fillId="0" borderId="0" xfId="1" applyFont="1" applyFill="1"/>
    <xf numFmtId="0" fontId="7" fillId="20" borderId="3" xfId="1" applyFont="1" applyFill="1" applyBorder="1"/>
    <xf numFmtId="0" fontId="7" fillId="20" borderId="0" xfId="1" applyFont="1" applyFill="1" applyBorder="1"/>
    <xf numFmtId="0" fontId="7" fillId="20" borderId="0" xfId="1" applyFont="1" applyFill="1" applyBorder="1" applyAlignment="1">
      <alignment readingOrder="1"/>
    </xf>
    <xf numFmtId="0" fontId="7" fillId="0" borderId="0" xfId="1" applyFont="1" applyBorder="1" applyAlignment="1">
      <alignment readingOrder="1"/>
    </xf>
    <xf numFmtId="0" fontId="7" fillId="7" borderId="0" xfId="1" applyFont="1" applyFill="1" applyBorder="1" applyAlignment="1">
      <alignment readingOrder="1"/>
    </xf>
    <xf numFmtId="0" fontId="7" fillId="5" borderId="1" xfId="1" applyFont="1" applyFill="1" applyBorder="1" applyAlignment="1">
      <alignment readingOrder="1"/>
    </xf>
    <xf numFmtId="0" fontId="7" fillId="20" borderId="2" xfId="1" applyFont="1" applyFill="1" applyBorder="1" applyAlignment="1">
      <alignment wrapText="1" readingOrder="1"/>
    </xf>
    <xf numFmtId="0" fontId="7" fillId="20" borderId="0" xfId="1" applyFont="1" applyFill="1" applyBorder="1" applyAlignment="1">
      <alignment wrapText="1" readingOrder="1"/>
    </xf>
    <xf numFmtId="0" fontId="7" fillId="20" borderId="0" xfId="1" applyFont="1" applyFill="1" applyAlignment="1">
      <alignment wrapText="1" readingOrder="1"/>
    </xf>
    <xf numFmtId="0" fontId="7" fillId="20" borderId="0" xfId="1" applyFont="1" applyFill="1" applyBorder="1" applyAlignment="1">
      <alignment wrapText="1"/>
    </xf>
    <xf numFmtId="0" fontId="7" fillId="5" borderId="0" xfId="1" applyFont="1" applyFill="1" applyBorder="1" applyAlignment="1">
      <alignment readingOrder="1"/>
    </xf>
    <xf numFmtId="0" fontId="7" fillId="14" borderId="0" xfId="1" applyFont="1" applyFill="1" applyBorder="1" applyAlignment="1">
      <alignment readingOrder="1"/>
    </xf>
    <xf numFmtId="0" fontId="7" fillId="16" borderId="1" xfId="1" applyFont="1" applyFill="1" applyBorder="1" applyAlignment="1">
      <alignment readingOrder="1"/>
    </xf>
    <xf numFmtId="0" fontId="7" fillId="18" borderId="0" xfId="1" applyFont="1" applyFill="1" applyBorder="1"/>
    <xf numFmtId="0" fontId="8" fillId="0" borderId="5" xfId="0" applyFont="1" applyBorder="1" applyAlignment="1">
      <alignment readingOrder="1"/>
    </xf>
    <xf numFmtId="0" fontId="8" fillId="0" borderId="6" xfId="0" applyFont="1" applyBorder="1" applyAlignment="1">
      <alignment readingOrder="1"/>
    </xf>
    <xf numFmtId="0" fontId="8" fillId="0" borderId="7" xfId="0" applyFont="1" applyBorder="1" applyAlignment="1">
      <alignment readingOrder="1"/>
    </xf>
    <xf numFmtId="0" fontId="9" fillId="0" borderId="8" xfId="0" applyFont="1" applyBorder="1" applyAlignment="1">
      <alignment readingOrder="1"/>
    </xf>
    <xf numFmtId="0" fontId="9" fillId="0" borderId="9" xfId="0" applyFont="1" applyBorder="1" applyAlignment="1">
      <alignment readingOrder="1"/>
    </xf>
    <xf numFmtId="22" fontId="9" fillId="0" borderId="9" xfId="0" applyNumberFormat="1" applyFont="1" applyBorder="1" applyAlignment="1">
      <alignment readingOrder="1"/>
    </xf>
    <xf numFmtId="0" fontId="8" fillId="0" borderId="9" xfId="0" applyFont="1" applyBorder="1" applyAlignment="1">
      <alignment readingOrder="1"/>
    </xf>
    <xf numFmtId="0" fontId="9" fillId="0" borderId="10" xfId="0" quotePrefix="1" applyFont="1" applyBorder="1" applyAlignment="1">
      <alignment readingOrder="1"/>
    </xf>
    <xf numFmtId="0" fontId="9" fillId="0" borderId="10" xfId="0" applyFont="1" applyBorder="1" applyAlignment="1">
      <alignment readingOrder="1"/>
    </xf>
    <xf numFmtId="0" fontId="9" fillId="0" borderId="10" xfId="0" quotePrefix="1" applyFont="1" applyBorder="1" applyAlignment="1">
      <alignment wrapText="1" readingOrder="1"/>
    </xf>
    <xf numFmtId="0" fontId="9" fillId="0" borderId="11" xfId="0" applyFont="1" applyBorder="1" applyAlignment="1">
      <alignment readingOrder="1"/>
    </xf>
    <xf numFmtId="0" fontId="9" fillId="0" borderId="12" xfId="0" applyFont="1" applyBorder="1" applyAlignment="1">
      <alignment readingOrder="1"/>
    </xf>
    <xf numFmtId="22" fontId="9" fillId="0" borderId="12" xfId="0" applyNumberFormat="1" applyFont="1" applyBorder="1" applyAlignment="1">
      <alignment readingOrder="1"/>
    </xf>
    <xf numFmtId="0" fontId="9" fillId="0" borderId="13" xfId="0" quotePrefix="1" applyFont="1" applyBorder="1" applyAlignment="1">
      <alignment readingOrder="1"/>
    </xf>
    <xf numFmtId="0" fontId="9" fillId="0" borderId="6" xfId="0" applyFont="1" applyBorder="1" applyAlignment="1">
      <alignment readingOrder="1"/>
    </xf>
  </cellXfs>
  <cellStyles count="2">
    <cellStyle name="Hyperlink" xfId="1" xr:uid="{00000000-000B-0000-0000-000008000000}"/>
    <cellStyle name="Normal" xfId="0" builtinId="0"/>
  </cellStyles>
  <dxfs count="44">
    <dxf>
      <numFmt numFmtId="19" formatCode="dd/mm/yyyy"/>
    </dxf>
    <dxf>
      <numFmt numFmtId="19" formatCode="dd/mm/yyyy"/>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
      <font>
        <color rgb="FF9C5700"/>
      </font>
      <fill>
        <patternFill>
          <bgColor rgb="FFFFEB9C"/>
        </patternFill>
      </fill>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numFmt numFmtId="27" formatCode="dd/mm/yyyy\ hh:mm"/>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000000"/>
        <name val="Arial"/>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2.593660416664" createdVersion="8" refreshedVersion="8" minRefreshableVersion="3" recordCount="599" xr:uid="{B2D354DF-0E20-443E-87CE-BF70F4509CD9}">
  <cacheSource type="worksheet">
    <worksheetSource ref="A1:AL600" sheet="Data"/>
  </cacheSource>
  <cacheFields count="24">
    <cacheField name="Date TEE" numFmtId="14">
      <sharedItems containsSemiMixedTypes="0" containsNonDate="0" containsDate="1" containsString="0" minDate="2023-06-09T00:00:00" maxDate="2024-01-10T00:00:00"/>
    </cacheField>
    <cacheField name="EMAIL" numFmtId="0">
      <sharedItems containsDate="1" containsMixedTypes="1" minDate="2023-07-01T00:00:00" maxDate="2023-07-02T00:00:00"/>
    </cacheField>
    <cacheField name="NOM" numFmtId="0">
      <sharedItems/>
    </cacheField>
    <cacheField name="PRENOM" numFmtId="0">
      <sharedItems/>
    </cacheField>
    <cacheField name="SIRET" numFmtId="1">
      <sharedItems containsBlank="1" containsMixedTypes="1" containsNumber="1" containsInteger="1" minValue="398515569" maxValue="8789030007200010"/>
    </cacheField>
    <cacheField name="RAISON SOCIALE" numFmtId="0">
      <sharedItems containsBlank="1"/>
    </cacheField>
    <cacheField name="FORM_NEEDS" numFmtId="0">
      <sharedItems containsBlank="1" longText="1"/>
    </cacheField>
    <cacheField name="TEL" numFmtId="164">
      <sharedItems containsMixedTypes="1" containsNumber="1" containsInteger="1" minValue="140435965" maxValue="590690711024"/>
    </cacheField>
    <cacheField name="PROGRAM_ID" numFmtId="0">
      <sharedItems containsBlank="1" count="74">
        <m/>
        <s v="tremplin"/>
        <s v="visite-energie"/>
        <s v="diag-decarbon-action"/>
        <s v="diag-ecoconception"/>
        <s v="tpe-gagnantes"/>
        <s v="diag-ecoflux"/>
        <s v="fonds-tourisme-durable"/>
        <s v="conseillers-renovation-petit-tertiaire-prive"/>
        <s v="etudes-ademe-photovoltaique"/>
        <s v="etude-de-faisabilite-d-installation-solaire-thermique"/>
        <s v="diag-impact"/>
        <s v="coup-de-pouce-chauffage"/>
        <s v="investissement-reemploi-reutilisation-reparation"/>
        <s v="booster-eco-energie-tertiaire"/>
        <s v="baisse-les-watts"/>
        <s v="aides-aux-relais-et-aux-actions-ponctuelles"/>
        <s v="diag-perf-immo"/>
        <s v="flotte-de-velos-a-disposition"/>
        <s v="pret-vert"/>
        <s v="bonus-ecologique"/>
        <s v="aides-au-reemploi-des-emballages"/>
        <s v="renovation-energetique"/>
        <s v="eco-defis-des-artisans-et-des-commercants"/>
        <s v="formations-rse"/>
        <s v="etude-solaire-thermique"/>
        <s v="audit-energetique-en-industrie"/>
        <s v="renovation-petit-tertiaire-prive"/>
        <s v="engins-moins-polluants"/>
        <s v="etude-economie-de-la-fonctionnalite"/>
        <s v="diagnostic-rse"/>
        <s v="pret-vert-ademe"/>
        <s v="prime-a-la-conversion"/>
        <s v="etude-friches-polluees"/>
        <s v="investissement-chaleur-bois"/>
        <s v="investissement-ecoconception"/>
        <s v="trophees-crisalide-eco-activites"/>
        <s v="pret-action-climat"/>
        <s v="investissement-pac-solaire"/>
        <s v="performa-environnement"/>
        <s v="visite-energie-2"/>
        <s v="tpe-gagnantes-sur-tous-les-couts"/>
        <s v="formations-actions-baisse-les-watts"/>
        <s v="formations-du-cfde"/>
        <s v="diagnostic-transition-ecologique"/>
        <s v="pret-economies-d-energie-pee"/>
        <s v="accelerateur-decarbonation"/>
        <s v="programme-eve"/>
        <s v="amo-chaufferie-biomasse"/>
        <s v="etude-centres-de-tri"/>
        <s v="sobriete-et-resilience-des-territoires"/>
        <s v="investissement-contrat-chaleur-renouvelable"/>
        <s v="etude-projet-de-recherche"/>
        <s v="investissement-systemes-solaires-combines"/>
        <s v="etude-faisabilite-hydrogene"/>
        <s v="etude-alimentation-durable"/>
        <s v="investissement-recharge-vehicules-electriques"/>
        <s v="etude-performance-energetique-en-industrie"/>
        <s v="etude-recuperation-de-chaleur-fatale"/>
        <s v="investissement-velotourisme"/>
        <s v="diagnostic-dechets"/>
        <s v="investissement-vte-vert"/>
        <s v="etude-photovoltaique-2"/>
        <s v="etude-performance-produits"/>
        <s v="etude-photovoltaique"/>
        <s v="investissement-renouvellement-forestier"/>
        <s v="diag-ecoconception-2"/>
        <s v="retrofit-electrique"/>
        <s v="formation-rse"/>
        <s v="vehicule-lourd-energies-propres"/>
        <s v="investissement-contre-le-gaspillage-alimentaire"/>
        <s v="audits-cle-verte"/>
        <s v="etude-geothermie-de-surface-et-d-aerothermie"/>
        <s v="mission-strategie-environnement"/>
      </sharedItems>
    </cacheField>
    <cacheField name="ALL_RESPONSES" numFmtId="0">
      <sharedItems containsBlank="1" longText="1"/>
    </cacheField>
    <cacheField name="Opérateur" numFmtId="0">
      <sharedItems containsBlank="1" count="10">
        <m/>
        <s v="ADEME"/>
        <s v="CCI/CMA"/>
        <s v="BPIFRANCE"/>
        <s v="CMA"/>
        <s v="AUTRES"/>
        <s v="CCI"/>
        <s v="CCI " u="1"/>
        <s v="AUTRES " u="1"/>
        <s v="CCI CMA" u="1"/>
      </sharedItems>
    </cacheField>
    <cacheField name="Agent" numFmtId="0">
      <sharedItems containsBlank="1"/>
    </cacheField>
    <cacheField name="Suivi de l'appel (interne)" numFmtId="0">
      <sharedItems containsBlank="1" containsMixedTypes="1" containsNumber="1" containsInteger="1" minValue="237" maxValue="237"/>
    </cacheField>
    <cacheField name="Date de rappel potentiel" numFmtId="0">
      <sharedItems containsBlank="1"/>
    </cacheField>
    <cacheField name="Détails échange (à communiquer aux opérateurs)" numFmtId="0">
      <sharedItems containsBlank="1" longText="1"/>
    </cacheField>
    <cacheField name="Produit ciblé post-échange" numFmtId="0">
      <sharedItems containsBlank="1"/>
    </cacheField>
    <cacheField name="Source de la demande TEE" numFmtId="0">
      <sharedItems containsBlank="1"/>
    </cacheField>
    <cacheField name="Date Transmission" numFmtId="0">
      <sharedItems containsDate="1" containsBlank="1" containsMixedTypes="1" minDate="2023-06-09T00:00:00" maxDate="2024-01-09T00:00:00"/>
    </cacheField>
    <cacheField name="Statut" numFmtId="0">
      <sharedItems containsBlank="1"/>
    </cacheField>
    <cacheField name="Sujet" numFmtId="0">
      <sharedItems containsBlank="1"/>
    </cacheField>
    <cacheField name="Description" numFmtId="0">
      <sharedItems containsBlank="1"/>
    </cacheField>
    <cacheField name="Acteurs" numFmtId="0">
      <sharedItems containsBlank="1"/>
    </cacheField>
    <cacheField name="Produit proposé" numFmtId="0">
      <sharedItems containsBlank="1" longText="1"/>
    </cacheField>
    <cacheField name="Suivi circulation de la demand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d v="2023-06-09T00:00:00"/>
    <s v="guillou.batiment@gmail.com"/>
    <s v="GUILLOU"/>
    <s v="FABRICE"/>
    <n v="79497019400013"/>
    <s v="GUILLOU BATIMENT"/>
    <s v="rénové mon local isoler les bureaux et partie commune"/>
    <n v="660732078"/>
    <x v="0"/>
    <m/>
    <x v="0"/>
    <s v="PDE"/>
    <m/>
    <m/>
    <m/>
    <m/>
    <m/>
    <d v="2023-06-09T00:00:00"/>
    <s v="Aide proposée"/>
    <s v="Démarche générale de transition écologique"/>
    <s v="https://place-des-entreprises.beta.gouv.fr/besoins/71817"/>
    <s v="BPI, CMA, CCI"/>
    <s v="Bpi : prêt action climat présenté_x000a_CCI : Demande retransférer auprès de Orace qui reprend l'accompagnement sur les aides énergies."/>
    <s v="Message laissé"/>
  </r>
  <r>
    <d v="2023-06-10T00:00:00"/>
    <s v="nkhalkhal@gmail.com"/>
    <s v="KHALKHAL"/>
    <s v="Nasser"/>
    <n v="75009686900011"/>
    <s v="NASSER KHALKHAL"/>
    <s v="Je souhaite avoir des renseignements pour des panneaux solaires ainsi voir quelle sont les aides financières"/>
    <n v="673576650"/>
    <x v="0"/>
    <m/>
    <x v="0"/>
    <s v="PDE"/>
    <m/>
    <m/>
    <m/>
    <m/>
    <m/>
    <d v="2023-06-15T00:00:00"/>
    <s v="Refusé"/>
    <s v="Démarche générale de transition écologique"/>
    <s v="https://place-des-entreprises.beta.gouv.fr/besoins/72747"/>
    <s v="CMA"/>
    <s v="CMA : Je n'ai pas reçu de passation d'informations concernant ce sujet, je préfère décliner (= problème de remplacement temporaire)"/>
    <m/>
  </r>
  <r>
    <d v="2023-06-15T00:00:00"/>
    <s v="traiteur.chaubenit@orange.fr"/>
    <s v="RAHARD"/>
    <s v="STEPHANE"/>
    <n v="41089287100022"/>
    <s v="CHAUBENIT TRAITEUR"/>
    <s v="Avoir des informations sur le dispositif des Certificats d’Économie d’Énergie (CEE), et le financement de travaux de rénovation énergétique (l’éclairage de bureau, le chauffage de bureau, la ventilation et la climatisation de bureau, l’eau chaude sanitaire ou encore la préservation par le froid des aliments a transformer ou transformé)"/>
    <n v="608481246"/>
    <x v="0"/>
    <m/>
    <x v="0"/>
    <s v="PDE"/>
    <m/>
    <m/>
    <m/>
    <m/>
    <m/>
    <d v="2023-06-16T00:00:00"/>
    <s v="Aide proposée"/>
    <s v="Gestion de l'énergie"/>
    <s v="https://place-des-entreprises.beta.gouv.fr/besoins/72982"/>
    <s v="BPI, CCI"/>
    <s v="CMA : Echange téléphonique ce jour avec M. RAHARD et RV tel SARE B2 pour le 3/07/2023 à 16h._x000a_Bpi : https://www.ecologie.gouv.fr/operations-standardisees-deconomies-denergie#e2"/>
    <s v="CCI et CMA : exercice d'audit a produit un rapport intéressant. Devrait aboutir à des évolutions futures. Cumulus ballon d'eau chaude au gaz : sera modifié en électrique (solaire, trop cher à l'investissement)._x000a_En 2024, chambre froide complémentaire, couplée avec des ombrières couvertes en photovoltaïques."/>
  </r>
  <r>
    <d v="2023-06-15T00:00:00"/>
    <s v="simon.riviere@amphore.co"/>
    <s v="RIVIERE"/>
    <s v="Simon"/>
    <n v="91485098700019"/>
    <s v="AMPHORE"/>
    <s v="Je souhaite connaître les aides pour développer mes gobelets éco-conçus."/>
    <n v="641571512"/>
    <x v="0"/>
    <m/>
    <x v="0"/>
    <s v="PDE"/>
    <m/>
    <m/>
    <m/>
    <m/>
    <m/>
    <d v="2023-06-16T00:00:00"/>
    <s v="Prise en charge"/>
    <s v="Démarche générale de transition écologique"/>
    <s v="https://place-des-entreprises.beta.gouv.fr/besoins/72985"/>
    <s v="CCI 65 Tarbes Hautes-Pyrénées"/>
    <s v="encore en cours"/>
    <m/>
  </r>
  <r>
    <d v="2023-06-16T00:00:00"/>
    <s v="dipandafranc@gmail.com"/>
    <s v="BISSA BISSA"/>
    <s v="YVES FRANCIS"/>
    <n v="89349622400013"/>
    <s v="YVES BISSA BISSA"/>
    <m/>
    <n v="767674423"/>
    <x v="0"/>
    <m/>
    <x v="0"/>
    <s v="PDE"/>
    <m/>
    <m/>
    <m/>
    <m/>
    <m/>
    <d v="2023-06-16T00:00:00"/>
    <s v="Abandonné"/>
    <s v="Démarche générale de transition écologique"/>
    <s v="https://place-des-entreprises.beta.gouv.fr/besoins/72996"/>
    <s v="CCI 53 Mayenne"/>
    <s v="resté sans réponse"/>
    <m/>
  </r>
  <r>
    <d v="2023-06-19T00:00:00"/>
    <s v="gfauconnier@markener.com"/>
    <s v="Fauconnier"/>
    <s v="Guillaume"/>
    <n v="30299790300026"/>
    <s v="Stade Français"/>
    <s v="Markener accompagne le stade français, club sportif association loi 1901 sans but lucratif, dans la reduction de son empreinte energétique. Dans ce cadre plusieurs investissements sont envisagés dont des remplacement de chaudières gaz (de plus de 50 ans d'âge) par des pompes à chaleur. Dans cette perspective nous souhaitons identifier les possibilités d'aides pour réaliser ces investissements de réduction de consommation et d'empreinte carbone. Bien cordialement,_x000a_Guillaume Fauconnier_x000a_gfauconnier@markener.com_x000a_0609664909"/>
    <n v="609664909"/>
    <x v="0"/>
    <m/>
    <x v="0"/>
    <s v="PDE"/>
    <m/>
    <m/>
    <m/>
    <m/>
    <m/>
    <d v="2023-06-23T00:00:00"/>
    <s v="Prise en charge"/>
    <s v="Gestion de l'énergie"/>
    <s v="https://place-des-entreprises.beta.gouv.fr/besoins/74095"/>
    <s v="CCI"/>
    <s v="CCI (Cellule de relation client en IDF) : Demande traitée et transférée en interne à un expert"/>
    <s v="Pompe à chaleur sur projet de sonde géothermique. Contact a reçu un conseil de grande qualité. Une phase d'échange avec des bureaux d’études pour le centre sportif est en cours. Contact a été orienté vers le Fonds chaleur 2024, très satisfait de l'accompagnement reçu."/>
  </r>
  <r>
    <d v="2023-06-22T00:00:00"/>
    <s v="edengardenimmo@gmail.com"/>
    <s v="Romboni"/>
    <s v="Valérie"/>
    <n v="518808001"/>
    <s v="EDEN &amp; GARDEN"/>
    <s v="isolation et chauffage"/>
    <n v="609571798"/>
    <x v="0"/>
    <m/>
    <x v="0"/>
    <s v="PDE"/>
    <m/>
    <m/>
    <m/>
    <m/>
    <m/>
    <d v="2023-06-27T00:00:00"/>
    <s v="Mauvaise Qualité"/>
    <s v="Financer Vos Investissements Pour Reduire Votre Consommation D Energie"/>
    <m/>
    <m/>
    <m/>
    <m/>
  </r>
  <r>
    <d v="2023-06-22T00:00:00"/>
    <s v="labonestan@gmail.com"/>
    <s v="LABRADOR"/>
    <s v="Tristan"/>
    <n v="52016594500012"/>
    <s v="Tristan LABRADOR"/>
    <s v="Rénovation énergétique local professionnel"/>
    <n v="764202147"/>
    <x v="0"/>
    <m/>
    <x v="0"/>
    <s v="PDE"/>
    <m/>
    <m/>
    <m/>
    <m/>
    <m/>
    <d v="2023-06-27T00:00:00"/>
    <s v="Prise en charge"/>
    <s v="Démarche générale de transition écologique"/>
    <s v="https://place-des-entreprises.beta.gouv.fr/besoins/74729"/>
    <s v="CMAR Nouvelle Aquitaine"/>
    <s v="encore en cours"/>
    <m/>
  </r>
  <r>
    <d v="2023-06-30T00:00:00"/>
    <s v="laurent@thones-beton.fr"/>
    <s v="Barrachin"/>
    <s v="Laurent"/>
    <n v="31363136800013"/>
    <s v="THONES BETON"/>
    <s v="Je souhaite connaitre les aides pour financer le renouvellement d'un générateur de vapeur."/>
    <n v="671570967"/>
    <x v="1"/>
    <m/>
    <x v="1"/>
    <s v="PDE"/>
    <m/>
    <m/>
    <m/>
    <m/>
    <m/>
    <d v="2023-07-04T00:00:00"/>
    <s v="Aide proposée"/>
    <s v="Financer Vos Investissements Pour Reduire Votre Consommation D Energie"/>
    <s v="https://place-des-entreprises.beta.gouv.fr/besoins/75513"/>
    <s v="CCI, BPI, BDF, Initative"/>
    <s v="Aide proposée par Bpi, Initiative, Banque de France et CCI en cours mais sans commentaire"/>
    <s v="Contact un peu confus, ne se souvient plus très bien de ce qui lui avait été proposé. Dit qu'il n'était pas éligible aux aides, que son entreprise utilise toujours du fioul. Pas de transition."/>
  </r>
  <r>
    <d v="2023-07-01T00:00:00"/>
    <d v="2023-07-01T00:00:00"/>
    <s v="grataloup"/>
    <s v="philippe"/>
    <n v="41279654200014"/>
    <s v="AUX CERISIERS"/>
    <s v="je suis intéressé par le dispositif visite énergie."/>
    <n v="656672211"/>
    <x v="2"/>
    <m/>
    <x v="2"/>
    <s v="PDE"/>
    <m/>
    <m/>
    <m/>
    <s v="fond-tourisme-durable"/>
    <m/>
    <d v="2023-07-04T00:00:00"/>
    <s v="Aide proposée"/>
    <s v="Gestion de l'énergie"/>
    <s v="https://place-des-entreprises.beta.gouv.fr/besoins/75546"/>
    <s v="CCI"/>
    <s v="CCI : échange téléphonique avec Monsieur GRATALOUP. En complément des infos sur le Fonds Tourisme Durable qui lui ont été transmis par le CRT Bretagne, j’ai évoqué avec lui les certificats d’Economie d’Energie ainsi que les qualifications des entreprises de bâtiment à privilégier (RGE notamment). Je lui fais une restitution de nos échanges avec infos et liens utiles par mail."/>
    <s v="-"/>
  </r>
  <r>
    <d v="2023-07-05T00:00:00"/>
    <s v="direction@futurepargne.fr"/>
    <s v="MEZIANE"/>
    <s v="Adrien"/>
    <n v="84330363700022"/>
    <s v="FUTUREPARGNE"/>
    <s v="Je souhaite réaliser un audit de mon activité et connaître les mesures à développer pour un impact positif sur l'environnement."/>
    <n v="763337188"/>
    <x v="3"/>
    <m/>
    <x v="3"/>
    <s v="PDE"/>
    <m/>
    <m/>
    <m/>
    <m/>
    <m/>
    <d v="2023-07-11T00:00:00"/>
    <s v="Non joignable"/>
    <s v="Mettre en place une démarche générale de transition écologique (stratégie, éco-conception, label"/>
    <s v="https://place-des-entreprises.beta.gouv.fr/besoins/76382"/>
    <s v="CCI"/>
    <s v="CCI : j'ai appelé l'interlocuteur mais je suis tombé sur le répondeur. Je lui ai laissé mes coordonnées pour qu'il puisse me rappeler en fonction de ses dispos."/>
    <m/>
  </r>
  <r>
    <d v="2023-07-13T00:00:00"/>
    <s v="be-haba@megamark.fr"/>
    <s v="HABA"/>
    <s v="Béchir"/>
    <m/>
    <s v="BAKONEX"/>
    <m/>
    <n v="607142744"/>
    <x v="1"/>
    <m/>
    <x v="1"/>
    <s v="PDE"/>
    <m/>
    <m/>
    <m/>
    <m/>
    <s v="Trouvé sur internet"/>
    <d v="2023-07-17T00:00:00"/>
    <s v="Abandonné"/>
    <s v="Mettre en place une démarche générale de transition écologique (stratégie, éco-conception, label"/>
    <s v="https://place-des-entreprises.beta.gouv.fr/admin/diagnoses/62306"/>
    <m/>
    <m/>
    <m/>
  </r>
  <r>
    <d v="2023-07-31T00:00:00"/>
    <s v="ladomoise@orange.fr"/>
    <s v="LEMERCIER PATE"/>
    <s v="ESTELLE"/>
    <n v="44037106000011"/>
    <s v="DANIEL PATE"/>
    <m/>
    <n v="324540057"/>
    <x v="1"/>
    <m/>
    <x v="1"/>
    <s v="PDE"/>
    <m/>
    <m/>
    <m/>
    <m/>
    <m/>
    <d v="2023-08-01T00:00:00"/>
    <s v="Aide proposée"/>
    <s v="Faire des économies d'énergie"/>
    <s v="https://place-des-entreprises.beta.gouv.fr/besoins/78601"/>
    <s v="CCI"/>
    <s v="CCI : aide proposée sans commentaire"/>
    <m/>
  </r>
  <r>
    <d v="2023-08-23T00:00:00"/>
    <s v="scierie3b@gmail.com"/>
    <s v="Bonhomme"/>
    <s v="Jean-Loup"/>
    <n v="38350783700011"/>
    <s v="EURL FORFAIT TOURISME"/>
    <m/>
    <n v="789088054"/>
    <x v="2"/>
    <m/>
    <x v="2"/>
    <s v="PDE"/>
    <m/>
    <m/>
    <m/>
    <m/>
    <m/>
    <d v="2023-09-07T00:00:00"/>
    <s v="Aide prosposée"/>
    <s v="Faire des économies d'énergie"/>
    <s v="https://place-des-entreprises.beta.gouv.fr/besoins/82638"/>
    <s v="CCI"/>
    <s v="BPI : offre digitale TE_x000a_CCI (Cellule de relation client) : Demande transférée en interne à un expert."/>
    <s v="Suite à l’appel de PDE, contact a reçu des emails d’opérateurs (ne se souvient plus desquels), disant que son dossier était à l’étude mais rien n’a abouti. Il souhaitait bénéficier d’aides pour le changement de la vitrine de son magasin et l’installation du double vitrage. Un peu déçu, a laissé tomber son projet de rénovation pour le moment."/>
  </r>
  <r>
    <d v="2023-08-23T00:00:00"/>
    <s v="xgendre@forfait-tourisme.com"/>
    <s v="GENDRE"/>
    <s v="Xavier"/>
    <n v="40162301200036"/>
    <s v="SCIERIE 3B"/>
    <m/>
    <s v="0134132150 ou 0620314385"/>
    <x v="1"/>
    <m/>
    <x v="2"/>
    <s v="PDE"/>
    <m/>
    <m/>
    <m/>
    <m/>
    <s v="Trouvé sur internet"/>
    <d v="2023-08-28T00:00:00"/>
    <s v="Aide prosposée"/>
    <s v="Faire des économies d'énergie"/>
    <s v="https://place-des-entreprises.beta.gouv.fr/besoins/81242"/>
    <s v="CCI"/>
    <s v="CCI : J'ai pu échanger avec les gérants de l'entreprise, des informations complémentaires doivent être apportées pour bien répondre à la demande"/>
    <m/>
  </r>
  <r>
    <d v="2023-08-23T00:00:00"/>
    <s v="contact@phpr.fr"/>
    <s v="ROCHE"/>
    <s v="Florian"/>
    <n v="49814869100013"/>
    <s v="PHARMACIE PRINCIPALE ROCHE"/>
    <m/>
    <n v="615477382"/>
    <x v="2"/>
    <m/>
    <x v="2"/>
    <s v="PDE"/>
    <m/>
    <m/>
    <m/>
    <m/>
    <s v="Trouvé sur internet"/>
    <d v="2023-08-28T00:00:00"/>
    <s v="Aide prosposée"/>
    <s v="Faire des économies d'énergie"/>
    <s v="https://place-des-entreprises.beta.gouv.fr/besoins/81263"/>
    <s v="CCI"/>
    <s v="CCI (Cellule de relation client) : Demande transmise au Chargé de compte du secteur"/>
    <m/>
  </r>
  <r>
    <d v="2023-08-23T00:00:00"/>
    <s v="fermedevignerobert@outlook.com"/>
    <s v="Clozeau"/>
    <s v="Grégoire"/>
    <n v="91194568100011"/>
    <m/>
    <m/>
    <n v="651495286"/>
    <x v="1"/>
    <m/>
    <x v="1"/>
    <s v="PDE"/>
    <m/>
    <m/>
    <m/>
    <m/>
    <s v="Trouvé sur internet"/>
    <m/>
    <s v="Abandonné (agri, CA)"/>
    <m/>
    <m/>
    <m/>
    <m/>
    <m/>
  </r>
  <r>
    <d v="2023-08-24T00:00:00"/>
    <s v="responsable@mecaoffset.com"/>
    <s v="GLAPPIER"/>
    <s v="STEPHANE"/>
    <n v="37950927600042"/>
    <s v="MECA'OFFSET"/>
    <m/>
    <n v="631081279"/>
    <x v="2"/>
    <m/>
    <x v="2"/>
    <s v="PDE"/>
    <m/>
    <m/>
    <m/>
    <m/>
    <s v="Com OP"/>
    <d v="2023-08-29T00:00:00"/>
    <s v="Aide prosposée"/>
    <s v="Mettre en place une démarche générale de transition écologique (stratégie, éco-conception, labels)"/>
    <s v="https://place-des-entreprises.beta.gouv.fr/besoins/81338"/>
    <s v="CMA"/>
    <s v="CMA : J'ai contacté l'entreprise le 01/09/23. Elle me recontactera une fois le chiffrage effectué pour que l'on puisse interroger la Région Nouvelle Aquitaine sur les aides compatibles + mise en relation avec le service économique du Grand Angoulême pour étudier les aides financières potentielles."/>
    <s v="-"/>
  </r>
  <r>
    <d v="2023-09-01T00:00:00"/>
    <s v="e.jacob@mokamatic.fr"/>
    <s v="JACOB"/>
    <s v="JACOB"/>
    <n v="41383794900028"/>
    <s v="E-SENS SARL"/>
    <m/>
    <n v="472795152"/>
    <x v="3"/>
    <m/>
    <x v="3"/>
    <s v="PDE"/>
    <m/>
    <m/>
    <m/>
    <m/>
    <s v="Trouvé sur internet"/>
    <d v="2023-09-06T00:00:00"/>
    <s v="Prise en charge"/>
    <s v="Favoriser le transport et la mobilité durable des salariés"/>
    <s v="https://place-des-entreprises.beta.gouv.fr/besoins/82387"/>
    <s v="CCI"/>
    <s v="CCI (Cellule de relation client) : je transmets au conseiller Mobilité CCI33 CE JOUR"/>
    <m/>
  </r>
  <r>
    <d v="2023-09-01T00:00:00"/>
    <s v="jfp@esens.fr"/>
    <s v="Pannas"/>
    <s v="Jean Francois"/>
    <n v="43822417200017"/>
    <s v="MOKAMATIC"/>
    <m/>
    <n v="628063148"/>
    <x v="1"/>
    <m/>
    <x v="1"/>
    <s v="PDE"/>
    <m/>
    <m/>
    <m/>
    <s v="Complexité standardiste - mail envoyé (0614554790"/>
    <s v="Com OP"/>
    <d v="2023-10-12T00:00:00"/>
    <s v="Aide prosposée"/>
    <s v="Démarche générale de transition écologique"/>
    <s v="https://place-des-entreprises.beta.gouv.fr/besoins/87905"/>
    <s v="CCI"/>
    <s v="CCI (Cellule de relation client) : Je réponds à la demande en orientant vers le service concerné"/>
    <m/>
  </r>
  <r>
    <d v="2023-09-04T00:00:00"/>
    <s v="info@aubergedemarols.fr"/>
    <s v="lhomme"/>
    <s v="benoit"/>
    <n v="87777060200010"/>
    <s v="SAS O SAVEURS DE 2MAINS"/>
    <m/>
    <n v="983064096"/>
    <x v="2"/>
    <m/>
    <x v="2"/>
    <s v="PDE"/>
    <m/>
    <m/>
    <m/>
    <s v="fond-tourisme-durable"/>
    <s v="Info Crédit Agricole"/>
    <d v="2023-09-22T00:00:00"/>
    <m/>
    <s v="Mettre en place une démarche générale de transition écologique (stratégie, éco-conception, labels)"/>
    <m/>
    <m/>
    <m/>
    <m/>
  </r>
  <r>
    <d v="2023-09-05T00:00:00"/>
    <s v="resto.allocodrome@gmail.com"/>
    <s v="zerbo"/>
    <s v="alymamy"/>
    <n v="82798400600029"/>
    <s v="ALLOCODROME DE TROYES"/>
    <m/>
    <n v="698141390"/>
    <x v="2"/>
    <m/>
    <x v="2"/>
    <s v="PDE"/>
    <m/>
    <m/>
    <m/>
    <m/>
    <s v="Trouvé sur internet"/>
    <d v="2023-09-06T00:00:00"/>
    <s v="Aide prosposée"/>
    <s v="Mettre en place une démarche générale de transition écologique (stratégie, éco-conception, labels)"/>
    <s v="https://place-des-entreprises.beta.gouv.fr/besoins/82382"/>
    <s v="CMA"/>
    <s v="CMAR : info sur les CEE et les crédit d'impôt rénovation énergétique"/>
    <m/>
  </r>
  <r>
    <d v="2023-09-05T00:00:00"/>
    <s v="mlarguier@maisonlyovel.com"/>
    <s v="Larguier"/>
    <s v="Marie"/>
    <n v="41213131000226"/>
    <s v="LYOVEL"/>
    <m/>
    <n v="607995490"/>
    <x v="4"/>
    <m/>
    <x v="3"/>
    <s v="PDE"/>
    <m/>
    <m/>
    <m/>
    <m/>
    <m/>
    <d v="2023-09-07T00:00:00"/>
    <s v="Prise en charge"/>
    <s v="Mettre en place une démarche générale de transition écologique (stratégie, éco-conception, labels)"/>
    <s v="https://place-des-entreprises.beta.gouv.fr/besoins/82654"/>
    <s v="CCI R"/>
    <s v="CCI (Cellule de relation client) : Proposition d'accompagnement Transition écologique"/>
    <m/>
  </r>
  <r>
    <d v="2023-09-06T00:00:00"/>
    <s v="cflegeo@igloo-da.fr"/>
    <s v="Flégeo"/>
    <s v="Charlène"/>
    <n v="40293124000038"/>
    <s v="L'IGLOO DISTRIBUTION AUTOMATIQUE"/>
    <m/>
    <n v="750991031"/>
    <x v="3"/>
    <m/>
    <x v="3"/>
    <s v="PDE"/>
    <m/>
    <m/>
    <m/>
    <m/>
    <s v="Trouvé sur internet"/>
    <d v="2023-09-11T00:00:00"/>
    <s v="Sans réponse"/>
    <s v="Mettre en place une démarche générale de transition écologique (stratégie, éco-conception, labels)"/>
    <s v="https://place-des-entreprises.beta.gouv.fr/besoins/83083"/>
    <m/>
    <m/>
    <m/>
  </r>
  <r>
    <d v="2023-09-07T00:00:00"/>
    <s v="e.herve@2acaquitaine.fr"/>
    <s v="HERVE"/>
    <s v="EMILIE"/>
    <n v="34779204600026"/>
    <s v="TAUDIN"/>
    <m/>
    <n v="556488140"/>
    <x v="2"/>
    <m/>
    <x v="2"/>
    <s v="PDE"/>
    <m/>
    <m/>
    <m/>
    <m/>
    <m/>
    <d v="2023-09-22T00:00:00"/>
    <s v="Aide prosposée"/>
    <s v="Faire des économies d'énergie"/>
    <s v="https://place-des-entreprises.beta.gouv.fr/besoins/84882"/>
    <s v="Bpi, CMA"/>
    <s v="Bpi : envoi vers l'équipe diag / CMA : contact de l'entreprise + envoi aides"/>
    <m/>
  </r>
  <r>
    <d v="2023-09-08T00:00:00"/>
    <s v="pierrette.boyer@wanadoo.fr"/>
    <s v="BOYER"/>
    <s v="Pierrette"/>
    <n v="30171874800025"/>
    <s v="PIERRETTE BOYER"/>
    <m/>
    <n v="680705988"/>
    <x v="2"/>
    <m/>
    <x v="2"/>
    <s v="PDE"/>
    <m/>
    <m/>
    <m/>
    <m/>
    <s v="Trouvé sur internet"/>
    <d v="2023-09-12T00:00:00"/>
    <s v="Pas d'aide"/>
    <s v="Faire des économies d'énergie"/>
    <s v="https://place-des-entreprises.beta.gouv.fr/besoins/83322"/>
    <s v="CCI"/>
    <s v="CCI : Mme Sandra ROUGE, conseillère d'entreprise CHR/Tourisme/FTD, a contacté Mme BOYER par mail pour lui signifier qu'il n'y a pas de dispositif d'aide financière pour ce type de projet."/>
    <m/>
  </r>
  <r>
    <d v="2023-09-12T00:00:00"/>
    <s v="mrstephaneboutin@gmail.com"/>
    <s v="BOUTIN"/>
    <s v="Stéphane"/>
    <n v="87756407000010"/>
    <s v="ASSOCIATION MOULIN DE PONT RU"/>
    <m/>
    <n v="617432390"/>
    <x v="2"/>
    <m/>
    <x v="2"/>
    <s v="PDE"/>
    <m/>
    <m/>
    <m/>
    <m/>
    <m/>
    <m/>
    <s v="Refusé (asso)"/>
    <m/>
    <s v="https://place-des-entreprises.beta.gouv.fr/besoins/86010"/>
    <s v="BPI, CMA, CCI"/>
    <m/>
    <m/>
  </r>
  <r>
    <d v="2023-09-14T00:00:00"/>
    <s v="contact@faece.fr"/>
    <s v="Thénot"/>
    <s v="Sandrine"/>
    <n v="43872079900016"/>
    <s v="SARL FAECE"/>
    <s v="Bonjour,_x000a__x000a_Mon entreprise a une activité de type &quot;industrie&quot;._x000a_J'aimerais bénéficier du dispositif &quot;TPE Gagnantes&quot;._x000a__x000a_Merci d'avance pour votre appel"/>
    <s v="0251491784 (choix 5)"/>
    <x v="5"/>
    <s v="project_needs: * / user_help: precise / siret: 43872079900016 / codeNaf: 27.12Z / ville: LA GARNACHE / codePostal: 85710 / structure_sizes: PME,TPE / denomination: SARL FAECE / label_sectors: Fabrication de matériel de distribution et de commande électrique / project_sectors: industry / secteur: industrie / structure_workforce: 26 / user_goals: economies / objectif: faire des économies"/>
    <x v="2"/>
    <s v="PDE"/>
    <m/>
    <m/>
    <m/>
    <s v="Orace + Diag Eco-flux"/>
    <s v="Trouvé sur internet"/>
    <d v="2023-09-18T00:00:00"/>
    <s v="Aide prosposée"/>
    <m/>
    <m/>
    <m/>
    <m/>
    <m/>
  </r>
  <r>
    <d v="2023-09-18T00:00:00"/>
    <s v="mouradboulahtit@hotmail.com"/>
    <s v="Boulahtit"/>
    <s v="Mourad"/>
    <n v="88827249900011"/>
    <s v="MB LOCALCO"/>
    <s v="Bonjour,_x000a__x000a_Mon entreprise a une activité de type &quot;tertiaire&quot;._x000a_J'aimerais bénéficier du dispositif &quot;Tremplin&quot;._x000a__x000a_Merci d'avance pour votre appel"/>
    <n v="629936878"/>
    <x v="1"/>
    <s v="project_needs: * / user_help: unknown / siret: 88827249900011 / codeNaf: 68.20B / ville: LA WANTZENAU / codePostal: 67610 / structure_sizes: PME,TPE / denomination: MB LOCALCO / label_sectors: Location de terrains et d'autres biens immobiliers / project_sectors: tertiary / secteur: tertiaire / structure_workforce: 2 / structure_building_property: owns / structure_building_surface: -1000m2 / mobility: car / mobility_number_vehicles: no / wastes_stake: no / wastes_sorting: unknown / wastes_materials: no / water_stake: yes / energy_reduction_priority: yes / strategy_audits: no"/>
    <x v="1"/>
    <s v="PDE"/>
    <s v="Par JB"/>
    <m/>
    <m/>
    <m/>
    <m/>
    <m/>
    <s v="Aide prosposée"/>
    <s v="Démarche générale de transition écologique"/>
    <s v="https://place-des-entreprises.beta.gouv.fr/besoins/84886"/>
    <s v="CCI"/>
    <s v="CCI : j'ai contacté la société qui est une SCI pour lui décrire les dispositifs possibles uniquement en cas de massage vers une autre activité type tertiaire et un statut de société éligibles aux CEE"/>
    <m/>
  </r>
  <r>
    <d v="2023-09-20T00:00:00"/>
    <s v="thibaut.menn@gmail.com"/>
    <s v="MENN"/>
    <s v="THIBAUT"/>
    <n v="87782012600010"/>
    <s v="PROXILINGE"/>
    <s v="Bonjour,_x000a__x000a_Mon entreprise a une activité de vide grenier permanent._x000a_Nous proposons des stands à la location pour les particuliers, et nous gérons les ventes de leurs produits d'occasion._x000a_J'aimerais bénéficier d'un accompagnement afin de confirmer mon diagnostic lié à l'amélioration énergétique de mon local commercial, ainsi que connaitre les aides potentielles pour effectuer les améliorations suivantes :_x000a_- isolation combles (remplacement dalles faux plafond acoustiques 5cm d'épaisseur par des dalles thermiques de 25cm d'épaisseur)_x000a_- isolation par l'extérieur du bardage métallique_x000a_- amélioration structure local et pose de panneaux solaires sur le toit (environ 400m2 exposé plein sud)_x000a_- remplacement du systeme de chauffage (aérothermes gaz =&gt; PAC air - air)_x000a__x000a_Merci d'avance pour votre appel et votre aide"/>
    <n v="637483520"/>
    <x v="2"/>
    <s v="project_needs: * / user_help: precise / siret: 87782012600010 / codeNaf: 47.78C / ville: ANGERS / codePostal: 49100 / structure_sizes: PME,TPE / denomination: AVG ANGERS / label_sectors: Autres commerces de détail spécialisés divers / project_sectors: tertiary,tourism / secteur: tertiaire,tourisme / structure_workforce: 5 / user_goals: energy / objectif: ma performance énergétique"/>
    <x v="2"/>
    <s v="PDE"/>
    <m/>
    <m/>
    <m/>
    <s v="Diag Eco Flux"/>
    <s v="Trouvé sur internet"/>
    <d v="2023-10-16T00:00:00"/>
    <s v="Aide prosposée"/>
    <s v="Faire des économies d'énergie"/>
    <s v="https://place-des-entreprises.beta.gouv.fr/besoins/88419"/>
    <s v="CMA, Conseil régional Normandie"/>
    <s v="CMA : suivi pour diagnostic / CR Normandie OK mais sans commentaire"/>
    <m/>
  </r>
  <r>
    <d v="2023-09-20T00:00:00"/>
    <s v="henri.leroux@proxilinge.fr"/>
    <s v="LEROUX"/>
    <s v="Henri"/>
    <n v="90229644100022"/>
    <s v="AVG ANGERS"/>
    <s v="Bonjour,_x000a__x000a_Mon entreprise a une activité de type industrielle._x000a_J'aimerais bénéficier d'un accompagnement pour réduire mes consommations d'eau, de gaz et d'électricité._x000a__x000a_Merci d'avance pour votre appel"/>
    <n v="607224027"/>
    <x v="6"/>
    <s v="project_needs: * / user_help: unknown / siret: 90229644100022 / codeNaf: 96.01A / ville: SAINT-PIERRE-DU-REGARD / codePostal: 61790 / structure_sizes: PME,TPE / denomination: PROXILINGE / label_sectors: Blanchisserie-teinturerie de gros / project_sectors: tertiary / secteur: tertiaire / structure_workforce: 22 / structure_building_property: owns_and_rents / structure_building_surface: +1000m2 / mobility: car / mobility_number_vehicles: yes / mobility_energy: gas / wastes_stake: yes / wastes_sorting: can do better / wastes_materials: yes / water_stake: yes / energy_reduction_priority: yes / strategy_audits: no"/>
    <x v="3"/>
    <s v="PDE"/>
    <m/>
    <m/>
    <m/>
    <m/>
    <m/>
    <m/>
    <s v="Aide prosposée"/>
    <s v="Démarche générale de transition écologique"/>
    <s v="https://place-des-entreprises.beta.gouv.fr/admin/solicitations?q%5Bcompletion_eq%5D=step_complete&amp;q%5Bsiret_contains%5D=87782012600010&amp;commit=Filtrer&amp;order=id_desc"/>
    <s v="Bpi, CCI en attente"/>
    <s v="Bpi : transmis à l'équipe Diag / CCI : en attente de réponse encore"/>
    <m/>
  </r>
  <r>
    <d v="2023-09-21T00:00:00"/>
    <s v="auto@lesgantsblancs.fr"/>
    <s v="Devaux"/>
    <s v="Jean-Marc"/>
    <n v="89128451500022"/>
    <s v="ADHERENCE"/>
    <s v="Bonjour,_x000a__x000a_Mon entreprise a une activité de type &quot;tertiaire&quot; consistant à promouvoir les entreprises de réparation automobile engagées dans une démarche éco-responsable www.lesgantsblancs.fr_x000a_J'aimerais bénéficier du dispositif &quot;Tremplin&quot;._x000a_J'ai besoin de soutien médiatique et de budget de communication pour inciter les automobilistes, assurances et entreprises aux changements de comportement : réparer au lieu de remplacer, réduire l'empreinte carbone, etc._x000a__x000a_Merci d'avance pour votre appel"/>
    <n v="611019138"/>
    <x v="1"/>
    <s v="project_needs: * / user_help: precise / siret: 89128451500022 / codeNaf: 73.11Z / ville: LA ROCHELLE / codePostal: 17000 / structure_sizes: PME,TPE / denomination: ADHERENCE / label_sectors: Activités des agences de publicité / project_sectors: tertiary / secteur: tertiaire / structure_workforce: 1 / user_goals: mobility / objectif: la mobilité durable"/>
    <x v="1"/>
    <s v="PDE"/>
    <m/>
    <m/>
    <m/>
    <s v="Actions en faveur de la transition écologique"/>
    <m/>
    <m/>
    <s v="Prise en charge"/>
    <s v="Démarche générale de transition écologique"/>
    <s v="https://place-des-entreprises.beta.gouv.fr/besoins/86627"/>
    <s v="CCI"/>
    <s v="CCI : J'ai eu Monsieur DEVAUX. Nous avons échangé sur son projets sur son label éco-responsables les gants blancs en lui répondant sur l'aspect communication. nous ne pourrons pas proposer de solutions à Monsieur DEVAUX sur le financement de la communication."/>
    <m/>
  </r>
  <r>
    <d v="2023-09-22T00:00:00"/>
    <s v="chamseddine.bouaouaja@gmail.com"/>
    <s v="Bouaouaja"/>
    <s v="Chamseddine"/>
    <n v="89827153100011"/>
    <s v="CMA DISTRIBUTION"/>
    <s v="Bonjour,_x000a__x000a_Mon entreprise a une activité de type &quot;tertiaire&quot;._x000a_J'aimerais bénéficier du dispositif &quot;Tremplin&quot;._x000a__x000a_Merci d'avance pour votre appel"/>
    <n v="33652324977"/>
    <x v="1"/>
    <s v="project_needs: * / user_help: unknown / siret: 89827153100011 / codeNaf: 46.69C / ville: CHARENTON-LE-PONT / codePostal: 94220 / structure_sizes: PME,TPE / denomination: CMA DISTRIBUTION / label_sectors: Comm. gros de fournitures &amp; équipts divers pour commerces &amp; sces / project_sectors: tertiary / secteur: tertiaire / structure_workforce: 1 / structure_building_property: rents / structure_building_surface: -1000m2 / mobility: bus / mobility_number_vehicles: no / wastes_stake: yes / wastes_sorting: can do better / wastes_materials: no / water_stake: no / energy_reduction_priority: yes / strategy_audits: no"/>
    <x v="1"/>
    <s v="PDE"/>
    <m/>
    <m/>
    <m/>
    <s v="Investissement Réemploi"/>
    <m/>
    <d v="2023-10-10T00:00:00"/>
    <s v="Aide prosposée"/>
    <s v="Démarche générale de transition écologique"/>
    <s v="https://place-des-entreprises.beta.gouv.fr/besoins/87560"/>
    <s v="CCIR"/>
    <s v="CCI (Cellule de relation client) : Proposition d'accompagnement à la Transition écologique &amp; Recherche de financements"/>
    <m/>
  </r>
  <r>
    <d v="2023-09-29T00:00:00"/>
    <s v="administration@lecoleauvraynauroy.fr"/>
    <s v="AUVRAY-NAUROY"/>
    <s v="Stéphane"/>
    <n v="50493330000023"/>
    <s v="ECOLE AUVRAY-NAUROY"/>
    <s v="Bonjour,_x000a__x000a_Mon entreprise a une activité de type &quot;tertiaire&quot;._x000a_J'aimerais bénéficier du dispositif &quot;Tremplin&quot;._x000a__x000a_Merci d'avance pour votre appel"/>
    <n v="758572721"/>
    <x v="1"/>
    <s v="project_needs: * / user_help: precise / siret: 50493330000023 / codeNaf: 85.52Z / ville: SAINT-DENIS / codePostal: 93200 / structure_sizes: PME,TPE / denomination: ECOLE AUVRAY-NAUROY / label_sectors: Enseignement culturel / project_sectors: tertiary / secteur: tertiaire / structure_workforce: 8 / user_goals: economies / objectif: faire des économies"/>
    <x v="1"/>
    <s v="PDE"/>
    <m/>
    <m/>
    <m/>
    <s v="Mauvais numéro de tel - mail envoyé"/>
    <m/>
    <m/>
    <s v="Aide prosposée"/>
    <s v="Faire des économies d'énergie"/>
    <s v="https://place-des-entreprises.beta.gouv.fr/besoins/85973"/>
    <s v="CCI, Bpi"/>
    <s v="CCI : besoin transmis à un expert en interne , Bpi : transmis à l'équipe DIAG"/>
    <m/>
  </r>
  <r>
    <d v="2023-10-03T00:00:00"/>
    <s v="lamaurinie24@gmail.com"/>
    <s v="vancoillie"/>
    <s v="charles"/>
    <n v="95233800200019"/>
    <s v="Pas de #"/>
    <s v="Bonjour,_x000a__x000a_Mon entreprise a une activité de type &quot;tertiaire,tourisme&quot;._x000a_J'aimerais bénéficier du dispositif &quot;Tremplin&quot;._x000a__x000a_Merci d'avance pour votre appel"/>
    <n v="762599645"/>
    <x v="1"/>
    <s v="project_needs: * / user_help: unknown / siret: 95233800200019 / codeNaf: 56.10A / ville: BASSILLAC ET AUBEROCHE / codePostal: 24330 / structure_sizes: PME,TPE / denomination: SARL LA MAURINIE / label_sectors: Restauration traditionnelle / project_sectors: tertiary,tourism / secteur: tertiaire,tourisme / structure_workforce: 2 / structure_building_property: rents / structure_building_surface: -1000m2 / mobility: unknown / mobility_number_vehicles: yes / mobility_energy: gas / wastes_stake: yes / wastes_sorting: yes / wastes_materials: yes / water_stake: yes / energy_reduction_priority: yes / strategy_audits: no"/>
    <x v="1"/>
    <s v="PDE"/>
    <m/>
    <m/>
    <m/>
    <s v="fond-tourisme-durable"/>
    <m/>
    <m/>
    <s v="Aide prosposée"/>
    <s v="Financer un projet d'investissement"/>
    <s v="https://place-des-entreprises.beta.gouv.fr/besoins/82878"/>
    <s v="CCI, Bpi, Initiative"/>
    <s v="CCI : L'entreprise a été contactée par notre conseiller CCI. Initiative : Je transfère le contact à Yan TISNE en charge du territoire. BDF : M. VANCOILLIE exploite 4 chambres d'hôtes et un restaurant bar avec sa compagne, depuis 01/06/2023. Il n'a pas d'endettement, CA de 40-45 k€ effectif sur l'été 2023. Il souhaite créer 100 emplacements de camping avec du locatif chalet et une piscine. Le cout de ce projet s'élèverait à 1 M€ + recrutement de personnel, il souhaite connaitre les financements et aides existantes pour ce projet. Pas encore de prévisionnel établi pour ce projet, lui ai conseillé d'établir un prévi en collaboration avec son cabinet comptable afin d'anticiper les besoins de financement et par la suite démarcher des organismes et banques pour subventions et financements."/>
    <m/>
  </r>
  <r>
    <d v="2023-10-06T00:00:00"/>
    <s v="dominiquebonnet25@gmail.com"/>
    <s v="BONNET"/>
    <s v="Dominique"/>
    <n v="81808923700015"/>
    <s v="CENTRE EQUESTRE DE VALENTIGNEY"/>
    <s v="Bonjour,_x000a__x000a_Mon entreprise a une activité de type &quot;tertiaire&quot;._x000a_J'aimerais bénéficier du dispositif &quot;Tremplin&quot;._x000a__x000a_Merci d'avance pour votre appel"/>
    <n v="679589363"/>
    <x v="1"/>
    <s v="project_needs: * / user_help: precise / siret: 81808923700015 / codeNaf: 85.51Z / ville: VALENTIGNEY / codePostal: 25700 / structure_sizes: PME,TPE / denomination: BSH VALENTIGNEY / label_sectors: Enseignement de disciplines sportives et d'activités de loisirs / project_sectors: tertiary / secteur: tertiaire / structure_workforce: 6 / user_goals: economies / objectif: faire des économies"/>
    <x v="1"/>
    <s v="PDE"/>
    <m/>
    <m/>
    <m/>
    <m/>
    <s v="Trouvé sur internet"/>
    <d v="2023-10-12T00:00:00"/>
    <s v="Pas d'aide"/>
    <s v="Maitriser sa consommation d'eau"/>
    <s v="https://place-des-entreprises.beta.gouv.fr/besoins/87916"/>
    <s v="BPI, CCI"/>
    <s v="CCI : Proposition aide Tremplin, mais l'établissement n'est pas ressortissante de la CCI mais de la Chambre d'Agriculture. Info donnée"/>
    <m/>
  </r>
  <r>
    <d v="2023-10-07T00:00:00"/>
    <s v="sophielaurenteml@gmail.com"/>
    <s v="Laurent"/>
    <s v="Sophie"/>
    <n v="95310751300012"/>
    <s v="SCI M&amp;S"/>
    <s v="Bonjour,_x000a__x000a_Mon entreprise a une activité de type &quot;tertiaire&quot;._x000a_J'aimerais bénéficier du dispositif &quot;Visite Énergie&quot;. Nous aimerions savoir si nous sommes éligibles à certains dispositifs pour isoler notre bâtiment._x000a__x000a_Merci d'avance pour votre appel"/>
    <n v="749342004"/>
    <x v="2"/>
    <s v="project_needs: * / user_help: precise / siret: 95310751300012 / codeNaf: 68.20B / ville: BOLLENE / codePostal: 84500 / structure_sizes: PME,TPE / denomination: SCI M&amp;S / label_sectors: Location de terrains et d'autres biens immobiliers / project_sectors: tertiary / secteur: tertiaire / structure_workforce: 1 / user_goals: energy / objectif: ma performance énergétique"/>
    <x v="2"/>
    <s v="PDE"/>
    <m/>
    <m/>
    <m/>
    <m/>
    <s v="Trouvé sur internet"/>
    <d v="2023-10-23T00:00:00"/>
    <s v="Aide prosposée"/>
    <s v="Démarche générale de transition écologique"/>
    <s v="https://place-des-entreprises.beta.gouv.fr/besoins/89325"/>
    <s v="CCI"/>
    <s v="CCI : Entreprise contactée ce jour, envoi mail d'information sur un prochain petit déj sur l’aide à la rénovation pour les entreprises organisé le 04 Décembre à Carpentras en partenariat avec la ALTE Vaucluse."/>
    <m/>
  </r>
  <r>
    <d v="2023-10-20T00:00:00"/>
    <s v="mathieu.macqueron@bureau-vallee.fr"/>
    <s v="MACQUERON"/>
    <s v="MATHIEU"/>
    <n v="47817501100020"/>
    <s v="ZIGZAG TIERS-LIEU"/>
    <s v="Bonjour,_x000a__x000a_Mon entreprise a une activité commerciale._x000a_Je cherche à réduire ma consommation d'électricité qui explose. Je voudrais changer mon éclairage traditionnel (Environ 400 néons) par du LED._x000a_J'aimerais bénéficier du dispositif &quot;TPE Gagnantes&quot; ou connaitre toutes les aides dont je pourrais bénéficier._x000a__x000a_Merci d'avance pour votre appel"/>
    <n v="624717043"/>
    <x v="5"/>
    <s v="project_needs: * / user_help: precise / siret: 47817501100020 / codeNaf: 46.49Z / ville: LE SEQUESTRE / codePostal: 81990 / structure_sizes: PME,TPE / denomination: SOFRENA / label_sectors: Commerce de gros d'autres biens domestiqu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effectif: 12 / questionnaire . objectif prioritaire . est impact carbone: non / questionnaire . objectif prioritaire . est ma performance énergétique: non / questionnaire . objectif prioritaire . est la gestion des déchets: non / questionnaire . objectif prioritaire . est faire des économies: oui / questionnaire . objectif prioritaire . est la mobilité durable: non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
    <x v="4"/>
    <s v="PDE"/>
    <m/>
    <m/>
    <m/>
    <m/>
    <s v="Trouvé sur internet"/>
    <d v="2023-10-23T00:00:00"/>
    <s v="Aide prosposée"/>
    <s v="Démarche générale de transition écologique"/>
    <s v="https://place-des-entreprises.beta.gouv.fr/besoins/89407"/>
    <s v="CCI"/>
    <s v="CCI : Appel effectué et mail envoyé le 23/10/23 avec les infos demandées"/>
    <m/>
  </r>
  <r>
    <d v="2023-10-20T00:00:00"/>
    <s v="nozay.tierslieu@gmail.com"/>
    <s v="VANNIER VEDERINE"/>
    <s v="MARIE"/>
    <n v="97823149600016"/>
    <s v="SOFRENA (BUREAU VALLEE)"/>
    <s v="Bonjour,_x000a__x000a_Mon entreprise a une activité de type restauration._x000a_J'aimerais bénéficier du dispositif &quot;Tremplin&quot;._x000a_Je suis joignable tous les jours à partir de 15h._x000a__x000a_Merci d'avance pour votre appel"/>
    <n v="670601784"/>
    <x v="1"/>
    <s v="project_needs: * / user_help: precise / siret: 97823149600016 / codeNaf: 00.00Z / ville: NOZAY / codePostal: 44170 / structure_sizes: PME,TPE / denomination: ZIGZAG TIERS-LIEU / label_sectors: undefined / secteur: undefined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non / entreprise . effectif: 2 / questionnaire . objectif prioritaire . est impact carbone: non / questionnaire . objectif prioritaire . est ma performance énergétique: non / questionnaire . objectif prioritaire . est la gestion des déchets: non / questionnaire . objectif prioritaire . est faire des économies: oui / questionnaire . objectif prioritaire . est la mobilité durable: non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
    <x v="1"/>
    <s v="PDE"/>
    <m/>
    <m/>
    <m/>
    <m/>
    <s v="Trouvé sur internet"/>
    <d v="2023-10-23T00:00:00"/>
    <s v="Aide prosposée"/>
    <s v="Faire des économies d'énergie"/>
    <s v="https://place-des-entreprises.beta.gouv.fr/besoins/89393"/>
    <s v="CCI, Bpi"/>
    <s v="CCI : Transmission fiches techniques CEE et professionnels partie éclairage Bpi : pas de commentaire mais clôturé par aide proposée"/>
    <m/>
  </r>
  <r>
    <d v="2023-10-21T00:00:00"/>
    <s v="platreille@agrimott.fr"/>
    <s v="LATREILLE"/>
    <s v="PHILIPPE"/>
    <n v="34281421700028"/>
    <s v="AGRIMOTT SA"/>
    <s v="Bonjour,_x000a__x000a_Je souhaite remplacer une camionnette diesel de 2008 par une camionnette électrique._x000a_Financement en crédit-bail._x000a_J'aimerais des informations sur les aides accordées aux entreprises qui s'engagent dans cette démarche._x000a_Cordialement."/>
    <n v="320765789"/>
    <x v="1"/>
    <s v="project_needs: * / user_help: precise / siret: 34281421700028 / codeNaf: 46.69B / ville: BONDUES / codePostal: 59910 / structure_sizes: PME,TPE / denomination: AGRIMOTT SA / label_sectors: Commerce de gros de fournitures et équipements industriels diver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effectif: 3 / questionnaire . objectif prioritaire . est impact carbone: non / questionnaire . objectif prioritaire . est ma performance énergétique: non / questionnaire . objectif prioritaire . est la gestion des déchets: non / questionnaire . objectif prioritaire . est faire des économies: non / questionnaire . objectif prioritaire . est la mobilité durable: oui / questionnaire . objectif prioritaire . est rénover mon bâtiment: non / questionnaire . objectif prioritaire . est ma performance environnementale: non / questionnaire . objectif prioritaire . est investir durable: non / questionnaire . objectif prioritaire . est performance énergétique: non / questionnaire . objectif prioritaire . est je ne sais pas encore: non"/>
    <x v="1"/>
    <s v="PDE"/>
    <m/>
    <m/>
    <m/>
    <s v="Prime à la conversion et bonus écologique"/>
    <m/>
    <d v="2023-10-23T00:00:00"/>
    <s v="Aide prosposée"/>
    <s v="Favoriser le transport et la mobilité durable des salariés"/>
    <s v="https://place-des-entreprises.beta.gouv.fr/besoins/89423"/>
    <s v="CCI"/>
    <s v="Pas de commentaire"/>
    <m/>
  </r>
  <r>
    <d v="2023-10-22T00:00:00"/>
    <s v="ludovicorio@gmail.com"/>
    <s v="ORIO"/>
    <s v="LUDOVIC"/>
    <n v="79831176700015"/>
    <s v="LA VOILE D'OR - LA LAGUNE"/>
    <s v="Bonjour,_x000a__x000a_Mon entreprise a une activité de type &quot;Tourisme&quot;._x000a_J'aimerais bénéficier du dispositif &quot;Fonds Tourisme Durable&quot;._x000a__x000a_Merci d'avance pour votre appel"/>
    <n v="603722052"/>
    <x v="7"/>
    <s v="project_needs: * / user_help: unknown / siret: / codeNaf: / ville: / codePostal: / structure_sizes: PME,TPE / denomination: / label_sectors: undefined / secteur: Tourisme / entreprise . effectif: 3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structure_building_property: owns_and_rents / structure_building_surface: -1000m2 / mobility: car / mobility_number_vehicles: yes / mobility_energy: gas / wastes_stake: no-max / wastes_sorting: yes / wastes_materials: no / water_stake: no / energy_reduction_priority: yes / strategy_audits: no"/>
    <x v="1"/>
    <s v="PDE"/>
    <m/>
    <m/>
    <m/>
    <s v="fond-tourisme-durable"/>
    <s v="Crédit Agricole"/>
    <d v="2023-10-23T00:00:00"/>
    <s v="Aide prosposée"/>
    <s v="Faire des économies d'énergie"/>
    <s v="https://place-des-entreprises.beta.gouv.fr/besoins/89419"/>
    <s v="CCI, Bpi"/>
    <s v="CCI : Rendez vous pris pour une première visite du site et un échange sur le projet le 13 novembre. Bpi : pas de commentaire mais clôture par aide proposée"/>
    <m/>
  </r>
  <r>
    <d v="2023-11-02T00:00:00"/>
    <s v="s.merolli@savoie.cci.fr"/>
    <s v="Merolli"/>
    <s v="Simon"/>
    <n v="18733001400015"/>
    <s v="INSEEC CHAMBÉRY"/>
    <s v="Bonjour,_x000a__x000a_Mon entreprise a une activité de type &quot;undefined&quot;._x000a_J'aimerais bénéficier du dispositif &quot;Conseillers Rénovation Petit Tertiaire Privé&quot;._x000a__x000a_Merci d'avance pour votre appel"/>
    <n v="688674695"/>
    <x v="8"/>
    <s v="project_needs: * / user_help: precise / siret: 18733001400015 / codeNaf: 94.11Z / codeNAF1: / ville: CHAMBERY / codePostal: 73000 / structure_sizes: PME / denomination: CHAMBRE DE COMMERCE ET D'INDUSTRIE DE LA SAVOIE / label_sectors: Activités des organisations patronales et consulair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m/>
    <m/>
    <d v="2023-11-16T00:00:00"/>
    <s v="Abandonné (c'est une CCI !)"/>
    <m/>
    <m/>
    <m/>
    <m/>
    <m/>
  </r>
  <r>
    <d v="2023-11-02T00:00:00"/>
    <s v="sohie.larreur@cdafrance.com"/>
    <s v="larreur"/>
    <s v="sophie"/>
    <n v="38162296800034"/>
    <s v="SARL CHABOT DELRIEU ASSOCIES (CDA)"/>
    <s v="Bonjour,_x000a__x000a_Mon entreprise a une activité de type &quot;undefined&quot;._x000a_J'aimerais bénéficier du dispositif &quot;Études ADEME - Photovoltaïque&quot;._x000a__x000a_Merci d'avance pour votre appel"/>
    <n v="468412529"/>
    <x v="9"/>
    <s v="project_needs: * / user_help: precise / siret: 38162296800034 / codeNaf: 28.29A / codeNAF1: / ville: NARBONNE / codePostal: 11100 / structure_sizes: PME / denomination: SARL CHABOT DELRIEU ASSOCIES / label_sectors: Fabrication équipts emballage, conditionnement &amp; pesage / secteur: undefine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s v="Fonds chaleur ?"/>
    <s v="Trouvé sur internet"/>
    <d v="2023-11-07T00:00:00"/>
    <s v="Aide prosposée"/>
    <s v="Faire des économies d'énergie"/>
    <s v="https://place-des-entreprises.beta.gouv.fr/besoins/91454"/>
    <s v="CMA, CCI"/>
    <s v="CMA : Entreprise accompagnée par la CCI dans le cadre de l'action FTEE - 30 000 PMI sur la question de l'énergie."/>
    <m/>
  </r>
  <r>
    <d v="2023-11-03T00:00:00"/>
    <s v="jntraiteur@gmail.com"/>
    <s v="atride"/>
    <s v="jackie"/>
    <n v="92134531000012"/>
    <s v="JACKIE ATRIDE"/>
    <s v="Bonjour,_x000a__x000a_Mon entreprise a une activité de type &quot;Tourisme&quot;._x000a_J'aimerais bénéficier du dispositif &quot;Fonds Tourisme Durable&quot;._x000a__x000a_Merci d'avance pour votre appel"/>
    <n v="690164086"/>
    <x v="7"/>
    <s v="project_needs: * / user_help: precise / siret: / codeNaf: / codeNAF1: / ville: / codePostal: / structure_sizes: TPE / denomination: / label_sectors: undefined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x v="1"/>
    <s v="PDE"/>
    <m/>
    <m/>
    <m/>
    <s v="Tremplin"/>
    <s v="Contact CCI"/>
    <d v="2023-11-07T00:00:00"/>
    <s v="Aide prosposée"/>
    <s v="Démarche générale de transition écologique"/>
    <s v="https://place-des-entreprises.beta.gouv.fr/besoins/91434"/>
    <s v="CMA, CCI"/>
    <s v="CMA : j'ai appelé le chef d'entreprise ce jour et il a été réorienté vers la Chambre d'Agriculture afin de mieux pouvoir développer son projet dans l'agriculture."/>
    <m/>
  </r>
  <r>
    <d v="2023-11-07T00:00:00"/>
    <s v="jsm.admin@orange.fr"/>
    <s v="De zan"/>
    <s v="Cathy"/>
    <n v="41809700011"/>
    <s v="JSM (PATISSERIE BOULANGERIE KENNEDY)"/>
    <s v="Bonjour,_x000a__x000a_Mon entreprise a une activité de type &quot;Industrie&quot;._x000a_J'aimerais bénéficier du dispositif &quot;Étude de faisabilité d'installation solaire thermique&quot;._x000a__x000a_Merci d'avance pour votre appel"/>
    <n v="609036624"/>
    <x v="10"/>
    <s v="project_needs: * / user_help: precise / siret: / codeNaf: / codeNAF1: / ville: / codePostal: / structure_sizes: PME / denomination: / label_sectors: undefined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m/>
    <m/>
    <d v="2023-11-07T00:00:00"/>
    <s v="Aide prosposée"/>
    <s v="Faire des économies d'énergie"/>
    <s v="https://place-des-entreprises.beta.gouv.fr/besoins/91448"/>
    <s v="CMA, CCI"/>
    <s v="CMA : Rv diag énergie dans les locaux de l'entreprise à Langon + audit énergie le 12/12/2023 pour les 5 sites de l'entreprise avec plan d'actions d'économie d'énergie"/>
    <m/>
  </r>
  <r>
    <d v="2023-11-08T00:00:00"/>
    <s v="v.malgorn@tisseray.com"/>
    <s v="MALGORN"/>
    <s v="VINCENT"/>
    <n v="95850345000040"/>
    <s v="TISSERAY ET COMPAGNIE"/>
    <s v="Bonjour,_x000a__x000a_Mon entreprise a une activité d'import de textile_x000a_J'aimerais avoir plus d'informations sur le dispositif &quot;Diag Impact&quot;._x000a__x000a_Nous sommes en cours de bilan carbone, et souhaitons mettre en place notre book RSE._x000a__x000a_Quel est l'accompagnement possible. Inclut-il la rédaction du book RSE de notre entreprise?_x000a__x000a_Cordialement,_x000a__x000a_Vincent MALGORN"/>
    <n v="637155773"/>
    <x v="11"/>
    <s v="project_needs: * / user_help: unknown / siret: 95850345000040 / codeNaf: 13.20Z / codeNAF1: / ville: RILLIEUX-LA-PAPE / codePostal: 69140 / structure_sizes: PME / denomination: TISSERAY ET COMPAGNIE / label_sectors: Tissage / secteur: undefine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mobility: car / mobility_number_vehicles: yes / mobility_energy: gas / wastes_stake: yes / wastes_sorting: yes / wastes_materials: yes / water_stake: no / energy_reduction_priority: yes / strategy_audits: yes / strategy_audits_select: carbon_audit"/>
    <x v="3"/>
    <s v="PDE"/>
    <m/>
    <m/>
    <m/>
    <m/>
    <s v="Trouvé sur internet"/>
    <d v="2023-11-20T00:00:00"/>
    <s v="Aide prosposée"/>
    <s v="Faire un bilan et développer votre stratégie RSE"/>
    <s v="https://place-des-entreprises.beta.gouv.fr/besoins/92405"/>
    <s v="CCI, Agefiph, Aract"/>
    <s v="CCI (Cellule de relation client) : Je réponds à la demande en orientant vers le service dédié"/>
    <m/>
  </r>
  <r>
    <d v="2023-11-09T00:00:00"/>
    <s v="patrick.coltel@orange.fr"/>
    <s v="Coltel"/>
    <s v="Patrick"/>
    <n v="38460708100013"/>
    <s v="LA DROGUERIE DE MARINE"/>
    <s v="Bonjour,_x000a__x000a_Mon entreprise a une activité de type &quot;Commerce de détail de livres en magasin spécialisé&quot;._x000a_Le dispositif &quot;Coup de pouce Chauffage&quot; pourrait m'intéresser car j'ai pour projet de ..._x000a_J'ai besoin d'être accompagné(e) sur ..._x000a__x000a_Merci d'avance pour votre appel"/>
    <n v="607060959"/>
    <x v="12"/>
    <s v="project_needs: * / user_help: precise / siret: 38460708100013 / codeNaf: 47.61Z / codeNAF1: / ville: SAINT-MALO / codePostal: 35400 / structure_sizes: TPE / denomination: LA DROGUERIE DE MARINE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5"/>
    <s v="PDE"/>
    <m/>
    <m/>
    <m/>
    <m/>
    <m/>
    <d v="2023-11-16T00:00:00"/>
    <s v="Aide prosposée"/>
    <s v="Faire des économies d'énergie"/>
    <s v="https://place-des-entreprises.beta.gouv.fr/besoins/92150"/>
    <s v="CCI, Bpi"/>
    <s v="Clôture avec aide proposée pour Bpi et CCI sans commentaire des deux"/>
    <m/>
  </r>
  <r>
    <d v="2023-11-09T00:00:00"/>
    <s v="claude.nadin@notaires.fr"/>
    <s v="NADIN"/>
    <s v="claude"/>
    <n v="84281404800018"/>
    <s v="CLAUDE NADIN"/>
    <s v="Bonjour,_x000a__x000a_Mon entreprise a une activité de type &quot;Notaire&quot;._x000a_J'aimerais bénéficier du dispositif &quot;Conseillers Rénovation Petit Tertiaire Privé&quot;._x000a__x000a_Merci d'avance pour votre appel"/>
    <n v="380232313"/>
    <x v="8"/>
    <s v="project_needs: * / user_help: unknown / siret: 84281404800018 / codeNaf: 69.10Z / codeNAF1: / ville: DIJON / codePostal: 21000 / structure_sizes: TPE / denomination: null / label_sectors: Activités juridiques / secteur: undefined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mobility: other / mobility_number_vehicles: no / wastes_stake: no-max / wastes_sorting: yes / wastes_materials: no / water_stake: no / energy_reduction_priority: yes / strategy_audits: no"/>
    <x v="1"/>
    <s v="PDE"/>
    <m/>
    <m/>
    <m/>
    <m/>
    <m/>
    <d v="2023-11-16T00:00:00"/>
    <s v="Aide prosposée"/>
    <s v="Démarche générale de transition écologique"/>
    <s v="https://place-des-entreprises.beta.gouv.fr/besoins/92247"/>
    <s v="Bpi"/>
    <s v="Pas de commaire mais clôture par aide proposée"/>
    <m/>
  </r>
  <r>
    <d v="2023-11-09T00:00:00"/>
    <s v="belforttoustravaux@belforttoustravaux.com"/>
    <s v="SALOMON"/>
    <s v="CHRISTINE"/>
    <n v="82176586400029"/>
    <s v="BELFORT TOUS TRAVAUX"/>
    <s v="Bonjour,_x000a__x000a_Mon entreprise a une activité de type &quot;Travaux de terrassement courants et travaux de démolition &quot;._x000a_Le dispositif &quot;Investissement &quot;réemploi réutilisation réparation&quot;&quot; pourrait m'intéresser car j'ai pour projet de rejoindre le réseau &quot;ecominero&quot; en tant qu'opérateur de déchet et producteur de déchet_x000a_J'ai besoin d'être accompagné(e) pour le financement d'un pont bascule_x000a__x000a_Merci d'avance pour votre appel"/>
    <n v="384267137"/>
    <x v="13"/>
    <s v="project_needs: * / user_help: precise / siret: 82176586400029 / codeNaf: 43.12A / codeNAF1: / ville: ANJOUTEY / codePostal: 90170 / structure_sizes: TPE / denomination: BELFORT TOUS TRAVAUX / secteur: Travaux de terrassement courants et travaux préparato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x v="1"/>
    <s v="PDE"/>
    <m/>
    <m/>
    <m/>
    <m/>
    <s v="Trouvé sur internet"/>
    <d v="2023-11-13T00:00:00"/>
    <s v="Aide prosposée"/>
    <s v="Démarche générale de transition écologique"/>
    <s v="https://place-des-entreprises.beta.gouv.fr/besoins/91848"/>
    <s v="CCI, Bpi, agence régionale BCF"/>
    <s v="Bpi : Transmis au chargé d'affaire de Besançon, CCI pas de réponse pour l'instant, Agence régionale BCF : le mieux est de se rapprocher directement de l'ADEME : Antoine Waret sur la filière réemploi"/>
    <m/>
  </r>
  <r>
    <d v="2023-11-10T00:00:00"/>
    <s v="responsablefinancier@residenceoceane.fr"/>
    <s v="Guillouzouic"/>
    <s v="Mathias"/>
    <n v="26560196300019"/>
    <s v="ABS HONTAS"/>
    <s v="Bonjour,_x000a__x000a_Nous disposons actuellement d'une chaudière au gaz avec un coût annuel de contrat et d'intervention important. Nous souhaiterions connaître les possibilités pour la changer et éventuellement des investissements pour réduire nos coût énergétiques._x000a__x000a_Cordialement"/>
    <n v="297483512"/>
    <x v="14"/>
    <s v="project_needs: * / user_help: precise / siret: 26560196300019 / codeNaf: 87.10A / codeNAF1: / ville: MUZILLAC / codePostal: 56190 / structure_sizes: PME / denomination: MAISON DE RETRAITE / secteur: Hébergement médicalisé pour personnes âgé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3"/>
    <s v="PDE"/>
    <m/>
    <m/>
    <m/>
    <m/>
    <s v="Trouvé sur internet"/>
    <d v="2023-11-13T00:00:00"/>
    <s v="Aide prosposée"/>
    <s v="Démarche générale de transition écologique"/>
    <s v="https://place-des-entreprises.beta.gouv.fr/besoins/91869"/>
    <s v="CCI, Bpi"/>
    <s v="CCI : Contact et prise de RDV avec conseiller RSE. Bpi : Transmis équipe Diag."/>
    <m/>
  </r>
  <r>
    <d v="2023-11-10T00:00:00"/>
    <s v="t.riou@demenagementhontas.com"/>
    <s v="Riou"/>
    <s v="Théo"/>
    <n v="32585688800038"/>
    <s v="AMIDON 89 (AMIDON 89)"/>
    <s v="Bonjour,_x000a__x000a_Mon entreprise a une activité de type &quot;Services de déménagement&quot;._x000a_Le dispositif &quot;Diag Décarbon'Action&quot; pourrait m'intéresser car j'ai pour projet d'effectuer un bilan carbone._x000a_J'ai besoin d'être accompagné(e) sur le choix du prestataire et le financement de ce projet._x000a__x000a_Merci d'avance pour votre appel"/>
    <n v="684846503"/>
    <x v="3"/>
    <s v="project_needs: * / user_help: precise / siret: 32585688800038 / codeNaf: 49.42Z / codeNAF1: / ville: PESSAC / codePostal: 33600 / structure_sizes: PME / denomination: ABS HONTAS / secteur: Services de déménage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5"/>
    <s v="PDE"/>
    <m/>
    <m/>
    <m/>
    <s v="baisse-les-watts"/>
    <s v="Trouvé sur internet"/>
    <d v="2023-11-13T00:00:00"/>
    <s v="Aide prosposée"/>
    <s v="Démarche générale de transition écologique"/>
    <s v="https://place-des-entreprises.beta.gouv.fr/besoins/91864"/>
    <s v="BPI, CMA, CCI"/>
    <s v="CMA : Rendez-vous pris le 27/11 pour faire le point. Bpi : Transmis équipe Diag. CCI : pas de réponse encore"/>
    <m/>
  </r>
  <r>
    <d v="2023-11-10T00:00:00"/>
    <s v="direction@amidon89.com"/>
    <s v="goirand"/>
    <s v="Sophie"/>
    <n v="38303010300030"/>
    <s v="MAISON DE RETRAITE À MUZILLAC"/>
    <s v="Bonjour,_x000a__x000a_Mon association, agréée atelier chantier d'insertion, a une activité de type &quot;Artisanat&quot; : repassage et couture._x000a_Le dispositif &quot;Baisse Les Watts&quot; pourrait m'intéresser car j'ai pour projet de m'inscrire dans une démarche RSE, déjà débutée._x000a_J'ai besoin d'être accompagné(e) sur les économies d'énergie possibles_x000a__x000a_Merci d'avance pour votre appel"/>
    <n v="640605637"/>
    <x v="15"/>
    <s v="project_needs: * / user_help: unknown / siret: / codeNaf: / codeNAF1: / ville: / codePostal: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E: oui / entreprise . code NAF niveau 1 . est F: oui / entreprise . code NAF niveau 1 . est H: oui / entreprise . code NAF niveau 1 . est I: oui / structure_building_property: rents / mobility: bus / mobility_number_vehicles: yes / mobility_energy: gas / wastes_stake: yes / wastes_sorting: can do better / wastes_materials: yes / water_stake: yes / energy_reduction_priority: yes / strategy_audits: no"/>
    <x v="1"/>
    <s v="PDE"/>
    <m/>
    <m/>
    <m/>
    <m/>
    <s v="Trouvé sur internet"/>
    <d v="2023-11-13T00:00:00"/>
    <s v="Prise en charge"/>
    <s v="Faire des économies d'énergie"/>
    <s v="https://place-des-entreprises.beta.gouv.fr/besoins/91888"/>
    <s v="CMA, CCI"/>
    <s v="CMA refus : Les maisons de retraite ne sont pas gérées par la Chambre de métiers et de l'artisanat. CCI en cours de prise en charge"/>
    <m/>
  </r>
  <r>
    <d v="2023-11-12T00:00:00"/>
    <s v="fabienne.glosset@accords-majeurs.fr"/>
    <s v="Glosset"/>
    <s v="Fabienne"/>
    <n v="41088425800113"/>
    <s v="ACCORDS-MAJEURS-COACHING-FORMATION"/>
    <s v="Bonjour,_x000a__x000a_Mon entreprise a une activité de type &quot;Formation continue d'adultes&quot;._x000a_Le dispositif &quot;Aides aux relais et aux actions ponctuelles&quot; pourrait m'intéresser car j'ai pour projet de rénovation énergétique des locaux de l'association._x000a_J'ai besoin d'être accompagné(e) sur le financement et ke montage du dossier. Cordialement_x000a__x000a_Merci d'avance pour votre appel"/>
    <n v="682585043"/>
    <x v="16"/>
    <s v="project_needs: * / user_help: precise / siret: 41088425800113 / codeNaf: 85.59A / codeNAF1: / ville: DIJON / codePostal: 21000 / structure_sizes: TPE / denomination: ACCORDS-MAJEURS-COACHING-FORMATION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x v="1"/>
    <s v="PDE"/>
    <s v="message laissé + mail"/>
    <m/>
    <m/>
    <m/>
    <m/>
    <m/>
    <m/>
    <m/>
    <m/>
    <m/>
    <m/>
    <m/>
  </r>
  <r>
    <d v="2023-11-13T00:00:00"/>
    <s v="frederic.loncke@agriware.com"/>
    <s v="Loncke"/>
    <s v="frederic"/>
    <n v="44350474100044"/>
    <s v="FEMCO"/>
    <s v="Bonjour,_x000a__x000a_Mon entreprise a une activité de type &quot;Fabrication d'ordinateurs et d'équipements périphériques&quot;._x000a_Le dispositif &quot;Coup de pouce Chauffage&quot; pourrait m'intéresser car j'ai pour projet de refaire le chauffage de mon atelier de production. j'avais pensé a une PAC ._x000a_J'ai besoin d'être accompagné(e) sur les posibilitées et les aides_x000a__x000a_Merci d'avance pour votre appel"/>
    <n v="624544445"/>
    <x v="12"/>
    <s v="project_needs: * / user_help: unknown / siret: 44350474100044 / codeNaf: 26.20Z / codeNAF1: / ville: CADOURS / codePostal: 31480 / structure_sizes: TPE / denomination: FEMCO / secteur: Fabrication d'ordinateurs et d'équipements périphériques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mobility: car / mobility_number_vehicles: yes / mobility_energy: gas / wastes_stake: yes / wastes_sorting: yes / wastes_materials: yes / water_stake: no / energy_reduction_priority: yes / strategy_audits: no"/>
    <x v="5"/>
    <s v="PDE"/>
    <m/>
    <m/>
    <m/>
    <s v="Fonds chaleur ?"/>
    <s v="Trouvé sur internet"/>
    <d v="2023-11-13T00:00:00"/>
    <s v="Aide prosposée"/>
    <s v="Démarche générale de transition écologique"/>
    <s v="https://place-des-entreprises.beta.gouv.fr/besoins/91884"/>
    <s v="BPI, CMA, CCI"/>
    <s v="CMA : proposition de visite énergie. Bpi : Transmis équipe Diag. CCI : Bonjour, du coup BPI prend en charge la totalité de la demande (énergie + déchets) ? (pour éviter de sur-solliciter l'entreprise)"/>
    <m/>
  </r>
  <r>
    <d v="2023-11-14T00:00:00"/>
    <s v="fabienaudi@adelipro.fr"/>
    <s v="AUDI"/>
    <s v="Fabien"/>
    <n v="47965548200038"/>
    <s v="ADELI NETT SERVICES"/>
    <s v="Bonjour,_x000a__x000a_Mon entreprise a une activité de type &quot;Nettoyage courant des bâtiments&quot;._x000a_Le dispositif &quot;Tremplin&quot; pourrait m'intéresser car j'ai pour projet l'installation de panneau photovoltaïque pour produire de l'électricité verte._x000a_J'ai besoin d'être accompagné(e) sur la prise en charge de l'investissement requis..._x000a__x000a_Merci d'avance pour votre appel"/>
    <n v="681642791"/>
    <x v="1"/>
    <s v="project_needs: * / user_help: precise / siret: 47965548200038 / codeNaf: 81.21Z / codeNAF1: / ville: LES AVENIERES VEYRINS-THUELLIN / codePostal: 38630 / structure_sizes: PME / denomination: ADELI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m/>
    <m/>
    <d v="2023-11-16T00:00:00"/>
    <s v="Prise en charge"/>
    <s v="Faire des économies d'énergie"/>
    <s v="https://place-des-entreprises.beta.gouv.fr/besoins/92173"/>
    <s v="CCI, CMA"/>
    <s v="CCI : Entreprise contactée : laissé un message vocal + un mail"/>
    <m/>
  </r>
  <r>
    <d v="2023-11-17T00:00:00"/>
    <s v="alexis.bouttemy@gmail.com"/>
    <s v="Bouttemy"/>
    <s v="Alexis"/>
    <n v="91291246600014"/>
    <s v="PHARMACIE DU CHIEN BLANC"/>
    <s v="Bonjour,_x000a__x000a_Mon entreprise a une activité de type &quot;Commerce de détail produits pharmaceutiques (magasin spécialisé)&quot;._x000a_Le dispositif &quot;Diag Perf'Immo&quot; pourrait m'intéresser car j'ai pour projet de ..._x000a_J'ai besoin d'être accompagné(e) sur ..._x000a__x000a_Merci d'avance pour votre appel"/>
    <n v="750857867"/>
    <x v="17"/>
    <s v="user_help: unknown / siret: 91291246600014 / codeNaf: 47.73Z / codeNAF1: / ville: BRUAY-LA-BUISSIERE / codePostal: 62700 / structure_sizes: TPE / denomination: PHARMACIE DU CHIEN BLANC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mobility: car / mobility_number_vehicles: yes / mobility_energy: electric / wastes_stake: no-max / wastes_sorting: yes / wastes_materials: no / water_stake: no / energy_reduction_priority: yes / strategy_audits: no"/>
    <x v="3"/>
    <s v="PDE"/>
    <m/>
    <m/>
    <m/>
    <s v="Rénovation Petit Tertiaire Privé"/>
    <m/>
    <d v="2023-11-20T00:00:00"/>
    <s v="Sans réponse"/>
    <s v="Faire des économies d'énergie"/>
    <s v="https://place-des-entreprises.beta.gouv.fr/besoins/92360"/>
    <s v="CCI"/>
    <m/>
    <m/>
  </r>
  <r>
    <d v="2023-11-18T00:00:00"/>
    <s v="thomas.kowalik@libertium.fr"/>
    <s v="Kowalik"/>
    <s v="Thomas"/>
    <n v="43758477400016"/>
    <s v="C.L.C VOSGES"/>
    <s v="Bonjour,_x000a__x000a_Mon entreprise a une activité de type &quot;Commerce de voitures et de véhicules automobiles légers&quot;._x000a_Le dispositif &quot;Tremplin&quot; pourrait m'intéresser car j'ai pour projet de réaliser une modification de l'éclairage (investissement dans l'éclairage LED) sur notre site Libertium (CLC) Vosges._x000a_J'ai besoin d'être accompagné(e) sur l'investissement de ce projet._x000a__x000a_Merci d'avance pour votre appel"/>
    <n v="651230999"/>
    <x v="1"/>
    <s v="user_help: precise / siret: 43758477400016 / codeNaf: 45.11Z / codeNAF1: / ville: THAON-LES-VOSGES / codePostal: 88150 / structure_sizes: PME / denomination: C.L.C VOSGES / secteur: Commerce de voitures et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s v="Booster Éco-Énergie Tertiaire"/>
    <m/>
    <d v="2023-11-21T00:00:00"/>
    <s v="Aide prosposée"/>
    <s v="Faire des économies d'énergie"/>
    <s v="https://place-des-entreprises.beta.gouv.fr/besoins/92489"/>
    <s v="CCI, CMA"/>
    <s v="CMA : Entreprise CCI, radiée du RM depuis le 09/09/2019, donc non artisanale. CCI : Suivi par conseillère Noée Margot Haag"/>
    <m/>
  </r>
  <r>
    <d v="2023-11-19T00:00:00"/>
    <s v="lindaprofit@duorealisations.fr"/>
    <s v="PROFIT"/>
    <s v="Linda"/>
    <n v="88134784300040"/>
    <s v="DUO REALISATIONS"/>
    <s v="Bonjour,_x000a__x000a_Mon entreprise a une activité de type &quot;Ingénierie, études techniques&quot;._x000a_Le dispositif &quot;Flotte de vélos à disposition&quot; pourrait m'intéresser car j'ai pour projet de mettre à disposition dès vélos électriques pour mes équipes pour nos déplacements chantier._x000a_J'ai besoin d'être accompagné(e) sur le financement._x000a__x000a_Merci d'avance pour votre appel"/>
    <n v="608892126"/>
    <x v="18"/>
    <s v="user_help: precise / siret: 88134784300040 / codeNaf: 71.12B / codeNAF1: / ville: BRISON-SAINT-INNOCENT / codePostal: 73100 / structure_sizes: TPE / denomination: DUO REALISATIONS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x v="5"/>
    <s v="PDE"/>
    <s v="plusieurs messages laissés"/>
    <m/>
    <m/>
    <s v="Flotte de vélos à disposition"/>
    <m/>
    <m/>
    <m/>
    <m/>
    <m/>
    <m/>
    <m/>
    <m/>
  </r>
  <r>
    <d v="2023-11-20T00:00:00"/>
    <s v="societeconverteco@gmail.com"/>
    <s v="hadif"/>
    <s v="belkacem"/>
    <n v="91459707500011"/>
    <s v="CON.VERTECO"/>
    <s v="Bonjour,_x000a__x000a_Mon entreprise a une activité de type &quot;Activités spécialisées, scientifiques et techniques diverses&quot;._x000a_Le dispositif &quot;Prêt Vert&quot; pourrait m'intéresser car j'ai pour projet de ..._x000a_J'ai besoin d'être accompagné(e) sur ..._x000a__x000a_Merci d'avance pour votre appel"/>
    <n v="788137268"/>
    <x v="19"/>
    <s v="user_help: precise / siret: 91459707500011 / codeNaf: 74.90B / codeNAF1: / ville: CLAMART / codePostal: 92140 / structure_sizes: TPE / denomination: CON.VERTECO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x v="3"/>
    <s v="PDE"/>
    <m/>
    <m/>
    <m/>
    <m/>
    <m/>
    <d v="2023-11-28T00:00:00"/>
    <m/>
    <m/>
    <m/>
    <m/>
    <m/>
    <m/>
  </r>
  <r>
    <d v="2023-11-20T00:00:00"/>
    <s v="contact@cheminees-durand.fr"/>
    <s v="POLLIEN"/>
    <s v="Marion"/>
    <n v="49954052400018"/>
    <s v="SCI DU PLATEAU"/>
    <s v="Bonjour,_x000a__x000a_Mon entreprise a une activité de type &quot;Location de terrains et d'autres biens immobiliers&quot;._x000a_Le dispositif &quot;Booster Éco-Énergie Tertiaire&quot; pourrait m'intéresser car j'ai pour projet de rénover la partie bureau et showroom de mon local._x000a_J'ai besoin d'être accompagné(e) sur les aides financières disponibles pour mon projet._x000a__x000a_Merci d'avance pour votre appel._x000a__x000a_Sincères salutations,_x000a__x000a_Marion"/>
    <n v="474753422"/>
    <x v="14"/>
    <s v="user_help: precise / siret: 49954052400018 / codeNaf: 68.20B / codeNAF1: / ville: SONTHONNAX-LA-MONTAGNE / codePostal: 01580 / structure_sizes: TPE / denomination: SCI DU PLATEAU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s v="Rénovation Petit Tertiaire Privé"/>
    <s v="Trouvé sur internet"/>
    <d v="2023-11-21T00:00:00"/>
    <s v="Aide prosposée"/>
    <s v="Faire des économies d'énergie"/>
    <s v="https://place-des-entreprises.beta.gouv.fr/besoins/92480"/>
    <s v="CCI"/>
    <s v="CCI : Contact pris ce jour avec MME POLLIEN, échange sur projet, lien avec ALEC AIN suite audit réalisé en 2021, information transmise sur les aides disponibles."/>
    <m/>
  </r>
  <r>
    <d v="2023-11-21T00:00:00"/>
    <s v="flashmotos@wanadoo.fr"/>
    <s v="fourreau"/>
    <s v="ludovic"/>
    <n v="45100982300027"/>
    <s v="EARL DE LA HOULE"/>
    <s v="Bonjour,_x000a__x000a_Mon entreprise a une activité de type &quot;Commerce et réparation de motocycles&quot;._x000a_Le dispositif &quot;Bonus écologique&quot; pourrait m'intéresser car j'ai pour projet de ..._x000a_J'ai besoin d'être accompagné(e) sur ..._x000a__x000a_Merci d'avance pour votre appel"/>
    <n v="233289715"/>
    <x v="20"/>
    <s v="user_help: unknown / siret: 45100982300027 / codeNaf: 45.40Z / codeNAF1: / ville: ALENCON / codePostal: 61000 / structure_sizes: TPE / denomination: SARL FLASH MOTOS / secteur: Commerce et réparation de motocyc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mobility: car / mobility_number_vehicles: yes / mobility_energy: gas / wastes_stake: yes / wastes_sorting: can do better / wastes_materials: no / water_stake: no / energy_reduction_priority: yes / strategy_audits: no"/>
    <x v="5"/>
    <s v="PDE"/>
    <m/>
    <m/>
    <m/>
    <s v="?"/>
    <s v="Trouvé sur internet"/>
    <d v="2023-11-21T00:00:00"/>
    <s v="Refusé"/>
    <m/>
    <s v="https://place-des-entreprises.beta.gouv.fr/besoins/92518"/>
    <s v="CCI, Bpi"/>
    <s v="CCI : non ressortissant CCI, agricole. Bpi : en attente de réponse"/>
    <m/>
  </r>
  <r>
    <d v="2023-11-21T00:00:00"/>
    <s v="contact@jachetelocal.org"/>
    <s v="ROYER"/>
    <s v="Christophe"/>
    <n v="89049232500018"/>
    <s v="J'ACHETE LOCAL"/>
    <s v="Bonjour,_x000a__x000a_Mon entreprise a une activité de type commerce_x000a_Le dispositif &quot;Tremplin&quot; pourrait m'intéresser car j'ai pour projet de changement de vitrines réfrigérées qui ont 15 ans, afin d'améliorer la consommation énergétique du commerce._x000a__x000a_Merci d'avance pour votre appel"/>
    <n v="677993035"/>
    <x v="1"/>
    <s v="user_help: precise / siret: 89049232500018 / codeNaf: 47.91B / codeNAF1: / ville: SAINT-JACUT-LES-PINS / codePostal: 56220 / structure_sizes: TPE / denomination: J'ACHETE LOCAL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m/>
    <s v="Trouvé sur internet"/>
    <d v="2023-11-28T00:00:00"/>
    <s v="Aide prosposée"/>
    <s v="Faire des économies d'énergie"/>
    <s v="https://place-des-entreprises.beta.gouv.fr/besoins/93175"/>
    <s v="CCI"/>
    <s v="CCI : CEE et PAss Commerce"/>
    <m/>
  </r>
  <r>
    <d v="2023-11-21T00:00:00"/>
    <s v="aline.wnklr@gmail.com"/>
    <s v="Winkler"/>
    <s v="Aline"/>
    <n v="32162751500026"/>
    <s v="SCI CYAM"/>
    <s v="Bonjour,_x000a__x000a_Le dispositif &quot;Baisse Les Watts&quot; pourrait m'intéresser car j'ai pour projet de reduire ma facture d'électricité._x000a_J'ai besoin d'être accompagné(e) sur la mise en place d'une demande CEE remplacement par éclairage LED._x000a__x000a_Merci d'avance pour votre appel"/>
    <n v="661852530"/>
    <x v="15"/>
    <m/>
    <x v="1"/>
    <s v="PDE"/>
    <m/>
    <m/>
    <m/>
    <s v="Booster Éco-Énergie Tertiaire"/>
    <s v="Trouvé sur internet"/>
    <d v="2023-11-21T00:00:00"/>
    <s v="Aide prosposée"/>
    <s v="Faire des économies d'énergie"/>
    <s v="https://place-des-entreprises.beta.gouv.fr/besoins/92530"/>
    <s v="CCI, Bpi"/>
    <s v="CCI : Eu au tel, renseignement sur les aides CEE et crédit impôt, lien avec le site nr-pro.fr pour les CEE. Bpi : pas de réponse pour l'instant"/>
    <m/>
  </r>
  <r>
    <d v="2023-11-21T00:00:00"/>
    <s v="tecnopyves@gmail.com"/>
    <s v="PONCET"/>
    <s v="YVES"/>
    <n v="35298996600010"/>
    <s v="SARL FLASH MOTOS (FLASH MOTOS)"/>
    <s v="Bonjour,_x000a__x000a_Mon entreprise a une activité de type &quot;Location de logements&quot;._x000a_Le dispositif &quot;Booster Éco-Énergie Tertiaire&quot; pourrait m'intéresser car j'ai pour projet de ..CHANGEMENT DE LA TOITURE POUR UNE TOITURE ISOLANTE._x000a__x000a_Merci d'avance pour votre appel"/>
    <n v="611712779"/>
    <x v="14"/>
    <s v="user_help: precise / siret: 35298996600010 / codeNaf: 68.20A / codeNAF1: / ville: REPLONGES / codePostal: 01750 / structure_sizes: TPE / denomination: SCI CYAM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s v="Étude &quot;photovoltaïque&quot;"/>
    <s v="Trouvé sur internet"/>
    <d v="2023-11-21T00:00:00"/>
    <s v="Aide prosposée"/>
    <s v="Démarche générale de transition écologique"/>
    <s v="https://place-des-entreprises.beta.gouv.fr/besoins/92521"/>
    <s v="CCI, Bpi, Agence régionale de Normandie"/>
    <s v="Agence régionale de Normandie : pas d'aide. CCI : Je prends contact avec Mr Fourreau pour un prochain RDV. Bpi : Proposons Diag eco flux"/>
    <m/>
  </r>
  <r>
    <d v="2023-11-22T00:00:00"/>
    <s v="jeanne.bisotey@rubel.fr"/>
    <s v="Bisotey"/>
    <s v="Jeanne"/>
    <n v="56208299000036"/>
    <s v="RUBEL &amp; MENASCHE"/>
    <s v="Madame, Monsieur,_x000a__x000a_Jeanne Bisotey, chargée de projets RSE-écoconception pour la Maison Rubel &amp; Ménasché (diamantaire parisien)._x000a_Je travaille actuellement sur un projet de nouveau conditionnements pour nos produits à destination de nos clients, les Maisons de joaillerie, qui vise à éliminer les plastiques à usage unique et plus largement les plastiques sur notre chaîne de production._x000a__x000a_Dans cadre nous avons engagé plusieurs partenariats. Nous souhaiterions savoir si nous pouvons bénéficier d'une aide pour le développement de ces solutions 0 plastique._x000a__x000a_Merci pour votre retour._x000a_Je suis disponible pour toute information complémentaire au numéro de téléphone indiqué._x000a__x000a_Belle journée,_x000a_Jeanne Bisotey"/>
    <n v="33618667347"/>
    <x v="21"/>
    <s v="user_help: unknown / siret: 56208299000036 / codeNaf: 46.48Z / codeNAF1: / ville: PARIS 2 / codePostal: 75002 / structure_sizes: PME / denomination: RUBEL &amp; MENASCHE / secteur: Commerce de gros d'articles d'horlogerie et de bijouteri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mobility: train / mobility_number_vehicles: no / wastes_stake: yes / wastes_sorting: yes / wastes_materials: unknown / water_stake: unknown / energy_reduction_priority: yes / strategy_audits: no"/>
    <x v="1"/>
    <s v="PDE"/>
    <m/>
    <m/>
    <m/>
    <s v="Aide au réemploi des emballages"/>
    <s v="Trouvé sur internet"/>
    <d v="2023-11-28T00:00:00"/>
    <s v="Aide prosposée"/>
    <s v="Démarche générale de transition écologique"/>
    <s v="https://place-des-entreprises.beta.gouv.fr/besoins/93194"/>
    <s v="CCI"/>
    <s v="CCI : CLIENTE EN LIGNE OK ENTRETIEN ORIENTATION TRANSITION ECO / ENV FICH / ORIENTATION EN INTERNE AUPRES D'UN EXPERT"/>
    <m/>
  </r>
  <r>
    <d v="2023-11-23T00:00:00"/>
    <s v="anne-sophie.flament@nordbox.fr"/>
    <s v="Flament"/>
    <s v="Anne Sophie"/>
    <n v="52978543800019"/>
    <s v="NORDBOX"/>
    <s v="Bonjour_x000a__x000a_J’ai une entreprise de self stockage avec un bâtiment industriel de 10 000 m² qui date des années 70._x000a_Les fenêtres du bâtiment étant très vétustes et en simple vitrage, notre bâtiment est une passoire thermique et nous envisageons de remplacer toutes les ouvertures pour réduire notre facture énergétique et notre impact environnemental._x000a_Le budget d’un tel projet étant élevé (plus de 30 fenêtres non standards à changer), existe t il des aides pour financer en partie le changement de nos fenêtres ?"/>
    <n v="760070024"/>
    <x v="16"/>
    <s v="user_help: precise / siret: 52978543800019 / codeNaf: 68.20B / codeNAF1: / ville: TOURCOING / codePostal: 59200 / structure_sizes: TPE / denomination: NORDBOX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x v="1"/>
    <s v="PDE"/>
    <m/>
    <m/>
    <m/>
    <s v="Booster Éco-Énergie Tertiaire"/>
    <s v="Trouvé sur internet"/>
    <d v="2023-11-28T00:00:00"/>
    <s v="Prise en charge"/>
    <s v="Faire des économies d'énergie"/>
    <s v="https://place-des-entreprises.beta.gouv.fr/besoins/91424"/>
    <s v="CCI"/>
    <s v="CCI : pas de commentaire pour le moment"/>
    <m/>
  </r>
  <r>
    <d v="2023-11-24T00:00:00"/>
    <s v="christelle.nicolle@trouvillesurmer.fr"/>
    <s v="NICOLLE"/>
    <s v="Christelle"/>
    <n v="21140715000013"/>
    <s v="COMMUNE DE TROUVILLE SUR MER"/>
    <s v="Bonjour,_x000a__x000a_Mon entreprise a une activité de type &quot;Administration publique générale&quot;._x000a_Le dispositif &quot;Bonus écologique&quot; pourrait m'intéresser car j'ai pour projet l'achat d'un véhicule utilitaire et d'un véhicule léger électriques ou hybrides._x000a_J'ai besoin d'être accompagné(e) sur la démarche à suivre._x000a__x000a_Merci d'avance pour votre appel"/>
    <s v="02.31.14.41.81"/>
    <x v="20"/>
    <s v="user_help: precise / siret: 21140715000013 / codeNaf: 84.11Z / codeNAF1: / ville: TROUVILLE-SUR-MER / codePostal: 14360 / structure_sizes: PME / denomination: COMMUNE DE TROUVILLE SUR MER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PDE"/>
    <m/>
    <m/>
    <m/>
    <s v="Bonus écologique"/>
    <m/>
    <d v="2023-11-28T00:00:00"/>
    <s v="Aide prosposée"/>
    <s v="Favoriser le transport et la mobilité durable des salariés"/>
    <s v="https://place-des-entreprises.beta.gouv.fr/besoins/93239"/>
    <s v="CMA"/>
    <s v="CMA : Réponse envoyée par mail le 04/12/23"/>
    <m/>
  </r>
  <r>
    <d v="2023-11-24T00:00:00"/>
    <s v="kareen.water@afr33.fr"/>
    <s v="WATER"/>
    <s v="Kareen"/>
    <n v="80835330400021"/>
    <s v="AFR MANAGEMENT"/>
    <s v="Bonjour,_x000a__x000a_Mon entreprise a une activité de type &quot;Elevage de Volailles&quot;._x000a_Le dispositif &quot;Coup de pouce Chauffage&quot; pourrait m'intéresser car j'ai pour projet d'installer des récupérateurs de chaleur._x000a_J'ai besoin d'être accompagné(e) sur les démarches à effectuer pour bénéficier de l'aide de l'Etat._x000a__x000a_Merci d'avance pour votre appel"/>
    <n v="617602487"/>
    <x v="12"/>
    <s v="user_help: unknown / siret: 80835330400021 / codeNaf: 70.22Z / codeNAF1: / ville: SAINT-MEDARD-DE-GUIZIERES / codePostal: 33230 / structure_sizes: PME / denomination: AFR MANAGEMEN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mobility: car / mobility_number_vehicles: yes / mobility_energy: gas / wastes_stake: no-max / wastes_sorting: yes / wastes_materials: unknown / water_stake: no / energy_reduction_priority: yes / strategy_audits: yes / strategy_audits_select: energy_consumption_audit"/>
    <x v="5"/>
    <s v="PDE"/>
    <m/>
    <m/>
    <m/>
    <s v="?"/>
    <s v="Trouvé sur internet"/>
    <d v="2023-11-28T00:00:00"/>
    <s v="Aide prosposée"/>
    <s v="Démarche générale de transition écologique"/>
    <s v="https://place-des-entreprises.beta.gouv.fr/besoins/93276"/>
    <s v="CCI"/>
    <s v="CCI : Message laissé afin d'être suivi par un conseiller transition écologique."/>
    <m/>
  </r>
  <r>
    <d v="2023-11-24T00:00:00"/>
    <s v="direction.platanes.37@gmail.com"/>
    <s v="GRANDJEAN"/>
    <s v="Doriane"/>
    <n v="83044301600019"/>
    <s v="GRANDJEAN"/>
    <s v="Bonjour,_x000a__x000a_Mon entreprise a une activité de type &quot;Restauration traditionnelle&quot;._x000a_Le dispositif &quot;Fonds Tourisme Durable&quot; pourrait m'intéresser car j'ai pour projet d'entreprendre des travaux visant à améliorer l'isolation de mon bâtiment_x000a_Quels sont les partenaires ADEME pour réaliser le diagnostique ? et comment dois je constituer le dossier ?_x000a__x000a_Merci d'avance pour votre appel"/>
    <n v="661763740"/>
    <x v="7"/>
    <s v="user_help: precise / siret: 83044301600019 / codeNaf: 56.10A / codeNAF1: / ville: NAZELLES-NEGRON / codePostal: 37530 / structure_sizes: TPE / denomination: GRANDJEAN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PDE"/>
    <m/>
    <m/>
    <m/>
    <s v="Fonds tourisme durable"/>
    <m/>
    <d v="2023-11-28T00:00:00"/>
    <s v="Aide prosposée"/>
    <s v="Faire des économies d'énergie"/>
    <s v="https://place-des-entreprises.beta.gouv.fr/besoins/93266"/>
    <s v="CCI, CMA, BPI"/>
    <s v="CMA : Redirigée vers CCI pour plus d'informations sur fonds tourisme durable ; CCI : Demande traitée le 30/11/23 Bpi : sans commentaire"/>
    <m/>
  </r>
  <r>
    <d v="2023-11-24T00:00:00"/>
    <s v="presidence@ecasso.fr"/>
    <s v="LAURENT"/>
    <s v="Severine"/>
    <n v="40342278500036"/>
    <s v="ESCALE CONFLUENCES (EC)"/>
    <s v="Bonjour,_x000a__x000a_Mon entreprise a une activité de type &quot;Hébergement social pour adultes, familles en difficultés et autre&quot;._x000a_Le dispositif &quot;Booster Éco-Énergie Tertiaire&quot; pourrait m'intéresser car nous avons pour projet de remplacer la PAC de 8 logements sociaux et d'isoler de vieux bâtiments de l'accueil de jour, en urgence. +45 000 Euros de factures d'énergie en plus en 2023._x000a_J'ai besoin d'être accompagné(e) sur la maitrise d'ouvrage et les aides disponibles._x000a__x000a_Merci d'avance pour votre appel"/>
    <n v="33624536854"/>
    <x v="14"/>
    <s v="user_help: precise / siret: 40342278500036 / codeNaf: 87.90B / codeNAF1: / ville: MOISSAC / codePostal: 82200 / structure_sizes: PME / denomination: ESCALE CONFLUENCES / secteur: Hébergement social pour adultes, familles en difficultés et aut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PDE"/>
    <m/>
    <m/>
    <m/>
    <s v="Booster Éco-Énergie Tertiaire"/>
    <s v="Trouvé sur internet"/>
    <d v="2023-11-28T00:00:00"/>
    <s v="Prise en charge"/>
    <s v="Faire des économies d'énergie"/>
    <s v="https://place-des-entreprises.beta.gouv.fr/besoins/93285"/>
    <s v="CCI"/>
    <s v="CCI : ce n'est pas un ressortissant CCI mais je peux les appeler pour donner quelques infos"/>
    <m/>
  </r>
  <r>
    <d v="2023-11-25T00:00:00"/>
    <s v="pierre.julien@axos-formations.com"/>
    <s v="JULIEN"/>
    <s v="PIERRE"/>
    <n v="39950747400027"/>
    <s v="AXOS FORMATIONS ET SERVICES"/>
    <s v="Bonjour,_x000a__x000a_Mon entreprise a une activité de type &quot;tertiaire&quot;._x000a_Le dispositif &quot;Booster Éco-Énergie Tertiaire&quot; pourrait m'intéresser car j'ai pour projet d'isolation des murs (le toit terrasse a été rénové il y a une dizaine d'années avec la mise en place 80 mm de polyyréthane).._x000a_J'ai besoin d'être accompagné(e) sur etudes et financements_x000a__x000a_Merci d'avance pour votre appel"/>
    <n v="607671991"/>
    <x v="14"/>
    <s v="user_help: precise / siret: / codeNaf: / codeNAF1: / ville: / codePostal: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oui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PDE"/>
    <m/>
    <m/>
    <m/>
    <s v="Booster Éco-Énergie Tertiaire"/>
    <s v="Trouvé sur internet"/>
    <d v="2023-11-28T00:00:00"/>
    <s v="Aide prosposée"/>
    <s v="Faire des économies d'énergie"/>
    <s v="https://place-des-entreprises.beta.gouv.fr/besoins/93289"/>
    <s v="CCI"/>
    <s v="CCI : Proposition d'accompagnement à la recherche de Financement"/>
    <m/>
  </r>
  <r>
    <d v="2023-11-26T00:00:00"/>
    <s v="nadia-leila@wanadoo.fr"/>
    <s v="GONDARD"/>
    <s v="Khadija Nadia"/>
    <n v="83811962600011"/>
    <s v="LE COIN SUCRE ET SALE"/>
    <s v="Bonjour,_x000a__x000a_Mon entreprise a une activité de type &quot;restaurant&quot;._x000a_Le dispositif &quot;Diag Perf'Immo&quot; pourrait m'intéresser car j'ai pour projet de ..._x000a_J'ai besoin d'être accompagné(e) sur ..._x000a__x000a_Merci d'avance pour votre appel"/>
    <n v="33670404589"/>
    <x v="17"/>
    <s v="user_help: precise / siret: / codeNaf: / codeNAF1: / ville: / codePostal: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PDE"/>
    <m/>
    <m/>
    <m/>
    <s v="Fonds tourisme durable"/>
    <s v="Trouvé sur internet"/>
    <d v="2023-11-28T00:00:00"/>
    <s v="Aide prosposée"/>
    <s v="Faire des économies d'énergie"/>
    <s v="https://place-des-entreprises.beta.gouv.fr/besoins/93292"/>
    <s v="CMA"/>
    <s v="CMA : J'ai finalement réussi à la joindre et je lui ai parlé des CEE"/>
    <m/>
  </r>
  <r>
    <d v="2023-11-28T00:00:00"/>
    <s v="axellewalckenaer@gmail.com"/>
    <s v="Walckenaer"/>
    <s v="Axelle"/>
    <n v="980090203"/>
    <s v="ATELIER POINT COMMUN"/>
    <s v="Bonjour,_x000a__x000a_Mon entreprise a une activité de type &quot;artisanat&quot;._x000a_Le dispositif &quot;Rénovation énergétique&quot; pourrait m'intéresser car j'ai pour projet d'isoler le bâtiment (faux plafond directement sous les tuiles)_x000a_J'ai besoin d'être accompagné(e) sur ..._x000a__x000a_Merci d'avance pour votre appel"/>
    <n v="33619691469"/>
    <x v="22"/>
    <s v="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PDE"/>
    <m/>
    <m/>
    <s v="Demande claire, pas de rappel"/>
    <s v="Rénovation énergétique"/>
    <m/>
    <d v="2023-11-30T00:00:00"/>
    <s v="Aide prosposée"/>
    <s v="Démarche générale de transition écologique"/>
    <s v="https://place-des-entreprises.beta.gouv.fr/besoins/93615"/>
    <s v="CMA"/>
    <s v="CMA : Accompagnement B1 SARE RENOV réalisé avec l'entreprise le 4/12/2023. Réponse à ses questions et envoi infos sur les CEE, crédit d'impôt à la rénovation énergétique et type d'isolation sous toiture."/>
    <m/>
  </r>
  <r>
    <d v="2023-11-28T00:00:00"/>
    <s v="marie-estee.francois@cojean.fr"/>
    <s v="francois"/>
    <s v="marie-estee"/>
    <n v="43343282000036"/>
    <s v="COJEAN SAS"/>
    <s v="Bonjour,_x000a__x000a_Mon entreprise Cojean a une activité de type &quot;Restauration de type rapide&quot;._x000a_Le dispositif &quot;Aides aux relais et aux actions ponctuelles&quot; pourrait m'intéresser car j'ai pour projet d'évaluer la performance environnementale de nos produits afin de la réduire l'empreinte environnementale de mon offre et communiquer dessus pour aider les clients à aller vers nos offres végétales et / ou mieux disantes._x000a_J'ai besoin d'être accompagnée sur l'aspect financement de cette évaluation afin d'être exhaustif dans l'évaluation des produits._x000a__x000a_Merci d'avance pour votre appel_x000a__x000a_Meilleures salutations_x000a__x000a_Marie-Estée FRANCOIS_x000a_Responsable RSE"/>
    <n v="640777398"/>
    <x v="16"/>
    <s v="user_help: precise / questionnaire . parcours: objectif précis / siret: 43343282000036 / codeNaf: 56.10C / codeNAF1: / ville: PARIS 15 / codePostal: 75015 / région: Île-de-France / structure_sizes: ETI,GE / denomination: COJEAN SAS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PDE"/>
    <m/>
    <m/>
    <s v="Pas une TPME &gt; Besoin d'écoconception"/>
    <s v="Etude/Investissement Ecoconception"/>
    <s v="TF1"/>
    <d v="2023-11-30T00:00:00"/>
    <s v="Aide prosposée EXT."/>
    <m/>
    <m/>
    <m/>
    <m/>
    <m/>
  </r>
  <r>
    <d v="2023-11-29T00:00:00"/>
    <s v="friphipster@gmail.com"/>
    <s v="Roussel"/>
    <s v="Cécile"/>
    <n v="85027606400019"/>
    <s v="FRIP'HIPSTER"/>
    <s v="Bonjour,_x000a__x000a_Mon entreprise je suis gérante d'un commerce en centre ville d'une boutique de seconde depuis 6 ans , j'ai créé des emplois, je suis une magasin qui prône l'écologie._x000a_Nous avons fait tous notre mobilier en recyclage._x000a_Nous sommes actifs sur les réseaux sociaux, sur les animations faite en boutique._x000a_Pourtant depuis plusieurs mois une grosse baisse d'activité m'oblige à Licencier nos emplois, c'est pire qu'un déchirement, c'est un sentiment d'impuissance._x000a_J'ai un emploi en particulier qui crée avec les vêtements invendus des créations uniques et éco responsable c'est clairement l'avenir et pourtant je dois la licencier._x000a_Nous avons une hausse de toute les taxes , dont notamment à ce jour notre CFE qui est passé de 900€ à 1900€ , comment voulez vous que je sauve mes emplois._x000a_Je crois vraiment à mon projet , j'aime tellement mon équipe, on est vraiment dans l'air du temps ._x000a_Je n'arrive même pas à lancer notre licenciement économique car cela coûte vraiment cher , je me retrouve donc face au mur réaliste du dépôt de bilan._x000a_J'ai l'impression d'être tellement mise de côté, pas d'écoute, pas d'aide , on m'a juste dit vous n'avez qu'à faire un crédit personnel..._x000a_Je suis vraiment révoltée , je voudrais qu'on crois en moi , en mes salariés, je veux encore développer mon entreprise, je sais qu'on a du potentiel et la volonté._x000a_Allez voir nos avis Google, notre page Facebook, Instagram ou tiktok , les gens nous apprécient vraiment._x000a_C'est Frip'hipster._x000a_Aider nous , aiguillez nous , on a vraiment vraiment besoin d'aide urgemment,_x000a_J'espère que mon message sera lu, et que vous pourrez m'aider ,_x000a_Cordialement Cécile Roussel"/>
    <n v="621683287"/>
    <x v="23"/>
    <s v="user_help: precise / questionnaire . parcours: objectif précis / siret: 85027606400019 / codeNaf: 47.71Z / codeNAF1: / ville: SAINT-QUENTIN / codePostal: 02100 / région: Hauts-de-France / structure_sizes: TPE / denomination: FRIP'HIPSTER / secteur: Commerce de détail d'habillemen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2"/>
    <s v="CB"/>
    <s v="message laissé + mail"/>
    <m/>
    <m/>
    <m/>
    <m/>
    <d v="2023-12-12T00:00:00"/>
    <s v="Aide prosposée"/>
    <s v="Résoudre un problème de trésorerie"/>
    <s v="https://place-des-entreprises.beta.gouv.fr/besoins/95858"/>
    <s v="CCI, DDFIP"/>
    <s v="CCI : je me suis rendue au magasin. nous avons échangé par tél avec Mr qui a vu Madame la Maire de STQ, a un RDV avec Julie DIVE et a contacté toutes les autorités du territoire. je lui ai proposé mon aide, faire un diagnostic mais attend son rdv et me recontacte si besoin. DDFIP : orientation vers le service des impôts des entreprises pour dette fiscale et pour la cotisation foncière des entreprises. _x000a_Orientation dans un deuxième temps vers la CCSF."/>
    <m/>
  </r>
  <r>
    <d v="2023-11-29T00:00:00"/>
    <s v="ecuriesdesabsynts@gmail.com"/>
    <s v="Prud'homme"/>
    <s v="Teddy"/>
    <s v="-"/>
    <s v="Ecuries des Absynts"/>
    <s v="Bonjour,_x000a_Mon entreprise a une activité de type &quot;agriculture&quot;._x000a_Le dispositif &quot;Formations RSE&quot; pourrait m'intéresser car j'ai pour projet de ..._x000a_J'ai besoin d'être accompagné(e) sur ..._x000a_Merci d'avance pour votre appel"/>
    <n v="762213045"/>
    <x v="24"/>
    <s v="user_help: unknown / questionnaire . parcours: je ne sais pas par où commencer / siret: / codeNaf: / codeNAF1: / ville: / codePostal: / région: Normandie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L"/>
    <m/>
    <m/>
    <m/>
    <m/>
    <m/>
    <d v="2023-11-30T00:00:00"/>
    <s v="Transmis à Bpifrance"/>
    <m/>
    <m/>
    <m/>
    <m/>
    <m/>
  </r>
  <r>
    <d v="2023-11-29T00:00:00"/>
    <s v="restaurant.dore@wanadoo.fr"/>
    <s v="BAGNETTI"/>
    <s v="Valerie"/>
    <n v="45050552400014"/>
    <s v="Frederic BAGNETTI"/>
    <s v="Bonjour,_x000a__x000a_Mon entreprise a une activité de type &quot; hôtellerie et Restauration traditionnelle&quot;._x000a_Le dispositif &quot;Coup de pouce Chauffage&quot; pourrait m'intéresser car j'ai pour projet de ..._x000a_J'ai besoin d'être accompagné(e) sur ..._x000a__x000a_Merci d'avance pour votre appel"/>
    <n v="473952214"/>
    <x v="12"/>
    <s v="user_help: unknown / questionnaire . parcours: je ne sais pas par où commencer / siret: 45050552400014 / codeNaf: 56.10A / codeNAF1: / ville: VERTOLAYE / codePostal: 63480 / région: Auvergne-Rhône-Alpes / structure_sizes: TPE / denomination: nul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Changer une chaudière gaz pour une pompe à chaleur, éventuellement panneaux photovoltaïques (devis 19 000 euros) et éventuellement d’autres aides pour rénovation "/>
    <m/>
    <s v="Journal de l'hôtellerie"/>
    <d v="2023-11-30T00:00:00"/>
    <s v="Aide prosposée"/>
    <s v="Démarche générale de transition écologique"/>
    <s v="https://place-des-entreprises.beta.gouv.fr/besoins/93680"/>
    <s v="CCI"/>
    <s v="CCI : Demande transmise le 04/12 à Arnaud PETIT, conseiller TPE"/>
    <m/>
  </r>
  <r>
    <d v="2023-11-29T00:00:00"/>
    <s v="contact@alptrans.com"/>
    <s v="Requier"/>
    <s v="Corinne"/>
    <n v="811735190"/>
    <s v="ALPTRANS"/>
    <s v="Bonjour,_x000a__x000a_Mon entreprise a une activité de type &quot;artisanat&quot;._x000a_Le dispositif &quot;Bonus écologique&quot; pourrait m'intéresser car j'ai pour projet de ..._x000a_J'ai besoin d'être accompagné(e) sur ..._x000a__x000a_Merci d'avance pour votre appel"/>
    <n v="637683974"/>
    <x v="20"/>
    <s v="user_help: unknown / questionnaire . parcours: je ne sais pas par où commencer / siret: / codeNaf: / codeNAF1: / ville: / codePostal: / région: Auvergne-Rhône-Alpes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Société de taxi, vient d'acheter un véhicule hybride. Souhaite détails d'éligibilité au bonus écologique."/>
    <s v="Bonus écologique"/>
    <m/>
    <d v="2023-12-01T00:00:00"/>
    <s v="Aide prosposée"/>
    <s v="Démarche générale de transition écologique"/>
    <s v="https://place-des-entreprises.beta.gouv.fr/besoins/93882"/>
    <s v="CMA"/>
    <s v="CMA : Informations transmises concernant les aides possibles"/>
    <m/>
  </r>
  <r>
    <d v="2023-11-29T00:00:00"/>
    <s v="thomasbourdeau@me.com"/>
    <s v="Bourdeau"/>
    <s v="Thomas"/>
    <n v="82036305900024"/>
    <s v="BETB06"/>
    <s v="Bonjour,_x000a__x000a_Mon entreprise a une activité de type &quot;Activité des économistes de la construction&quot;._x000a_Le dispositif &quot;Rénovation énergétique&quot; pourrait m'intéresser car j'ai pour projet de rénover thermiquement mon bureau_x000a_J'ai besoin d'être accompagné(e) sur les aides possibles_x000a__x000a_Merci d'avance pour votre appel"/>
    <n v="673634751"/>
    <x v="22"/>
    <s v="user_help: precise / questionnaire . parcours: objectif précis / siret: 82036305900024 / codeNaf: 74.90A / codeNAF1: / ville: NICE / codePostal: 06000 / région: Provence-Alpes-Côte d'Azur / structure_sizes: TPE / denomination: BETB06 / secteur: Activité des économistes de la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Rénovation énergétique"/>
    <m/>
    <d v="2023-11-30T00:00:00"/>
    <s v="Sans réponse PDE"/>
    <s v="Démarche générale de transition écologique"/>
    <s v="https://place-des-entreprises.beta.gouv.fr/besoins/93623"/>
    <s v="CCI"/>
    <m/>
    <m/>
  </r>
  <r>
    <d v="2023-11-29T00:00:00"/>
    <s v="alexandre.mouzon@notaires.fr"/>
    <s v="MOUZON"/>
    <s v="Alexandre"/>
    <n v="34302217400019"/>
    <s v="OFFICE NOTARIAL MOUZON, SCP DE NOTAIRE TITULAIRE D'UN OFFICE NOTARIAL."/>
    <s v="Bonjour,_x000a__x000a_Mon entreprise a une activité de type &quot;Activités juridiques&quot;._x000a_Le dispositif &quot;Rénovation énergétique&quot; pourrait m'intéresser car j'ai pour projet de chauffage par pompe à chaleur air/air._x000a_J'ai besoin d'être accompagné(e) sur ce projet._x000a__x000a_Merci d'avance pour votre appel"/>
    <n v="635149748"/>
    <x v="22"/>
    <s v="user_help: unknown / questionnaire . parcours: je ne sais pas par où commencer / siret: 34302217400019 / codeNaf: 69.10Z / codeNAF1: / ville: CHARLEVILLE-MEZIERES / codePostal: 08000 / région: Grand Est / structure_sizes: TPE / denomination: OFFICE NOTARIAL MOUZON, SCP DE NOTAIR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Demande claire, pas de rappel"/>
    <m/>
    <m/>
    <d v="2023-11-30T00:00:00"/>
    <s v="Aide prosposée"/>
    <s v="Démarche générale de transition écologique"/>
    <s v="https://place-des-entreprises.beta.gouv.fr/besoins/93627"/>
    <s v="CCI"/>
    <s v="CCI : pas de commentaire"/>
    <m/>
  </r>
  <r>
    <d v="2023-11-29T00:00:00"/>
    <s v="c.yontchouha@f2elec.fr"/>
    <s v="Yontchouha"/>
    <s v="Cyrille"/>
    <n v="82149303800029"/>
    <s v="F2 ELEC"/>
    <s v="Bonjour,_x000a__x000a_Mon entreprise a une activité de type &quot;Travaux d'installation électrique dans tous locaux&quot;._x000a_Le dispositif &quot;Bonus écologique&quot; pourrait m'intéresser car j'ai pour projet de ..._x000a_J'ai besoin d'être accompagné(e) sur ..._x000a__x000a_Merci d'avance pour votre appel"/>
    <n v="984450696"/>
    <x v="20"/>
    <s v="user_help: unknown / questionnaire . parcours: je ne sais pas par où commencer / siret: 82149303800029 / codeNaf: 43.21A / codeNAF1: / ville: SAINT-MAUR-DES-FOSSES / codePostal: 94100 / région: Île-de-France / structure_sizes: TPE / denomination: F2 ELEC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envisage d’acheter un deuxième véhicule électrique, souhaite connaître critères précis d'éligibilité au bonus écologique"/>
    <m/>
    <s v="TF1"/>
    <d v="2023-11-30T00:00:00"/>
    <s v="Prise en charge"/>
    <s v="Démarche générale de transition écologique"/>
    <s v="https://place-des-entreprises.beta.gouv.fr/besoins/93697"/>
    <s v="CCI, CMA"/>
    <s v="CMA : Entreprise contactée par un expert, CCI : HORS RESSORT CCI - Aide à l'acquisition de véhicules propres pour professionnels franciliens concerne le Conseil Régional"/>
    <m/>
  </r>
  <r>
    <d v="2023-11-29T00:00:00"/>
    <s v="d.coudert@coupdair.fr"/>
    <s v="Coudert"/>
    <s v="Dimitri"/>
    <n v="90915209200013"/>
    <s v="COUPDAIR"/>
    <s v="Bonjour,_x000a__x000a_Mon entreprise a une activité de type &quot;Autres activités nettoyage des bâtiments et nettoyage industriel&quot;._x000a_Le dispositif &quot;Aides aux relais et aux actions ponctuelles&quot; pourrait m'intéresser car j'ai pour projet de ..._x000a_J'ai besoin d'être accompagné(e) sur ..._x000a__x000a_Merci d'avance pour votre appel"/>
    <n v="789045968"/>
    <x v="16"/>
    <s v="user_help: unknown / questionnaire . parcours: je ne sais pas par où commencer / siret: 90915209200013 / codeNaf: 81.22Z / codeNAF1: / ville: CHAVONNE / codePostal: 02370 / région: Hauts-de-France / structure_sizes: TPE / denomination: COUPDAIR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m/>
    <m/>
    <s v="Demande générale d'information"/>
    <s v="Tremplin"/>
    <s v="TF1"/>
    <d v="2023-11-30T00:00:00"/>
    <s v="Aide prosposée EXT."/>
    <m/>
    <m/>
    <m/>
    <m/>
    <m/>
  </r>
  <r>
    <d v="2023-11-29T00:00:00"/>
    <s v="j.petit@coustenoblesa.fr"/>
    <s v="Petit"/>
    <s v="Jonathan"/>
    <n v="33203797700060"/>
    <s v="COUSTENOBLE"/>
    <s v="Bonjour,_x000a__x000a_Mon entreprise a une activité de type &quot;Fabrication d'aliments pour animaux de compagnie&quot;._x000a_Le dispositif &quot;Aides au réemploi des emballages&quot; pourrait m'intéresser car j'ai pour projet de ..._x000a_J'ai besoin d'être accompagné(e) sur ..._x000a__x000a_Merci d'avance pour votre appel"/>
    <n v="789073621"/>
    <x v="21"/>
    <s v="user_help: unknown / questionnaire . parcours: je ne sais pas par où commencer / siret: 33203797700060 / codeNaf: 10.92Z / codeNAF1: / ville: AUCHEL / codePostal: 62260 / région: Hauts-de-France / structure_sizes: PME / denomination: COUSTENOBLE / secteur: Fabrication d'aliments pour animaux de compagn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
    <x v="1"/>
    <s v="Léo"/>
    <s v="Message laissé"/>
    <m/>
    <m/>
    <m/>
    <m/>
    <d v="2023-11-30T00:00:00"/>
    <s v="Sans réponse"/>
    <m/>
    <m/>
    <m/>
    <m/>
    <m/>
  </r>
  <r>
    <d v="2023-11-29T00:00:00"/>
    <s v="la-bourse-des-gourmets@orange.fr"/>
    <s v="Escalle"/>
    <s v="Francois"/>
    <n v="95131021800015"/>
    <s v="LA BOURSE DES GOURMETS"/>
    <s v="Bonjour,_x000a__x000a_Mon entreprise a une activité de type &quot;Restauration traditionnelle&quot;._x000a_Le dispositif &quot;Fonds Tourisme Durable&quot; pourrait m'intéresser car j'ai pour projet de ...rénover l intérieur du restaurant_x000a_J'ai besoin d'être accompagné(e) sur ..._x000a__x000a_Merci d'avance pour votre appel"/>
    <n v="609886798"/>
    <x v="7"/>
    <s v="user_help: precise / questionnaire . parcours: objectif précis / siret: 95131021800015 / codeNaf: 56.10A / codeNAF1: / ville: SAUMUR / codePostal: 49400 / région: Pays de la Loire / structure_sizes: TPE / denomination: LA BOURSE DES GOURMET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s v="Message laissé"/>
    <m/>
    <m/>
    <m/>
    <m/>
    <d v="2023-11-30T00:00:00"/>
    <s v="Sans réponse"/>
    <m/>
    <m/>
    <m/>
    <m/>
    <m/>
  </r>
  <r>
    <d v="2023-11-29T00:00:00"/>
    <s v="estrade.alain@free.fr"/>
    <s v="Estrade"/>
    <s v="Antoine"/>
    <n v="81519982300015"/>
    <s v="LA MER A BOIRE"/>
    <s v="Bonjour,_x000a__x000a_Mon entreprise a une activité de type &quot;Fabrication de bière&quot;._x000a_Le dispositif &quot;Aides aux relais et aux actions ponctuelles&quot; pourrait m'intéresser car j'ai pour projet de diminuer ma consommation d energie_x000a_J'ai besoin d'être accompagné(e) sur les aides à l installation. Merci_x000a__x000a_Merci d'avance pour votre appel"/>
    <n v="767776818"/>
    <x v="16"/>
    <s v="user_help: unknown / questionnaire . parcours: je ne sais pas par où commencer / siret: 81519982300015 / codeNaf: 11.05Z / codeNAF1: / ville: GRUISSAN / codePostal: 11430 / région: Occitanie / structure_sizes: TPE / denomination: LA MER A BOIRE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m/>
    <m/>
    <s v="Fut réutilisable en inox"/>
    <s v="Aides au réemploi des emballages et des contenants"/>
    <m/>
    <d v="2023-11-30T00:00:00"/>
    <s v="Aide prosposée EXT."/>
    <m/>
    <m/>
    <m/>
    <m/>
    <m/>
  </r>
  <r>
    <d v="2023-11-29T00:00:00"/>
    <s v="heidet.christophe@orange.fr"/>
    <s v="heidet"/>
    <s v="christophe"/>
    <n v="82216738300014"/>
    <s v="HEIDET"/>
    <s v="Bonjour,_x000a__x000a_Mon entreprise a une activité de type &quot;autre secteur&quot;._x000a_Le dispositif &quot;Étude &quot;solaire thermique&quot;&quot; pourrait m'intéresser car j'ai pour projet de ..._x000a_J'ai besoin d'être accompagné(e) sur ..._x000a__x000a_Merci d'avance pour votre appel"/>
    <n v="680612964"/>
    <x v="25"/>
    <s v="user_help: unknown / questionnaire . parcours: je ne sais pas par où commencer / siret: / codeNaf: / codeNAF1: / ville: / codePostal: / région: Hauts-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m/>
    <m/>
    <s v="Demande claire / étude thermique"/>
    <s v="Etude de faisabilité solaire thermique"/>
    <m/>
    <d v="2023-11-30T00:00:00"/>
    <s v="Aide prosposée EXT."/>
    <m/>
    <m/>
    <m/>
    <m/>
    <m/>
  </r>
  <r>
    <d v="2023-11-29T00:00:00"/>
    <s v="alexandre.mouzon@gmail.com"/>
    <s v="Mouzon"/>
    <s v="Alexandre"/>
    <n v="34302217400019"/>
    <s v="OFFICE NOTARIAL MOUZON, SCP DE NOTAIRE TITULAIRE D'UN OFFICE NOTARIAL."/>
    <s v="Bonjour,_x000a__x000a_Mon entreprise a une activité de type &quot;Activités juridiques&quot;._x000a_Le dispositif &quot;Tremplin&quot; pourrait m'intéresser car j'ai pour projet de d’installer un système de chauffage par pompe à chaleur air/air._x000a_J'ai besoin d'être accompagné(e) sur ce projet._x000a__x000a_Merci d'avance pour votre appel"/>
    <n v="635149748"/>
    <x v="1"/>
    <s v="user_help: unknown / questionnaire . parcours: je ne sais pas par où commencer / siret: 34302217400019 / codeNaf: 69.10Z / codeNAF1: / ville: CHARLEVILLE-MEZIERES / codePostal: 08000 / région: Grand Est / structure_sizes: TPE / denomination: OFFICE NOTARIAL MOUZON, SCP DE NOTAIR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B"/>
    <m/>
    <m/>
    <s v="Doublon avec ligne 86"/>
    <m/>
    <m/>
    <m/>
    <s v="Test"/>
    <m/>
    <m/>
    <m/>
    <m/>
    <m/>
  </r>
  <r>
    <d v="2023-11-29T00:00:00"/>
    <s v="as.coupel@gmail.com"/>
    <s v="COUPEL"/>
    <s v="ANNE-SOPHIE"/>
    <m/>
    <m/>
    <s v="Bonjour,_x000a__x000a_Mon entreprise a une activité de type &quot;tourisme&quot;._x000a_Le dispositif &quot;Aides au réemploi des emballages&quot; pourrait m'intéresser car j'ai pour projet de ..._x000a_J'ai besoin d'être accompagné(e) sur ..._x000a__x000a_Merci d'avance pour votre appel"/>
    <n v="33647342184"/>
    <x v="21"/>
    <s v="user_help: unknown / questionnaire . parcours: je ne sais pas par où commencer / siret: / codeNaf: / codeNAF1: / ville: / codePostal: / région: Nouvelle-Aquitaine / structure_sizes: PME / denomination: / secteur: tourisme / entreprise . effectif: 2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wastes_audit"/>
    <x v="1"/>
    <s v="Léo"/>
    <m/>
    <m/>
    <s v="Quelqu'un de la CCI qui voulait savoir le délai de réponse"/>
    <m/>
    <m/>
    <d v="2023-11-30T00:00:00"/>
    <s v="Test"/>
    <m/>
    <m/>
    <m/>
    <m/>
    <m/>
  </r>
  <r>
    <d v="2023-11-29T00:00:00"/>
    <s v="christelle.bedes@ademe.fr"/>
    <s v="BEDES"/>
    <s v="Christelle"/>
    <m/>
    <m/>
    <s v="Bonjour,_x000a__x000a_Mon entreprise a une activité de type &quot;tourisme&quot;._x000a_Le dispositif &quot;Fonds Tourisme Durable&quot; pourrait m'intéresser car j'ai pour projet de ..._x000a_J'ai besoin d'être accompagné(e) pour savoir où ma demande arrive et comment elle est renvoyée._x000a__x000a_Merci d'avance pour votre appel"/>
    <n v="467998122"/>
    <x v="7"/>
    <s v="user_help: precise / questionnaire . parcours: objectif précis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Quelqu'un de l'ADEME pour test"/>
    <m/>
    <m/>
    <d v="2023-11-30T00:00:00"/>
    <s v="Test"/>
    <m/>
    <m/>
    <m/>
    <m/>
    <m/>
  </r>
  <r>
    <d v="2023-11-30T00:00:00"/>
    <s v="severine.captour@cap5.com"/>
    <s v="WARLOP"/>
    <s v="Séverine"/>
    <m/>
    <m/>
    <s v="Bonjour,_x000a__x000a_Mon entreprise a une activité de type &quot;tourisme&quot;._x000a_Le dispositif &quot;Eco-Défis &quot; pourrait m'intéresser car j'ai pour projet d'organiser une un chantier participatif de plantation d'arbustes à l'occasion de notre séminaire d'entreprise en mars prochain..._x000a_Merci d'avance pour votre appel"/>
    <n v="333616361369"/>
    <x v="23"/>
    <s v="user_help: unknown / questionnaire . parcours: je ne sais pas par où commencer / siret: / codeNaf: / codeNAF1: / ville: / codePostal: / région: Hauts-de-France / structure_sizes: PME / denomination: / secteur: tourisme / entreprise . effectif: 2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2"/>
    <s v="CB"/>
    <s v="message laissé + mail"/>
    <m/>
    <m/>
    <m/>
    <m/>
    <m/>
    <s v="Sans réponse"/>
    <m/>
    <m/>
    <m/>
    <m/>
    <m/>
  </r>
  <r>
    <d v="2023-11-30T00:00:00"/>
    <s v="c.fernique@herault.cci.fr"/>
    <s v="FERNIQUE"/>
    <s v="christophe"/>
    <n v="13002263500010"/>
    <s v="CHAMBRE DE COMMERCE ET D'INDUSTRIE TERRITORIALE DE L'HERAULT (CCIT)"/>
    <s v="Bonjour,_x000a__x000a_Mon entreprise a une activité de type &quot;Activités des organisations patronales et consulaires&quot;._x000a_Le dispositif &quot;Formations RSE&quot; pourrait m'intéresser car j'ai pour projet de ..._x000a_J'ai besoin d'être accompagné(e) sur ..._x000a__x000a_Merci d'avance pour votre appel"/>
    <n v="617904551"/>
    <x v="24"/>
    <s v="user_help: precise / questionnaire . parcours: objectif précis / siret: 13002263500010 / codeNaf: 94.11Z / codeNAF1: / ville: MONTPELLIER / codePostal: 34000 / région: Occitanie / structure_sizes: PME / denomination: CHAMBRE DE COMMERCE ET D'INDUSTRIE TERRITORIALE DE L'HERAULT / secteur: Activités des organisations patronales et consul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JB"/>
    <m/>
    <m/>
    <m/>
    <m/>
    <m/>
    <d v="2023-12-01T00:00:00"/>
    <s v="Transmis à Bpifrance"/>
    <m/>
    <m/>
    <m/>
    <m/>
    <m/>
  </r>
  <r>
    <d v="2023-11-30T00:00:00"/>
    <s v="najib.mouhsine@hobart.fr"/>
    <s v="Mouhsine"/>
    <s v="najib"/>
    <n v="56207773500404"/>
    <s v="COMPAGNIE HOBART SA (HOBART ECOMAX BY HOBART)"/>
    <s v="Bonjour,_x000a__x000a_Mon entreprise a une activité de type &quot;autre secteur&quot;._x000a_Le dispositif &quot;Diag Perf'Immo&quot; pourrait m'intéresser car j'ai pour projet de réduire la consommation énergétique du bâtiment._x000a_J'ai besoin d'être accompagné pour établir un bilan énergétique._x000a__x000a_Merci d'avance pour votre appel"/>
    <n v="682991624"/>
    <x v="17"/>
    <s v="user_help: unknown / questionnaire . parcours: je ne sais pas par où commencer / siret: / codeNaf: / codeNAF1: / ville: / codePostal: / région: Île-de-France / structure_sizes: ETI,GE / denomination: / secteur: autre secteur / entreprise . effectif: 251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3-12-01T00:00:00"/>
    <s v="Transmis à Bpifrance"/>
    <m/>
    <m/>
    <m/>
    <m/>
    <m/>
  </r>
  <r>
    <d v="2023-11-30T00:00:00"/>
    <s v="ben@hospitalitysr.com"/>
    <s v="Sauvage"/>
    <s v="Benoit"/>
    <n v="97868470200027"/>
    <s v="BCOME"/>
    <s v="Bonjour,_x000a__x000a_Mon entreprise a une activité de type &quot;Location meublé thématique autours du développement durable&quot;._x000a_Le dispositif &quot;Prêt Vert&quot; pourrait m'intéresser car j'ai pour projet de développement et renforcement de mon activité au travers de séjours courts de sensibilisation des visiteurs de la région Alpes Maritimes au développement durable, la transition écologique, la décarbonisation et l'économie circulaire._x000a_J'ai besoin d'être accompagné(e) sur la rénovation écologique des deux biens dont j'ai la gestion, la création de jardin potager, composting, recyclage, apiculture._x000a__x000a_je vous remercie par avance pour prendre ma demande en considération et reste à votre attente pour tout complément d'information souhaité._x000a__x000a_Sinceres salutations,_x000a__x000a_Benoit Sauvage."/>
    <n v="640471273"/>
    <x v="19"/>
    <s v="user_help: precise / questionnaire . parcours: objectif précis / siret: 97868470200027 / codeNaf: 64.20Z / codeNAF1: / ville: VALBONNE / codePostal: 06560 / région: Provence-Alpes-Côte d'Azur / structure_sizes: TPE / denomination: BCOM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3-12-01T00:00:00"/>
    <s v="Transmis à Bpifrance"/>
    <m/>
    <m/>
    <m/>
    <m/>
    <m/>
  </r>
  <r>
    <d v="2023-11-30T00:00:00"/>
    <s v="ats.energies@gmail.com"/>
    <s v="ETIENNE"/>
    <s v="Ghislain"/>
    <n v="48223036400036"/>
    <s v="ATOUT SERVICES"/>
    <s v="Bonjour,_x000a__x000a_Mon entreprise a une activité de type &quot;Travaux d'installation équipements thermiques et climatisation&quot;._x000a_Le dispositif &quot;Diag Perf'Immo&quot; pourrait m'intéresser car j'ai pour projet de remplacer le moyen de chauffage, refaire l'isolation et remplacer les ouvertures, car tout cela à plus de 30ans._x000a__x000a_Merci d'avance pour votre appel"/>
    <n v="618961966"/>
    <x v="17"/>
    <s v="user_help: precise / questionnaire . parcours: objectif précis / siret: 48223036400036 / codeNaf: 43.22B / codeNAF1: / ville: LES TOUCHES / codePostal: 44390 / région: Pays de la Loire / structure_sizes: TPE / denomination: ATOUT SERVICES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m/>
    <s v="Transmis à Bpifrance"/>
    <m/>
    <m/>
    <m/>
    <m/>
    <m/>
  </r>
  <r>
    <d v="2023-11-30T00:00:00"/>
    <s v="sb@climadec.fr"/>
    <s v="BOUCHET"/>
    <s v="Sébastien"/>
    <n v="45045667800017"/>
    <s v="CLIMAX - GROUP ADEC (ADEC)"/>
    <s v="Bonjour,_x000a__x000a_Mon entreprise a une activité de type &quot;Travaux d'installation d'eau et de gaz en tous locaux&quot;._x000a_Le dispositif &quot;Diag Perf'Immo&quot; pourrait m'intéresser car j'ai pour projet de faire des économie d'énergie_x000a_J'ai besoin d'être accompagné(e) sur divers projets solaire photovoltaïque et changement de système de chauffage._x000a__x000a_Merci d'avance pour votre appel"/>
    <n v="662816001"/>
    <x v="17"/>
    <s v="user_help: precise / questionnaire . parcours: objectif précis / siret: 45045667800017 / codeNaf: 43.22A / codeNAF1: / ville: PEIPIN / codePostal: 04200 / région: Provence-Alpes-Côte d'Azur / structure_sizes: TPE / denomination: CLIMAX - GROUP ADEC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3-12-01T00:00:00"/>
    <s v="Transmis à Bpifrance"/>
    <m/>
    <m/>
    <m/>
    <m/>
    <m/>
  </r>
  <r>
    <d v="2023-11-30T00:00:00"/>
    <s v="xavier@fluxconsult.fr"/>
    <s v="Everaere"/>
    <s v="Xavier"/>
    <n v="88888197600011"/>
    <s v="FLUX CONSULT"/>
    <s v="Bonjour,_x000a__x000a_Mon entreprise a une activité de type &quot;Conseil pour les affaires et autres conseils de gestion&quot;._x000a_Le dispositif &quot;Coup de pouce Chauffage&quot; pourrait m'intéresser car j'ai pour projet d'installation de panneaux solaires_x000a_J'ai besoin d'être accompagné sur ce sujet_x000a__x000a_Merci d'avance pour votre appel"/>
    <n v="610790897"/>
    <x v="12"/>
    <s v="user_help: unknown / questionnaire . parcours: je ne sais pas par où commencer / siret: 88888197600011 / codeNaf: 70.22Z / codeNAF1: / ville: NOMAIN / codePostal: 59310 / région: Hauts-de-France / structure_sizes: TPE / denomination: FLUX CONSUL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Demande claire, pas de rappel"/>
    <s v="Étude &quot;photovoltaïque&quot;"/>
    <m/>
    <d v="2023-11-30T00:00:00"/>
    <s v="Sans réponse"/>
    <s v="Faire des économies d'énergie"/>
    <s v="https://place-des-entreprises.beta.gouv.fr/besoins/93793"/>
    <s v="CCI, Bpi"/>
    <m/>
    <m/>
  </r>
  <r>
    <d v="2023-11-30T00:00:00"/>
    <s v="restaurant-lincontournable@orange.fr"/>
    <s v="Save"/>
    <s v="OLIVIER"/>
    <n v="80764821700014"/>
    <s v="SAVE AND CO"/>
    <s v="Bonjour,_x000a__x000a_Mon entreprise a une activité de type &quot;Restauration traditionnelle&quot;._x000a_Le dispositif &quot;Coup de pouce Chauffage&quot; pourrait m'intéresser car j'ai pour projet de pour réduire mon impact sur l'environnement mais aussi réduire mon cout_x000a__x000a_Merci d'avance pour votre appel"/>
    <n v="33603176930"/>
    <x v="12"/>
    <s v="user_help: unknown / questionnaire . parcours: je ne sais pas par où commencer / siret: 80764821700014 / codeNaf: 56.10A / codeNAF1: / ville: GRENAY / codePostal: 38540 / région: Auvergne-Rhône-Alpes / structure_sizes: TPE / denomination: SAVE AND CO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Demande de conseils et de financements. Ne sait pas par où commencer. Panneaux photovoltaïques, tri des cartons, compostage... autres ?"/>
    <m/>
    <m/>
    <d v="2023-12-01T00:00:00"/>
    <s v="Aide prosposée"/>
    <m/>
    <s v="https://place-des-entreprises.beta.gouv.fr/besoins/93843"/>
    <s v="CCI, Bpi"/>
    <s v="CCI et Bpi sans commentaire"/>
    <m/>
  </r>
  <r>
    <d v="2023-11-30T00:00:00"/>
    <s v="eric.masbou.44009@notaires.fr"/>
    <s v="MASBOU"/>
    <s v="Eric"/>
    <n v="34227069100021"/>
    <s v="OFFICE DU DOME - NOTAIRES"/>
    <s v="Bonjour,_x000a__x000a_Mon entreprise a une activité de type &quot;Activités juridiques&quot;._x000a_Le dispositif &quot;Bonus écologique&quot; pourrait m'intéresser car j'ai pour projet de ..._x000a_J'ai besoin d'être accompagné(e) sur ..._x000a__x000a_Merci d'avance pour votre appel"/>
    <n v="240737450"/>
    <x v="20"/>
    <s v="user_help: unknown / questionnaire . parcours: je ne sais pas par où commencer / siret: 34227069100021 / codeNaf: 69.10Z / codeNAF1: / ville: NANTES / codePostal: 44100 / région: Pays de la Loire / structure_sizes: PME / denomination: OFFICE DU DOME - NOTAIRES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Changement de deux véhicules pour des véhicules hybrides (en location ?). Et recherches de financements pour la déminéralisation d'un parking et la création d'espaces verts."/>
    <s v="Bonus écologique"/>
    <s v="via la BPI"/>
    <d v="2023-12-01T00:00:00"/>
    <s v="Prise en charge"/>
    <s v="Faire des économies d'énergie"/>
    <s v="https://place-des-entreprises.beta.gouv.fr/besoins/93852"/>
    <s v="CCI, Agence de dev éco"/>
    <s v="CCI : pas de réponse pour le moment, Agence dev régionale : J'ai appelé l'entreprise et un rendez-vous est programmé en visio le 13/12"/>
    <m/>
  </r>
  <r>
    <d v="2023-11-30T00:00:00"/>
    <s v="gomiaristophane22@gmail.com"/>
    <s v="GOMI"/>
    <s v="Aristophane"/>
    <m/>
    <m/>
    <s v="Bonjour,_x000a__x000a_Mon entreprise a une activité de type &quot;industrie&quot;._x000a_Le dispositif &quot;Audit énergétique en industrie&quot; pourrait m'intéresser car j'ai pour projet de ..._x000a_J'ai besoin d'être accompagné(e) sur ..._x000a__x000a_Merci d'avance pour votre appel"/>
    <n v="33557843055"/>
    <x v="26"/>
    <s v="user_help: precise / questionnaire . parcours: objectif précis / siret: / codeNaf: / codeNAF1: / ville: / codePostal: / région: Nouvelle-Aquitain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Valorisation de déchets agricoles"/>
    <m/>
    <m/>
    <d v="2023-11-30T00:00:00"/>
    <s v="Transmettre à PDE"/>
    <m/>
    <m/>
    <m/>
    <m/>
    <m/>
  </r>
  <r>
    <d v="2023-11-30T00:00:00"/>
    <s v="lesombrais@gmail.com"/>
    <s v="Gervais"/>
    <s v="Denise"/>
    <n v="75131884100010"/>
    <s v="SARL LE CHATEAU DES OMBRAIS"/>
    <s v="Bonjour,_x000a__x000a_Mon entreprise a une activité de type &quot;Autres activités récréatives et de loisirs&quot;._x000a_Le dispositif &quot;Aides aux relais et aux actions ponctuelles&quot; pourrait m'intéresser car j'ai pour projet de ..._x000a_J'ai besoin d'être accompagné(e) sur ..._x000a__x000a_Merci d'avance pour votre appel"/>
    <n v="631861840"/>
    <x v="16"/>
    <s v="user_help: unknown / questionnaire . parcours: je ne sais pas par où commencer / siret: 75131884100010 / codeNaf: 93.29Z / codeNAF1: / ville: LA ROCHEFOUCAULD-EN-ANGOUMOIS / codePostal: 16110 / région: Nouvelle-Aquitaine / structure_sizes: TPE / denomination: SARL LE CHATEAU DES OMBRAIS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m/>
    <m/>
    <s v="Borne de rechargement sur parking"/>
    <m/>
    <s v="TF1"/>
    <d v="2023-12-12T00:00:00"/>
    <s v="Sans réponse PDE"/>
    <s v="Démarche générale de transition écologique"/>
    <s v="https://place-des-entreprises.beta.gouv.fr/besoins/95775"/>
    <s v="CCI, CMA"/>
    <s v="CCI : Renvoi vers les dispositifs d'aides et de prêts + programme Baisse les WattsRenvoi vers les dispositifs d'aides et de prêts + programme Baisse les Watts ; CMA : proposition de reduire mes couts en preservant l'envirnnementproposition de reduire mes couts en preservant l'envirnnement"/>
    <m/>
  </r>
  <r>
    <d v="2023-11-30T00:00:00"/>
    <s v="mathieu.ressejac@gmail.com"/>
    <s v="RESSEJAC"/>
    <s v="MATHIEU"/>
    <n v="81766899900011"/>
    <s v="LES ACOLYTES"/>
    <s v="Bonjour,_x000a__x000a_Mon entreprise a une activité de type &quot;Fabrication de bière&quot;._x000a_Le dispositif &quot;Tremplin&quot; pourrait m'intéresser dans le cadre de nouveaux projets de développement, ainsi que pour optimiser notre empreinte écologique._x000a__x000a_L'éventualité d'une aide financière serait pour nous une vraie aide à la décision pour la concrétisation de nos projets._x000a__x000a_Merci d'avance pour votre appel._x000a__x000a_Mathieu Resséjac_x000a_Directeur de la Brasserie les Acolytes"/>
    <n v="686176200"/>
    <x v="1"/>
    <s v="user_help: unknown / questionnaire . parcours: je ne sais pas par où commencer / siret: 81766899900011 / codeNaf: 11.05Z / codeNAF1: / ville: LUZECH / codePostal: 46140 / région: Occitanie / structure_sizes: TPE / denomination: LES ACOLYTES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s v="Message laissé"/>
    <m/>
    <m/>
    <m/>
    <m/>
    <d v="2023-11-30T00:00:00"/>
    <s v="Sans réponse"/>
    <m/>
    <m/>
    <m/>
    <m/>
    <m/>
  </r>
  <r>
    <d v="2023-11-30T00:00:00"/>
    <s v="jean.paravisini@upe13.com"/>
    <s v="paravisini"/>
    <s v="jean"/>
    <n v="31744322400017"/>
    <s v="SCI INTERPROFESSIONNELLE (SICI)"/>
    <s v="Bonjour,_x000a__x000a_Mon entreprise a une activité de type &quot;Location de terrains et d'autres biens immobiliers&quot;._x000a_Le dispositif &quot;Rénovation Petit Tertiaire Privé&quot; pourrait m'intéresser car j'ai pour projet de faire une rénovation totale du bâtiment_x000a_J'ai besoin d'être accompagné(e) sur l'aspect technique et financier de l'opération_x000a__x000a_Merci d'avance pour votre appel"/>
    <s v="04.91.57.71.07"/>
    <x v="27"/>
    <s v="user_help: unknown / questionnaire . parcours: je ne sais pas par où commencer / siret: 31744322400017 / codeNaf: 68.20B / codeNAF1: / ville: MARSEILLE 1 / codePostal: 13001 / région: Provence-Alpes-Côte d'Azur / structure_sizes: TPE / denomination: SCI INTERPROFESSIONNELLE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etic_performance_audit"/>
    <x v="1"/>
    <s v="Léo"/>
    <m/>
    <m/>
    <s v="Diag performance énergétique"/>
    <s v="Diag perf'immo"/>
    <m/>
    <d v="2023-12-01T00:00:00"/>
    <s v="Aide prosposée EXT."/>
    <m/>
    <m/>
    <m/>
    <m/>
    <m/>
  </r>
  <r>
    <d v="2023-11-30T00:00:00"/>
    <s v="contact@hotel-terriciae.fr"/>
    <s v="bono"/>
    <s v="veronique"/>
    <n v="45004196700024"/>
    <s v="HOTEL TERRICIAE"/>
    <s v="Bonjour,_x000a__x000a_Mon entreprise a une activité de type &quot;Hôtels et hébergement similaire&quot;._x000a_Le dispositif &quot;Étude &quot;solaire thermique&quot;&quot; pourrait m'intéresser car j'ai pour projet d'installer des panneaux solaires pour faire de l'auto-consommation._x000a_J'ai besoin d'être accompagnée sur ce projet._x000a__x000a_Merci d'avance pour votre appel"/>
    <n v="490970670"/>
    <x v="25"/>
    <s v="user_help: precise / questionnaire . parcours: objectif précis / siret: 45004196700024 / codeNaf: 55.10Z / codeNAF1: / ville: MOURIES / codePostal: 13890 / région: Provence-Alpes-Côte d'Azur / structure_sizes: TPE / denomination: HOTEL TERRICIA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Etude solaire"/>
    <s v="Etude de faisabilité d'installation solaire thermique"/>
    <m/>
    <d v="2023-12-05T00:00:00"/>
    <s v="Aide prosposée EXT."/>
    <m/>
    <m/>
    <m/>
    <m/>
    <m/>
  </r>
  <r>
    <d v="2023-11-30T00:00:00"/>
    <s v="leopolda@sednove.studio"/>
    <s v="Contaux-Bellina"/>
    <s v="Leopolda"/>
    <n v="85237750600013"/>
    <s v="LCB ENTREPRISES"/>
    <s v="Bonjour,_x000a__x000a_Mon entreprise a une activité de type &quot;Activités spécialisées de design&quot; : nous aidons les entreprises du secteur mode &amp; luxe à réemployer leurs déchets de matière afin d'éviter leur destruction et leur permettre de communiquer concrètement sur leurs engagements écologiques._x000a_Le dispositif &quot;Aides aux relais et aux actions ponctuelles&quot; pourrait m'intéresser car j'ai pour projet de recruter une personne pour gérer la transition écologique de nos clients._x000a__x000a_Merci d'avance pour votre prise de contact_x000a_Cordialement,_x000a__x000a_Leopolda Contaux-Bellina_x000a_Fondatrice SED NOVE STUDIO"/>
    <n v="768140975"/>
    <x v="16"/>
    <s v="user_help: precise / questionnaire . parcours: objectif précis / siret: 85237750600013 / codeNaf: 74.10Z / codeNAF1: / ville: MONTMORENCY / codePostal: 95160 / région: Île-de-France / structure_sizes: TPE / denomination: LCB ENTREPRISES / secteur: Activités spécialisées de desig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1"/>
    <s v="Léo"/>
    <s v="Proposition de rendez-vous par mail"/>
    <m/>
    <m/>
    <m/>
    <m/>
    <d v="2023-12-05T00:00:00"/>
    <s v="A rappeler"/>
    <m/>
    <m/>
    <m/>
    <m/>
    <m/>
  </r>
  <r>
    <d v="2023-11-30T00:00:00"/>
    <s v="fducreuzet@orange.fr"/>
    <s v="ducreuzet"/>
    <s v="frederic"/>
    <n v="83002627400019"/>
    <s v="GALDIF"/>
    <s v="Bonjour,_x000a__x000a_Mon entreprise a une activité de type &quot;tourisme&quot;._x000a_Le dispositif &quot;Fonds Tourisme Durable&quot; pourrait m'intéresser car j'ai pour projet de ..._x000a_J'ai besoin d'être accompagné(e) sur ..._x000a__x000a_Merci d'avance pour votre appel"/>
    <n v="677187220"/>
    <x v="7"/>
    <s v="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s v="Message laissé"/>
    <m/>
    <m/>
    <m/>
    <m/>
    <d v="2023-11-30T00:00:00"/>
    <s v="Sans réponse"/>
    <m/>
    <m/>
    <m/>
    <m/>
    <m/>
  </r>
  <r>
    <d v="2023-11-30T00:00:00"/>
    <s v="c.lacambre@andenbridge.fr"/>
    <s v="Lacambre"/>
    <s v="Christophe"/>
    <n v="81436776900019"/>
    <s v="ANDENBRIDGE CONSULTING"/>
    <s v="Bonjour,_x000a__x000a_Mon entreprise a une activité de type &quot;Conseil pour les affaires et autres conseils de gestion&quot;._x000a_Le dispositif &quot;Aides aux relais et aux actions ponctuelles&quot; pourrait m'intéresser car j'ai pour projet de participer à des formations dans le domaine de la Transition écologique._x000a__x000a__x000a_Merci d'avance pour votre appel"/>
    <n v="608004741"/>
    <x v="16"/>
    <s v="user_help: unknown / questionnaire . parcours: je ne sais pas par où commencer / siret: 81436776900019 / codeNaf: 70.22Z / codeNAF1: / ville: PARIS 15 / codePostal: 75015 / région: Île-de-France / structure_sizes: TPE / denomination: ANDENBRIDGE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1"/>
    <s v="Léo"/>
    <m/>
    <m/>
    <s v="Bilan Carbone"/>
    <s v="Diag Décarbon'action"/>
    <m/>
    <d v="2023-12-01T00:00:00"/>
    <s v="Transmis à Bpifrance"/>
    <m/>
    <m/>
    <m/>
    <m/>
    <m/>
  </r>
  <r>
    <d v="2023-11-30T00:00:00"/>
    <s v="phl.scibap@gmail.com"/>
    <s v="LEMOINE"/>
    <s v="Philippe"/>
    <n v="50987702300010"/>
    <s v="SCI BAP DES RUISSEAUX"/>
    <s v="Bonjour,_x000a_Mon entreprise a une activité de type &quot;Location de terrains et d'autres biens immobiliers&quot;._x000a_Le dispositif &quot;Rénovation Petit Tertiaire Privé&quot; pourrait m'intéresser car j'ai pour projet d'isolation extérieure du bâtiment qui date de 1982._x000a_J'ai besoin d'être accompagné(e) sur ce projet._x000a_Bien cordialement._x000a_Philippe LEMOINE"/>
    <n v="33621827122"/>
    <x v="27"/>
    <s v="user_help: precise / questionnaire . parcours: objectif précis / siret: 50987702300010 / codeNaf: 68.20B / codeNAF1: / ville: VERRIERES-LE-BUISSON / codePostal: 91370 / région: Île-de-France / structure_sizes: TPE / denomination: SCI BAP DES RUISSEAUX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Rénovation entrepot"/>
    <m/>
    <m/>
    <d v="2023-12-05T00:00:00"/>
    <s v="Aide prosposée EXT."/>
    <m/>
    <m/>
    <m/>
    <m/>
    <m/>
  </r>
  <r>
    <d v="2023-11-30T00:00:00"/>
    <s v="j.ravet@icodrive.com"/>
    <s v="Ravet"/>
    <s v="Jerome"/>
    <n v="82324321700044"/>
    <s v="MOB-ION"/>
    <s v="Bonjour,_x000a__x000a_Mon entreprise a une activité de type &quot;Construction de véhicules automobiles&quot;._x000a_Le dispositif &quot;Aides au réemploi des emballages&quot; pourrait m'intéresser car j'ai pour projet de ..._x000a_J'ai besoin d'être accompagné(e) sur ..._x000a__x000a_Merci d'avance pour votre appel"/>
    <n v="687573405"/>
    <x v="21"/>
    <s v="user_help: unknown / questionnaire . parcours: je ne sais pas par où commencer / siret: 82324321700044 / codeNaf: 29.10Z / codeNAF1: / ville: PARIS 1 / codePostal: 75001 / région: Île-de-France / structure_sizes: TPE / denomination: MOB-ION / secteur: Construction de véhicules automobil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 JB"/>
    <m/>
    <m/>
    <s v="Veut un référentiel des aides / Un vertical / MEDEF / Mes aides publiques.Infogreffe.fr"/>
    <m/>
    <m/>
    <d v="2023-12-05T00:00:00"/>
    <s v="Transmettre à JB"/>
    <m/>
    <m/>
    <m/>
    <m/>
    <m/>
  </r>
  <r>
    <d v="2023-11-30T00:00:00"/>
    <s v="fred@rouyre.fr"/>
    <s v="Goubet"/>
    <s v="Frédéric"/>
    <m/>
    <m/>
    <s v="Bonjour,_x000a__x000a_Mon entreprise a une activité de négoce et vinification._x000a_Le dispositif &quot;Fonds Tourisme Durable&quot; pourrait m'intéresser car j'ai pour projet de lancer une activité d'agro-tourisme sur le lieu de production._x000a_J'ai besoin d'être accompagné(e) sur les aides à la rénovation et à l'isolation. Je dois en effet rénover l'étage au dessus de mon chai pour pouvoir installer une salle de dégustation et un espace hébergement._x000a__x000a_Merci d'avance pour votre appel"/>
    <n v="609017563"/>
    <x v="7"/>
    <s v="user_help: precise / questionnaire . parcours: objectif précis / siret: / codeNaf: / codeNAF1: / ville: / codePostal: / région: Occitanie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Aides au développement d'activités viticoles / Isolation d'une grange / Pas éligible au FTD car pas bon code NAF"/>
    <m/>
    <m/>
    <d v="2023-12-01T00:00:00"/>
    <s v="Transmettre à PDE"/>
    <m/>
    <m/>
    <m/>
    <m/>
    <m/>
  </r>
  <r>
    <d v="2023-11-30T00:00:00"/>
    <s v="c.chalmandrier@carlier.cc"/>
    <s v="Chalmandrier"/>
    <s v="Cariné"/>
    <m/>
    <m/>
    <s v="Bonjour,_x000a__x000a_Mon entreprise a une activité de type &quot;industrie&quot;._x000a_Le dispositif &quot;Aides aux relais et aux actions ponctuelles&quot; pourrait m'intéresser car j'ai pour projet de ..._x000a_J'ai besoin d'être accompagné(e) sur ..._x000a__x000a_Merci d'avance pour votre appel"/>
    <n v="385551700"/>
    <x v="16"/>
    <s v="user_help: unknown / questionnaire . parcours: je ne sais pas par où commencer / siret: / codeNaf: / codeNAF1: / ville: / codePostal: / région: Bourgogne-Franche-Comté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m/>
    <m/>
    <s v="Diag économie d'énergie"/>
    <m/>
    <m/>
    <d v="2023-12-05T00:00:00"/>
    <s v="Transmettre à PDE"/>
    <m/>
    <m/>
    <m/>
    <m/>
    <m/>
  </r>
  <r>
    <d v="2023-11-30T00:00:00"/>
    <s v="contact@ericandthetrip.com"/>
    <s v="BAETENS"/>
    <s v="ERIC"/>
    <n v="81266139500010"/>
    <s v="EB TRIP"/>
    <s v="Bonjour,_x000a__x000a_Mon entreprise a une activité de type &quot;Activités des voyagistes&quot;._x000a_Le dispositif &quot;Aides aux relais et aux actions ponctuelles&quot; pourrait m'intéresser car j'ai pour projet de ..._x000a_J'ai besoin d'être accompagné(e) sur ..._x000a__x000a_Merci d'avance pour votre appel"/>
    <n v="33646277502"/>
    <x v="16"/>
    <s v="user_help: unknown / questionnaire . parcours: je ne sais pas par où commencer / siret: 81266139500010 / codeNaf: 79.12Z / codeNAF1: / ville: PUBLIER / codePostal: 74500 / région: Auvergne-Rhône-Alpes / structure_sizes: TPE / denomination: EB TRIP / secteur: Activités des voyagist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other"/>
    <x v="1"/>
    <s v="Léo"/>
    <s v="Messagerie"/>
    <m/>
    <m/>
    <m/>
    <m/>
    <d v="2023-12-05T00:00:00"/>
    <s v="Sans réponse"/>
    <m/>
    <m/>
    <m/>
    <m/>
    <m/>
  </r>
  <r>
    <d v="2023-11-30T00:00:00"/>
    <s v="cuisinebio@lafeevege.fr"/>
    <s v="Audouin"/>
    <s v="Sylvie"/>
    <n v="83272207800025"/>
    <s v="LA FEE VEGE"/>
    <s v="Bonjour,_x000a__x000a_Mon entreprise a une activité de type &quot;Traiteur/vente de plats à emporter&quot;._x000a_Le dispositif &quot;Rénovation Petit Tertiaire Privé&quot; pourrait m'intéresser car j'ai pour projet d'isoler mon laboratoire que je suis en train de déménager dans une nouvelle partie du bâtiment (où il y a juste murs plancher, toit). Sachant qu'il y aura des travaux de gros œuvre également (création d'ouvertures), que je dispose jusqu'à présent d'une convention de mise à dispo à titre gracieux (et que je suis aussi la propriétaire à titre privée du local), peut-être à faire évoluer en vrai bail avec loyer pour couvrir les travaux de gros œuvre._x000a_J'ai besoin d'être accompagné(e) sur savoir si je peux prétendre à un accompagnement technique, à une prise en charge de cet accompagnement, voire à des aides sur les travaux en eux-mêmes._x000a__x000a_Merci d'avance pour votre appel"/>
    <n v="670446558"/>
    <x v="27"/>
    <s v="user_help: precise / questionnaire . parcours: objectif précis / siret: 83272207800025 / codeNaf: 56.10C / codeNAF1: / ville: CORMOT-VAUCHIGNON / codePostal: 21340 / région: Bourgogne-Franche-Comté / structure_sizes: TPE / denomination: LA FEE VEGE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s v="Pas de tonalité"/>
    <m/>
    <m/>
    <m/>
    <m/>
    <d v="2023-12-05T00:00:00"/>
    <s v="A rappeler"/>
    <m/>
    <m/>
    <m/>
    <m/>
    <m/>
  </r>
  <r>
    <d v="2023-11-30T00:00:00"/>
    <s v="marco.cordeiro@santana-batiment.fr"/>
    <s v="CORDEIRO"/>
    <s v="Marco"/>
    <n v="81211535000025"/>
    <s v="SANTANA BATIMENT"/>
    <s v="Bonjour,_x000a__x000a_Mon entreprise a une activité de type &quot;Travaux de maçonnerie générale et gros oeuvre de bâtiment&quot;._x000a_Le dispositif &quot;Aides au réemploi des emballages&quot; pourrait m'intéresser car j'ai pour projet de gérer mes déchets plus efficacement._x000a_J'ai besoin d'être accompagné(e) sur la mise en place de solutions permettant d’optimiser la gestion de nos déchets de chantier_x000a__x000a_Merci d'avance pour votre appel"/>
    <n v="623844163"/>
    <x v="21"/>
    <s v="user_help: unknown / questionnaire . parcours: je ne sais pas par où commencer / siret: 81211535000025 / codeNaf: 43.99C / codeNAF1: / ville: CHAMPLAN / codePostal: 91160 / région: Île-de-France / structure_sizes: TPE / denomination: SANTANA BATIMENT / secteur: Travaux de maçonnerie générale et gros oeuvre de bâti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1"/>
    <s v="Léo"/>
    <m/>
    <m/>
    <s v="Rénovation de son local"/>
    <m/>
    <m/>
    <d v="2023-12-05T00:00:00"/>
    <s v="Aide prosposée EXT."/>
    <m/>
    <m/>
    <m/>
    <m/>
    <m/>
  </r>
  <r>
    <d v="2023-12-01T00:00:00"/>
    <s v="contact@runwayshower.com"/>
    <s v="Ganot"/>
    <s v="Antony"/>
    <n v="90833413900015"/>
    <s v="RUNWAY SHOWER"/>
    <s v="Bonjour,_x000a__x000a_Mon entreprise a une activité de type &quot;tertiaire&quot;._x000a_Le dispositif &quot;Diag Ecoconception&quot; pourrait m'intéresser car j'ai pour projet de ..._x000a_J'ai besoin d'être accompagné(e) sur ..._x000a__x000a_Merci d'avance pour votre appel"/>
    <n v="612188020"/>
    <x v="4"/>
    <s v="user_help: precise / questionnaire . parcours: objectif précis / siret: / codeNaf: / codeNAF1: / ville: / codePostal: / région: Pays de la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3-12-04T00:00:00"/>
    <s v="Transmis à Bpifrance"/>
    <m/>
    <m/>
    <m/>
    <m/>
    <m/>
  </r>
  <r>
    <d v="2023-12-01T00:00:00"/>
    <s v="dorian.simon.meslet@kedgebs.com"/>
    <s v="Simon -Meslet"/>
    <s v="Dorian"/>
    <n v="51400512300062"/>
    <s v="GROUPE KEDGE BUSINESS SCHOOL (KEDGE BS)"/>
    <s v="Bonjour,_x000a__x000a_Mon entreprise a une activité de type &quot;Enseignement supérieur&quot;._x000a_Le dispositif &quot;Formations RSE&quot; pourrait m'intéresser car j'ai pour projet de sensibiliser l'ensemble des salariés._x000a__x000a_Merci d'avance pour votre appel"/>
    <n v="680457154"/>
    <x v="24"/>
    <s v="user_help: unknown / questionnaire . parcours: je ne sais pas par où commencer / siret: 51400512300062 / codeNaf: 85.42Z / codeNAF1: / ville: TALENCE / codePostal: 33400 / région: Nouvelle-Aquitaine / structure_sizes: ETI,GE / denomination: GROUPE KEDGE BUSINESS SCHOOL / secteur: Enseignement supérieu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251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JB"/>
    <m/>
    <m/>
    <m/>
    <m/>
    <m/>
    <d v="2023-12-04T00:00:00"/>
    <s v="Transmis à Bpifrance"/>
    <m/>
    <m/>
    <m/>
    <m/>
    <m/>
  </r>
  <r>
    <d v="2023-12-01T00:00:00"/>
    <s v="secretariat@le-herisson-ramoneur.fr"/>
    <s v="GUILLOTTE"/>
    <s v="Valérie"/>
    <n v="79740826700012"/>
    <s v="Laurent GUILLOTTE"/>
    <s v="Bonjour,_x000a__x000a_Mon entreprise a une activité de type &quot;artisanat&quot;._x000a_Le dispositif &quot;Engins moins polluants&quot; pourrait m'intéresser car j'ai pour projet d’électrifier une centrale de ramonage ( achat d'une neuve remplaçant une centrale existante ) qui fonctionne avec un moteur thermique l'ensemble étant à bord d'un véhicule utilitaire que nous allons remplacer par un véhicule électrique_x000a_J'ai besoin d'être accompagné(e) sur la demande de subvention ou l'établissement du dossier de demandes d'aides qui pourraient nous concerner,_x000a__x000a_Merci d'avance pour votre appel"/>
    <n v="555950774"/>
    <x v="28"/>
    <s v="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Engins moins polluants"/>
    <m/>
    <d v="2023-12-01T00:00:00"/>
    <s v="Sans réponse PDE"/>
    <s v="Démarche générale de transition écologique"/>
    <s v="https://place-des-entreprises.beta.gouv.fr/besoins/93898"/>
    <s v="CMA"/>
    <m/>
    <m/>
  </r>
  <r>
    <d v="2023-12-01T00:00:00"/>
    <s v="jp.franc@franc-facades.fr"/>
    <s v="Franc"/>
    <s v="Jean-Paul"/>
    <n v="44072347600030"/>
    <s v="FRANC FACADES (2F)"/>
    <s v="Bonjour,_x000a__x000a_Mon entreprise a une activité de type &quot;Travaux d'isolation&quot;._x000a_Le dispositif &quot;Baisse Les Watts&quot; pourrait m'intéresser car j'ai pour projet de batterie photovoltatique_x000a_J'ai besoin d'être accompagné(e) sur cette idée_x000a__x000a_Merci d'avance pour votre appel"/>
    <n v="160089560"/>
    <x v="15"/>
    <s v="user_help: precise / questionnaire . parcours: objectif précis / siret: 44072347600030 / codeNaf: 43.29A / codeNAF1: / ville: CHELLES / codePostal: 77500 / région: Île-de-France / structure_sizes: TPE / denomination: FRANC FACADES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Entreprise de ravalement isolation _x000a_8 salariés_x000a_Isolation des bureaux par la toiture et changer le chauffage, actuellement électrique (pompe à chaleur ?), et mettre des panneaux photovoltaïques, éventuellement changer les fenêtres. Pas encore fait de devis, pas d’idée du montant des travaux. Besoin de financements"/>
    <m/>
    <m/>
    <d v="2023-12-05T00:00:00"/>
    <s v="Aide prosposée"/>
    <s v="Faire des économies d'énergie"/>
    <s v="https://place-des-entreprises.beta.gouv.fr/besoins/94483"/>
    <s v="CMA et Bpi"/>
    <s v="CMA et Bpi sans commentaire"/>
    <m/>
  </r>
  <r>
    <d v="2023-12-01T00:00:00"/>
    <s v="antoine@masrouveyrac.eco"/>
    <s v="Sauvage"/>
    <s v="Antoine"/>
    <n v="84439966700022"/>
    <s v="CONSEILS SAUVAGE"/>
    <s v="Bonjour,_x000a__x000a_Mon entreprise a une activité de type &quot;Hébergement touristique et autre hébergement de courte durée&quot;._x000a_Le dispositif &quot;Rénovation énergétique&quot; pourrait m'intéresser car j'ai pour projet d'isoler et de changer les menuiseries de simple vitrage à double vitrage performant._x000a_J'ai besoin d'être accompagné(e) pour connaître les modalités du crédit d'impôts._x000a_Bien à vous_x000a_Antoine_x000a__x000a_Merci d'avance pour votre appel"/>
    <n v="603401387"/>
    <x v="22"/>
    <s v="user_help: precise / questionnaire . parcours: objectif précis / siret: 84439966700022 / codeNaf: 55.20Z / codeNAF1: / ville: CROS / codePostal: 30170 / région: Occitanie / structure_sizes: TPE / denomination: CONSEILS SAUVAGE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Rénovation énergétique"/>
    <m/>
    <d v="2023-12-01T00:00:00"/>
    <s v="Aide prosposée"/>
    <s v="Faire des économies d'énergie"/>
    <s v="https://place-des-entreprises.beta.gouv.fr/besoins/93906"/>
    <s v="CCI"/>
    <s v="CCI : Je connais l'entreprise, je l'accompagne déjà. Je m'occupe donc de ce point, que j'ai exposé lors d'une récente réunion à laquelle il a participé. L'orientation BPI n'est pas pertinente. Bonne journée"/>
    <m/>
  </r>
  <r>
    <d v="2023-12-01T00:00:00"/>
    <s v="brumaire.etude@gmail.com"/>
    <s v="Szot"/>
    <s v="Laurent"/>
    <n v="94816238300012"/>
    <s v="BRUMAIRE"/>
    <s v="Bonjour,_x000a__x000a_Mon entreprise a une activité de type &quot;Travaux de maçonnerie générale et gros oeuvre de bâtiment&quot;._x000a_Le dispositif &quot;Bonus écologique&quot; pourrait m'intéresser car j'ai pour projet de ..._x000a_J'ai besoin d'être accompagné(e) sur ..._x000a__x000a_Merci d'avance pour votre appel"/>
    <n v="635493738"/>
    <x v="20"/>
    <s v="user_help: unknown / questionnaire . parcours: je ne sais pas par où commencer / siret: 94816238300012 / codeNaf: 43.99C / codeNAF1: / ville: PARIS 17 / codePostal: 75017 / région: Île-de-France / structure_sizes: TPE / denomination: BRUMAIRE / secteur: Travaux de maçonnerie générale et gros oeuvre de bâti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s v="Indisponible, mail envoyé pour créneaux de rappel"/>
    <m/>
    <m/>
    <m/>
    <m/>
    <m/>
    <s v="Sans réponse"/>
    <m/>
    <m/>
    <m/>
    <m/>
    <m/>
  </r>
  <r>
    <d v="2023-12-01T00:00:00"/>
    <s v="adeline.bdq@gmail.com"/>
    <s v="Grassin"/>
    <s v="Adeline"/>
    <n v="91479742800028"/>
    <s v="GROUPE CLEANING BIO"/>
    <s v="Bonjour,_x000a__x000a_Mon entreprise a une activité de type &quot;Activités des sièges sociaux&quot;._x000a_Le dispositif &quot;Coup de pouce Chauffage&quot; pourrait m'intéresser car j'ai pour projet de minimiser notre emprunte carbone._x000a_J'ai besoin d'être accompagné(e) sur le fonctionnement de ce projet._x000a__x000a_Merci d'avance pour votre appel"/>
    <n v="629276516"/>
    <x v="12"/>
    <s v="user_help: unknown / questionnaire . parcours: je ne sais pas par où commencer / siret: 91479742800028 / codeNaf: 70.10Z / codeNAF1: / ville: LOOS / codePostal: 59120 / région: Hauts-de-France / structure_sizes: TPE / denomination: GROUPE CLEANING BIO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
    <x v="5"/>
    <s v="CB"/>
    <s v="message laissé + mail"/>
    <s v="Rappel 7/12 11H"/>
    <s v="Activité de prestation de ménage bio. Démarche générale de transition écologique (bilan RSE, réduction sonso énergétique, mise en place d’une flotte de vélos…). Accompagnement sur de l’expertise en matière de décarbonation de l'activité et de la réduction de consommation énergétique. Et le financement d’une flotte de vélos à disposition des salariés."/>
    <m/>
    <m/>
    <m/>
    <s v="Aide prosposée"/>
    <s v="Démarche générale de transition écologique"/>
    <s v="https://place-des-entreprises.beta.gouv.fr/besoins/94844"/>
    <s v="CCI, MEL"/>
    <s v="MEL : je prends contact"/>
    <m/>
  </r>
  <r>
    <d v="2023-12-01T00:00:00"/>
    <s v="damien.pean@yahoo.fr"/>
    <s v="Péan"/>
    <s v="Damien"/>
    <n v="88397921300021"/>
    <s v="MOMUS FINANCE GESTION (MFG)"/>
    <s v="Bonjour,_x000a__x000a_Mon entreprise a une activité de type &quot;Conseil pour les affaires et autres conseils de gestion&quot;._x000a_Le dispositif &quot;Bonus écologique&quot; pourrait m'intéresser car j'ai pour projet de remplacer mon véhicule thermique en véhicule plus propre (électrique, hybride ?)_x000a_J'ai besoin d'être accompagné(e) sur ce projet et ce financement_x000a__x000a_Merci d'avance pour votre appel"/>
    <n v="33678409149"/>
    <x v="20"/>
    <s v="user_help: precise / questionnaire . parcours: objectif précis / siret: 88397921300021 / codeNaf: 70.22Z / codeNAF1: / ville: CHAMPAGNE / codePostal: 72470 / région: Pays de la Loire / structure_sizes: TPE / denomination: MOMUS FINANCE GESTION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Bonus écologique"/>
    <m/>
    <d v="2023-12-01T00:00:00"/>
    <s v="Aide prosposée"/>
    <s v="Démarche générale de transition écologique"/>
    <s v="https://place-des-entreprises.beta.gouv.fr/besoins/93908"/>
    <s v="CCI "/>
    <s v="Pas de commentaire"/>
    <m/>
  </r>
  <r>
    <d v="2023-12-01T00:00:00"/>
    <s v="paule@tfis.toshibatec.fr"/>
    <s v="PAUL"/>
    <s v="Emmanuel"/>
    <n v="43451823900034"/>
    <s v="TOSHIBA TEC FRANCE IMAGING SYSTEMS SA"/>
    <s v="Madame, Monsieur,_x000a__x000a_Mon entreprise a une activité de type &quot;Commerce de gros d'autres machines et équipements de bureau&quot;._x000a_Le dispositif &quot;Bonus écologique&quot; pourrait m'intéresser car j'ai pour projet de renouveler partiellement ma flotte automobile en location._x000a_J'ai besoin d'être accompagné(e) pour connaître les aides mobilisables?_x000a__x000a_Merci d'avance pour votre diligence,_x000a__x000a_Sincères salutations_x000a__x000a_Emmanuel PAUL"/>
    <n v="33670759428"/>
    <x v="20"/>
    <s v="user_help: precise / questionnaire . parcours: objectif précis / siret: 43451823900034 / codeNaf: 46.66Z / codeNAF1: / ville: RUEIL-MALMAISON / codePostal: 92500 / région: Île-de-France / structure_sizes: PME / denomination: TOSHIBA TEC FRANCE IMAGING SYSTEMS SA / secteur: Commerce de gros d'autres machines et équipements de bureau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Bonus écologique"/>
    <m/>
    <d v="2023-12-01T00:00:00"/>
    <s v="Aide prosposée"/>
    <s v="Démarche générale de transition écologique"/>
    <s v="https://place-des-entreprises.beta.gouv.fr/besoins/93919"/>
    <s v="CCI "/>
    <m/>
    <m/>
  </r>
  <r>
    <d v="2023-12-01T00:00:00"/>
    <s v="victoria.lang@groupe-v.net"/>
    <s v="LANG"/>
    <s v="Victoria"/>
    <n v="81070441100018"/>
    <s v="TED"/>
    <s v="Bonjour,_x000a__x000a_Mon entreprise a une activité de type &quot;Construction d'autres bâtiments&quot;._x000a_Le dispositif &quot;Coup de pouce Chauffage&quot; pourrait m'intéresser car j'ai pour projet de passer de l'énergie fioul à l'énergie par Pompe à chaleur ainsi que d'installer des panneaux photovoltaïques._x000a_J'ai besoin d'être accompagné(e) sur ces deux points._x000a__x000a_Merci d'avance pour votre appel_x000a__x000a_Cordialement,_x000a__x000a_Victoria LANG"/>
    <n v="685061421"/>
    <x v="12"/>
    <s v="user_help: precise / questionnaire . parcours: objectif précis / siret: 81070441100018 / codeNaf: 41.20B / codeNAF1: / ville: SOCHAUX / codePostal: 25600 / région: Bourgogne-Franche-Comté / structure_sizes: PME / denomination: TED / secteur: Construction d'autr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Étude photovoltaïque"/>
    <m/>
    <d v="2023-12-04T00:00:00"/>
    <s v="Transmis à PDE"/>
    <m/>
    <m/>
    <m/>
    <m/>
    <m/>
  </r>
  <r>
    <d v="2023-12-01T00:00:00"/>
    <s v="zenne48@orange.fr"/>
    <s v="Cheminat"/>
    <s v="Zenne"/>
    <m/>
    <m/>
    <s v="Projet bus culturel en forez..._x000a_Bonjour,_x000a_En effet, je me prénomme Zenne de mon nom d artiste..._x000a_Et ma collègue Nelly..._x000a_Nous sommes habitantes des bois noirs, pour ma part, et Nelly habite en montagne thiernoise... Depuis un certain temps déjà 🤣._x000a_Nous avons réalisé une enquête* de terrain sur plusieurs communes de la montagne thiernoise et avons Vu à quel Point la culture été en manques de moyens pour les habitants de notre belle région auvergnate. Ainsi qu'un désert de solitude pour certains..._x000a_Et là... ! Nous intervenons sur le terrain avec notre bus afin d' amener le public sur un lieu culturel que ce soit une pièce de théâtre à l Opéra de Vichy, ou une après midi découverte du centre d'art contemporain de Thiers, ou.... Tant de belles choses à voir.... Encore !!! Et parfois même gratuite.. comme la vallée des saints à Boudes, ou la vallée des rouets a Thiers..._x000a_Brefs... Concrètement, les adhésions se feront à l avance, selon un calendrier déjà établi et publié de diverses façons, et sur la journée de préférence '..._x000a_Je me propose de fournir le café... avant chaque départ pour l excursion du jour.. ,_x000a_Et... De manière solidaire à moindre coût..._x000a_C est là que vous pouvez intervenir en finançant un bus, qu'il fonctionne à l éthanol ou autres combustibles non Fossile... C est bon pour vous !? , c est bon pour nous ! ... Et nôtre planète terre nous en remercie..._x000a_🚞🙏☮️😉🍃🏞️_x000a_De plus, le bus culturel est un moyen de redynamiser la montagne thiernoise..._x000a_De relier les Gens entre eux et les amener à la connaissance par divers sites culturels, spectacles et autres occupations que les écrans !_x000a_Vous sentez vous prêts à Vous lancer ce projet 🤪 un peu burlesque...???_x000a_Perso.... Ouï,_x000a_J' ai mon CAP conducteur routier interurbains de voyageurs..._x000a_Si vous adorez le projet... N hésitez pas à me contacter... 💪👍...en avant!..._x000a__x000a_cheminat Géraldine Zenne_x000a_Lieu dit la pommerette_x000a_63250 Chabreloche"/>
    <n v="685432074"/>
    <x v="20"/>
    <m/>
    <x v="5"/>
    <s v="CB"/>
    <s v="Mail envoyé, créneau (et spécifier numéro de tel et SIRET)"/>
    <m/>
    <m/>
    <s v="Bonus écologique"/>
    <m/>
    <d v="2023-12-07T00:00:00"/>
    <s v="Transmis à PDE"/>
    <m/>
    <m/>
    <m/>
    <m/>
    <m/>
  </r>
  <r>
    <d v="2023-12-01T00:00:00"/>
    <s v="g7energie@gmail.com"/>
    <s v="gaudin"/>
    <s v="jason"/>
    <n v="91834766700027"/>
    <s v="G7 ENERGIE"/>
    <s v="Bonjour,_x000a__x000a_Mon entreprise a une activité de type &quot;Travaux d'installation électrique dans tous locaux&quot;._x000a_Le dispositif &quot;Bonus écologique&quot; pourrait m'intéresser car j'ai pour projet de ..._x000a_J'ai besoin d'être accompagné(e) sur ..._x000a__x000a_Merci d'avance pour votre appel"/>
    <n v="630978741"/>
    <x v="20"/>
    <s v="user_help: unknown / questionnaire . parcours: je ne sais pas par où commencer / siret: 91834766700027 / codeNaf: 43.21A / codeNAF1: / ville: LES ALLUETS-LE-ROI / codePostal: 78580 / région: Île-de-France / structure_sizes: TPE / denomination: G7 ENERGIE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s v="message laissé + mail"/>
    <m/>
    <m/>
    <m/>
    <m/>
    <m/>
    <s v="Sans réponse"/>
    <m/>
    <m/>
    <m/>
    <m/>
    <m/>
  </r>
  <r>
    <d v="2023-12-01T00:00:00"/>
    <s v="dpion@sn.cerfrance.fr"/>
    <s v="PION"/>
    <s v="Dominique"/>
    <n v="77557386800335"/>
    <s v="AGC DE SEINE NORMANDIE"/>
    <s v="Bonjour,_x000a__x000a_Mon entreprise a une activité de type &quot;tertiaire&quot;._x000a_Le dispositif &quot;Coup de pouce Chauffage&quot; pourrait m'intéresser car j'ai pour projet de de renouvellement de chaudière à gaz._x000a_J'ai besoin d'être accompagné(e) sur les scénarios et les aides posssibles_x000a__x000a_Merci d'avance pour votre appel"/>
    <n v="685312336"/>
    <x v="12"/>
    <s v="user_help: precise / questionnaire . parcours: objectif précis / siret: / codeNaf: / codeNAF1: / ville: / codePostal: / région: Normandie / structure_sizes: ETI,GE / denomination: / secteur: tertiaire / entreprise . effectif: 251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s v="message laissé + mail"/>
    <s v="Rappel 7/12 10h45"/>
    <s v="Entreprise de 650 salariés (seine maritime, eure et Yvelines). Comptabilité et conseil. Démarche RSE (&quot;acte pas à pas&quot; avec l’ADEME). Focus sur agence sur Bretteville du grand cau. Voudrait remplacer la chaudière à gaz par un système de chauffage plus propre600m2 30 salariés dans cette agence. Accompagnement et aides"/>
    <s v="Coup de pouce chauffage"/>
    <m/>
    <d v="2023-12-07T00:00:00"/>
    <s v="Transmis à PDE"/>
    <m/>
    <m/>
    <m/>
    <m/>
    <m/>
  </r>
  <r>
    <d v="2023-12-01T00:00:00"/>
    <s v="mvanbaleghem@live.fr"/>
    <s v="Vanbaleghem"/>
    <s v="Marc"/>
    <m/>
    <m/>
    <s v="Bonjour,_x000a__x000a_Mon entreprise a une activité de type &quot;industrie&quot;._x000a_Le dispositif &quot;Étude &quot;Économie de la fonctionnalité&quot;&quot; pourrait m'intéresser car j'ai pour projet de ..._x000a_J'ai besoin d'être accompagné(e) sur ..._x000a__x000a_Merci d'avance pour votre appel"/>
    <n v="683186310"/>
    <x v="29"/>
    <s v="user_help: precise / questionnaire . parcours: objectif précis / siret: / codeNaf: / codeNAF1: / ville: / codePostal: / région: Hauts-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Léo"/>
    <s v="Pas de tonalité"/>
    <m/>
    <m/>
    <m/>
    <m/>
    <d v="2023-12-05T00:00:00"/>
    <s v="A rappeler"/>
    <m/>
    <m/>
    <m/>
    <m/>
    <m/>
  </r>
  <r>
    <d v="2023-12-01T00:00:00"/>
    <s v="sophie.portier@ademe.fr"/>
    <s v="Portier"/>
    <s v="Sophie"/>
    <m/>
    <m/>
    <s v="Bonjour,_x000a__x000a_Mon entreprise a une activité de type &quot;tourisme&quot;._x000a_Le dispositif &quot;Fonds Tourisme Durable&quot; pourrait m'intéresser car j'ai pour projet de ..._x000a_J'ai besoin d'être accompagné(e) sur ..._x000a__x000a_Merci d'avance pour votre appel"/>
    <n v="613525155"/>
    <x v="7"/>
    <s v="user_help: precise / questionnaire . parcours: objectif précis / siret: / codeNaf: / codeNAF1: / ville: / codePostal: / région: Auvergne-Rhône-Alpes / structure_sizes: PME / denomination: / secteur: tourisme / entreprise . effectif: 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m/>
    <m/>
    <s v="Test ademe"/>
    <m/>
    <m/>
    <s v="05/12/20323"/>
    <s v="Test"/>
    <m/>
    <m/>
    <m/>
    <m/>
    <m/>
  </r>
  <r>
    <d v="2023-12-01T00:00:00"/>
    <s v="c.larguet@diazorama.com"/>
    <s v="Larguet"/>
    <s v="Catherine"/>
    <m/>
    <m/>
    <s v="Bonjour,_x000a__x000a_Mon entreprise a une activité de type &quot;tertiaire&quot;._x000a_Le dispositif &quot;Aides aux relais et aux actions ponctuelles&quot; pourrait m'intéresser car j'ai pour projet de ..._x000a_J'ai besoin d'être accompagné(e) sur ..._x000a__x000a_Merci d'avance pour votre appel"/>
    <n v="685116057"/>
    <x v="16"/>
    <s v="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s v="Messagerie"/>
    <m/>
    <m/>
    <m/>
    <m/>
    <d v="2023-12-05T00:00:00"/>
    <s v="Sans réponse"/>
    <m/>
    <m/>
    <m/>
    <m/>
    <m/>
  </r>
  <r>
    <d v="2023-12-01T00:00:00"/>
    <s v="bureaugranville50400@gmail.com"/>
    <s v="Berta-Batllo"/>
    <s v="Emilie"/>
    <n v="83980071100021"/>
    <s v="WATATA"/>
    <s v="Bonjour,_x000a__x000a_Je me permets de vous solliciter car nous sommes propriétaires de plusieurs bâtiments à usage de bureau (en Bretagne dans le 22) où nous souhaiterions effectuer des travaux de rénovation énergétique,_x000a_Beaucoup d'informations sont disponibles, mais je ne sais pas vers qui me tourner pour un accompagnement concret (accompagnement, expertise, aides financières),_x000a__x000a_Seriez-vous disponible pour m'éclairer sur ce sujet?_x000a__x000a_Vous remerciant par avance_x000a__x000a_Cordialement"/>
    <s v="06.22.08.37.88"/>
    <x v="14"/>
    <m/>
    <x v="1"/>
    <s v="Léo"/>
    <m/>
    <m/>
    <s v="Demande générale rénovation énergétique : transmettre à PDE"/>
    <m/>
    <m/>
    <d v="2023-12-12T00:00:00"/>
    <s v="Sans réponse PDE"/>
    <s v="Faire des économies d'énergie"/>
    <s v="https://place-des-entreprises.beta.gouv.fr/besoins/95722"/>
    <m/>
    <m/>
    <m/>
  </r>
  <r>
    <d v="2023-12-01T00:00:00"/>
    <s v="contact@francekine.fr"/>
    <s v="Saada"/>
    <s v="Johnny"/>
    <n v="92036391800029"/>
    <s v="FRANCEKINE"/>
    <s v="Bonjour,_x000a__x000a_Mon entreprise a une activité de type &quot;Confection, Fabrication de coussin &quot;._x000a_Le dispositif &quot;Tremplin&quot; pourrait m'intéresser car j'ai pour projet le changement de certaines machines gourmande en énergie et faire des travaux d'économie d'Energie dans le local actuelle._x000a_J'ai besoin d'être accompagné(e) sur ces projet._x000a__x000a_Merci d'avance pour votre appel"/>
    <n v="652010724"/>
    <x v="1"/>
    <s v="user_help: unknown / questionnaire . parcours: je ne sais pas par où commencer / siret: 92036391800029 / codeNaf: 14.19Z / codeNAF1: / ville: MARSEILLE 4 / codePostal: 13004 / région: Provence-Alpes-Côte d'Azur / structure_sizes: TPE / denomination: FRANCEKINE / secteur: Fabrication d'autres vêtements et accessoi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m/>
    <m/>
    <s v="Changement de matériel de production : transmettre à PDE"/>
    <s v="Tremplin mais pas certain de son éligibilité donc renvoyé vers PDE"/>
    <m/>
    <d v="2023-12-12T00:00:00"/>
    <s v="Aide prosposée"/>
    <s v="Démarche générale de transition écologique"/>
    <s v="https://place-des-entreprises.beta.gouv.fr/besoins/95724"/>
    <s v="CCI, CMA"/>
    <s v="CMA : proposition de reduire mes couts en preservant l'envirnnement CCI : Renvoi vers les dispositifs d'aides et de prêts + programme Baisse les Watts"/>
    <m/>
  </r>
  <r>
    <d v="2023-12-02T00:00:00"/>
    <s v="stephanie.baudry@semcha.fr"/>
    <s v="BAUDRY"/>
    <s v="Stephanie"/>
    <n v="73722015200018"/>
    <s v="SA IMMOB ECONOMIE MIXTE CHALONS EN CHAMP (SEMCHA)"/>
    <s v="Bonjour,_x000a__x000a_Mon entreprise a une activité de type &quot;Promotion immobilière de logements&quot;._x000a_Le dispositif &quot;Diag Perf'Immo&quot; pourrait m'intéresser car j'ai pour projet d'améliorer l'efficacité énergétique de plusieurs batiments de notre parc_x000a_J'ai besoin d'être accompagné(e) sur les aides possibles, les travaux prioritaires, les solutions techniques, etc_x000a__x000a_Merci d'avance pour votre appel"/>
    <n v="670439093"/>
    <x v="17"/>
    <s v="user_help: unknown / questionnaire . parcours: je ne sais pas par où commencer / siret: 73722015200018 / codeNaf: 41.10A / codeNAF1: / ville: CHALONS-EN-CHAMPAGNE / codePostal: 51000 / région: Grand Est / structure_sizes: TPE / denomination: SA IMMOB ECONOMIE MIXTE CHALONS EN CHAMP / secteur: Promotion immobilière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3-12-04T00:00:00"/>
    <s v="Transmis à Bpifrance"/>
    <m/>
    <m/>
    <m/>
    <m/>
    <m/>
  </r>
  <r>
    <d v="2023-12-02T00:00:00"/>
    <s v="francois.maryline@neuf.fr"/>
    <s v="FRANCOIS"/>
    <s v="Maryline"/>
    <n v="49252621500032"/>
    <s v="??"/>
    <s v="Bonjour,_x000a__x000a_Mon entreprise a une activité de type &quot;Services administratifs combinés de bureau&quot;._x000a_Le dispositif &quot;Bonus écologique&quot; pourrait m'intéresser car j'ai pour projet de diminuer mon impact environnemental notamment pour mes déplacements_x000a_Merci d'avance pour votre appel"/>
    <n v="757843100"/>
    <x v="20"/>
    <s v="user_help: unknown / questionnaire . parcours: je ne sais pas par où commencer / siret: 49252621500032 / codeNaf: 82.11Z / codeNAF1: / ville: CERGY / codePostal: [ND] / région: Île-de-France / structure_sizes: TPE / denomination: [ND] / secteur: Services administratifs combinés de bureau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s v="message laissé + mail"/>
    <m/>
    <m/>
    <m/>
    <m/>
    <m/>
    <s v="Sans réponse"/>
    <m/>
    <m/>
    <m/>
    <m/>
    <m/>
  </r>
  <r>
    <d v="2023-12-02T00:00:00"/>
    <s v="sylvain.lemeu@hestia-m.com"/>
    <s v="Lemeu"/>
    <s v="Sylvain"/>
    <n v="92180901800010"/>
    <s v="HESTIA MANAGEMENT"/>
    <s v="Bonjour,_x000a__x000a_Mon entreprise a une activité de type &quot;Autres services personnels n.c.a.&quot;._x000a_Le dispositif &quot;Bonus écologique&quot; pourrait m'intéresser car j'ai pour projet d’acheter un véhicule électrique_x000a_J'ai besoin d'être accompagné(e) sur le financement_x000a__x000a_Merci d'avance pour votre appel"/>
    <n v="33619256567"/>
    <x v="20"/>
    <s v="user_help: precise / questionnaire . parcours: objectif précis / siret: 92180901800010 / codeNaf: 96.09Z / codeNAF1: / ville: COGOLIN / codePostal: 83310 / région: Provence-Alpes-Côte d'Azur / structure_sizes: TPE / denomination: HESTIA MANAGEMENT / secteur: Autres services personnel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Bonus écologique"/>
    <m/>
    <d v="2023-12-04T00:00:00"/>
    <s v="Transmis à PDE"/>
    <m/>
    <m/>
    <m/>
    <m/>
    <m/>
  </r>
  <r>
    <d v="2023-12-02T00:00:00"/>
    <s v="contact@trade-development.fr"/>
    <s v="Agard"/>
    <s v="Julia"/>
    <n v="91459118500014"/>
    <s v="TRADE DEVELOPMENT CONSULTING"/>
    <s v="Bonjour,_x000a__x000a_Mon entreprise a une activité de type &quot;Conseil pour les affaires et autres conseils de gestion&quot;._x000a__x000a_Convaincue du poids et des responsabilités des PME dans la transition écologique, le dispositif &quot;Aide aux relais et aux actions ponctuelles&quot; pourrait m'intéresser, car j'ai pour projet de créer une plateforme qui permettra aux PME, selon leur domaine d'activité, de connaître les grandes lignes d'une démarche RSE et de pouvoir la mesurer par des outils._x000a__x000a_Pour rendre réel ce projet, j'ai besoin du support opérationnel de deux nouveaux collaborateurs (expertise environnement/ transition et ingénierie). Cette aide me permettra de réaliser ce projet dans des délais impartis._x000a__x000a_Je reste disponible pour tout échange, et serais ravie de vous présenter plus en détail ce projet._x000a__x000a_Je vous remercie d’avance pour votre appel._x000a__x000a_Cordialement,"/>
    <n v="698571277"/>
    <x v="16"/>
    <s v="user_help: unknown / questionnaire . parcours: je ne sais pas par où commencer / siret: 91459118500014 / codeNaf: 70.22Z / codeNAF1: / ville: PARIS 17 / codePostal: 75017 / région: Île-de-France / structure_sizes: TPE / denomination: TRADE DEVELOPMENT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Léo"/>
    <s v="Messagerie"/>
    <m/>
    <m/>
    <m/>
    <m/>
    <m/>
    <s v="Sans réponse"/>
    <m/>
    <m/>
    <m/>
    <m/>
    <m/>
  </r>
  <r>
    <d v="2023-12-02T00:00:00"/>
    <s v="guillaume.robert@rmz.re"/>
    <s v="ROBERT"/>
    <s v="Guillaume"/>
    <n v="83861084800072"/>
    <s v="ROULE MON Z'AVIRONS"/>
    <s v="Bonjour,_x000a__x000a_Mon association a une activité de type &quot;Autres organisations fonctionnant par adhésion volontaire&quot;._x000a_Le dispositif &quot;Aides aux relais et aux actions ponctuelles&quot; pourrait m'intéresser car la priorité fondamentale de notre association est d’accompagner collectivement et individuellement les personnes dans la réalisation de leurs projets, en alignant étroitement ces initiatives avec les 17 Objectifs de Développement Durable (ODD)._x000a__x000a_J'ai besoin d'être accompagné(e) sur les dispositifs d’aides potentiels_x000a__x000a_Merci d'avance pour votre appel"/>
    <n v="693208653"/>
    <x v="16"/>
    <s v="user_help: unknown / questionnaire . parcours: je ne sais pas par où commencer / siret: 83861084800072 / codeNaf: 94.99Z / codeNAF1: / ville: LES AVIRONS / codePostal: 97425 / région: La Réunion / structure_sizes: TPE / denomination: ROULE MON Z'AVIRON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s v="Messagerie"/>
    <m/>
    <m/>
    <m/>
    <m/>
    <m/>
    <s v="Sans réponse"/>
    <m/>
    <m/>
    <m/>
    <m/>
    <m/>
  </r>
  <r>
    <d v="2023-12-02T00:00:00"/>
    <s v="anthony.chevallier@conorm.fr"/>
    <s v="Chevallier"/>
    <s v="Anthony"/>
    <n v="40013262700011"/>
    <s v="CONORM"/>
    <s v="Bonjour,_x000a__x000a_Mon entreprise a une activité de type &quot;Mécanique industrielle&quot;._x000a_Le dispositif &quot;Aides aux relais et aux actions ponctuelles&quot; pourrait m'intéresser car j'ai pour projet de ..._x000a_J'ai besoin d'être accompagné(e) sur ..._x000a__x000a_Merci d'avance pour votre appel"/>
    <n v="649605749"/>
    <x v="16"/>
    <s v="user_help: precise / questionnaire . parcours: objectif précis / siret: 40013262700011 / codeNaf: 25.62B / codeNAF1: / ville: PIERRES / codePostal: 28130 / région: Centre-Val de Loire / structure_sizes: PME / denomination: CONORM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Léo"/>
    <s v="Messagerie"/>
    <m/>
    <m/>
    <m/>
    <m/>
    <m/>
    <s v="Sans réponse"/>
    <m/>
    <m/>
    <m/>
    <m/>
    <m/>
  </r>
  <r>
    <d v="2023-12-03T00:00:00"/>
    <s v="vdlg@sfr.fr"/>
    <s v="Dewalles"/>
    <s v="François"/>
    <n v="44765610900017"/>
    <s v="LES VIVIERS DE LA GUITTIERE"/>
    <s v="Bonjour,_x000a__x000a_Mon entreprise a une activité de type &quot;Aquaculture en mer&quot;._x000a_Le dispositif &quot;Étude &quot;solaire thermique&quot;&quot; pourrait m'intéresser car j'ai pour projet de ..._x000a_J'ai besoin d'être accompagné(e) sur ..._x000a__x000a_Merci d'avance pour votre appel"/>
    <n v="645699182"/>
    <x v="25"/>
    <s v="user_help: unknown / questionnaire . parcours: je ne sais pas par où commencer / siret: 44765610900017 / codeNaf: 03.21Z / codeNAF1: / ville: TALMONT-SAINT-HILAIRE / codePostal: 85440 / région: Pays de la Loire / structure_sizes: TPE / denomination: LES VIVIERS DE LA GUITTIERE / secteur: Aquaculture en mer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Léo"/>
    <m/>
    <m/>
    <s v="Installation photovoltaïque"/>
    <s v="Etude solaire thermique"/>
    <m/>
    <d v="2023-12-05T00:00:00"/>
    <s v="Aide prosposée EXT."/>
    <m/>
    <m/>
    <m/>
    <m/>
    <m/>
  </r>
  <r>
    <d v="2023-12-04T00:00:00"/>
    <s v="d.mouzet@axegroup.fr"/>
    <s v="MOUZET"/>
    <s v="David"/>
    <n v="44023659400071"/>
    <s v="AXE LOGISTICS"/>
    <s v="Bonjour,_x000a__x000a_Mon entreprise a une activité de type &quot;Entreposage et stockage non frigorifique&quot;._x000a_Le dispositif &quot;Diagnostic RSE&quot; pourrait m'intéresser car j'ai pour projet de mise en place de la politique RSE du groupe en 2024 ..._x000a__x000a__x000a_Merci d'avance pour votre appel"/>
    <n v="638660501"/>
    <x v="30"/>
    <s v="user_help: unknown / questionnaire . parcours: je ne sais pas par où commencer / siret: 44023659400071 / codeNaf: 52.10B / codeNAF1: / ville: VILLEFRANCHE-SUR-SAONE / codePostal: 69400 / région: Auvergne-Rhône-Alpes / structure_sizes: PME / denomination: AXE LOGISTICS / secteur: Entreposage et stockage non frigorif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6"/>
    <s v="CB"/>
    <m/>
    <m/>
    <s v="Demande claire, pas de rappel"/>
    <s v="Diagnostic RSE"/>
    <m/>
    <d v="2023-12-05T00:00:00"/>
    <s v="Transmis à PDE"/>
    <m/>
    <m/>
    <m/>
    <m/>
    <m/>
  </r>
  <r>
    <d v="2023-12-04T00:00:00"/>
    <s v="magali.vignoud@milleetunservices.net"/>
    <s v="Vignoud"/>
    <s v="Magali"/>
    <n v="95154124200016"/>
    <s v="Magali VIGNOUD"/>
    <s v="Bonjour,_x000a__x000a_Mon entreprise a une activité de type &quot;Aide à domicile&quot;._x000a_Le dispositif &quot;Prêt Vert - Ademe&quot; pourrait m'intéresser car j'ai pour projet de revaloriser le nettoyage vers un nettoyage vert combinant l'ergonomie, l'impact sur l'environnement et la santé sachant que la propreté induit la prolifération de microbiotes néfastes. Un investissement sur les produits utilisés, une matière première végétale, recyclées ainsi que la non surconsommation de l'eau._x000a_Beaucoup d'enjeux dans ce secteur._x000a_J'ai besoin d'être accompagné(e) sur le montage de dossier et surtout me sentir suivi, j'ai créé une entreprise individuelle sur 3 activités se liant ensemble sur le services et la nettoyage de bâtiments. (Aide à la personne, nettoyage Bateaux, conciergerie) J'ai en prévision de ré statuer l'entreprise en société_x000a__x000a_Merci d'avance pour votre appel"/>
    <n v="780245188"/>
    <x v="31"/>
    <s v="user_help: precise / questionnaire . parcours: objectif précis / siret: 95154124200016 / codeNaf: 88.10A / codeNAF1: / ville: PORT-SAINT-LOUIS-DU-RHONE / codePostal: 13230 / région: Provence-Alpes-Côte d'Azur / structure_sizes: TPE / denomination: null / secteur: Aide à domici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3-12-11T00:00:00"/>
    <s v="Transmis à Bpifrance"/>
    <m/>
    <m/>
    <m/>
    <m/>
    <m/>
  </r>
  <r>
    <d v="2023-12-04T00:00:00"/>
    <s v="danipinarosas@gmail.com"/>
    <s v="PINA ROSAS"/>
    <s v="Daniela"/>
    <m/>
    <m/>
    <s v="Bonjour,_x000a__x000a_Mon entreprise a une activité de type &quot;artisanat&quot;._x000a_Le dispositif &quot;Formations RSE&quot; pourrait m'intéresser car j'ai pour projet de ..._x000a_J'ai besoin d'être accompagné(e) sur ..._x000a__x000a_Merci d'avance pour votre appel"/>
    <n v="769759677"/>
    <x v="24"/>
    <s v="user_help: precise / questionnaire . parcours: objectif précis / siret: / codeNaf: / codeNAF1: / ville: / codePostal: / région: Île-de-Franc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4T00:00:00"/>
    <s v="lucile.noury@green-creative.com"/>
    <s v="Noury"/>
    <s v="Lucile"/>
    <n v="52299392200031"/>
    <s v="GREEN CREATIVE"/>
    <s v="Bonjour,_x000a__x000a_Mon entreprise a une activité de type &quot;Fabrication d'autres machines spécialisées&quot;._x000a_Le dispositif &quot;Bonus écologique&quot; pourrait m'intéresser car j'ai pour projet de ..._x000a_J'ai besoin d'être accompagné(e) sur ..._x000a__x000a_Merci d'avance pour votre appel"/>
    <n v="33786046404"/>
    <x v="20"/>
    <s v="user_help: unknown / questionnaire . parcours: je ne sais pas par où commencer / siret: 52299392200031 / codeNaf: 28.99B / codeNAF1: / ville: SUCY-EN-BRIE / codePostal: 94370 / région: Île-de-France / structure_sizes: TPE / denomination: GREEN CREATIVE / secteur: Fabrication d'autres machines spécialis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s v="Pas disponible au moment de l'appel, mail envoyé"/>
    <m/>
    <s v="Plusieurs besoins (activité de production, déchets, bâtiment énergétique), rappeler la semaine prochaine pour le détail des besoins et des aides."/>
    <m/>
    <m/>
    <m/>
    <s v="Sans réponse"/>
    <m/>
    <m/>
    <m/>
    <m/>
    <m/>
  </r>
  <r>
    <d v="2023-12-04T00:00:00"/>
    <s v="gerard.biro@bbox.fr"/>
    <s v="BIRO"/>
    <s v="GERARD"/>
    <n v="32793802300030"/>
    <s v="Gerard BIRO"/>
    <s v="Bonjour,_x000a__x000a_Mon entreprise a une activité de type &quot;Activité des médecins généralistes&quot;._x000a_Le dispositif &quot;Prime à la conversion&quot; pourrait m'intéresser car j'ai pour projet de ACHETER UN VEHICULE ELECTRIQUE..._x000a_J'ai besoin d'être accompagné(e) sur AIDE ACHAT VOITURE PARTICULIERE..._x000a__x000a_Merci d'avance pour votre appel"/>
    <n v="33660630035"/>
    <x v="32"/>
    <s v="user_help: precise / questionnaire . parcours: objectif précis / siret: 32793802300030 / codeNaf: 86.21Z / codeNAF1: / ville: MONTROUGE / codePostal: 92120 / région: Île-de-France / structure_sizes: TPE / denomination: null / secteur: Activité des médecins généralis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Prime à la conversion"/>
    <m/>
    <d v="2023-12-04T00:00:00"/>
    <s v="Transmis à PDE"/>
    <s v="Mail Bonus écologique envoyé le 19/12/23"/>
    <m/>
    <m/>
    <m/>
    <m/>
  </r>
  <r>
    <d v="2023-12-04T00:00:00"/>
    <s v="gboude@eseleq.fr"/>
    <s v="BOUDE"/>
    <s v="GWENAELLE"/>
    <n v="81095684700026"/>
    <s v="ES ELEQ"/>
    <s v="Bonjour,_x000a__x000a_Mon entreprise a une activité de type &quot;Travaux d'installation électrique dans tous locaux&quot;._x000a_Le dispositif &quot;Coup de pouce Chauffage&quot; pourrait m'intéresser car j'ai pour projet de remplacer la chaudière du bâtiment_x000a_J'ai besoin d'être accompagné(e) sur le dispositif et le type de matériel éligible_x000a__x000a_Merci d'avance pour votre appel"/>
    <n v="637578681"/>
    <x v="12"/>
    <s v="user_help: precise / questionnaire . parcours: objectif précis / siret: 81095684700026 / codeNaf: 43.21A / codeNAF1: / ville: VITRY-LE-FRANCOIS / codePostal: 51300 / région: Grand Est / structure_sizes: PME / denomination: ES ELEQ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m/>
    <m/>
    <d v="2023-12-05T00:00:00"/>
    <s v="Transmis à PDE"/>
    <m/>
    <m/>
    <m/>
    <m/>
    <m/>
  </r>
  <r>
    <d v="2023-12-04T00:00:00"/>
    <s v="gary@greenstyle.fr"/>
    <s v="Radix"/>
    <s v="Gary"/>
    <n v="38352576300041"/>
    <s v="GREEN STYLE"/>
    <s v="Bonjour,_x000a__x000a_Mon entreprise a une activité de type &quot;Services d'aménagement paysager&quot;._x000a__x000a_Le dispositif &quot;Aides aux relais et aux actions ponctuelles&quot; pourrait m'intéresser car j'ai pour projet de financer un engin fonctionnant à l'électricité._x000a__x000a_J'ai besoin d'être accompagné(e) sur le financement de cet engin qui représente 2 à 3 fois le coût de son équivalent thermique._x000a__x000a_Merci d'avance pour votre appel"/>
    <n v="636459965"/>
    <x v="16"/>
    <s v="user_help: unknown / questionnaire . parcours: je ne sais pas par où commencer / siret: 38352576300041 / codeNaf: 81.30Z / codeNAF1: / ville: PIERRE-BENITE / codePostal: 69310 / région: Auvergne-Rhône-Alpes / structure_sizes: PME / denomination: GREEN STYL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
    <x v="1"/>
    <s v="Guillaume"/>
    <s v="Messagerie"/>
    <m/>
    <m/>
    <s v="Tremplin_x000a_Pret action climat"/>
    <m/>
    <m/>
    <m/>
    <m/>
    <m/>
    <m/>
    <m/>
    <m/>
  </r>
  <r>
    <d v="2023-12-04T00:00:00"/>
    <s v="l.landi@ctm-log.fr"/>
    <s v="landi"/>
    <s v="lionel"/>
    <n v="33329513700041"/>
    <s v="COURRIER TRANSPORT MIMETAINS (C.T.M.)"/>
    <s v="Bonjour,_x000a__x000a_Mon entreprise a une activité de type &quot;Transports routiers de fret de proximité&quot;._x000a_Le dispositif &quot;Aides aux relais et aux actions ponctuelles&quot; pourrait m'intéresser car j'ai pour projet de ..._x000a_J'ai besoin d'être accompagné(e) sur ..._x000a__x000a_Merci d'avance pour votre appel"/>
    <n v="634491363"/>
    <x v="16"/>
    <s v="user_help: unknown / questionnaire . parcours: je ne sais pas par où commencer / siret: 33329513700041 / codeNaf: 49.41B / codeNAF1: / ville: VITROLLES / codePostal: 13127 / région: Provence-Alpes-Côte d'Azur / structure_sizes: PME / denomination: COURRIER TRANSPORT MIMETAINS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uillaume"/>
    <m/>
    <m/>
    <s v="Besoin exprimé sur :_x000a_=&gt; Renovation d'entreprot locataire_x000a_=&gt; Renouvellement parc Véhicule (300 cartes grises) hors zone ZFE tremplin_x000a_=&gt; Déja engagée dans charte CO2"/>
    <m/>
    <s v="Oublié de demandé"/>
    <m/>
    <m/>
    <m/>
    <m/>
    <m/>
    <m/>
    <m/>
  </r>
  <r>
    <d v="2023-12-04T00:00:00"/>
    <s v="atc.projets@orange.fr"/>
    <s v="Scapol"/>
    <s v="Maren"/>
    <n v="48393927800014"/>
    <s v="LES ATELIERS DE LA CRAU"/>
    <s v="Bonjour,_x000a__x000a_Mon entreprise est une Atelier Chantier d'Insertion (statut associatif) dont les activités support sont la maçonnerie, la peinture et la menuiserie._x000a_Le dispositif &quot;Aides aux relais et aux actions ponctuelles&quot; nous intéresse car nous avons pour projet de faire évoluer nos techniques bâtiment vers les techniques de l'écoconstruction et l'éco-rénovation. Pour ce faire, nous allons former les encadrants techniques à des techniques métiers nouveaux pour eux. Nous avons donc besoin de financer les formations, le temps passée en formation (ils ne seront pas remplacés sur leur poste d'encadrement des équipes des salariés en insertion) et des matériaux, car qui dit formation bâtiment, dit aussi chantier pratique pour l'apprentissage du geste._x000a_Nous avons besoin d'être accompagnés sur les possibilités de financement de cette action qui commencera en 2024 et qui va probablement se dérouler sur 2 ou 3 ans._x000a__x000a_Merci d'avance pour votre appel"/>
    <n v="648495020"/>
    <x v="16"/>
    <s v="user_help: precise / questionnaire . parcours: objectif précis / siret: 48393927800014 / codeNaf: 88.99B / codeNAF1: / ville: MIRAMAS / codePostal: 13140 / région: Provence-Alpes-Côte d'Azur / structure_sizes: PME / denomination: LES ATELIERS DE LA CRAU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4T00:00:00"/>
    <s v="francois.moerman@groupe-aurore.fr"/>
    <s v="MOERMAN"/>
    <s v="François"/>
    <n v="84792091500018"/>
    <s v="HOLDING JORDA"/>
    <s v="Bonjour,_x000a__x000a_La Holding Jorda présidée par mon patron, Pierre Jorda, a pour projet l'acquisition d'une friche industrielle polluée (3.800m² de bâti sur un terrain de 12.000m²) sur la commune du Mesnil St Denis._x000a_L'objectif est de réhabiliter le site pour y installer une partie des cinq entreprises gérées actuellement au sein de la holding et d'y développer des activités tertiaires ainsi que la production d'électricité via une installation photovoltaïque._x000a_Le dispositif &quot;Étude &quot;friches polluées&quot;&quot; parait correspondre parfaitement à ce projet._x000a_Nous aimerions en savoir plus sur les modalités d'accompagnement de ce dispositif. Quelles sont les conditions d'éligibilités? Quelle est le périmètre de l'étude pris en compte par le dispositif?_x000a__x000a_Merci d'avance pour votre appel"/>
    <n v="756360410"/>
    <x v="33"/>
    <m/>
    <x v="1"/>
    <s v="COS"/>
    <m/>
    <m/>
    <m/>
    <m/>
    <m/>
    <m/>
    <m/>
    <m/>
    <m/>
    <m/>
    <m/>
    <m/>
  </r>
  <r>
    <d v="2023-12-04T00:00:00"/>
    <s v="lb@expressionathletique.com"/>
    <s v="bois"/>
    <s v="ludo"/>
    <n v="90440070200018"/>
    <s v="EXPRESSION ATHLETIQUE 2"/>
    <s v="Bonjour,_x000a__x000a_Mon entreprise a une activité de type &quot;commerce de gros, e-commerce&quot;._x000a_Le dispositif &quot;Aides au réemploi des emballages&quot; pourrait m'intéresser car j'ai pour projet de structurer la gestion des emballages lors de mes envois client_x000a_J'ai besoin d'être accompagné(e) sur les solutions potentielles de réutilisation des emballages en fonction des commandes._x000a__x000a_Merci d'avance pour votre appel"/>
    <n v="634427631"/>
    <x v="21"/>
    <s v="user_help: unknown / questionnaire . parcours: je ne sais pas par où commencer / siret: 80202481000029 / codeNaf: 93.13Z / codeNAF1: / ville: LIMOGES / codePostal: 87000 / région: Nouvelle-Aquitaine / structure_sizes: TPE / denomination: EXPRESSION ATHLETIQUE / secteur: Activités des centres de culture phys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
    <x v="1"/>
    <s v="COS"/>
    <m/>
    <m/>
    <m/>
    <m/>
    <m/>
    <m/>
    <m/>
    <m/>
    <m/>
    <m/>
    <m/>
    <m/>
  </r>
  <r>
    <d v="2023-12-04T00:00:00"/>
    <s v="flo.greco@free.fr"/>
    <s v="greco"/>
    <s v="florence"/>
    <n v="45019620900016"/>
    <s v="Florence GRECO"/>
    <s v="Bonjour,_x000a__x000a_Mon entreprise a une activité de type &quot;Réparation de meubles et d'équipements du foyer&quot;._x000a_Le dispositif &quot;Rénovation Petit Tertiaire Privé&quot; pourrait m'intéresser car j'ai pour projet de rénover ma devanture d'atelier /boutique qui est une passoire thermique._x000a_J'ai besoin d'être accompagné(e) sur les aides dont je pourrais bénéficier et les démarches à éffectuer_x000a__x000a_Merci d'avance pour votre appel"/>
    <n v="611967956"/>
    <x v="27"/>
    <s v="user_help: precise / questionnaire . parcours: objectif précis / siret: 45019620900016 / codeNaf: 95.24Z / codeNAF1: / ville: PARIS 11 / codePostal: 75011 / région: Île-de-France / structure_sizes: TPE / denomination: null / secteur: Réparation de meubles et d'équipements du foy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m/>
    <m/>
    <m/>
    <d v="2023-12-12T00:00:00"/>
    <s v="Prise en charge"/>
    <s v="Faire des économies d'énergie"/>
    <s v="https://place-des-entreprises.beta.gouv.fr/besoins/95725"/>
    <s v="CMA"/>
    <s v="CMA : Entreprise contactée par un expert de la CMA"/>
    <m/>
  </r>
  <r>
    <d v="2023-12-04T00:00:00"/>
    <s v="lucas.heyrich@hotmail.fr"/>
    <s v="HEYRICH"/>
    <s v="Lucas"/>
    <n v="91977860500015"/>
    <s v="PARADIS DU CHEVAL"/>
    <s v="Bonjour,_x000a__x000a_Mon entreprise a une activité de type &quot;Activités de soutien à la production animale&quot;._x000a_Le dispositif &quot;Aides aux relais et aux actions ponctuelles&quot; pourrait m'intéresser car j'ai pour projet de ..._x000a_J'ai besoin d'être accompagné(e) sur la pose de panneaux solaires sur des hangars agricoles._x000a__x000a_Merci d'avance pour votre appel"/>
    <n v="645286940"/>
    <x v="16"/>
    <s v="user_help: precise / questionnaire . parcours: objectif précis / siret: 91977860500015 / codeNaf: 01.62Z / codeNAF1: / ville: MOTHERN / codePostal: 67470 / région: Grand Est / structure_sizes: TPE / denomination: PARADIS DU CHEVAL / secteur: Activités de soutien à la production animal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4T00:00:00"/>
    <s v="xavierguichenal@xgdst.com"/>
    <s v="Guichenal"/>
    <s v="Xavier"/>
    <n v="94956010600013"/>
    <s v="XG DEVELOPPEMENTS SOLUTIONS TECHNIQUES"/>
    <s v="Bonjour,_x000a__x000a_Mon entreprise a une activité de type &quot;industrie&quot;._x000a_Le dispositif &quot;Booster Éco-Énergie Tertiaire&quot; pourrait m'intéresser car j'ai pour projet d'isoler mon atelier de montage._x000a_J'ai besoin d'être accompagné(e) sur le financement de cette opération._x000a__x000a_Merci d'avance pour votre appel"/>
    <n v="683980019"/>
    <x v="14"/>
    <s v="user_help: precise / questionnaire . parcours: objectif précis / siret: / codeNaf: / codeNAF1: / ville: / codePostal: / région: Auvergne-Rhône-Alpes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4T00:00:00"/>
    <s v="thomas.navarro-externe@forwardglobal.com"/>
    <s v="Navarro"/>
    <s v="Thomas"/>
    <n v="41110730300041"/>
    <s v="D&amp;P ARCHITECTURE DE COMMUNICATION (H2 EAU)"/>
    <s v="Bonjour,_x000a__x000a_Je vous écris de la part de mon client, qui fabrique et conçoit des salons et évènements professionnels, du bureau d'études à la fabrication des stands._x000a_Le dispositif &quot;Investissement &quot;chaleur bois&quot;&quot; pourrait l'intéresser car il pour projet d'investir dans une chaufferie biomasse pour chauffer une partie de ses activités._x000a_Nous cherchons donc des financements pour ce projet, en sachant que c'est une petite chaufferie de l'ordre de max 80KwH si ma mémoire est bonne._x000a__x000a_Merci d'avance de votre aide_x000a_Cdt_x000a_Thomas Navarro"/>
    <n v="630473452"/>
    <x v="34"/>
    <s v="user_help: precise / questionnaire . parcours: objectif précis / siret: 41110730300041 / codeNaf: 82.30Z / codeNAF1: / ville: LE PERRAY-EN-YVELINES / codePostal: 78610 / région: Île-de-France / structure_sizes: TPE / denomination: D &amp; P ARCHITECTURE DE COMMUNICATION / secteur: Organisation de foires, salons professionnels et congrè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4T00:00:00"/>
    <s v="l.toledo@dedienne-sante.com"/>
    <s v="Toledo"/>
    <s v="Ludovic"/>
    <n v="33913863800038"/>
    <s v="DEDIENNE SANTE"/>
    <s v="Bonjour,_x000a__x000a_Mon entreprise a une activité de type &quot;Fabrication de matériel médico-chirurgical et dentaire&quot;._x000a_Le dispositif &quot;Investissement &quot;écoconception&quot;&quot; pourrait m'intéresser car j'ai pour projet de modifier le conditionnement médical de mes implants afin d'en réduire le poids, la densité, et donc l'impact logistique et la quantité de déchets générés._x000a_J'ai besoin d'être accompagné(e) sur l'investissement d'une machine à sceller le conditionnement et cela par ailleurs dans un environnement réglementaire très contraint._x000a_Merci d'avance pour votre appel"/>
    <n v="33687966845"/>
    <x v="35"/>
    <s v="user_help: precise / questionnaire . parcours: objectif précis / siret: 33913863800038 / codeNaf: 32.50A / codeNAF1: / ville: MAUGUIO / codePostal: 34130 / région: Occitanie / structure_sizes: ETI,GE / denomination: DEDIENNE SANTE / secteur: Fabrication de matériel médico-chirurgical et dentai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5T00:00:00"/>
    <s v="adelie.courtois@bretagne.cci.fr"/>
    <s v="Courtois"/>
    <s v="Adélie"/>
    <n v="32131873500032"/>
    <s v="SIGMAPHI"/>
    <s v="Bonjour,_x000a__x000a_Mon entreprise a une activité de type &quot;Fabrication d'autres matériels électriques&quot;._x000a_Le dispositif &quot;Trophées Crisalide Eco-activités&quot; pourrait m'intéresser car j'ai pour projet de ..._x000a_J'ai besoin d'être accompagné(e) sur ..._x000a__x000a_Merci d'avance pour votre appel_x000a__x000a_Adélie (simulation plateforme)"/>
    <n v="619991930"/>
    <x v="36"/>
    <s v="user_help: unknown / questionnaire . parcours: je ne sais pas par où commencer / siret: 32131873500032 / codeNaf: 27.90Z / codeNAF1: / ville: VANNES / codePostal: 56000 / région: Bretagne / structure_sizes: PME / denomination: SIGMAPHI / secteur: Fabrication d'autres matériel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s v="Pas de réponse"/>
    <m/>
    <s v="Test d'une CCI"/>
    <m/>
    <m/>
    <m/>
    <s v="Test"/>
    <m/>
    <m/>
    <m/>
    <m/>
    <m/>
  </r>
  <r>
    <d v="2023-12-05T00:00:00"/>
    <s v="karine.hibon@gmail.com"/>
    <s v="Hibon"/>
    <s v="Karine"/>
    <n v="90867172000013"/>
    <s v="KHI2 CONSEIL PERFORMANCE"/>
    <s v="Bonjour,_x000a__x000a_Mon entreprise a une activité de type &quot;Conseil pour les affaires et autres conseils de gestion&quot;._x000a_Le dispositif &quot;Formations RSE&quot; m'intéresse car j'ai pour projet d'accompagnement les entreprises sur cette thématique. Je dois me former pour structurer mon offre et je dois ensuite communiquer sur cet axe stratégique que je souhaite développer en 2024_x000a_J'ai besoin d'être accompagné(e) sur la formation et sur la visibilité._x000a__x000a_Merci d'avance pour votre appel"/>
    <n v="632049945"/>
    <x v="24"/>
    <s v="user_help: precise / questionnaire . parcours: objectif précis / siret: 90867172000013 / codeNaf: 70.22Z / codeNAF1: / ville: AGEL / codePostal: 34210 / région: Occitanie / structure_sizes: TPE / denomination: KHI2 CONSEIL PERFORMANC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5T00:00:00"/>
    <s v="mai@bymaihealthy.com"/>
    <s v="NGUYEN"/>
    <s v="Mai"/>
    <n v="87831054900026"/>
    <s v="Huong mai NGUYEN"/>
    <s v="Bonjour,_x000a__x000a_Mon entreprise a une activité de type &quot;Conseil pour les affaires et autres conseils de gestion&quot;._x000a_Le dispositif &quot;Formations RSE&quot; pourrait m'intéresser car j'ai pour projet de ..._x000a_J'ai besoin d'être accompagné(e) sur ..._x000a__x000a_Merci d'avance pour votre appel"/>
    <n v="610694250"/>
    <x v="24"/>
    <s v="user_help: precise / questionnaire . parcours: objectif précis / siret: 87831054900026 / codeNaf: 70.22Z / codeNAF1: / ville: SAINT-GRATIEN / codePostal: 95210 / région: Île-de-France / structure_sizes: TPE / denomination: nul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5T00:00:00"/>
    <s v="contact@e-lectreec.io"/>
    <s v="RISBOURG"/>
    <s v="Paul"/>
    <m/>
    <s v="E-lectreec SAS"/>
    <s v="Bonjour,_x000a__x000a_Nous sommes une start-up cleantech/greentech, en phase de finalisation de notre concept._x000a__x000a_Domiciliés dans le 92 (Boulogne) ;_x000a_Sans activité ni chiffre d’affaires, car nous espérons pouvoir commencer notre exploitation au cours du 2e trimestre 2024 et procéder à 2 embauches ;_x000a_Sans employés, et sans locaux actuellement ; nos 1ers matériels (1 VUL électrique, 1 vélo cargo et 1 remorque) seront pris en LLD ;_x000a_Nous allons développer une appli mobile (MVP) qui servira d’interface avec nos clients ;_x000a_La coquille juridique existe depuis 18 mois, mais elle est vide ;_x000a_Nous avons un concept innovant dans l’électromobilité : il s’agit de « bornes mobiles » de recharge rapide (DC) en Ile de France ;_x000a_nous allons commencer avec du matériel existant pas forcément adapté à nos besoins (POC), et nous souhaitons très vite développer nos propres solutions maison déjà prévues, mais il nous faut des subventions et aides pour leur développement (R&amp;D), avec autant que possible du made in France ; les prestataires sont identifiés mais nous n’avons pas d’ingénieur pour s’assurer que le concept marche techniquement entre les différents intervenants ;_x000a_Nous allons devoir aussi installer une borne CC (haute puissance) dans nos futurs locaux et développer un site web + identité graphique ;_x000a_pour débuter une exploitation (POC), il nous faudrait au moins 150 k€ ;_x000a_Nous sommes en train de faire l’étude de marché mais nous savons que c’est une activité en développement et promise à forte croissance ; le secteur de la borne fixe par exemple est en pleine effervescence, ce qui démontre l’intérêt des investisseurs pour ce secteur ;_x000a_Nos fonds propres sont limités (20 k€) et nous sommes 2 associés âgés de plus de 50 ans et avec de l’expérience entrepreneuriale. Nous finalisons le BP actuellement._x000a__x000a_Nous souhaitons donc savoir de quelle manière votre entité peut nous aider et/ou accompagner à trouver les subventions et autres aides (PTZ, prêts d’honneur, garanties, etc.) nécessaires au lancement de l’activité en pré-amorçage avec effet de levier pour démarrer avant que nous puissions aller voir des B.A. par la suite, et hors dispositifs fiscaux (CEI, CIR, etc)._x000a__x000a_Merci par avance de vos réponses et informations, et de l’indication d’un interlocuteur afin d’échanger car nous souhaitons aller vite._x000a__x000a_Bien à vous_x000a__x000a_Paul RISBOURG_x000a_CEO de E-lectreec SAS_x000a_06 16 51 26 26"/>
    <n v="616512626"/>
    <x v="19"/>
    <m/>
    <x v="3"/>
    <s v="Coline"/>
    <m/>
    <m/>
    <m/>
    <m/>
    <m/>
    <d v="2023-12-11T00:00:00"/>
    <s v="Transmis à Bpifrance"/>
    <m/>
    <m/>
    <m/>
    <m/>
    <m/>
  </r>
  <r>
    <d v="2023-12-05T00:00:00"/>
    <s v="dali@swilo.fr"/>
    <s v="Bennour"/>
    <s v="Dali"/>
    <n v="90129570900017"/>
    <m/>
    <s v="Bonjour,_x000a__x000a_Mon entreprise a une activité de type &quot;Action sociale sans hébergement n.c.a.&quot;._x000a_Le dispositif &quot;Prêt Action Climat&quot; pourrait m'intéresser car j'ai pour projet de faire l'acquisition de machines qui permettent une grande économie d'eau dans notre activité de nettoyage écologique et des machines pour produire notre eau sans puiser dans les nappes phréatiques et pour mettre en place une politique RSE ._x000a_J'ai besoin d'être accompagné(e) sur ce projet._x000a__x000a_Merci d'avance pour votre appel_x000a_Cordialement_x000a_Dali Bennour"/>
    <n v="620514943"/>
    <x v="37"/>
    <s v="user_help: precise / questionnaire . parcours: objectif précis / siret: 90129570900017 / codeNaf: 88.99B / codeNAF1: / ville: AULNAY-SOUS-BOIS / codePostal: 93600 / région: Île-de-France / structure_sizes: TPE / denomination: SMARTWASH INTERNATIONAL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5T00:00:00"/>
    <s v="rodolphe.schroetter@monrhamoi.fr"/>
    <s v="SCHROETTER"/>
    <s v="RODOLPHE"/>
    <n v="80752172900036"/>
    <s v="SALCIFI"/>
    <s v="Bonjour,_x000a__x000a_Mon entreprise a une activité de type &quot;Activités des sièges sociaux&quot;. Le dispositif &quot;Bonus écologique&quot; pourrait m'intéresser car j'ai pour projet d'acheter un véhicule 100% électrique en remplacement de mon véhicule essence (bicarburation E95 et E85) immatriculé EW-623-AW._x000a__x000a_J'ai besoin d'être accompagné sur ce projet._x000a__x000a_Merci d'avance pour votre appel_x000a_Cordialement"/>
    <n v="685568444"/>
    <x v="20"/>
    <s v="user_help: precise / questionnaire . parcours: objectif précis / siret: 80752172900036 / codeNaf: 70.10Z / codeNAF1: / ville: ILLKIRCH-GRAFFENSTADEN / codePostal: 67400 / région: Grand Est / structure_sizes: TPE / denomination: SALCIFI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Prime à la conversion"/>
    <m/>
    <d v="2023-12-05T00:00:00"/>
    <s v="Transmis à PDE"/>
    <m/>
    <m/>
    <m/>
    <m/>
    <m/>
  </r>
  <r>
    <d v="2023-12-05T00:00:00"/>
    <s v="belaazi@dubrac.com"/>
    <s v="belaazi"/>
    <s v="Intissar"/>
    <n v="67201924700010"/>
    <s v="DUBRAC T.P."/>
    <s v="Bonjour,_x000a__x000a_Mon entreprise a une activité de type &quot;Construction de routes et autoroutes&quot;._x000a_Le dispositif &quot;Bonus écologique&quot; pourrait m'intéresser car j'ai pour projet de ..._x000a_J'ai besoin d'être accompagné(e) sur ..._x000a__x000a_Merci d'avance pour votre appel"/>
    <n v="616852903"/>
    <x v="20"/>
    <s v="user_help: unknown / questionnaire . parcours: je ne sais pas par où commencer / siret: 67201924700010 / codeNaf: 42.11Z / codeNAF1: / ville: SAINT-DENIS / codePostal: 93200 / région: Île-de-France / structure_sizes: ETI,GE / denomination: DUBRAC T.P. / secteur: Construction de routes et autorou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
    <x v="5"/>
    <s v="CB"/>
    <m/>
    <m/>
    <m/>
    <m/>
    <m/>
    <d v="2023-12-12T00:00:00"/>
    <s v="Transmis à PDE"/>
    <m/>
    <m/>
    <m/>
    <m/>
    <m/>
  </r>
  <r>
    <d v="2023-12-05T00:00:00"/>
    <s v="ouled_madani@hotmail.com"/>
    <s v="Ouled ali"/>
    <s v="Madani"/>
    <n v="8728107700021"/>
    <s v="SEBO"/>
    <s v="Bonjour,_x000a__x000a_Mon entreprise a une activité de type &quot;Activités comptables&quot;._x000a_Le dispositif &quot;Aides aux relais et aux actions ponctuelles&quot; pourrait m'intéresser car j'ai pour projet de ..._x000a_J'ai besoin d'être accompagné(e) sur ..._x000a__x000a_Merci d'avance pour votre appel"/>
    <n v="651096555"/>
    <x v="16"/>
    <s v="user_help: precise / questionnaire . parcours: objectif précis / siret: 08728107700021 / codeNaf: 69.20Z / codeNAF1: / ville: ORLEANS / codePostal: 45000 / région: Centre-Val de Loire / structure_sizes: TPE / denomination: SOCIETE D'EXPERTISE COMPTABLE DU BERRY ET DE L'ORLEANAI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Doublon ligne 157"/>
    <m/>
    <m/>
    <m/>
    <s v="Doublon"/>
    <m/>
    <m/>
    <m/>
    <m/>
    <m/>
  </r>
  <r>
    <d v="2023-12-05T00:00:00"/>
    <s v="madani@groupe-sebo.fr"/>
    <s v="Ouled ali"/>
    <s v="Madani"/>
    <n v="8728107700021"/>
    <s v="SEBO"/>
    <s v="Bonjour,_x000a__x000a_Mon entreprise a une activité de type &quot;Activités comptables&quot;._x000a_Le dispositif &quot;Tremplin&quot; pourrait m'intéresser car j'ai pour projet de ..._x000a_J'ai besoin d'être accompagné(e) sur ..._x000a__x000a_Merci d'avance pour votre appel"/>
    <n v="651096555"/>
    <x v="1"/>
    <s v="user_help: precise / questionnaire . parcours: objectif précis / siret: 08728107700021 / codeNaf: 69.20Z / codeNAF1: / ville: ORLEANS / codePostal: 45000 / région: Centre-Val de Loire / structure_sizes: TPE / denomination: SOCIETE D'EXPERTISE COMPTABLE DU BERRY ET DE L'ORLEANAI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Souhaite avoir des informations pour la rénovation de locaux tertiaire (agence comptable) des années 70 en cours d'achat (250m2) en CVL (Orléans) dans lequel il souhaite faire de la rénovation, isolation, chauffage panneaux solaires thermiques : quel accompagnement sur la rénovation et les meilleurs choix à faire + subventions possibles ? : réorienté PDE"/>
    <m/>
    <s v="Recu lien par mail mais ne sait plus de qui"/>
    <d v="2023-12-12T00:00:00"/>
    <s v="Aide prosposée"/>
    <s v="Faire des économies d'énergie"/>
    <s v="https://place-des-entreprises.beta.gouv.fr/besoins/95734"/>
    <s v="CCI, Bpi"/>
    <s v="sans commentaire"/>
    <m/>
  </r>
  <r>
    <d v="2023-12-05T00:00:00"/>
    <s v="fabricebouryesnault@gmail.com"/>
    <s v="Boury-Esnault"/>
    <s v="Fabrice"/>
    <n v="80465613000023"/>
    <s v="ABRICOOP"/>
    <s v="Bonjour,_x000a__x000a_Mon entreprise a une activité de type &quot;Administration d'immeubles et autres biens immobiliers&quot;._x000a_Le dispositif &quot;Rénovation Petit Tertiaire Privé&quot; pourrait m'intéresser car j'ai pour projet de ..._x000a_J'ai besoin d'être accompagné(e) sur ..._x000a__x000a_Merci d'avance pour votre appel"/>
    <n v="783359170"/>
    <x v="27"/>
    <s v="user_help: precise / questionnaire . parcours: objectif précis / siret: 80465613000023 / codeNaf: 68.32A / codeNAF1: / ville: TOULOUSE / codePostal: 31300 / région: Occitanie / structure_sizes: TPE / denomination: ABRICOOP / secteur: Administration d'immeubles et 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m/>
    <m/>
    <m/>
    <m/>
    <m/>
    <m/>
    <m/>
    <m/>
    <m/>
    <m/>
  </r>
  <r>
    <d v="2023-12-05T00:00:00"/>
    <s v="stephanie.borie@gmail.fr"/>
    <s v="BORIE"/>
    <s v="stephanie"/>
    <n v="58200170703273"/>
    <s v="CAROLL INTERNATIONAL (CAROLL - CAROLL PARIS - ANN...)"/>
    <s v="Bonjour,_x000a__x000a_Mon entreprise a une activité de type &quot;Commerce de détail d'habillement en magasin spécialisé&quot;._x000a_Le dispositif &quot;Rénovation Petit Tertiaire Privé&quot; pourrait m'intéresser car j'ai pour rénover mon commerce énergétiquement ; éclairage, chauffage ..._x000a__x000a_Merci d'avance pour votre retour"/>
    <n v="630139514"/>
    <x v="27"/>
    <s v="user_help: precise / questionnaire . parcours: objectif précis / siret: 58200170703273 / codeNaf: 47.71Z / codeNAF1: / ville: RENNES / codePostal: 35200 / région: Bretagne / structure_sizes: TPE / denomination: CAROLL INTERNATIONAL / secteur: Commerce de détail d'habillemen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JB"/>
    <m/>
    <m/>
    <m/>
    <m/>
    <m/>
    <m/>
    <s v="Test"/>
    <m/>
    <m/>
    <m/>
    <m/>
    <m/>
  </r>
  <r>
    <d v="2023-12-05T00:00:00"/>
    <s v="raphael.dedenis@dm2f.com"/>
    <s v="DEDENIS"/>
    <s v="Raphael"/>
    <n v="43985204700026"/>
    <s v="DM2F"/>
    <s v="Bonjour,_x000a__x000a_Le groupe DM2F a une activité d'industrie métallurgique. Il est spécialisé dans la transformation des métaux en feuilles et bobines refendues, découpage, emboutissage, tôlerie, soudure, etc._x000a_Les dispositifs de financement de pompes à chaleur pourraient contribuer à la décarbonation de la production de chaleur dans les bâtiments de l'entreprise (usine et bâtiments d'entreprise)._x000a_Le bilan carbone réalisé pour les deux sites de production de la PME a montré que le chauffage représentait le premier poste d'émissions de CO2 (environ 45%)._x000a__x000a_Pour ce faire, nous souhaiterions disposer d'un accompagnement pour i) identifier la solution énergétique adéquate permettant de passer à une pompe à chaleur sur un site industriel ii) cibler les offres de financement associées iii) disposer d'une visibilité sur l'amortissement économique de l'investissement._x000a__x000a_Merci d'avance pour votre appui._x000a_L'entreprise DM2F"/>
    <s v="+ 33.6.66.47.70.64"/>
    <x v="38"/>
    <s v="user_help: precise / questionnaire . parcours: objectif précis / siret: 43985204700026 / codeNaf: 64.20Z / codeNAF1: / ville: JUJURIEUX / codePostal: 01640 / région: Auvergne-Rhône-Alpes / structure_sizes: PME / denomination: DM2F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5T00:00:00"/>
    <s v="emenard@naos-archi.com"/>
    <s v="MENARD"/>
    <s v="Eric"/>
    <n v="77817919200019"/>
    <s v="PHILIPPE SCHANG ET SEVERINE TARDY, NOTAIRES ASSOCIES D'UNE SOCIETE CIVILE PROFESSIONNELLE TITULAIRE D'UN OFFICE NOTARIAL"/>
    <s v="Bonjour,_x000a__x000a_J'agis en temps que maître d’œuvre sur la rénovation énergétique globale d'une tour en copropriété. Au RDC et 1er étage de cette tour de 102 lots (6 lots en locaux professionnels et 96 lots en habitation) il y a :_x000a_une étude notariale_x000a_un cabinet médical_x000a_un petit local médical (ostéopathe)_x000a_Nous bénéficions du dispositif ma prim' rénov copropriété pour les lots d'habitation mais de quel dispositif(s) pourraient bénéficier les propriétaires des locaux professionnels (en général appartenant à des SCI) ?_x000a__x000a_Merci d'avance pour votre appel"/>
    <n v="623091714"/>
    <x v="27"/>
    <s v="user_help: precise / questionnaire . parcours: objectif précis / siret: 77817919200019 / codeNaf: 69.10Z / codeNAF1: / ville: CHENOVE / codePostal: 21300 / région: Bourgogne-Franche-Comté / structure_sizes: TPE / denomination: PHILIPPE SCHANG ET SEVERINE TARDY, NOTAIRES ASSOCIES D'UNE SOCIETE CIVILE PROFESSIONNELLE TITULAIRE D'UN OFFICE NOTARIAL / secteur: Activités jurid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m/>
    <m/>
    <m/>
    <m/>
    <m/>
    <m/>
    <m/>
    <m/>
    <m/>
    <m/>
  </r>
  <r>
    <d v="2023-12-06T00:00:00"/>
    <s v="laurine@tediber.com"/>
    <s v="Gorieu"/>
    <s v="Laurine"/>
    <n v="81308963800049"/>
    <s v="TEDIBER"/>
    <s v="Bonjour,_x000a__x000a_Mon entreprise a une activité de type &quot;Vente à distance sur catalogue spécialisé&quot;._x000a_Le dispositif &quot;Diagnostic RSE&quot; pourrait m'intéresser._x000a_J'ai besoin d'être accompagné(e) sur un diagnostic RSE_x000a__x000a_Merci d'avance pour votre appel"/>
    <n v="649348211"/>
    <x v="30"/>
    <s v="user_help: unknown / questionnaire . parcours: je ne sais pas par où commencer / siret: 81308963800049 / codeNaf: 47.91B / codeNAF1: / ville: PARIS 4 / codePostal: 75004 / région: Île-de-France / structure_sizes: PME / denomination: TEDIBER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6"/>
    <s v="CB"/>
    <m/>
    <m/>
    <m/>
    <m/>
    <m/>
    <d v="2023-12-12T00:00:00"/>
    <s v="Transmis à PDE"/>
    <m/>
    <m/>
    <m/>
    <m/>
    <m/>
  </r>
  <r>
    <d v="2023-12-06T00:00:00"/>
    <s v="cmllgregoire@gmail.com"/>
    <s v="GREGOIRE"/>
    <s v="Camille"/>
    <n v="95322065400016"/>
    <s v="GREGOIRE ET ASSOCIES"/>
    <s v="Bonjour,_x000a__x000a_Je souhaite réaliser des travaux de rénovation via une SCI dans le but de louer les locaux à mon entreprise de type &quot;micro-crèche&quot;_x000a_Le dispositif &quot;Prêt Vert - Ademe&quot; pourrait m'intéresser pour la partie rénovation._x000a_J'ai besoin d'être accompagné(e) sur les prêt ou aides existantes au sujet de rénovation énergétique._x000a__x000a_Merci d'avance pour votre appel_x000a__x000a_Bien cordialement;_x000a__x000a_GREGOIRE Camille"/>
    <n v="638206942"/>
    <x v="31"/>
    <s v="user_help: precise / questionnaire . parcours: objectif précis / siret: 95322065400016 / codeNaf: 00.00Z / codeNAF1: / ville: SAINT-AUBIN / codePostal: 39410 / région: Bourgogne-Franche-Comté / structure_sizes: TPE / denomination: GREGOIRE ET ASSOCIES / secteur: undefined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6T00:00:00"/>
    <s v="l.vialle@groupe-valdene.fr"/>
    <s v="Vialle"/>
    <s v="Laurent"/>
    <n v="81505823500012"/>
    <s v="GROUPE VALDENE"/>
    <s v="Bonjour,_x000a__x000a_Mon entreprise a une activité de type &quot;Activités des sociétés holding&quot;._x000a_Le dispositif &quot;Bonus écologique&quot; pourrait m'intéresser car nous venons d'acquérir un véhicule hybride_x000a_J'ai besoin d'être accompagné(e) sur le montage du financement_x000a__x000a_Merci d'avance pour votre appel"/>
    <n v="33766333494"/>
    <x v="20"/>
    <s v="user_help: unknown / questionnaire . parcours: je ne sais pas par où commencer / siret: 81505823500012 / codeNaf: 64.20Z / codeNAF1: / ville: PARIS 16 / codePostal: 75016 / région: Île-de-France / structure_sizes: TPE / denomination: GROUPE VALDEN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m/>
    <m/>
    <m/>
    <d v="2023-12-12T00:00:00"/>
    <s v="Transmis à PDE"/>
    <s v="Mail Bonus écologique envoyé le 19/12/23"/>
    <m/>
    <m/>
    <m/>
    <m/>
  </r>
  <r>
    <d v="2023-12-06T00:00:00"/>
    <s v="bonjour@fraiseetciboulette.fr"/>
    <s v="ROBIN"/>
    <s v="Nathalie"/>
    <n v="89932288700014"/>
    <s v="Nathalie ROBIN"/>
    <s v="Bonjour,_x000a__x000a_Mon entreprise a une activité de type &quot;Autres activités récréatives et de loisirs&quot;._x000a_Le dispositif &quot;Bonus écologique&quot; pourrait m'intéresser car je viens d'acheter un vélo cargo électrique._x000a__x000a_Merci d'avance pour votre appel"/>
    <n v="33638055114"/>
    <x v="20"/>
    <s v="user_help: precise / questionnaire . parcours: objectif précis / siret: 89932288700014 / codeNaf: 93.29Z / codeNAF1: / ville: SEYSSINS / codePostal: 38180 / région: Auvergne-Rhône-Alpes / structure_sizes: TPE / denomination: null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Bonus écologique"/>
    <m/>
    <d v="2023-12-07T00:00:00"/>
    <s v="Transmis à PDE"/>
    <m/>
    <m/>
    <m/>
    <m/>
    <m/>
  </r>
  <r>
    <d v="2023-12-06T00:00:00"/>
    <s v="lreyno@surplusautos13.fr"/>
    <s v="reyno"/>
    <s v="laureline"/>
    <n v="63728016500050"/>
    <s v="SURPLUS AUTOS"/>
    <s v="Bonjour,_x000a__x000a_Mon entreprise a une activité de type &quot;.RECYCLAGE AUTOMOBILE..&quot;._x000a_Le dispositif &quot;Coup de pouce ISOLATION &quot; pourrait m'intéresser car j'ai pour projet de desamianter mon hangar de 4000 m2 et de le recouvrir de panneaux photovoltaique pour autoconsommation et revente_x000a_J'ai besoin d'être accompagné(e) sur ce projet_x000a__x000a_Merci d'avance pour votre appel"/>
    <n v="649113393"/>
    <x v="12"/>
    <m/>
    <x v="5"/>
    <s v="CB"/>
    <m/>
    <m/>
    <s v="Demande claire, pas de rappel"/>
    <m/>
    <m/>
    <d v="2023-12-07T00:00:00"/>
    <s v="Transmis à PDE"/>
    <m/>
    <m/>
    <m/>
    <m/>
    <m/>
  </r>
  <r>
    <d v="2023-12-06T00:00:00"/>
    <s v="jo-aline.marot@victoriagarden.com"/>
    <s v="Marot"/>
    <s v="Jo-Aline"/>
    <n v="49362920800049"/>
    <m/>
    <s v="Bonjour,_x000a__x000a_Mon entreprise a une activité de type &quot;Hébergement touristique et autre hébergement de courte durée&quot;._x000a_J'aimerai obtenir plus d'informations sur le dispositif &quot;Bénéficiez d'un crédit d’impôt pour la rénovation énergétique de vos bâtiments&quot;._x000a_Quel type de rénovation énergétique est éligible ?_x000a_Est ce que le locataire commercial qui a effectué des travaux peut demander un crédit d'impot ?_x000a_Est ce mobilisable plusieurs années de suite si différents travaux sont réalisés à différentes échelles de temps ?_x000a__x000a_Merci beaucoup pour voter réponse._x000a__x000a_Merci d'avance pour votre appel"/>
    <n v="556484607"/>
    <x v="22"/>
    <s v="user_help: unknown / questionnaire . parcours: je ne sais pas par où commencer / siret: 49362920800049 / codeNaf: 55.20Z / codeNAF1: / ville: BORDEAUX / codePostal: 33000 / région: Nouvelle-Aquitaine / structure_sizes: PME / denomination: STE D'INVESTISSEMENTS HOTELIERS &amp; IMMOBILIER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
    <x v="5"/>
    <s v="CB"/>
    <m/>
    <m/>
    <m/>
    <m/>
    <m/>
    <m/>
    <m/>
    <m/>
    <m/>
    <m/>
    <m/>
    <m/>
  </r>
  <r>
    <d v="2023-12-06T00:00:00"/>
    <s v="ocauet@gossetmateriaux.fr"/>
    <s v="cauet"/>
    <s v="olivier"/>
    <n v="71192034800028"/>
    <s v="ETABLISSEMENTS GOSSET"/>
    <s v="Bonjour,_x000a__x000a_Mon entreprise a une activité de type &quot;Commerce de gros de bois et de matériaux de construction&quot;._x000a_Le dispositif &quot;Bonus écologique&quot; pourrait m'intéresser car nous allons acheter un véhicule électrique._x000a__x000a__x000a_Merci d'avance pour votre appel"/>
    <n v="621230930"/>
    <x v="20"/>
    <s v="user_help: unknown / questionnaire . parcours: je ne sais pas par où commencer / siret: 71192034800028 / codeNaf: 46.73A / codeNAF1: / ville: AVESNES-LE-COMTE / codePostal: 62810 / région: Hauts-de-France / structure_sizes: PME / denomination: ETABLISSEMENTS GOSSET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Demande claire, pas de rappel"/>
    <s v="Bonus écologique"/>
    <m/>
    <d v="2023-12-07T00:00:00"/>
    <s v="Transmis à PDE"/>
    <m/>
    <m/>
    <m/>
    <m/>
    <m/>
  </r>
  <r>
    <d v="2023-12-06T00:00:00"/>
    <s v="flmarchal@gmail.com"/>
    <s v="MARCHAL"/>
    <s v="Florence"/>
    <n v="43777247800024"/>
    <s v="TEST"/>
    <s v="Bonjour,_x000a__x000a_Mon entreprise a une activité de type &quot;Commerce de gros de produits chimiques&quot;._x000a_Le dispositif &quot;Tremplin&quot; pourrait m'intéresser car j'ai pour projet de ..._x000a_J'ai besoin d'être accompagné(e) sur ..._x000a__x000a_Merci d'avance pour votre appel"/>
    <n v="682811870"/>
    <x v="1"/>
    <s v="user_help: unknown / questionnaire . parcours: je ne sais pas par où commencer / siret: 43777247800024 / codeNaf: 46.75Z / codeNAF1: / ville: BORDEAUX / codePostal: 33100 / région: Nouvelle-Aquitaine / structure_sizes: TPE / denomination: NOVAEM BBTRADE / secteur: Commerce de gros de produits chim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unknown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Annabelle"/>
    <m/>
    <m/>
    <s v="Test d'un conseiller DD de la CCI Charente Maritime"/>
    <m/>
    <m/>
    <d v="2023-12-08T00:00:00"/>
    <s v="Test "/>
    <m/>
    <m/>
    <m/>
    <m/>
    <m/>
  </r>
  <r>
    <d v="2023-12-06T00:00:00"/>
    <s v="francois.gedibois@stelymat.com"/>
    <s v="CROZIER"/>
    <s v="FRANCOIS"/>
    <n v="41107132700026"/>
    <s v="GEDIBOIS"/>
    <s v="Bonjour,_x000a__x000a_Mon entreprise a une activité de type &quot;Commerce de gros de bois et de matériaux de construction&quot;._x000a_Le dispositif &quot;Tremplin&quot; pourrait m'intéresser car j'ai pour projet d'installer une centrale photovoltaïque sur le toit de mon dépôt, pour faire de l'autoconsommation avec revente du surplus._x000a_J'ai besoin d'être accompagné(e) sur les aides financières possibles._x000a__x000a_Merci d'avance pour votre appel"/>
    <n v="613384530"/>
    <x v="1"/>
    <s v="user_help: precise / questionnaire . parcours: objectif précis / siret: 41107132700026 / codeNaf: 46.73A / codeNAF1: / ville: SAINT-CHAMOND / codePostal: 42400 / région: Auvergne-Rhône-Alpes / structure_sizes: TPE / denomination: STELYMAT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Projet de panneaux photovoltaiques sur toiture en autoconsommation + vente surplus : réorienté PDE"/>
    <m/>
    <m/>
    <d v="2023-12-12T00:00:00"/>
    <s v="Aide prosposée"/>
    <s v="Faire des économies d'énergie"/>
    <s v="https://place-des-entreprises.beta.gouv.fr/besoins/95735"/>
    <s v="CCI, Bpi"/>
    <s v="CCI : Le Client est recontacté par le Chargé de Comptes TPE du secteur géographique"/>
    <m/>
  </r>
  <r>
    <d v="2023-12-06T00:00:00"/>
    <s v="e.ducruez@yes-solutionsbureautiques.fr"/>
    <s v="DUCRUEZ"/>
    <s v="ERIC"/>
    <n v="53493083900012"/>
    <m/>
    <s v="Bonjour,_x000a__x000a_Mon entreprise a une activité de type &quot;Location de terrains et d'autres biens immobiliers&quot;._x000a_Le dispositif &quot;Aides aux relais et aux actions ponctuelles&quot; pourrait m'intéresser car j'ai pour projet de ..._x000a_J'ai besoin d'être accompagné(e) sur ..._x000a__x000a_Merci d'avance pour votre appel"/>
    <n v="33609451087"/>
    <x v="16"/>
    <s v="user_help: unknown / questionnaire . parcours: je ne sais pas par où commencer / siret: 53493083900012 / codeNaf: 68.20B / codeNAF1: / ville: CHAMBERY / codePostal: 73000 / région: Auvergne-Rhône-Alpes / structure_sizes: TPE / denomination: SCI CERREC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jose@camassade.com"/>
    <s v="Dubois"/>
    <s v="José"/>
    <n v="30096690000023"/>
    <m/>
    <s v="Bonjour,_x000a__x000a_Mon entreprise a une activité de type &quot;Terrains de camping et parcs pour caravanes, véhicules de loisirs&quot;._x000a_Le dispositif &quot;Performa Environnement&quot; pourrait m'intéresser car j'ai pour projet d isolation, mise en place panneaux solaire/production d eau chaude, réduction consommation d'eau et recyclable eaux usées_x000a_J'ai besoin d'être accompagné(e) sur définir ce qui a le plus d impact et priorités, coûts et aides possibles_x000a__x000a_Merci d'avance pour votre appel"/>
    <n v="767012787"/>
    <x v="39"/>
    <s v="user_help: precise / questionnaire . parcours: objectif précis / siret: 30096690000023 / codeNaf: 55.30Z / codeNAF1: / ville: TOURRETTES-SUR-LOUP / codePostal: 06140 / région: Provence-Alpes-Côte d'Azur / structure_sizes: TPE / denomination: CAMPING DE LA CAMASSAD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4"/>
    <s v="CB"/>
    <m/>
    <m/>
    <m/>
    <m/>
    <m/>
    <m/>
    <m/>
    <m/>
    <m/>
    <m/>
    <m/>
    <m/>
  </r>
  <r>
    <d v="2023-12-07T00:00:00"/>
    <s v="direction@atelier-concorde.fr"/>
    <s v="SAUVAGE"/>
    <s v="christophe"/>
    <n v="39346434200020"/>
    <s v="SOC NOUVELLE CONCORDE"/>
    <s v="Bonjour,_x000a__x000a_Mon entreprise a une activité de type &quot;Fabrication de vêtements de dessous&quot;._x000a_Le dispositif &quot;Visite Énergie&quot; pourrait m'intéresser car j'ai pour projet de ..._x000a_J'ai besoin d'être accompagné(e) sur ..._x000a__x000a_Merci d'avance pour votre appel"/>
    <n v="33640863285"/>
    <x v="40"/>
    <s v="user_help: unknown / questionnaire . parcours: je ne sais pas par où commencer / siret: 39346434200020 / codeNaf: 14.14Z / codeNAF1: / ville: ARGENTRE / codePostal: 53210 / région: Pays de la Loire / structure_sizes: PME / denomination: SOC NOUVELLE CONCORDE / secteur: Fabrication de vêtements de dessou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s v="Visite énergie  "/>
    <m/>
    <d v="2023-12-11T00:00:00"/>
    <s v="Transmis à PDE"/>
    <m/>
    <m/>
    <m/>
    <m/>
    <m/>
  </r>
  <r>
    <d v="2023-12-07T00:00:00"/>
    <s v="jose.ducrocq@bac-cousin.fr"/>
    <s v="ducrcoq"/>
    <s v="jose"/>
    <m/>
    <m/>
    <s v="Bonjour,_x000a__x000a_Mon entreprise a une activité de type &quot;industrie&quot;._x000a_Le dispositif &quot;TPE gagnantes sur tous les coûts&quot; pourrait m'intéresser car j'ai pour projet de ..._x000a_J'ai besoin d'être accompagné(e) sur ..._x000a__x000a_Merci d'avance pour votre appel"/>
    <n v="662308785"/>
    <x v="41"/>
    <s v="user_help: unknown / questionnaire . parcours: je ne sais pas par où commencer / siret: / codeNaf: / codeNAF1: / ville: / codePostal: / région: Hauts-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4"/>
    <s v="CB"/>
    <m/>
    <m/>
    <m/>
    <m/>
    <m/>
    <m/>
    <m/>
    <m/>
    <m/>
    <m/>
    <m/>
    <m/>
  </r>
  <r>
    <d v="2023-12-07T00:00:00"/>
    <s v="qualite2@alizonindustrie.fr"/>
    <s v="SERVICE QSE"/>
    <s v="ALIZON INDUSTRIE"/>
    <n v="41064619400077"/>
    <s v="ALIZON INDUSTRIE"/>
    <s v="Bonjour,_x000a__x000a_Mon entreprise a une activité de type &quot;Négoce&quot;._x000a_Le dispositif &quot;Performa Environnement&quot; pourrait m'intéresser car j'ai pour projet d'évaluer la maturité de ma démarche RSE_x000a_J'ai besoin d'être accompagné(e) sur la mise en place et le pilotage d'actions en faveur de la préservation de l'environnement._x000a__x000a_Merci d'avance pour votre appel"/>
    <n v="475579645"/>
    <x v="39"/>
    <s v="user_help: unknown / questionnaire . parcours: je ne sais pas par où commencer / siret: / codeNaf: / codeNAF1: / ville: / codePostal: / région: Auvergne-Rhône-Alpes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
    <x v="4"/>
    <s v="CB"/>
    <m/>
    <m/>
    <s v="Pas de rappel "/>
    <m/>
    <m/>
    <d v="2023-12-11T00:00:00"/>
    <s v="Transmis à PDE"/>
    <m/>
    <m/>
    <m/>
    <m/>
    <m/>
  </r>
  <r>
    <d v="2023-12-07T00:00:00"/>
    <s v="c.delabre@anfry.fr"/>
    <s v="DELABRE"/>
    <s v="CHRISTOPHE"/>
    <n v="53457235900030"/>
    <s v="LANCELOT"/>
    <s v="Bonjour,_x000a__x000a_Mon entreprise a une activité de type &quot;Travaux d'installation d'eau et de gaz en tous locaux&quot;._x000a_Le dispositif &quot;Formations-actions Baisse les watts&quot; pourrait m'intéresser car j'ai pour projet d'optimisation de nos consommations électriques et d'autoconsommation / revente_x000a_J'ai besoin d'être accompagné(e) sur les modalités de mise en oeuvre et de suivi des actions._x000a__x000a_Merci d'avance pour votre appel"/>
    <n v="231882513"/>
    <x v="42"/>
    <s v="user_help: unknown / questionnaire . parcours: je ne sais pas par où commencer / siret: 53457235900030 / codeNaf: 43.22A / codeNAF1: / ville: LE BREUIL-EN-AUGE / codePostal: 14130 / région: Normandie / structure_sizes: TPE / denomination: LANCELOT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2"/>
    <s v="CB"/>
    <m/>
    <m/>
    <s v="Pas de rappel"/>
    <s v="Baisse les watts"/>
    <m/>
    <d v="2023-12-11T00:00:00"/>
    <s v="Transmis à PDE"/>
    <m/>
    <m/>
    <m/>
    <m/>
    <m/>
  </r>
  <r>
    <d v="2023-12-07T00:00:00"/>
    <s v="chateau-la-roque-forcade1@orange.fr"/>
    <s v="Laurence"/>
    <s v="MAURIZOT"/>
    <n v="49185935100026"/>
    <s v="SVI SAINTE VICTOIRE INVESTISSEMENT"/>
    <s v="Bonjour,_x000a__x000a_Mon entreprise a une activité de type &quot;tourisme&quot;._x000a_Le dispositif &quot;Eco-Défis des artisans et des commerçants&quot; pourrait m'intéresser car j'ai pour projet de mieux traiter mes déchets, économiser l'énergie et sensibiliser mon personnel aux bonnes pratiques écologiques._x000a_J'ai besoin d'être accompagné(e) sur tous ces points._x000a__x000a_Merci d'avance pour votre appel"/>
    <n v="620964685"/>
    <x v="23"/>
    <s v="user_help: unknown / questionnaire . parcours: je ne sais pas par où commencer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2"/>
    <s v="CB"/>
    <m/>
    <m/>
    <s v="Pas de rappel "/>
    <m/>
    <m/>
    <d v="2023-12-11T00:00:00"/>
    <s v="Transmis à PDE"/>
    <m/>
    <m/>
    <m/>
    <m/>
    <m/>
  </r>
  <r>
    <d v="2023-12-07T00:00:00"/>
    <s v="chateau.julien@gmail.com"/>
    <s v="chateau"/>
    <s v="julien"/>
    <n v="52807107900024"/>
    <s v="CCB"/>
    <s v="Bonjour,_x000a__x000a_Mon entreprise a une activité de type &quot;Commerce de détail de boissons en magasin spécialisé&quot;._x000a_Le dispositif &quot;Eco-Défis des artisans et des commerçants&quot; pourrait m'intéresser car j'ai pour projet de ..._x000a_J'ai besoin d'être accompagné(e) sur ..._x000a__x000a_Merci d'avance pour votre appel"/>
    <n v="661484880"/>
    <x v="23"/>
    <s v="user_help: unknown / questionnaire . parcours: je ne sais pas par où commencer / siret: 52807107900024 / codeNaf: 47.25Z / codeNAF1: / ville: L'ISLE-D'ABEAU / codePostal: 38080 / région: Auvergne-Rhône-Alpes / structure_sizes: TPE / denomination: CCB / secteur: Commerce de détail de boisson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2"/>
    <s v="CB"/>
    <m/>
    <m/>
    <s v="Pas de rappel "/>
    <m/>
    <m/>
    <d v="2023-12-11T00:00:00"/>
    <s v="Transmis à PDE"/>
    <m/>
    <m/>
    <m/>
    <m/>
    <m/>
  </r>
  <r>
    <d v="2023-12-07T00:00:00"/>
    <s v="stephanie.dupraz@le-monastere.org"/>
    <s v="dupraz"/>
    <s v="stephanie"/>
    <n v="53005349500012"/>
    <s v="NOUVEAU MONASTERE"/>
    <s v="Bonjour,_x000a__x000a_Mon entreprise a une activité de type &quot;Autres hébergements&quot;._x000a_Le dispositif &quot;Eco-Défis des artisans et des commerçants&quot; pourrait m'intéresser car ._x000a__x000a_Merci d'avance pour votre appel"/>
    <n v="632442397"/>
    <x v="23"/>
    <s v="user_help: unknown / questionnaire . parcours: je ne sais pas par où commencer / siret: 53005349500012 / codeNaf: 55.90Z / codeNAF1: / ville: SAINTE-CROIX / codePostal: 26150 / région: Auvergne-Rhône-Alpes / structure_sizes: TPE / denomination: NOUVEAU MONASTERE / secteur: Autres héberge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2"/>
    <s v="CB"/>
    <m/>
    <m/>
    <s v="Pas de rappel "/>
    <m/>
    <m/>
    <d v="2023-12-11T00:00:00"/>
    <s v="Transmis à PDE"/>
    <m/>
    <m/>
    <m/>
    <m/>
    <m/>
  </r>
  <r>
    <d v="2023-12-07T00:00:00"/>
    <s v="claudic@kenvue.com"/>
    <s v="Laudic"/>
    <s v="Cecile"/>
    <n v="47982472400047"/>
    <s v="JOHNSON &amp; JOHNSON SANTE BEAUTE FRANCE (JJSBF)"/>
    <s v="Bonjour,_x000a__x000a_Mon entreprise a une activité de type &quot;Fabrication de produits d'hygiène féminine&quot;._x000a_Le dispositif &quot;Visite Énergie&quot; pourrait m'intéresser car nous souhaitons réduire notre impact carbone lié à nos consommations d'énergie._x000a_J'ai besoin d'information sur les visites énergie svp_x000a__x000a_Merci d'avance pour votre appel"/>
    <n v="326425300"/>
    <x v="2"/>
    <s v="user_help: unknown / questionnaire . parcours: je ne sais pas par où commencer / siret: 47982472400047 / codeNaf: 20.42Z / codeNAF1: / ville: SEZANNE / codePostal: 51120 / région: Grand Est / structure_sizes: ETI,GE / denomination: JOHNSON &amp; JOHNSON SANTE BEAUTE FRANCE / secteur: Fabrication de parfums et de produits pour la toilett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stes_audit"/>
    <x v="2"/>
    <s v="CB"/>
    <m/>
    <m/>
    <s v="Pas de rappel "/>
    <s v="Visite énergie"/>
    <m/>
    <d v="2023-12-11T00:00:00"/>
    <s v="Transmis à PDE"/>
    <m/>
    <m/>
    <m/>
    <m/>
    <m/>
  </r>
  <r>
    <d v="2023-12-07T00:00:00"/>
    <s v="aepinette@chimirec.fr"/>
    <s v="EPINETTE"/>
    <s v="Agathe"/>
    <n v="43973805500029"/>
    <s v="CHIMIREC CDS"/>
    <s v="Bonjour,_x000a__x000a_Mon entreprise a une activité de type &quot;Collecte des déchets dangereux&quot;._x000a_Le dispositif &quot;Formations du CFDE&quot; pourrait m'intéresser car j'ai pour projet de ..._x000a_J'ai besoin d'être accompagné(e) sur ..._x000a_Je souhaiterais savoir si vous proposez des formations écoconduite pour les chauffeurs PL_x000a__x000a_Merci d'avance pour votre appel"/>
    <n v="237317310"/>
    <x v="43"/>
    <s v="user_help: unknown / questionnaire . parcours: je ne sais pas par où commencer / siret: 43973805500029 / codeNaf: 38.12Z / codeNAF1: / ville: BEVILLE-LE-COMTE / codePostal: 28700 / région: Centre-Val de Loire / structure_sizes: PME / denomination: CHIMIREC CDS / secteur: Collecte des déchets dangereux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
    <x v="6"/>
    <s v="CB"/>
    <m/>
    <m/>
    <s v="Pas de rappel"/>
    <m/>
    <m/>
    <d v="2023-12-11T00:00:00"/>
    <s v="Transmis à PDE"/>
    <m/>
    <m/>
    <m/>
    <m/>
    <m/>
  </r>
  <r>
    <d v="2023-12-07T00:00:00"/>
    <s v="marie@melt-communication.fr"/>
    <s v="Tissier"/>
    <s v="Marie"/>
    <n v="83965361500022"/>
    <s v="MELT"/>
    <s v="Bonjour,_x000a__x000a_Mon entreprise a une activité de type &quot;Conseil en relations publiques et communication&quot;._x000a_Le dispositif &quot;Diagnostic Transition Ecologique&quot; pourrait m'intéresser car j'ai pour projet d'améliorer les pratiques de mon agence et d'éventuellement valider cela par une labellisation RSE ou le passage au statut d'entreprise à mission_x000a_J'ai besoin d'être accompagné(e) sur ce qu'il est possible de faire pour une petite entreprise comme la mienne (TPE : 2 ETP)_x000a__x000a_Merci d'avance_x000a_Bien cordialement_x000a__x000a_Marie Tissier"/>
    <n v="663049647"/>
    <x v="44"/>
    <s v="user_help: precise / questionnaire . parcours: objectif précis / siret: 83965361500022 / codeNaf: 70.21Z / codeNAF1: / ville: LYON 7EME / codePostal: 69007 / région: Auvergne-Rhône-Alpes / structure_sizes: TPE / denomination: MELT / secteur: Conseil en relations publiques et communic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m/>
    <m/>
    <d v="2023-12-11T00:00:00"/>
    <s v="Transmis à PDE"/>
    <m/>
    <m/>
    <m/>
    <m/>
    <m/>
  </r>
  <r>
    <d v="2023-12-07T00:00:00"/>
    <s v="contact@simethis.fr"/>
    <s v="LE BOULANGER"/>
    <s v="Catherine"/>
    <n v="48872060800048"/>
    <s v="SIMETHIS EURL"/>
    <s v="Bonjour,_x000a__x000a_Mon entreprise a une activité de type &quot;Ingénierie, études techniques&quot;._x000a_Le dispositif &quot;Diagnostic Transition Ecologique&quot; pourrait m'intéresser car j'ai pour projet de connaitre l'impact écologique de l'entreprise_x000a_J'ai besoin d'être accompagné(e) sur le Diagnostic Transition Ecologique_x000a__x000a_Merci d'avance pour votre appel"/>
    <n v="668391323"/>
    <x v="44"/>
    <s v="user_help: unknown / questionnaire . parcours: je ne sais pas par où commencer / siret: 48872060800048 / codeNaf: 71.12B / codeNAF1: / ville: CANEJAN / codePostal: 33610 / région: Nouvelle-Aquitaine / structure_sizes: TPE / denomination: SIMETHIS EURL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6"/>
    <s v="CB"/>
    <m/>
    <m/>
    <s v="Pas de rappel"/>
    <m/>
    <m/>
    <d v="2023-12-11T00:00:00"/>
    <s v="Transmis à PDE"/>
    <m/>
    <m/>
    <m/>
    <m/>
    <m/>
  </r>
  <r>
    <d v="2023-12-07T00:00:00"/>
    <s v="manvielledavid@gmail.com"/>
    <s v="MANVIELLE"/>
    <s v="david"/>
    <n v="84460557600017"/>
    <s v="DAVPAT"/>
    <s v="Bonjour,_x000a__x000a_Mon entreprise a une activité de type &quot;Restauration de type rapide&quot;._x000a_Le dispositif &quot;Visite Énergie&quot; pourrait m'intéresser car j'ai pour projet de ..._x000a_J'ai besoin d'être accompagné(e) sur ..._x000a__x000a_Merci d'avance pour votre appel"/>
    <n v="33613620832"/>
    <x v="40"/>
    <s v="user_help: unknown / questionnaire . parcours: je ne sais pas par où commencer / siret: 84460557600017 / codeNaf: 56.10C / codeNAF1: / ville: LE BARCARES / codePostal: 66420 / région: Occitanie / structure_sizes: TPE / denomination: DAVPAT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m/>
    <m/>
    <s v="Pas de rappel "/>
    <s v="Visite énergie et Rénovation petit tertiaire privé"/>
    <m/>
    <d v="2023-12-11T00:00:00"/>
    <s v="Transmis à PDE"/>
    <m/>
    <m/>
    <m/>
    <m/>
    <m/>
  </r>
  <r>
    <d v="2023-12-07T00:00:00"/>
    <s v="julien_roquette@yahoo.fr"/>
    <s v="roquette"/>
    <s v="Julien"/>
    <n v="53288434300023"/>
    <s v="SARL SERVICIS JULIEN ROQUETTE"/>
    <s v="Bonjour,_x000a__x000a_Mon entreprise a une activité de type &quot;Services d'aménagement paysager&quot;._x000a_Le dispositif &quot;Prêt Action Climat&quot; pourrait m'intéresser car j'ai pour projet l'installation de panneau photovoltaïques_x000a__x000a__x000a_Merci d'avance pour votre appel"/>
    <n v="632603901"/>
    <x v="37"/>
    <s v="user_help: unknown / questionnaire . parcours: je ne sais pas par où commencer / siret: 53288434300023 / codeNaf: 81.30Z / codeNAF1: / ville: LAFEUILLADE-EN-VEZIE / codePostal: 15130 / région: Auvergne-Rhône-Alpes / structure_sizes: TPE / denomination: SARL SERVICIS JULIEN ROQUETT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jd.franck@me.com"/>
    <s v="FRANCK"/>
    <s v="Jean-Dominique"/>
    <n v="20005900400016"/>
    <m/>
    <s v="Bonjour,_x000a__x000a_Notre commune est intéressée par le dispositif &quot;Prêt Vert&quot; pour un projet de rénovation énergétique d'un bâtiment patrimonial pour lequel nous aurons besoin d'un prêt de 280.000 €_x000a__x000a_Merci d'avance pour votre appel"/>
    <n v="638018068"/>
    <x v="19"/>
    <s v="user_help: precise / questionnaire . parcours: objectif précis / siret: 20005900400016 / codeNaf: 84.11Z / codeNAF1: / ville: VERMENTON / codePostal: 89270 / région: Bourgogne-Franche-Comté / structure_sizes: PME / denomination: COMMUNE DE VERMENTON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saveursdebain@gmail.com"/>
    <s v="Cottier"/>
    <s v="Antony"/>
    <n v="45206581600012"/>
    <m/>
    <s v="Bonjour,_x000a__x000a_Mon entreprise a une activité de type &quot;Charcuterie&quot;._x000a_Le dispositif &quot;Prêt Économies d’Énergie (PEE)&quot; pourrait m'intéresser car j'ai pour projet de ..._x000a_J'ai besoin d'être accompagné(e) sur ..._x000a__x000a_Merci d'avance pour votre appel"/>
    <n v="645068995"/>
    <x v="45"/>
    <s v="user_help: unknown / questionnaire . parcours: je ne sais pas par où commencer / siret: 45206581600012 / codeNaf: 10.13B / codeNAF1: / ville: BAIN-DE-BRETAGNE / codePostal: 35470 / région: Bretagne / structure_sizes: TPE / denomination: SAVEURS DE BAIN-DE-BRETAGNE / secteur: Charcut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d.sutre@sagefi.net"/>
    <s v="SUTRE"/>
    <s v="David"/>
    <n v="50953907800022"/>
    <s v="PREFATEC FRANCE"/>
    <s v="Bonjour,_x000a__x000a_Mon entreprise a une activité de type &quot;Fabrication d'autres matériels électriques&quot;._x000a_Le dispositif &quot;Prêt Vert&quot; pourrait m'intéresser car j'ai pour projet de ..._x000a_J'ai besoin d'être accompagné(e) pour des installations photovoltaïques_x000a__x000a_Merci d'avance pour votre appel"/>
    <n v="624433397"/>
    <x v="19"/>
    <s v="user_help: precise / questionnaire . parcours: objectif précis / siret: 50953907800022 / codeNaf: 27.90Z / codeNAF1: / ville: LA ROCHEFOUCAULD-EN-ANGOUMOIS / codePostal: 16110 / région: Nouvelle-Aquitaine / structure_sizes: PME / denomination: PREFATEC FRANCE / secteur: Fabrication d'autres matériel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f.vandenbrouck@cen-hautsdefrance.org"/>
    <s v="Vandenbrouck"/>
    <s v="Frédérique"/>
    <n v="40320217900087"/>
    <s v="CONSERVATOIRE D ESPACES NATURELS DES HAUTS DE FRANCE"/>
    <s v="Bonjour,_x000a__x000a_Mon entreprise a une activité de type &quot;Gest. des jardins botaniques et zoolog. et des réserv. naturelles&quot;._x000a_Le dispositif &quot;Formations RSE&quot; pourrait m'intéresser car j'ai pour projet de ..._x000a_J'ai besoin d'être accompagné(e) sur ..._x000a__x000a_Merci d'avance pour votre appel"/>
    <n v="322898418"/>
    <x v="24"/>
    <s v="user_help: unknown / questionnaire . parcours: je ne sais pas par où commencer / siret: 40320217900087 / codeNaf: 91.04Z / codeNAF1: / ville: BOVES / codePostal: 80440 / région: Hauts-de-France / structure_sizes: PME / denomination: CONSERVATOIRE D ESPACES NATURELS DES HAUTS DE FRANCE / secteur: Gest. des jardins botaniques et zoolog. et des réserv. naturel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
    <x v="3"/>
    <s v="Coline"/>
    <m/>
    <m/>
    <m/>
    <m/>
    <m/>
    <d v="2023-12-11T00:00:00"/>
    <s v="Transmis à Bpifrance"/>
    <m/>
    <m/>
    <m/>
    <m/>
    <m/>
  </r>
  <r>
    <d v="2023-12-07T00:00:00"/>
    <s v="francoisb@cabinetboutin.fr"/>
    <s v="BOUTIN"/>
    <s v="François"/>
    <m/>
    <m/>
    <s v="Bonjour,_x000a__x000a_Mon entreprise a une activité de type &quot;tertiaire&quot;._x000a_Le dispositif &quot;Formations RSE&quot; pourrait m'intéresser car j'ai pour projet de ..._x000a__x000a__x000a_Merci d'avance pour votre appel"/>
    <n v="232975400"/>
    <x v="24"/>
    <s v="user_help: unknown / questionnaire . parcours: je ne sais pas par où commencer / siret: / codeNaf: / codeNAF1: / ville: / codePostal: / région: Normand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3"/>
    <s v="Coline"/>
    <m/>
    <m/>
    <m/>
    <m/>
    <m/>
    <d v="2023-12-11T00:00:00"/>
    <s v="Transmis à Bpifrance"/>
    <m/>
    <m/>
    <m/>
    <m/>
    <m/>
  </r>
  <r>
    <d v="2023-12-07T00:00:00"/>
    <s v="btourret@asptt.com"/>
    <s v="TOURRET"/>
    <s v="Benjamin"/>
    <n v="77563414000039"/>
    <s v="ASSOCIATION SPORTIVE ASPTT CLERMONT"/>
    <s v="Bonjour,_x000a__x000a_Mon entreprise a une activité de type &quot;Activités de clubs de sports&quot;._x000a_Le dispositif &quot;Prêt Action Climat&quot; pourrait m'intéresser car j'ai pour projet de ..._x000a_J'ai besoin d'être accompagné(e) sur ..._x000a__x000a_Merci d'avance pour votre appel"/>
    <n v="666409817"/>
    <x v="37"/>
    <s v="user_help: precise / questionnaire . parcours: objectif précis / siret: 77563414000039 / codeNaf: 93.12Z / codeNAF1: / ville: LEMPDES / codePostal: 63370 / région: Auvergne-Rhône-Alpes / structure_sizes: PME / denomination: ASSOCIATION SPORTIVE ASPTT CLERMONT / secteur: Activités de clubs de spor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c.falque@mjpro.fr"/>
    <s v="FALQUE"/>
    <s v="Charlotte"/>
    <n v="5781477400022"/>
    <m/>
    <s v="Bonjour,_x000a__x000a_Mon entreprise a une activité de type &quot;Comm. gros de fournitures &amp; équipts divers pour commerces &amp; sces&quot;._x000a_Le dispositif &quot;Formations RSE&quot; pourrait m'intéresser car j'ai pour projet de ..._x000a_J'ai besoin d'être accompagné(e) sur ..._x000a__x000a_Merci d'avance pour votre appel"/>
    <n v="491431919"/>
    <x v="24"/>
    <s v="user_help: unknown / questionnaire . parcours: je ne sais pas par où commencer / siret: 05781477400022 / codeNaf: 46.69C / codeNAF1: / ville: MARSEILLE 11 / codePostal: 13011 / région: Provence-Alpes-Côte d'Azur / structure_sizes: TPE / denomination: MONGIN JAUFFRET / secteur: Comm. gros de fournitures &amp; équipts divers pour commerces &amp; sc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d.marechal@somme-tourisme.com"/>
    <s v="Marechal"/>
    <s v="Dorothée"/>
    <n v="78061024200049"/>
    <s v="AGENCE DE DEVELOPPEMENT ET DE RESERVATION TOURISTIQUES DE LA SOMME"/>
    <s v="Bonjour,_x000a__x000a_Mon entreprise a une activité de type &quot;Autres services de réservation et activités connexes&quot;._x000a_Le dispositif &quot;Formations RSE&quot; pourrait m'intéresser car nous avons besoin de mieux maitriser les enjeux_x000a__x000a_Merci d'avance pour votre appel"/>
    <n v="322712271"/>
    <x v="24"/>
    <s v="user_help: unknown / questionnaire . parcours: je ne sais pas par où commencer / siret: 78061024200049 / codeNaf: 79.90Z / codeNAF1: / ville: AMIENS / codePostal: 80000 / région: Hauts-de-France / structure_sizes: PME / denomination: AGENCE DE DEVELOPPEMENT ET DE RESERVATION TOURISTIQUES DE LA SOMME / secteur: Autres services de réservation et activités connex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cbleu@acmo-controle.fr"/>
    <s v="BLEU"/>
    <s v="Christophe"/>
    <m/>
    <m/>
    <s v="Bonjour,_x000a__x000a_Mon entreprise a une activité de type &quot;tertiaire&quot;._x000a_Le dispositif &quot;Prêt Vert - Ademe&quot; pourrait m'intéresser car j'ai pour projet d'installer des panneaux photovoltaïques ..._x000a_J'ai besoin d'être accompagné(e) sur le financement ..._x000a__x000a_Merci d'avance pour votre appel"/>
    <n v="699775548"/>
    <x v="31"/>
    <s v="user_help: precise / questionnaire . parcours: objectif précis / siret: / codeNaf: / codeNAF1: / ville: / codePostal: / région: Occitan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celine.beaufrere@hotmail.com"/>
    <s v="Saulnier"/>
    <s v="Celine"/>
    <n v="88080768000017"/>
    <s v="GAEC LE CABRIORAY"/>
    <s v="Bonjour,_x000a__x000a_Mon entreprise a une activité de type &quot;Élevage d'ovins et de caprins&quot;._x000a_Le dispositif &quot;Prêt Action Climat&quot; pourrait m'intéresser car j'ai pour projet d’installer des panneaux photovoltaïques, installés un chauffe eau plus économique ainsi qu’une isolation de bâtiments d’élevage._x000a__x000a_Merci d'avance pour votre appel"/>
    <n v="647347214"/>
    <x v="37"/>
    <s v="user_help: unknown / questionnaire . parcours: je ne sais pas par où commencer / siret: 88080768000017 / codeNaf: 01.45Z / codeNAF1: / ville: VEUIL / codePostal: 36600 / région: Centre-Val de Loire / structure_sizes: TPE / denomination: GAEC LE CABRIORAY / secteur: Élevage d'ovins et de caprin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christian.sanchez@gedimat.fr"/>
    <s v="Sanchez"/>
    <s v="Christian"/>
    <n v="70193003400023"/>
    <s v="GEDINOR"/>
    <s v="Bonjour,_x000a__x000a_Mon entreprise a une activité de prestataire logistique au sein du Groupement GEDIMAT._x000a_Le dispositif &quot;Accélérateur décarbonation&quot; pourrait m'intéresser car j'ai pour projet de réduire drastiquement notre empreinte carbone globale._x000a_J'ai besoin d'être accompagné(e) sur l'établissement d'une feuille de route complète sur les deux prochaines anénes._x000a_Cordialement"/>
    <n v="33684637504"/>
    <x v="46"/>
    <s v="user_help: unknown / questionnaire . parcours: je ne sais pas par où commencer / siret: 70193003400023 / codeNaf: 46.19A / codeNAF1: / ville: ACHIET-LE-GRAND / codePostal: 62121 / région: Hauts-de-France / structure_sizes: PME / denomination: GEDINOR / secteur: Centrales d'achat non aliment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annelise.laigle@jpee.fr"/>
    <s v="Laigle"/>
    <s v="Anne lise"/>
    <n v="41094394800092"/>
    <s v="JP ENERGIE ENVIRONNEMENT"/>
    <s v="Bonjour,_x000a__x000a_Mon entreprise a une activité de type &quot;Activités des sociétés holding&quot;._x000a_Le dispositif &quot;Formations RSE&quot; pourrait m'intéresser car j'ai pour projet de déployer la stratégie RSE de l'entreprise dès le début 2024._x000a_J'ai besoin d'être accompagné(e) sur les attentes CSRD desquelles sera concerné mon entreprise en 2025 déclaré en 2026._x000a__x000a_Merci d'avance pour votre appel"/>
    <n v="643541968"/>
    <x v="24"/>
    <s v="user_help: unknown / questionnaire . parcours: je ne sais pas par où commencer / siret: 41094394800092 / codeNaf: 64.20Z / codeNAF1: / ville: SAINT-CONTEST / codePostal: 14280 / région: Normandie / structure_sizes: PME / denomination: JP ENERGIE ENVIRONNEMENT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
    <x v="3"/>
    <s v="Coline"/>
    <m/>
    <m/>
    <m/>
    <m/>
    <m/>
    <d v="2023-12-11T00:00:00"/>
    <s v="Transmis à Bpifrance"/>
    <m/>
    <m/>
    <m/>
    <m/>
    <m/>
  </r>
  <r>
    <d v="2023-12-07T00:00:00"/>
    <s v="jdlg@live.fr"/>
    <s v="DELAGARDE"/>
    <s v="Jerome"/>
    <n v="41501702900042"/>
    <s v="DELAGARDE"/>
    <s v="Bonjour,_x000a__x000a_Mon entreprise a une activité de type &quot;Boulangerie et boulangerie-pâtisserie&quot;._x000a_Le dispositif &quot;Diag Perf'Immo&quot; pourrait m'intéresser car j'ai pour projet de rénover mon bâtiment technique (fournil et laboratoire pâtisserie)_x000a_J'ai besoin d'être accompagné(e) sur les moyens à mettre en oeuvres._x000a__x000a_Merci d'avance pour votre appel"/>
    <n v="620790397"/>
    <x v="17"/>
    <s v="user_help: precise / questionnaire . parcours: objectif précis / siret: 41501702900042 / codeNaf: 10.71C / codeNAF1: / ville: MEUDON / codePostal: 92190 / région: Île-de-France / structure_sizes: TPE / denomination: DELAGARDE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s.balcerzak@orchestras.fr"/>
    <s v="BALCERZAK"/>
    <s v="Stéphane"/>
    <n v="82506052800015"/>
    <m/>
    <s v="Bonjour,_x000a__x000a_Mon entreprise a une activité de type &quot;Location de terrains et d'autres biens immobiliers&quot;._x000a_Le dispositif &quot;Formations RSE&quot; pourrait m'intéresser car j'ai pour projet de ..._x000a_J'ai besoin d'être accompagné(e) sur ..._x000a__x000a_Merci d'avance pour votre appel"/>
    <n v="617646474"/>
    <x v="24"/>
    <s v="user_help: unknown / questionnaire . parcours: je ne sais pas par où commencer / siret: 82506052800015 / codeNaf: 68.20B / codeNAF1: / ville: LAGNY-SUR-MARNE / codePostal: 77400 / région: Île-de-France / structure_sizes: TPE / denomination: CLUB INVESTO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1T00:00:00"/>
    <s v="Transmis à Bpifrance"/>
    <m/>
    <m/>
    <m/>
    <m/>
    <m/>
  </r>
  <r>
    <d v="2023-12-07T00:00:00"/>
    <s v="elise.truong@habellis.fr"/>
    <s v="TRUONG"/>
    <s v="Elise"/>
    <n v="1545063800067"/>
    <s v="SOCIETE ANONYME D'HABITATIONS A LOYER MODERE HABELLIS "/>
    <s v="Bonjour,_x000a__x000a_Mon entreprise est un bailleur Social._x000a_Le dispositif &quot;Prêt Vert&quot; pourrait nous intéresser dans le cadre d'une rénovation de siège social et notamment d'un point de vue énergétique. Avec nos travaux, à titre d'indicatif nous pouvons obtenir 20 000€ de CEE._x000a__x000a_Pouvez-vous nous contacter pour nous donner des détails concernant ce prêt vert, et potentiellement nous faire une offre svp ?_x000a__x000a_Merci d'avance,_x000a_Bien cordialement,"/>
    <n v="380682829"/>
    <x v="19"/>
    <s v="user_help: precise / questionnaire . parcours: objectif précis / siret: 01545063800067 / codeNaf: 68.20A / codeNAF1: / ville: DIJON / codePostal: 21000 / région: Bourgogne-Franche-Comté / structure_sizes: ETI,GE / denomination: SOCIETE ANONYME D'HABITATIONS A LOYER MODERE HABELLIS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dir-biomotik@orange.fr"/>
    <s v="JOUSSEN"/>
    <s v="Karine"/>
    <n v="83051712400012"/>
    <m/>
    <s v="Bonjour,_x000a__x000a_Mon entreprise a une activité de type &quot;artisanat&quot;._x000a_Le dispositif &quot;Prêt Vert&quot; pourrait m'intéresser car j'ai pour projet d'installer des modules solaires en toiture de notre atelier situé à Hiersac (16)_x000a_J'ai besoin d'être accompagné(e) sur un financement de matériel_x000a__x000a_Merci d'avance pour votre appel"/>
    <n v="637881108"/>
    <x v="19"/>
    <s v="user_help: precise / questionnaire . parcours: objectif précis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nirvan.sandner@gmail.com"/>
    <s v="SANDNER"/>
    <s v="Nirvan"/>
    <n v="83156448900019"/>
    <m/>
    <s v="Bonjour,_x000a__x000a_Mon entreprise a une activité de type &quot;Boulangerie et boulangerie-pâtisserie&quot;._x000a_Le dispositif &quot;Prêt Action Climat&quot; pourrait m'intéresser car j'ai pour projet d'équipement photovoltaïque. J'ai déjà une étude énergétique de faite, j'ai déjà optimisé l'emprunte écologique dans la démarche engagée que nous poursuivons depuis 2017._x000a_J'ai besoin d'être accompagné sur le financement._x000a_J'ai déjà pris contact avec divers acteurs de la filière, à savoir un conseiller énergie de la CCI, qui m'a fourni une étude approfondie, avec des devis types, l'entreprise ZEST qui a posé gratuitement un boitier de relève des consommations, puis une entreprise qui propose l'installation de panneaux solaires produits localement (Jujurieu 01)._x000a_Dans ma logique d'entreprise, le projet est repoussé chaque année, car je ne trouve pas de prêt à taux zéro._x000a__x000a_Merci d'avance pour toute implication de votre part, et votre appel,_x000a_Cordialement_x000a_N SANDNER_x000a_06 59 34 24 41"/>
    <n v="659342441"/>
    <x v="37"/>
    <s v="user_help: precise / questionnaire . parcours: objectif précis / siret: 83156448900019 / codeNaf: 10.71C / codeNAF1: / ville: AMBERIEU-EN-BUGEY / codePostal: 01500 / région: Auvergne-Rhône-Alpes / structure_sizes: TPE / denomination: LA BOULANGERIE TATUP.FR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1T00:00:00"/>
    <s v="Transmis à Bpifrance"/>
    <m/>
    <m/>
    <m/>
    <m/>
    <m/>
  </r>
  <r>
    <d v="2023-12-07T00:00:00"/>
    <s v="mrichard@ccld.com"/>
    <s v="Richard"/>
    <s v="Michel"/>
    <n v="82355947100029"/>
    <s v="FINANCIERE CONCERTO GROUP"/>
    <s v="Bonjour,_x000a__x000a_Mon entreprise a une activité de type &quot;Conseil pour les affaires et autres conseils de gestion&quot;._x000a_Le dispositif &quot;Bonus écologique&quot; pourrait m'intéresser car j'ai pour projet de changer de voiture et d’isolation de mes bureaux_x000a_J'ai besoin d'être accompagné(e) sur les dispositifs_x000a__x000a_Merci d'avance pour votre appel"/>
    <n v="658328833"/>
    <x v="20"/>
    <s v="user_help: unknown / questionnaire . parcours: je ne sais pas par où commencer / siret: 82355947100029 / codeNaf: 70.22Z / codeNAF1: / ville: SAINT-CHAMOND / codePostal: 42400 / région: Auvergne-Rhône-Alpes / structure_sizes: TPE / denomination: FINANCIERE CONCERTO GROUP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Demande claire, pas de rappel"/>
    <s v="Bonus écologique + autre"/>
    <m/>
    <d v="2023-12-07T00:00:00"/>
    <s v="Transmis à PDE"/>
    <m/>
    <m/>
    <m/>
    <m/>
    <m/>
  </r>
  <r>
    <d v="2023-12-07T00:00:00"/>
    <s v="alain.rabes@orange.fr"/>
    <s v="Rabes"/>
    <s v="Alain"/>
    <n v="50503265600017"/>
    <s v="LIMOUSIN PRIMEURS (RABES PRIMEURS)"/>
    <s v="Bonjour,_x000a__x000a_Mon entreprise a une activité de type &quot;Commerce de gros (commerce interentreprises) de fruits et légumes&quot;._x000a_Le dispositif &quot;Bonus écologique&quot; pourrait m'intéresser car j'ai pour projet de remplacer nos fourgons diesel, par des fourgons électrique._x000a_J'ai besoin d'être accompagné(e) sur les aides possible_x000a__x000a_Merci d'avance pour votre appel"/>
    <n v="648304455"/>
    <x v="20"/>
    <s v="user_help: precise / questionnaire . parcours: objectif précis / siret: 50503265600017 / codeNaf: 46.31Z / codeNAF1: / ville: TULLE / codePostal: 19000 / région: Nouvelle-Aquitaine / structure_sizes: TPE / denomination: LIMOUSIN PRIMEURS / secteur: Commerce de gros (commerce interentreprises) de fruits et légu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Demande claire, pas de rappel"/>
    <s v="Prime à la conversion"/>
    <m/>
    <d v="2023-12-07T00:00:00"/>
    <s v="Transmis à PDE"/>
    <m/>
    <m/>
    <m/>
    <m/>
    <m/>
  </r>
  <r>
    <d v="2023-12-07T00:00:00"/>
    <s v="cmeynard@chabret.com"/>
    <s v="MEYNARD"/>
    <s v="Cyprien"/>
    <n v="49373643300027"/>
    <m/>
    <s v="Bonjour,_x000a__x000a_Mon entreprise a une activité de type &quot;Fabrication objets divers en bois, liège, vannerie et sparterie&quot;._x000a_Le dispositif &quot;Bonus écologique&quot; pourrait m'intéresser car j'ai pour projet de ..._x000a_J'ai besoin d'être accompagné(e) sur ..._x000a__x000a_Merci d'avance pour votre appel"/>
    <n v="477470995"/>
    <x v="20"/>
    <s v="user_help: unknown / questionnaire . parcours: je ne sais pas par où commencer / siret: 49373643300027 / codeNaf: 16.29Z / codeNAF1: / ville: SAINT-BONNET-LE-CHATEAU / codePostal: 42380 / région: Auvergne-Rhône-Alpes / structure_sizes: TPE / denomination: ETABLISSEMENTS BEAL / secteur: Fabrication objets divers en bois, liège, vannerie et spart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
    <x v="5"/>
    <s v="CB"/>
    <m/>
    <m/>
    <m/>
    <m/>
    <m/>
    <m/>
    <m/>
    <m/>
    <m/>
    <m/>
    <m/>
    <m/>
  </r>
  <r>
    <d v="2023-12-07T00:00:00"/>
    <s v="christian.olivier@mbi-technology.fr"/>
    <s v="OLIVIER"/>
    <s v="Christian"/>
    <n v="48862141800034"/>
    <s v="M.B.I (MBI TECHNOLOGY)"/>
    <s v="Bonjour,_x000a__x000a_Mon entreprise a une activité de type &quot;Travaux d'installation électrique dans tous locaux&quot;._x000a_Le dispositif &quot;Bonus écologique&quot; pourrait m'intéresser car j'ai pour projet de remplacer au moins un véhicule diesel de 2011_x000a_J'ai besoin d'être accompagné sur les aides potentielles associées._x000a__x000a_Merci d'avance pour votre appel"/>
    <n v="664172772"/>
    <x v="20"/>
    <s v="user_help: unknown / questionnaire . parcours: je ne sais pas par où commencer / siret: 48862141800034 / codeNaf: 43.21A / codeNAF1: / ville: MEUDON / codePostal: 92190 / région: Île-de-France / structure_sizes: TPE / denomination: M.B.I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5"/>
    <s v="CB"/>
    <m/>
    <m/>
    <s v="Demande claire, pas de rappel"/>
    <s v="Prime à la conversion"/>
    <m/>
    <d v="2023-12-07T00:00:00"/>
    <s v="Transmis à PDE"/>
    <m/>
    <m/>
    <m/>
    <m/>
    <m/>
  </r>
  <r>
    <d v="2023-12-07T00:00:00"/>
    <s v="ericpostal@hotmail.fr"/>
    <s v="Postal"/>
    <s v="Erick"/>
    <n v="39347588400028"/>
    <s v="GARAGE POSTAL ERICK"/>
    <s v="Bonjour,_x000a__x000a_Mon entreprise a une activité de type &quot;Entretien et réparation de véhicules automobiles légers&quot;._x000a_Le dispositif &quot;Rénovation énergétique&quot; pourrait m'intéresser car j'ai pour projet d'installation de panneau solaire pour la production d'électricité._x000a_J'ai besoin d'être accompagné(e) sur le financement._x000a__x000a_Merci d'avance pour votre appel"/>
    <n v="477560742"/>
    <x v="22"/>
    <s v="user_help: precise / questionnaire . parcours: objectif précis / siret: 39347588400028 / codeNaf: 45.20A / codeNAF1: / ville: UNIEUX / codePostal: 42240 / région: Auvergne-Rhône-Alpes / structure_sizes: TPE / denomination: GARAGE POSTAL ERICK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s v="Etude photovoltaïques"/>
    <m/>
    <d v="2023-12-11T00:00:00"/>
    <s v="Transmis à PDE"/>
    <m/>
    <m/>
    <m/>
    <m/>
    <m/>
  </r>
  <r>
    <d v="2023-12-07T00:00:00"/>
    <s v="s.rouvreau@ascotran.com"/>
    <s v="ROUVREAU"/>
    <s v="ROUVREAU"/>
    <n v="43827469800044"/>
    <s v="ASCOTEC"/>
    <s v="Bonjour,_x000a__x000a_Mon entreprise a une activité de type &quot;Fabrication d'autres produits chimiques n.c.a.&quot;._x000a_Le dispositif &quot;Bonus écologique&quot; pourrait m'intéresser car j'ai pour projet de ..._x000a_J'ai besoin d'être accompagné(e) sur ..._x000a__x000a_Merci d'avance pour votre appel"/>
    <n v="477575846"/>
    <x v="20"/>
    <s v="user_help: unknown / questionnaire . parcours: je ne sais pas par où commencer / siret: 43827469800044 / codeNaf: 20.59Z / codeNAF1: / ville: SAINT-ETIENNE / codePostal: 42000 / région: Auvergne-Rhône-Alpes / structure_sizes: TPE / denomination: ASCOTEC / secteur: Fabrication d'autres produits chimiques n.c.a.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raw_materials_audit"/>
    <x v="5"/>
    <s v="CB"/>
    <m/>
    <m/>
    <s v="Pas de rappel"/>
    <m/>
    <m/>
    <d v="2023-12-11T00:00:00"/>
    <s v="Transmis à PDE"/>
    <m/>
    <m/>
    <m/>
    <m/>
    <m/>
  </r>
  <r>
    <d v="2023-12-07T00:00:00"/>
    <s v="fatima.lte@outlook.com"/>
    <s v="El alaoui"/>
    <s v="Fatima"/>
    <m/>
    <m/>
    <s v="Bonjour,_x000a__x000a_Mon entreprise a une activité de type &quot;autre secteur&quot;._x000a_Le dispositif &quot;Bonus écologique&quot; pourrait m'intéresser car j'ai pour projet de ..._x000a_J'ai besoin d'être accompagné(e) sur ..._x000a__x000a_Merci d'avance pour votre appel"/>
    <n v="661480979"/>
    <x v="20"/>
    <s v="user_help: unknown / questionnaire . parcours: je ne sais pas par où commencer / siret: / codeNaf: / codeNAF1: / ville: / codePostal: / région: Bourgogne-Franche-Comté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m/>
    <m/>
    <m/>
    <m/>
    <m/>
    <m/>
    <m/>
    <m/>
    <m/>
    <m/>
  </r>
  <r>
    <d v="2023-12-07T00:00:00"/>
    <s v="christophe@graffeuille.com"/>
    <s v="Raguet-Bouillon"/>
    <s v="Christophe"/>
    <n v="38082439100011"/>
    <s v="ETS GRAFFEUILLE"/>
    <s v="Bonjour,_x000a__x000a_Mon entreprise a une activité de type &quot;Entretien et réparation d'autres véhicules automobiles&quot;._x000a_Le dispositif &quot;Coup de pouce Chauffage&quot; pourrait m'intéresser car j'ai pour projet de remplacement de chaudière fioul_x000a_J'ai besoin d'être accompagné(e) sur ce projet afin de trouver différentes aides d_x000a_financières_x000a__x000a_Merci d'avance pour votre appel"/>
    <n v="786776823"/>
    <x v="12"/>
    <s v="user_help: precise / questionnaire . parcours: objectif précis / siret: 38082439100011 / codeNaf: 45.20B / codeNAF1: / ville: ROUILLAC / codePostal: 16170 / région: Nouvelle-Aquitaine / structure_sizes: PME / denomination: ETS GRAFFEUILLE / secteur: Entretien et réparation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m/>
    <m/>
    <d v="2023-12-11T00:00:00"/>
    <s v="Transmis à PDE"/>
    <m/>
    <m/>
    <m/>
    <m/>
    <m/>
  </r>
  <r>
    <d v="2023-12-07T00:00:00"/>
    <s v="contact@accordeons17.fr"/>
    <s v="Prud'homme"/>
    <s v="Carine"/>
    <n v="44915374100011"/>
    <s v="Carine PRUD'HOMME (LALOY) (ACCORDEON 17)"/>
    <s v="Bonjour,_x000a__x000a_Mon entreprise a une activité de type &quot;artisanat&quot;._x000a_Le dispositif &quot;Coup de pouce Chauffage&quot; pourrait m'intéresser car j'ai pour projet de renouveler les grilles-pains du local destiné à mon établissement secondaire et de changer par la suite le chauffage fioul de mon établissement principal_x000a_J'ai besoin d'être accompagné(e) sur les aides possibles sur le sujet_x000a__x000a_Merci d'avance pour votre appel"/>
    <n v="677061618"/>
    <x v="12"/>
    <s v="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
    <x v="5"/>
    <s v="CB"/>
    <m/>
    <m/>
    <s v="Pas de rappel"/>
    <m/>
    <m/>
    <d v="2023-12-11T00:00:00"/>
    <s v="Transmis à PDE"/>
    <m/>
    <m/>
    <m/>
    <m/>
    <m/>
  </r>
  <r>
    <d v="2023-12-07T00:00:00"/>
    <s v="serge.meurillon@caps-conseil.fr"/>
    <s v="Meurillon"/>
    <s v="Serge"/>
    <n v="8789030007200010"/>
    <s v="CAPS CONSEIL "/>
    <s v="Bonjour,_x000a__x000a_Mon entreprise a une activité de type &quot;autre secteur&quot;._x000a_Le dispositif &quot;Bonus écologique&quot; pourrait m'intéresser car j'ai pour projet de louer ou acheter un véhicule électrique."/>
    <n v="624183314"/>
    <x v="20"/>
    <s v="user_help: unknown / questionnaire . parcours: je ne sais pas par où commencer / siret: / codeNaf: / codeNAF1: / ville: / codePostal: / région: Hauts-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m/>
    <m/>
    <d v="2023-12-11T00:00:00"/>
    <s v="Transmis à PDE"/>
    <m/>
    <m/>
    <m/>
    <m/>
    <m/>
  </r>
  <r>
    <d v="2023-12-07T00:00:00"/>
    <s v="durandtp@orange.fr"/>
    <s v="DURAND"/>
    <s v="Mickael"/>
    <n v="52179343000021"/>
    <s v="DURAND TRAVAUX PUBLICS"/>
    <s v="Bonjour,_x000a__x000a_Mon entreprise a une activité de type &quot;Travaux de terrassement courants et travaux préparatoires&quot;._x000a_Le dispositif &quot;Engins moins polluants&quot; pourrait m'intéresser car j'ai pour projet de ..._x000a_J'ai besoin d'être accompagné(e) sur l'achat d'une nouvelle pelle à pneus_x000a__x000a_Merci d'avance pour votre appel"/>
    <n v="688088497"/>
    <x v="28"/>
    <s v="user_help: unknown / questionnaire . parcours: je ne sais pas par où commencer / siret: 52179343000021 / codeNaf: 43.12A / codeNAF1: / ville: SAINT-DIDIER-DE-LA-TOUR / codePostal: 38110 / région: Auvergne-Rhône-Alpes / structure_sizes: TPE / denomination: DURAND TRAVAUX PUBLICS / secteur: Travaux de terrassement courants et travaux préparato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m/>
    <m/>
    <d v="2023-12-11T00:00:00"/>
    <s v="Transmis à PDE"/>
    <m/>
    <m/>
    <m/>
    <m/>
    <m/>
  </r>
  <r>
    <d v="2023-12-07T00:00:00"/>
    <s v="joel.slifirski@fujifilm.com"/>
    <s v="SLIFIRSKI"/>
    <s v="JOEL"/>
    <n v="32334697300023"/>
    <s v="CMC MATERIALS UPC SAS"/>
    <s v="Bonjour,_x000a__x000a_Mon entreprise a une activité de type &quot;Fabric. d'autres produits chimiques inorganiques de base n.c.a.&quot;._x000a_Le dispositif &quot;Rénovation énergétique&quot; pourrait m'intéresser car j'ai pour projet de construire un nouveau batiment pour des bureaux._x000a_J'ai besoin d'être accompagné(e) pour faire un bâtiment économe en énergie._x000a__x000a_Merci d'avance pour votre appel"/>
    <n v="674557688"/>
    <x v="22"/>
    <s v="user_help: precise / questionnaire . parcours: objectif précis / siret: 32334697300023 / codeNaf: 20.13B / codeNAF1: / ville: SAINT-FROMOND / codePostal: 50620 / région: Normandie / structure_sizes: PME / denomination: CMC MATERIALS UPC SAS / secteur: Fabric. d'autres produits chimiques inorganiques de base n.c.a.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m/>
    <m/>
    <d v="2023-12-11T00:00:00"/>
    <s v="Transmis à PDE"/>
    <m/>
    <m/>
    <m/>
    <m/>
    <m/>
  </r>
  <r>
    <d v="2023-12-07T00:00:00"/>
    <s v="terredegymnaste@gmail.com"/>
    <s v="Floury"/>
    <s v="Marjolaine"/>
    <n v="82950981900019"/>
    <s v="Marjolaine FLOURY"/>
    <s v="Bonjour,_x000a__x000a_Mon entreprise a une activité de type &quot;Vente à distance sur catalogue spécialisé&quot;._x000a_Le dispositif &quot;Bonus écologique&quot; pourrait m'intéresser car j'ai pour projet d'acquérir un véhicule electrique pour mes déplacements professionnels_x000a_J'ai besoin d'être accompagné(e) sur le bonus écologique_x000a__x000a_Merci d'avance pour votre appel"/>
    <n v="612364068"/>
    <x v="20"/>
    <s v="user_help: unknown / questionnaire . parcours: je ne sais pas par où commencer / siret: 82950981900019 / codeNaf: 47.91B / codeNAF1: / ville: PLAINTEL / codePostal: 22940 / région: Bretagne / structure_sizes: TPE / denomination: null / secteur: Vente à distance sur catalogue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5"/>
    <s v="CB"/>
    <m/>
    <m/>
    <s v="Pas de rappel"/>
    <m/>
    <m/>
    <d v="2023-12-11T00:00:00"/>
    <s v="Transmis à PDE"/>
    <m/>
    <m/>
    <m/>
    <m/>
    <m/>
  </r>
  <r>
    <d v="2023-12-07T00:00:00"/>
    <s v="florent.ledieu@me.com"/>
    <s v="LEDIEU"/>
    <s v="Florent"/>
    <n v="83439625100029"/>
    <s v="NORMANDYPREV"/>
    <s v="Bonjour,_x000a__x000a_Mon entreprise a une activité de type &quot;Formation continue d'adultes&quot;._x000a_Le dispositif &quot;Bonus écologique&quot; pourrait m'intéresser car j'ai pour projet de changer de véhicule (aujourd’hui véhicule personnelle et déplacements de plus de 40000 km/an_x000a_J'ai besoin d'être accompagné(e) sur la mobilisation de toutes les aides possibles_x000a__x000a_Merci d'avance pour votre appel"/>
    <n v="620429505"/>
    <x v="20"/>
    <s v="user_help: precise / questionnaire . parcours: objectif précis / siret: 83439625100029 / codeNaf: 85.59A / codeNAF1: / ville: CANTELEU / codePostal: 76380 / région: Normandie / structure_sizes: TPE / denomination: NORMANDYPREV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s v="Bonus écologique + autre"/>
    <m/>
    <d v="2023-12-11T00:00:00"/>
    <s v="Transmis à PDE"/>
    <s v="Mail Bonus écologique envoyé le 19/12/23"/>
    <m/>
    <m/>
    <m/>
    <m/>
  </r>
  <r>
    <d v="2023-12-07T00:00:00"/>
    <s v="rpostic@expensereduction.com"/>
    <s v="POSTIC"/>
    <s v="Rémi"/>
    <n v="89269329200013"/>
    <s v="ALLOPTIM"/>
    <s v="Bonjour,_x000a__x000a_Mon entreprise a une activité de type &quot;Conseil pour les affaires et autres conseils de gestion&quot;._x000a_Le dispositif &quot;Baisse Les Watts&quot; pourrait m'intéresser car j'ai pour projet de sécuriser que mon entreprise est exemplaire sur la maitrise de son énergie_x000a_J'ai besoin d'être accompagné(e) pour identifier les principaux sujets avec les potentiels maximums._x000a__x000a_Merci d'avance pour votre appel"/>
    <n v="33787275279"/>
    <x v="15"/>
    <s v="user_help: unknown / questionnaire . parcours: je ne sais pas par où commencer / siret: 89269329200013 / codeNaf: 70.22Z / codeNAF1: / ville: FONSORBES / codePostal: 31470 / région: Occitanie / structure_sizes: TPE / denomination: ALLOPTIM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
    <x v="5"/>
    <s v="CB"/>
    <m/>
    <m/>
    <s v="Pas de rappel"/>
    <m/>
    <m/>
    <d v="2023-12-11T00:00:00"/>
    <s v="Transmis à PDE"/>
    <m/>
    <m/>
    <m/>
    <m/>
    <m/>
  </r>
  <r>
    <d v="2023-12-07T00:00:00"/>
    <s v="laurent.mesnard@wanadoo.fr"/>
    <s v="Mesnard"/>
    <s v="laurent"/>
    <n v="81488490400016"/>
    <s v="SARL MESNARD LAURENT"/>
    <s v="Bonjour,_x000a__x000a_Mon entreprise a une activité de type &quot;artisanat&quot;._x000a_Le dispositif &quot;Bonus écologique&quot; pourrait m'intéresser car j'ai pour projet de ..._x000a_J'ai besoin d'être accompagné(e) sur ..._x000a__x000a_Merci d'avance pour votre appel"/>
    <n v="679654487"/>
    <x v="20"/>
    <s v="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m/>
    <m/>
    <d v="2023-12-11T00:00:00"/>
    <s v="Transmis à PDE"/>
    <m/>
    <m/>
    <m/>
    <m/>
    <m/>
  </r>
  <r>
    <d v="2023-12-07T00:00:00"/>
    <s v="elous@lagadec.fr"/>
    <s v="Lous"/>
    <s v="Erika"/>
    <n v="63582029300150"/>
    <s v="CARRIERES LAGADEC"/>
    <s v="Bonjour,_x000a__x000a_Mon entreprise a une activité de type &quot;Exploit gravieres &amp; sablieres, extraction argiles &amp; kaolin&quot;._x000a_Le dispositif &quot;Engins moins polluants&quot; pourrait m'intéresser car j'ai pour projet de ..._x000a_J'ai besoin d'être accompagné(e) sur ..._x000a__x000a_Merci d'avance pour votre appel"/>
    <n v="33640425664"/>
    <x v="28"/>
    <s v="user_help: unknown / questionnaire . parcours: je ne sais pas par où commencer / siret: 63582029300150 / codeNaf: 08.12Z / codeNAF1: / ville: BREST / codePostal: 29200 / région: Bretagne / structure_sizes: PME / denomination: CARRIERES LAGADEC / secteur: Exploit gravieres &amp; sablieres, extraction argiles &amp; kaoli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m/>
    <m/>
    <d v="2023-12-11T00:00:00"/>
    <s v="Transmis à PDE"/>
    <m/>
    <m/>
    <m/>
    <m/>
    <m/>
  </r>
  <r>
    <d v="2023-12-07T00:00:00"/>
    <s v="jf.albertini@gmail.com"/>
    <s v="Albertini"/>
    <s v="Jean-François"/>
    <n v="48792443300013"/>
    <s v="AUBERGE LES OLIVIERS"/>
    <s v="Bonjour,_x000a__x000a_Mon entreprise a une activité de type &quot;Hôtels et hébergement similaire&quot;._x000a_Le dispositif &quot;Bonus écologique&quot; pourrait m'intéresser car j'ai pour projet de de proposer un service de navette électrique vers l aeroport et musée._x000a_Suite à la construction du premier hôtel BEPOS ( bâtiment à énergie positif) je voudrais développer la démarche écologique dans son fonctionnement._x000a_J'ai besoin d'être accompagné(e) sur ..._x000a__x000a_Merci d'avance pour votre appel"/>
    <n v="603831700"/>
    <x v="20"/>
    <s v="user_help: precise / questionnaire . parcours: objectif précis / siret: 48792443300013 / codeNaf: 55.10Z / codeNAF1: / ville: LUCCIANA / codePostal: 20290 / région: Corse / structure_sizes: TPE / denomination: AUBERGE LES OLIVIERS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m/>
    <m/>
    <d v="2023-12-11T00:00:00"/>
    <s v="Transmis à PDE"/>
    <m/>
    <m/>
    <m/>
    <m/>
    <m/>
  </r>
  <r>
    <d v="2023-12-07T00:00:00"/>
    <s v="m.guiloineau@bizkor.fr"/>
    <s v="Guiloineau"/>
    <s v="Mathieu"/>
    <n v="82003638200027"/>
    <s v="BIZKOR"/>
    <s v="Bonjour,_x000a__x000a_Mon entreprise a une activité de type &quot;Conseil pour les affaires et autres conseils de gestion&quot;._x000a_Le dispositif &quot;Bonus écologique&quot; pourrait m'intéresser car j'ai pour projet de ..._x000a_J'ai besoin d'être accompagné(e) sur ..._x000a__x000a_Merci d'avance pour votre appel"/>
    <n v="970735004"/>
    <x v="20"/>
    <s v="user_help: unknown / questionnaire . parcours: je ne sais pas par où commencer / siret: 82003638200027 / codeNaf: 70.22Z / codeNAF1: / ville: URRUGNE / codePostal: 64122 / région: Nouvelle-Aquitaine / structure_sizes: PME / denomination: BIZKOR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m/>
    <m/>
    <d v="2023-12-11T00:00:00"/>
    <s v="Transmis à PDE"/>
    <m/>
    <m/>
    <m/>
    <m/>
    <m/>
  </r>
  <r>
    <d v="2023-12-07T00:00:00"/>
    <s v="agnes@la-vaure.com"/>
    <s v="KA"/>
    <s v="Agnes"/>
    <n v="91073318700033"/>
    <s v="LAVAURE-INVEST"/>
    <s v="Bonjour,_x000a__x000a_Mon entreprise a une activité de type &quot;Location de terrains et d'autres biens immobiliers&quot;._x000a_Le dispositif &quot;Coup de pouce Chauffage&quot; pourrait m'intéresser car j'ai pour projet de rendre écologique le chauffage de notre domaine (chaudière fioul pour 2 maisons, mise en place d'un système de chauffage et isolation sur les granges pour les manifestations - mariage, évènements personnels, évènements professionnels)_x000a_J'ai besoin d'être accompagné(e) sur les solutions de financement de ces changements (paiement sur fonds propres de pompes à chaleur pour 1 maison, mais trop difficile financièrement à réaliser tout le reste)_x000a__x000a_Merci d'avance pour votre appel"/>
    <n v="662156851"/>
    <x v="12"/>
    <s v="user_help: precise / questionnaire . parcours: objectif précis / siret: 91073318700033 / codeNaf: 68.20B / codeNAF1: / ville: COTEAUX-DU-BLANZACAIS / codePostal: 16250 / région: Nouvelle-Aquitaine / structure_sizes: TPE / denomination: LAVAURE-INVEST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m/>
    <m/>
    <d v="2023-12-11T00:00:00"/>
    <s v="Transmis à PDE"/>
    <m/>
    <m/>
    <m/>
    <m/>
    <m/>
  </r>
  <r>
    <d v="2023-12-07T00:00:00"/>
    <s v="paul-vurli@electriox.fr"/>
    <s v="VURLI"/>
    <s v="Paul"/>
    <n v="52836105800027"/>
    <s v="ELECTRIOX NORD"/>
    <s v="Bonjour,_x000a__x000a_Mon entreprise a une activité de type &quot;Travaux d'installation électrique dans tous locaux&quot;._x000a_Le dispositif &quot;Bonus écologique&quot; pourrait m'intéresser car j'ai pour projet de d'acheter des véhicules électriques_x000a_J'ai besoin d'être accompagné(e) sur les démarches pour connaitre les aides possibles dans ce cadre._x000a__x000a_Merci d'avance pour votre appel"/>
    <n v="472109545"/>
    <x v="20"/>
    <s v="user_help: unknown / questionnaire . parcours: je ne sais pas par où commencer / siret: 52836105800027 / codeNaf: 43.21A / codeNAF1: / ville: GENAY / codePostal: 69730 / région: Auvergne-Rhône-Alpes / structure_sizes: TPE / denomination: ELECTRIOX NORD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m/>
    <m/>
    <s v="Pas de rappel"/>
    <s v="Bonus écologique  "/>
    <m/>
    <d v="2023-12-11T00:00:00"/>
    <s v="Transmis à PDE"/>
    <m/>
    <m/>
    <m/>
    <m/>
    <m/>
  </r>
  <r>
    <d v="2023-12-07T00:00:00"/>
    <s v="pressbur@yahoo.fr"/>
    <s v="Pressburger"/>
    <s v="Gilles"/>
    <n v="32839403600102"/>
    <s v="Gilles PRESSBURGER"/>
    <s v="Bonjour,_x000a__x000a_Mon entreprise a une activité de type &quot;Autres travaux de finition&quot;._x000a_Le dispositif &quot;Bonus écologique&quot; pourrait m'intéresser car j'ai pour projet d’acheter une camionnette électrique pour remplacer mon diesel !_x000a_J'ai besoin d'être accompagné(e) sur le financement du coût d’environ 70000€ ! Tarif actuel des utilitaires électriques !!!!!_x000a__x000a_Merci d'avance pour votre appel"/>
    <n v="678096811"/>
    <x v="20"/>
    <s v="user_help: precise / questionnaire . parcours: objectif précis / siret: 32839403600102 / codeNaf: 43.39Z / codeNAF1: / ville: PALAISEAU / codePostal: 91120 / région: Île-de-France / structure_sizes: TPE / denomination: null / secteur: Autres travaux de fini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s v="Bonus écologique  "/>
    <m/>
    <d v="2023-12-11T00:00:00"/>
    <s v="Transmis à PDE"/>
    <m/>
    <m/>
    <m/>
    <m/>
    <m/>
  </r>
  <r>
    <d v="2023-12-07T00:00:00"/>
    <s v="yleforestier@igesa.fr"/>
    <s v="LEFORESTIER"/>
    <s v="YANN"/>
    <n v="18009006000393"/>
    <s v="INSTITUTION DE GESTION SOCIALE DES ARMEES (IGESA)"/>
    <s v="Bonjour,_x000a__x000a_Notre structure basée à Mont Dauphin a une activité de type établissement de vacances._x000a_Le dispositif &quot;Bonus écologique&quot; pourrait m'intéresser car nous avons le projet d'acquérir un véhicule électrique._x000a_J'ai besoin d'être accompagné(e) sur le cofinancement de cet investissement._x000a__x000a_Merci d'avance pour votre appel"/>
    <n v="632777110"/>
    <x v="20"/>
    <s v="user_help: precise / questionnaire . parcours: objectif précis / siret: 18009006000393 / codeNaf: 88.99B / codeNAF1: / ville: MONT-DAUPHIN / codePostal: 05600 / région: Provence-Alpes-Côte d'Azur / structure_sizes: TPE / denomination: INSTITUTION DE GESTION SOCIALE DES ARME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s v="Bonus écologique  "/>
    <m/>
    <d v="2023-12-11T00:00:00"/>
    <s v="Transmis à PDE"/>
    <m/>
    <m/>
    <m/>
    <m/>
    <m/>
  </r>
  <r>
    <d v="2023-12-07T00:00:00"/>
    <s v="oguillot@ageden38.org"/>
    <s v="GUILLOT"/>
    <s v="Orélie"/>
    <m/>
    <m/>
    <s v="Bonjour,_x000a__x000a_J'accompagne les collectivités et entreprises dans leur plan de mobilité._x000a_Est-ce que ce dispositif est ouvert aux collectivités ?_x000a__x000a_Cordialement."/>
    <n v="682438387"/>
    <x v="18"/>
    <m/>
    <x v="5"/>
    <s v="CB"/>
    <m/>
    <m/>
    <m/>
    <m/>
    <m/>
    <m/>
    <m/>
    <m/>
    <m/>
    <m/>
    <m/>
    <m/>
  </r>
  <r>
    <d v="2023-12-07T00:00:00"/>
    <s v="elisabeth.bertrand@aucame.fr"/>
    <s v="Duny"/>
    <s v="Patrice"/>
    <n v="48758188600040"/>
    <s v="AGENCE D'URBANISME DE CAEN NORMANDIE METROPOLE (AUCAME)"/>
    <s v="Bonjour,_x000a__x000a_Le directeur de notre association, loi 1901, vient de prendre livraison (6 décembre 2023) d'une Renault Megane E-Tech 100 % électrique en LLD. Auparavant, il disposait d'une Renault Megane hybride, également en LLD._x000a_Pouvons-nous prétendre au dispositif &quot;Bonus écologique&quot; ?_x000a_J'ai besoin d'être accompagné(e) sur la démarche._x000a__x000a_Merci d'avance pour votre appel"/>
    <n v="33231869400"/>
    <x v="20"/>
    <s v="user_help: precise / questionnaire . parcours: objectif précis / siret: 48758188600040 / codeNaf: 71.11Z / codeNAF1: / ville: CAEN / codePostal: 14000 / région: Normandie / structure_sizes: TPE / denomination: AGENCE D'URBANISME DE CAEN NORMANDIE METROPOLE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s v="Bonus écologique  "/>
    <m/>
    <d v="2023-12-11T00:00:00"/>
    <s v="Transmis à PDE"/>
    <s v="Mail Bonus écologique envoyé le 19/12/23"/>
    <m/>
    <m/>
    <m/>
    <m/>
  </r>
  <r>
    <d v="2023-12-07T00:00:00"/>
    <s v="a.decorte@arden-verins.fr"/>
    <s v="DECORTE"/>
    <s v="Anais"/>
    <n v="32661436900022"/>
    <s v="ARDEN' VERINS"/>
    <s v="Bonjour,_x000a__x000a_Mon entreprise a une activité de type &quot;Fabrication d'équipements hydrauliques et pneumatiques&quot;._x000a_Le dispositif &quot;Rénovation énergétique&quot; pourrait m'intéresser car j'ai pour projet d'isoler une partie du bâtiment de production._x000a_J'ai besoin d'être accompagné(e) sur les aides que je pourrais percevoir._x000a__x000a_Merci d'avance pour votre appel"/>
    <n v="324383830"/>
    <x v="22"/>
    <s v="user_help: precise / questionnaire . parcours: objectif précis / siret: 32661436900022 / codeNaf: 28.12Z / codeNAF1: / ville: RETHEL / codePostal: 08300 / région: Grand Est / structure_sizes: PME / denomination: ARDEN' VERINS / secteur: Fabrication d'équipements hydrauliques et pneumat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chris.maison.mere@gmail.com"/>
    <s v="LE GUEN"/>
    <s v="Chris"/>
    <n v="90357569400026"/>
    <s v="MAISON MERE"/>
    <s v="Bonjour,_x000a__x000a_Mon entreprise a une activité de type &quot;Autres activités récréatives et de loisirs&quot;._x000a_Le dispositif &quot;Coup de pouce Chauffage&quot; pourrait m'intéresser car j'ai pour projet de rénovation d'une partie de mes locaux._x000a_J'ai besoin d'être accompagné(e) sur les process et le montant des aides potentielles._x000a__x000a_Merci d'avance pour votre appel"/>
    <n v="689261266"/>
    <x v="12"/>
    <s v="user_help: precise / questionnaire . parcours: objectif précis / siret: 90357569400026 / codeNaf: 93.29Z / codeNAF1: / ville: NEUVILLE-DE-POITOU / codePostal: 86170 / région: Nouvelle-Aquitaine / structure_sizes: TPE / denomination: MAISON MERE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contact@bassineaujardin.fr"/>
    <s v="FARCY"/>
    <s v="JULIEN"/>
    <n v="80502045000013"/>
    <s v="BASSIN EAU JARDIN"/>
    <s v="Bonjour,_x000a__x000a_Mon entreprise a une activité de type &quot;Comm. dét. fleurs, plantes, etc, animaux de cie et leurs aliments&quot;._x000a_Le dispositif &quot;Coup de pouce Chauffage&quot; pourrait m'intéresser car j'ai pour projet de modifier mon installation de chauffage._x000a_J'ai besoin d'être accompagné(e) sur les solutions que l'on peut choisir._x000a__x000a_Merci d'avance pour votre appel"/>
    <n v="299096077"/>
    <x v="12"/>
    <s v="user_help: precise / questionnaire . parcours: objectif précis / siret: 80502045000013 / codeNaf: 47.76Z / codeNAF1: / ville: SAINT-MEEN-LE-GRAND / codePostal: 35290 / région: Bretagne / structure_sizes: TPE / denomination: BASSIN EAU JARDIN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d.espinosa@lodges-ciat.com"/>
    <s v="ESPINOSA"/>
    <s v="DAVID"/>
    <n v="49196695800010"/>
    <s v="LODGES CIAT (CIAT PRODUCTION) (C.I.A.T. DPS)"/>
    <s v="Bonjour,_x000a__x000a_Mon entreprise a une activité de type &quot;Fabrication d'articles textiles, sauf habillement&quot;._x000a_Le dispositif &quot;Bonus écologique&quot; pourrait m'intéresser car j'ai pour projet de ..._x000a_J'ai besoin d'être accompagné(e) sur ..._x000a__x000a_Merci d'avance pour votre appel"/>
    <n v="33561679320"/>
    <x v="20"/>
    <s v="user_help: unknown / questionnaire . parcours: je ne sais pas par où commencer / siret: 49196695800010 / codeNaf: 13.92Z / codeNAF1: / ville: MAZERES / codePostal: 09270 / région: Occitanie / structure_sizes: PME / denomination: LODGES CIAT / secteur: Fabrication d'articles textiles, sauf habillement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rachel@gueulesdebois.fr"/>
    <s v="LOUISET"/>
    <s v="Rachel"/>
    <n v="83042131900039"/>
    <m/>
    <s v="Bonjour,_x000a__x000a_Mon entreprise a une activité de type &quot;Autres organisations fonctionnant par adhésion volontaire&quot;._x000a_Le dispositif &quot;Coup de pouce Chauffage&quot; pourrait m'intéresser car j'ai pour projet d'installer un poêle à bois dans le bureau des salariés._x000a_J'ai besoin d'être accompagné(e) sur la réalisation des travaux et les aides de financement possibles._x000a__x000a_Merci d'avance pour votre appel"/>
    <n v="627954299"/>
    <x v="12"/>
    <s v="user_help: unknown / questionnaire . parcours: je ne sais pas par où commencer / siret: 83042131900039 / codeNaf: 94.99Z / codeNAF1: / ville: NANTES / codePostal: 44200 / région: Pays de la Loire / structure_sizes: TPE / denomination: GUEULES DE BOI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ml.janczak@amttransfert.fr"/>
    <s v="Janczak"/>
    <s v="Marie-Laure"/>
    <n v="39023087800188"/>
    <s v="AMT TRANSFERT"/>
    <s v="Bonjour,_x000a__x000a_Mon entreprise a une activité de type &quot;Services de déménagement&quot;._x000a_Le dispositif &quot;Programme EVE&quot; pourrait m'intéresser car j'ai pour projet de réduire notre impact environnementale._x000a_J'ai besoin d'être accompagné(e) sur ce projet et ne sais par quoi commencer._x000a__x000a_Merci d'avance pour votre appel"/>
    <n v="33344570265"/>
    <x v="47"/>
    <s v="user_help: unknown / questionnaire . parcours: je ne sais pas par où commencer / siret: 39023087800188 / codeNaf: 49.42Z / codeNAF1: / ville: COURBEVOIE / codePostal: 92400 / région: Île-de-France / structure_sizes: PME / denomination: AMT TRANSFERT / secteur: Services de déménagemen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certification"/>
    <x v="5"/>
    <s v="CB"/>
    <m/>
    <m/>
    <s v="Pas de rappel "/>
    <m/>
    <m/>
    <d v="2023-12-11T00:00:00"/>
    <s v="Transmis à PDE"/>
    <m/>
    <m/>
    <m/>
    <m/>
    <m/>
  </r>
  <r>
    <d v="2023-12-07T00:00:00"/>
    <s v="n.giteau@optima.tm.fr"/>
    <s v="Giteau"/>
    <s v="Noémie"/>
    <n v="39430133700041"/>
    <s v="OPTIMA"/>
    <s v="Bonjour,_x000a__x000a_Mon entreprise a une activité de type &quot;Autres organisations fonctionnant par adhésion volontaire&quot;._x000a_Le dispositif &quot;Baisse Les Watts&quot; pourrait m'intéresser car j'ai pour projet de ..._x000a_J'ai besoin d'être accompagné(e) sur ..._x000a__x000a_Merci d'avance pour votre appel"/>
    <n v="619651813"/>
    <x v="15"/>
    <s v="user_help: unknown / questionnaire . parcours: je ne sais pas par où commencer / siret: 39430133700041 / codeNaf: 94.99Z / codeNAF1: / ville: VEZIN-LE-COQUET / codePostal: 35132 / région: Bretagne / structure_sizes: PME / denomination: OPTIMA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cuisinetorresmoulin@gmail.com"/>
    <s v="MOULIN"/>
    <s v="gwenael"/>
    <n v="49339235100018"/>
    <s v="TORRES-MOULIN (CUISINES TORRES)"/>
    <s v="Bonjour,_x000a__x000a_Mon entreprise a une activité de type &quot;Travaux de menuiserie bois et PVC&quot;._x000a_Le dispositif &quot;Rénovation énergétique&quot; pourrait m'intéresser car j'ai pour projet de rénovation des vitrines et portes simple vitrage en double vitrage acheté par nos soins mais posés pas des menuisiers extérieurs de l'entreprise. ..._x000a_J'ai besoin d'être accompagné(e) sur l'aide possible._x000a__x000a_Cordialement_x000a__x000a_Merci d'avance pour votre appel"/>
    <n v="549218033"/>
    <x v="22"/>
    <s v="user_help: precise / questionnaire . parcours: objectif précis / siret: 49339235100018 / codeNaf: 43.32A / codeNAF1: / ville: CHATELLERAULT / codePostal: 86100 / région: Nouvelle-Aquitaine / structure_sizes: TPE / denomination: TORRES-MOULIN / secteur: Travaux de menuiserie bois et PV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ced806-6@yahoo.fr"/>
    <s v="Garric"/>
    <s v="Cedric"/>
    <n v="85342563500010"/>
    <s v="LA CLE FRANCAISE"/>
    <s v="Bonjour,_x000a__x000a_Mon entreprise a une activité de type &quot;Autres activités nettoyage des bâtiments et nettoyage industriel&quot;._x000a_Le dispositif &quot;Bonus écologique&quot; pourrait m'intéresser car j'ai pour projet de ..._x000a_J'ai besoin d'être accompagné(e) sur ..._x000a__x000a_Merci d'avance pour votre appel"/>
    <n v="651079581"/>
    <x v="20"/>
    <s v="user_help: unknown / questionnaire . parcours: je ne sais pas par où commencer / siret: 85342563500010 / codeNaf: 81.22Z / codeNAF1: / ville: BALMA / codePostal: 31130 / région: Occitanie / structure_sizes: TPE / denomination: LA CLE FRANCAISE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unknown"/>
    <x v="5"/>
    <s v="CB"/>
    <m/>
    <m/>
    <s v="Pas de rappel "/>
    <m/>
    <m/>
    <d v="2023-12-11T00:00:00"/>
    <s v="Transmis à PDE"/>
    <m/>
    <m/>
    <m/>
    <m/>
    <m/>
  </r>
  <r>
    <d v="2023-12-07T00:00:00"/>
    <s v="vdelangue@actiges.fr"/>
    <s v="DELANGUE"/>
    <s v="Valerie"/>
    <n v="43893759100024"/>
    <s v="ACTIGES"/>
    <s v="Bonjour,_x000a__x000a_Mon entreprise a une activité de type &quot;Activités comptables&quot;._x000a_Le dispositif &quot;Coup de pouce Chauffage&quot; pourrait m'intéresser car j'ai pour projet de changer le mode de chauffage de l'entreprise afin de diminuer la consommation_x000a_J'ai besoin d'être accompagné(e) sur le choix du mode de chauffage économique_x000a__x000a_Merci d'avance pour votre appel"/>
    <n v="328389757"/>
    <x v="12"/>
    <s v="user_help: precise / questionnaire . parcours: objectif précis / siret: 43893759100024 / codeNaf: 69.20Z / codeNAF1: / ville: LA MADELEINE / codePostal: 59110 / région: Hauts-de-France / structure_sizes: TPE / denomination: ACTIGES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jeanne.cottard@starmat.fr"/>
    <s v="COTTARD"/>
    <s v="jeanne"/>
    <n v="44903412300041"/>
    <s v="STARMAT"/>
    <s v="Bonjour,_x000a__x000a_Mon entreprise a une activité de type &quot;Autres activités de soutien aux entreprises n.c.a.&quot;._x000a_Le dispositif &quot;Bonus écologique&quot; pourrait m'intéresser car j'ai pour projet de ..._x000a_J'ai besoin d'être accompagné(e) sur ..._x000a__x000a_Merci d'avance pour votre appel"/>
    <n v="788850596"/>
    <x v="20"/>
    <s v="user_help: unknown / questionnaire . parcours: je ne sais pas par où commencer / siret: 44903412300041 / codeNaf: 82.99Z / codeNAF1: / ville: NANTERRE / codePostal: 92000 / région: Île-de-France / structure_sizes: TPE / denomination: STARMAT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transition.ecologique38@compagnonsdutourdefrance.org"/>
    <s v="Dulieu"/>
    <s v="Cédric"/>
    <n v="77950722700048"/>
    <s v="FEDERATION COMPAGNONNIQUE REGIONALE DE GRENOBLE (FCR DE GRENOBLE)"/>
    <s v="Bonjour,_x000a__x000a_Mon entreprise a une activité de type &quot;Enseignement secondaire technique ou professionnel&quot;._x000a_Le dispositif &quot;Flotte de vélos à disposition&quot; pourrait m'intéresser car j'ai pour projet de réduire la part du scope 3 dans le bilan carbone de notre entreprise, en particuliers le poste &quot;déplacement salarié.e.s&quot; et &quot;déplacement clients&quot; domicile-entreprise._x000a_J'ai besoin d'être accompagné(e) sur l'existence des aides possibles pour une amélioration de notre PMD (qui contient pour l'instant une prime à la mobilité douce de 200€). Nous voudrions ainsi toucher plus de personnes pour l'utilisation du vélo, mais aussi inciter au covoiturage pour les personnes les plus loin._x000a__x000a_Merci d'avance pour votre appel"/>
    <n v="675163550"/>
    <x v="18"/>
    <s v="user_help: precise / questionnaire . parcours: objectif précis / siret: 77950722700048 / codeNaf: 85.32Z / codeNAF1: / ville: ECHIROLLES / codePostal: 38130 / région: Auvergne-Rhône-Alpes / structure_sizes: PME / denomination: FEDERATION COMPAGNONNIQUE REGIONALE DE GRENOBLE / secteur: Enseignement secondaire technique ou professionn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nmagdeleine@gmail.com"/>
    <s v="Magdeleine"/>
    <s v="Nathalie"/>
    <n v="89999665600018"/>
    <s v="CARQ"/>
    <s v="Bonjour,_x000a__x000a_Mon entreprise a une activité de type &quot;Hôtels et hébergement similaire&quot;._x000a_Le dispositif &quot;Coup de pouce Chauffage&quot; pourrait m'intéresser car j'ai pour projet d'installer un insert ou un poêle à granules afin de chauffer mon établissement. Actuellement il y a une climatisation réversible non efficace._x000a_J'ai besoin d'être accompagné(e) sur le choix de l'installation et son financement._x000a__x000a_Merci d'avance pour votre appel"/>
    <n v="611436951"/>
    <x v="12"/>
    <s v="user_help: precise / questionnaire . parcours: objectif précis / siret: 89999665600018 / codeNaf: 55.10Z / codeNAF1: / ville: EGUILLES / codePostal: 13510 / région: Provence-Alpes-Côte d'Azur / structure_sizes: TPE / denomination: CARQ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gwenael.legrand@toitetjoie.com"/>
    <s v="legrand"/>
    <s v="gwenael"/>
    <n v="57215017500030"/>
    <s v="SOCIETE ANONYME D'HABITATIONS A LOYER MODERE TOIT ET JOIE"/>
    <s v="Bonjour,_x000a__x000a_Mon entreprise a une activité de type &quot;Location de logements&quot;._x000a_Le dispositif &quot;Bonus écologique&quot; pourrait m'intéresser car j'ai pour projet de ..._x000a_J'ai besoin d'être accompagné(e) sur ..._x000a__x000a_Merci d'avance pour votre appel"/>
    <n v="140435965"/>
    <x v="20"/>
    <s v="user_help: unknown / questionnaire . parcours: je ne sais pas par où commencer / siret: 57215017500030 / codeNaf: 68.20A / codeNAF1: / ville: PARIS 14 / codePostal: 75014 / région: Île-de-France / structure_sizes: ETI,GE / denomination: SOCIETE ANONYME D'HABITATIONS A LOYER MODERE TOIT ET JOIE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5"/>
    <s v="CB"/>
    <m/>
    <m/>
    <s v="Pas de rappel "/>
    <m/>
    <m/>
    <d v="2023-12-11T00:00:00"/>
    <s v="Transmis à PDE"/>
    <m/>
    <m/>
    <m/>
    <m/>
    <m/>
  </r>
  <r>
    <d v="2023-12-07T00:00:00"/>
    <s v="sebastien.hutter@editions-cedis.com"/>
    <s v="Hutter"/>
    <s v="Sébastien"/>
    <n v="38181962200014"/>
    <s v="CEDIS"/>
    <s v="Bonjour,_x000a__x000a_Mon entreprise a une activité de type &quot;Commerce de gros d'autres biens domestiques&quot;, et nous disposons d'un local unique de 200 m², un peu ancien._x000a_Le dispositif &quot;Rénovation Petit Tertiaire Privé&quot; pourrait m'intéresser car j'ai pour projet d'améliorer l'isolation énergétique du bâtiment et de préparer en amont le remplacement de notre chaudière au fioul pour un mode de chauffage plus écologique._x000a_J'ai besoin d'être accompagné(e) sur les choix des solutions techniques à envisager, et les aides qui existent pour le financement._x000a__x000a_Merci d'avance pour votre appel"/>
    <n v="387517733"/>
    <x v="27"/>
    <s v="user_help: unknown / questionnaire . parcours: je ne sais pas par où commencer / siret: 38181962200014 / codeNaf: 46.49Z / codeNAF1: / ville: MAIZIERES-LES-METZ / codePostal: 57280 / région: Grand Est / structure_sizes: TPE / denomination: CEDIS / secteur: Commerce de gros d'autres biens domes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gt;CB"/>
    <m/>
    <m/>
    <s v="Pas de rappel "/>
    <m/>
    <m/>
    <d v="2023-12-11T00:00:00"/>
    <s v="Transmis à PDE"/>
    <m/>
    <m/>
    <m/>
    <m/>
    <m/>
  </r>
  <r>
    <d v="2023-12-07T00:00:00"/>
    <s v="streboux@cuisines-morel.com"/>
    <s v="Treboux"/>
    <s v="Stéphane"/>
    <n v="42062071800015"/>
    <s v="CUISINES MOREL SN"/>
    <s v="Bonjour,_x000a__x000a_Mon entreprise a une activité de type &quot;industrie&quot;._x000a_Le dispositif &quot;Investissement &quot;écoconception&quot;&quot; pourrait m'intéresser car j'ai pour projet de ..._x000a_J'ai besoin d'être accompagné(e) sur ..._x000a__x000a_Merci d'avance pour votre appel"/>
    <n v="679718814"/>
    <x v="35"/>
    <s v="user_help: precise / questionnaire . parcours: objectif précis / siret: / codeNaf: / codeNAF1: / ville: / codePostal: / région: Auvergne-Rhône-Alpes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finances.adsea24@orange.fr"/>
    <s v="FRANCOIS"/>
    <s v="FERRER"/>
    <n v="78170344200132"/>
    <s v="ASS DEP SAUVEGARDE ENFANCE ADOLESC ADULT (ADSEA)"/>
    <s v="Bonjour,_x000a__x000a_Mon entreprise a une activité de type &quot;Action sociale sans hébergement n.c.a.&quot;._x000a_Le dispositif &quot;Rénovation énergétique&quot; pourrait m'intéresser car j'ai pour projet de rénover les locaux notamment au niveau de l'isolation._x000a_J'ai besoin d'être accompagné(e) sur les démarches à effectuer, et les modalité d'éligibilités au dispositif_x000a__x000a_Merci d'avance pour votre appel"/>
    <n v="553456080"/>
    <x v="22"/>
    <s v="user_help: precise / questionnaire . parcours: objectif précis / siret: 78170344200132 / codeNaf: 88.99B / codeNAF1: / ville: PRIGONRIEUX / codePostal: 24130 / région: Nouvelle-Aquitaine / structure_sizes: PME / denomination: ASS DEP SAUVEGARDE ENFANCE ADOLESC ADULT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barbara.roy@gardinier.com"/>
    <s v="Roy"/>
    <s v="Barbara"/>
    <m/>
    <m/>
    <s v="Bonjour,_x000a__x000a_Nous sommes un groupe spécialisé dans la gastronomie, l'hôtellerie et le vin._x000a_Dans le cadre d'une démarche RSE, nous souhaitons entamer des projets de transition écologique._x000a_Dans cette perspective, je souhaiterais donc avoir plus d'informations concernant les dispositifs que vous proposez._x000a__x000a_Merci d'avance pour votre retour"/>
    <n v="767665992"/>
    <x v="12"/>
    <s v="user_help: unknown / questionnaire . parcours: je ne sais pas par où commencer / siret: 32250550400108 / codeNaf: 64.20Z / codeNAF1: / ville: PARIS 8 / codePostal: 75008 / région: Île-de-France / structure_sizes: PME / denomination: GARDINIER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
    <x v="5"/>
    <s v="CB"/>
    <m/>
    <m/>
    <m/>
    <m/>
    <m/>
    <m/>
    <m/>
    <m/>
    <m/>
    <m/>
    <m/>
    <m/>
  </r>
  <r>
    <d v="2023-12-07T00:00:00"/>
    <s v="romain.zanatta@treviso.fr"/>
    <s v="Zanatta"/>
    <s v="Romain"/>
    <n v="75198937700021"/>
    <s v="TREVISO"/>
    <s v="Bonjour,_x000a__x000a_Mon entreprise a une activité de type &quot;Conseil pour les affaires et autres conseils de gestion&quot;._x000a_Le dispositif &quot;Rénovation énergétique&quot; pourrait m'intéresser car j'ai pour projet de la production d'énergie photovoltaique._x000a_J'ai besoin d'être accompagné(e) sur les solutions d'aide._x000a__x000a_Merci d'avance,_x000a_Merci d'avance pour votre appel"/>
    <n v="607699780"/>
    <x v="22"/>
    <s v="user_help: precise / questionnaire . parcours: objectif précis / siret: 75198937700021 / codeNaf: 70.22Z / codeNAF1: / ville: BALMA / codePostal: 31130 / région: Occitanie / structure_sizes: TPE / denomination: TREVISO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mariya.l@fibonacci.group"/>
    <s v="HRODSKA LEROY"/>
    <s v="MARIYA"/>
    <n v="89435079200012"/>
    <s v="DEMEURES DE PROVENCE"/>
    <s v="Bonjour,_x000a__x000a_Mon entreprise a une activité de type &quot;Hôtels et hébergement similaire&quot;._x000a_Le dispositif &quot;Rénovation énergétique&quot; pourrait m'intéresser car j'ai pour projet de ..._x000a_J'ai besoin d'être accompagné(e) sur ..._x000a__x000a_Merci d'avance pour votre appel"/>
    <n v="33625695537"/>
    <x v="22"/>
    <s v="user_help: unknown / questionnaire . parcours: je ne sais pas par où commencer / siret: 89435079200012 / codeNaf: 55.10Z / codeNAF1: / ville: PARIS 3 / codePostal: 75003 / région: Île-de-France / structure_sizes: TPE / denomination: DEMEURES DE PROVENC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unknown / entreprise . possède des véhicules motorisés: oui / wastes_stake: no / questionnaire . objectif prioritaire . est la gestion des déchets: non / wastes_sorting: unknown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m/>
    <m/>
    <s v="Pas de rappel "/>
    <m/>
    <m/>
    <d v="2023-12-11T00:00:00"/>
    <s v="Transmis à PDE"/>
    <m/>
    <m/>
    <m/>
    <m/>
    <m/>
  </r>
  <r>
    <d v="2023-12-07T00:00:00"/>
    <s v="jeanfrancois.faustin@doetka.fr"/>
    <s v="Faustin"/>
    <s v="jean francois"/>
    <n v="89805277400020"/>
    <s v="MARIE AND CO"/>
    <s v="Bonjour,_x000a__x000a_Mon entreprise a une activité de type &quot;Comm. dét. fleurs, plantes, etc, animaux de cie et leurs aliments&quot;._x000a_Le dispositif &quot;Baisse Les Watts&quot; pourrait m'intéresser_x000a_Merci d'avance pour votre appel"/>
    <n v="610018155"/>
    <x v="15"/>
    <s v="user_help: unknown / questionnaire . parcours: je ne sais pas par où commencer / siret: 89805277400020 / codeNaf: 47.76Z / codeNAF1: / ville: CLERMONT L'HERAULT / codePostal: 34800 / région: Occitanie / structure_sizes: TPE / denomination: MARIE AND CO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s v="Baisse les watts"/>
    <m/>
    <d v="2023-12-11T00:00:00"/>
    <s v="Transmis à PDE"/>
    <m/>
    <m/>
    <m/>
    <m/>
    <m/>
  </r>
  <r>
    <d v="2023-12-07T00:00:00"/>
    <s v="c.fremaux@transcan.fr"/>
    <s v="FREMAUX"/>
    <s v="Cécile"/>
    <n v="43955806500041"/>
    <s v="TRANSCAN LOGISTIQUE (TRANSCAN LOGISTIQUE)"/>
    <s v="Bonjour,_x000a__x000a_Mon entreprise a une activité de type &quot;Transports routiers de fret interurbains&quot;._x000a_Le dispositif &quot;Bonus écologique&quot; pourrait m'intéresser car j'ai pour projet d'installer des bornes des recharges électriques et d'acheter des véhicules à assistance électrique._x000a_J'ai besoin d'être accompagné(e) sur la constitution du dossier et les modalités de financement._x000a__x000a_Merci d'avance pour votre appel"/>
    <n v="33606806289"/>
    <x v="20"/>
    <s v="user_help: precise / questionnaire . parcours: objectif précis / siret: 43955806500041 / codeNaf: 49.41A / codeNAF1: / ville: LE BROC / codePostal: 06510 / région: Provence-Alpes-Côte d'Azur / structure_sizes: PME / denomination: TRANSCAN LOGISTIQUE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bruno@azinfo.fr"/>
    <s v="Bruno"/>
    <s v="Bellail"/>
    <n v="49855639800036"/>
    <s v="AZINFO"/>
    <s v="Bonjour,_x000a__x000a_Mon entreprise a une activité de type &quot;Comm. détail ordinateurs unités périph. &amp; logiciels (magas. spéc)&quot;._x000a_Le dispositif &quot;Bonus écologique&quot; pourrait m'intéresser car j'ai pour projet de faire évoluer mon parc auto dans les 2 prochaines années._x000a_J'ai besoin d'être accompagné(e) sur les aides pour le financement de véhicule electrique._x000a__x000a_Merci d'avance pour votre appel"/>
    <n v="681863008"/>
    <x v="20"/>
    <s v="user_help: unknown / questionnaire . parcours: je ne sais pas par où commencer / siret: 49855639800036 / codeNaf: 47.41Z / codeNAF1: / ville: ERAGNY / codePostal: 95610 / région: Île-de-France / structure_sizes: TPE / denomination: AZINFO / secteur: Comm. détail ordinateurs unités périph. &amp; logiciels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florencevb@orange.fr"/>
    <s v="VALLIN-BALAS"/>
    <s v="Florence"/>
    <n v="34276118600036"/>
    <s v="LES TRIANDINES"/>
    <s v="Bonjour,_x000a__x000a_Mon entreprise a une activité de type &quot;Autres organisations fonctionnant par adhésion volontaire&quot; Association du réseau de Cocagne gérant un Chantier d'insertion de maraichage._x000a_Le dispositif &quot;Coup de pouce Chauffage&quot; pourrait m'intéresser car j'ai pour projet de réhabiliter le bâtiment actuel vétuste chauffé avec radiateurs électriques par une chaufferie granulés bois. ..._x000a_J'ai besoin d'être accompagné(e) sur les financements possibles : chauffage bois, installation PV, etc_x000a__x000a_Merci d'avance pour votre appel"/>
    <n v="611701866"/>
    <x v="12"/>
    <s v="user_help: precise / questionnaire . parcours: objectif précis / siret: 34276118600036 / codeNaf: 94.99Z / codeNAF1: / ville: COGNIN / codePostal: 73160 / région: Auvergne-Rhône-Alpes / structure_sizes: PME / denomination: LES TRIANDINE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pubgabariers@laposte.net"/>
    <s v="QUERE"/>
    <s v="ERIC"/>
    <n v="50915752500031"/>
    <s v="SOCIETE D EXPLOITATION DES GABARIERS"/>
    <s v="Bonjour,_x000a__x000a_Mon entreprise a une activité de type &quot;Restauration traditionnelle&quot;._x000a_Le dispositif &quot;Baisse Les Watts&quot; pourrait m'intéresser car j'ai pour projet de ..._x000a_J'ai besoin d'être accompagné(e) sur ..._x000a__x000a_Merci d'avance pour votre appel"/>
    <n v="661724216"/>
    <x v="15"/>
    <s v="user_help: unknown / questionnaire . parcours: je ne sais pas par où commencer / siret: 50915752500031 / codeNaf: 56.10A / codeNAF1: / ville: MOSNAC-SAINT-SIMEUX / codePostal: 16120 / région: Nouvelle-Aquitaine / structure_sizes: TPE / denomination: SOCIETE D EXPLOITATION DES GABARIERS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romain.ottavi@gmail.com"/>
    <s v="Ottavi"/>
    <s v="Romain"/>
    <n v="84498148000016"/>
    <s v="Arso"/>
    <s v="Bonjour,_x000a__x000a_Mon entreprise a une activité de type &quot;Autres activités récréatives et de loisirs&quot;._x000a_Le dispositif &quot;Rénovation énergétique&quot; pourrait m'intéresser car j'ai pour projet de rénover un bâtiment public (ancienne école) de 700m2_x000a_J'ai besoin d'être accompagné(e) sur les primes et financement des travaux de mise en place de panneaux photovoltaïques + isolation._x000a__x000a_Merci d'avance pour votre appel"/>
    <n v="667281988"/>
    <x v="22"/>
    <s v="user_help: precise / questionnaire . parcours: objectif précis / siret: 84498148000016 / codeNaf: 93.29Z / codeNAF1: / ville: JARNY / codePostal: 54800 / région: Grand Est / structure_sizes: TPE / denomination: ASRO / secteur: Autres activités récréatives et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mathieu-ho@estran.co"/>
    <s v="simonpoli"/>
    <s v="mathieu-ho"/>
    <n v="82757553100070"/>
    <s v="ESTRAN PRODUCTION"/>
    <s v="Bonjour,_x000a__x000a_Mon entreprise a une activité de type &quot;Activités d'architecture&quot;._x000a_Le dispositif &quot;Rénovation énergétique&quot; pourrait m'intéresser car j'ai pour projet de ..._x000a_J'ai besoin d'être accompagné(e) sur ..._x000a__x000a_Merci d'avance pour votre appel"/>
    <n v="643039227"/>
    <x v="22"/>
    <s v="user_help: precise / questionnaire . parcours: objectif précis / siret: 82757553100070 / codeNaf: 71.11Z / codeNAF1: / ville: AVIGNON / codePostal: 84000 / région: Provence-Alpes-Côte d'Azur / structure_sizes: TPE / denomination: ESTRAN PRODUCTION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7T00:00:00"/>
    <s v="contact@idepro-habitat.fr"/>
    <s v="MALACLET-SIRDEY"/>
    <s v="Joffrey"/>
    <n v="83346291400023"/>
    <s v="IDEPRO HABITAT"/>
    <s v="Bonjour,_x000a__x000a_Mon entreprise a une activité de type &quot;Travaux d'isolation&quot;._x000a_Le dispositif &quot;Bonus écologique&quot; pourrait m'intéresser car j'ai pour projet de renouveler ma flotte auto._x000a_J'ai besoin d'être accompagné(e) sur l’identification des véhicules éligibles._x000a__x000a_Merci d'avance pour votre appel"/>
    <n v="643866234"/>
    <x v="20"/>
    <s v="user_help: unknown / questionnaire . parcours: je ne sais pas par où commencer / siret: 83346291400023 / codeNaf: 43.29A / codeNAF1: / ville: LONGVIC / codePostal: 21600 / région: Bourgogne-Franche-Comté / structure_sizes: TPE / denomination: IDEPRO HABITAT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7T00:00:00"/>
    <s v="patricia.riviere27330@gmail.com"/>
    <s v="Riviere"/>
    <s v="Patricia"/>
    <n v="34774880800016"/>
    <m/>
    <s v="Bonjour,_x000a__x000a_Mon entreprise a une activité de type &quot;Entretien et réparation de véhicules automobiles légers&quot;._x000a_Le dispositif &quot;Étude &quot;solaire thermique&quot;&quot; pourrait m'intéresser car j'ai pour projet de ..._x000a_J'ai besoin d'être accompagné(e) sur ..._x000a__x000a_Merci d'avance pour votre appel"/>
    <n v="682024194"/>
    <x v="25"/>
    <s v="user_help: unknown / questionnaire . parcours: je ne sais pas par où commencer / siret: 34774880800016 / codeNaf: 45.20A / codeNAF1: / ville: TREIS-SANTS-EN-OUCHE / codePostal: 27270 / région: Normandie / structure_sizes: TPE / denomination: POIDS LOURDS BERNAYENS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other"/>
    <x v="1"/>
    <s v="COS"/>
    <m/>
    <m/>
    <m/>
    <m/>
    <m/>
    <m/>
    <m/>
    <m/>
    <m/>
    <m/>
    <m/>
    <m/>
  </r>
  <r>
    <d v="2023-12-07T00:00:00"/>
    <s v="afie974@gmail.com"/>
    <s v="KICHENASSAMY ALAMELOU"/>
    <s v="Léo"/>
    <n v="42118998600019"/>
    <m/>
    <s v="Bonjour,_x000a__x000a_Mon entreprise a une activité de type &quot;tertiaire&quot;._x000a_Le dispositif &quot;Aides aux relais et aux actions ponctuelles&quot; pourrait m'intéresser car j'ai pour projet de ..._x000a_J'ai besoin d'être accompagné(e) sur ..._x000a__x000a_Merci d'avance pour votre appel"/>
    <n v="693416516"/>
    <x v="16"/>
    <s v="user_help: precise / questionnaire . parcours: objectif précis / siret: / codeNaf: / codeNAF1: / ville: / codePostal: / région: La Réunion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1"/>
    <s v="COS"/>
    <m/>
    <m/>
    <m/>
    <m/>
    <m/>
    <m/>
    <m/>
    <m/>
    <m/>
    <m/>
    <m/>
    <m/>
  </r>
  <r>
    <d v="2023-12-07T00:00:00"/>
    <s v="plainecassagne@datakode.fr"/>
    <s v="PLAINECASSAGNE"/>
    <s v="Laurent"/>
    <n v="79137528000017"/>
    <m/>
    <s v="Bonjour,_x000a__x000a_Mon entreprise a une activité de type &quot;Location de terrains et d'autres biens immobiliers&quot;._x000a_Le dispositif &quot;Rénovation Petit Tertiaire Privé&quot; pourrait m'intéresser car j'ai pour projet de ..._x000a_J'ai besoin d'être accompagné(e) sur ..._x000a__x000a_Merci d'avance pour votre appel"/>
    <n v="33685350706"/>
    <x v="27"/>
    <s v="user_help: precise / questionnaire . parcours: objectif précis / siret: 79137528000017 / codeNaf: 68.20B / codeNAF1: / ville: AUTERIVE / codePostal: 31190 / région: Occitanie / structure_sizes: TPE / denomination: SCI DU CREMAT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m/>
    <m/>
    <m/>
    <m/>
    <m/>
    <m/>
    <m/>
    <m/>
    <m/>
    <m/>
  </r>
  <r>
    <d v="2023-12-07T00:00:00"/>
    <s v="joceff@saucisson-auvergne.com"/>
    <s v="Jocelyn"/>
    <s v="Fournet-fayard"/>
    <n v="80295484200018"/>
    <s v="MAISON FOURNET FAYARD"/>
    <s v="Bonjour,_x000a__x000a_Mon entreprise a une activité de type &quot;Commerce de détail alimentaire sur éventaires et marchés&quot;._x000a_Le dispositif &quot;Tremplin&quot; pourrait m'intéresser car j'ai pour projet de .changement de la production d'eau chaude actuellement nous avons chaudière au gaz avec chauffage des bureaux .._x000a_J'ai besoin d'être accompagné(e) sur ce projet car je ne sais pas qu'elle serai la solution la mieux adaptée à nous_x000a_il y aurai aussi une récupération de chaleur avec notre système de froid mais là encore je n'arrive pas à savoir qui croire ..._x000a__x000a_Merci d'avance pour votre appel"/>
    <n v="610012299"/>
    <x v="1"/>
    <s v="user_help: precise / questionnaire . parcours: objectif précis / siret: 80295484200018 / codeNaf: 47.81Z / codeNAF1: / ville: LA MONNERIE-LE-MONTEL / codePostal: 63650 / région: Auvergne-Rhône-Alpes / structure_sizes: TPE / denomination: MAISON FOURNET FAYARD / secteur: Commerce de détail alimentaire sur éventaires et marché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Projet de remplacement de sa chaudière gaz qui produit eau chaude principalement pour son activité (boucher charcutier) mais aussi pour une partie de son chauffage. Souhaite être aiguillé vers la meilleure solution avant d'investir dans une solution. Est pro énergie renouvelable (a déjà des panneaux photo en autoconsommation pour l'élec). 14 salariés. A déjà fait une étude sur les fluides il y a 2 ans et sur le froid. : réorienté à PDE"/>
    <m/>
    <s v="Newsletter Info Bercy"/>
    <d v="2023-12-12T00:00:00"/>
    <s v="Aide prosposée"/>
    <s v="Démarche générale de transition écologique"/>
    <s v="https://place-des-entreprises.beta.gouv.fr/besoins/95736"/>
    <s v="CCI, Bpi"/>
    <s v="sans commentaire"/>
    <m/>
  </r>
  <r>
    <d v="2023-12-07T00:00:00"/>
    <s v="fermedugriou@aol.com"/>
    <s v="canches"/>
    <s v="sylvie"/>
    <n v="43968957100016"/>
    <m/>
    <s v="Bonjour,_x000a__x000a_Mon entreprise a une activité de type &quot;Élevage de chevaux et d'autres équidés&quot;._x000a_Le dispositif &quot;Aides aux relais et aux actions ponctuelles&quot; pourrait m'intéresser car j'ai pour projet de nettoyer la décharge sauvage sur mon exploitation, ammassée de puis 100 ans ou plus par l' ancien propriétaire. Elle est située dans un talweg, où circule un cours d'eau temporaire._x000a_J'ai besoin d'être accompagné(e) sur l' évacuation de ces déchets._x000a__x000a_Merci d'avance pour votre appel"/>
    <n v="688692509"/>
    <x v="16"/>
    <s v="user_help: unknown / questionnaire . parcours: je ne sais pas par où commencer / siret: 43968957100016 / codeNaf: 01.43Z / codeNAF1: / ville: CALMELS-ET-LE-VIALA / codePostal: 12400 / région: Occitanie / structure_sizes: TPE / denomination: null / secteur: Élevage de chevaux et d'autres équidé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passarelli.fernando@gmail.com"/>
    <s v="Passarelli"/>
    <s v="Fernando"/>
    <n v="80748599000061"/>
    <m/>
    <s v="Bonjour,_x000a__x000a_Mon entreprise a une activité de type &quot;Ingénierie, études techniques&quot;._x000a_Le dispositif &quot;Aides aux relais et aux actions ponctuelles&quot; pourrait m'intéresser car j'ai pour projet de ..._x000a_J'ai besoin d'être accompagné(e) sur ..._x000a__x000a_Merci d'avance pour votre appel"/>
    <n v="659569819"/>
    <x v="16"/>
    <s v="user_help: unknown / questionnaire . parcours: je ne sais pas par où commencer / siret: 80748599000061 / codeNaf: 71.12B / codeNAF1: / ville: PARIS 5 / codePostal: 75005 / région: Île-de-France / structure_sizes: TPE / denomination: EUROELEC-SMART ENERG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
    <x v="1"/>
    <s v="COS"/>
    <m/>
    <m/>
    <m/>
    <m/>
    <m/>
    <m/>
    <m/>
    <m/>
    <m/>
    <m/>
    <m/>
    <m/>
  </r>
  <r>
    <d v="2023-12-07T00:00:00"/>
    <s v="sj2000raguin@gmail.com"/>
    <s v="RAGUIN"/>
    <s v="Corinne"/>
    <n v="82385607500028"/>
    <m/>
    <s v="Bonjour,_x000a__x000a_Mon entreprise a une activité de type &quot;Commerces de détail d'optique&quot;._x000a_Le dispositif &quot;Tremplin&quot; pourrait m'intéresser car j'ai pour projet de réduire ma consommation électrique_x000a_J'ai besoin d'être accompagné(e) sur le financement de nouvelles solutions pour y parvenir et d'avoir des conseils sur le choix de ces solutions (isolation, système d'éclairage, chauffage, climatisation...)._x000a__x000a_Merci d'avance pour votre appel sur RDV, contactez moi d'abord par mail (nous sommes trop sollicités pour tout et n'importe quoi par téléphone et vous risquez de ne pas réussir à me joindre) sj2000raguin@gmail.com_x000a_Corinne RAGUIN."/>
    <n v="470079435"/>
    <x v="1"/>
    <s v="user_help: unknown / questionnaire . parcours: je ne sais pas par où commencer / siret: 82385607500028 / codeNaf: 47.78A / codeNAF1: / ville: MONTLUCON / codePostal: 03100 / région: Auvergne-Rhône-Alpes / structure_sizes: TPE / denomination: SJ2000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Annabelle"/>
    <m/>
    <m/>
    <s v="Projet de réduire sa consommation électrique. A besoin d'être accompagnée sur le financement de nouvelles solutions pour y parvenir et d'avoir des conseils sur le choix de ces solutions (isolation, système d'éclairage, chauffage, climatisation...). Privilégie un premier contact par mail (sj2000raguin@gmail.com) : réorienter à PDE"/>
    <s v="Visite énergie ?"/>
    <m/>
    <d v="2023-12-08T00:00:00"/>
    <s v="Doublon ligne 195"/>
    <m/>
    <m/>
    <m/>
    <m/>
    <m/>
  </r>
  <r>
    <d v="2023-12-07T00:00:00"/>
    <s v="maisonducauze@gmail.com"/>
    <s v="Ducauze"/>
    <s v="Frederic"/>
    <n v="79255638300018"/>
    <m/>
    <s v="Bonjour,_x000a__x000a_Mon entreprise a une activité de type &quot;artisanat&quot;._x000a_Le dispositif &quot;AMO chaufferie biomasse&quot; pourrait m'intéresser car j'ai pour projet de ..._x000a_J'ai besoin d'être accompagné(e) sur ..._x000a__x000a_Merci d'avance pour votre appel"/>
    <n v="562590193"/>
    <x v="48"/>
    <s v="user_help: precise / questionnaire . parcours: objectif précis / siret: / codeNaf: / codeNAF1: / ville: / codePostal: / région: Occitani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apom2000.compta@orange.fr"/>
    <s v="RAGUIN"/>
    <s v="corinne"/>
    <n v="82385607500028"/>
    <s v="SJ2000"/>
    <s v="Bonjour,_x000a__x000a_Mon entreprise a une activité de type &quot;Commerces de détail d'optique&quot;._x000a_Le dispositif &quot;Rénovation Petit Tertiaire Privé&quot; pourrait m'intéresser car j'ai pour projet de refaire mon magasin._x000a_J'ai besoin d'être accompagné(e) sur le choix de mon système de chauffage et climatisation afin de réduire ma consommation électrique et le coût annuel de l'entretien y afférant et de polluer le moins possible._x000a__x000a__x000a_Merci d'avance pour votre appel (après RDV téléphonique pris par mail, SVP, apom2000.compta@orange.fr)._x000a_Corinne RAGUIN."/>
    <s v="06.64.85.63.71"/>
    <x v="27"/>
    <s v="user_help: unknown / questionnaire . parcours: je ne sais pas par où commencer / siret: 82385607500028 / codeNaf: 47.78A / codeNAF1: / ville: MONTLUCON / codePostal: 03100 / région: Auvergne-Rhône-Alpes / structure_sizes: TPE / denomination: SJ2000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gt;CB"/>
    <m/>
    <m/>
    <s v="Demande claire, pas de rappel"/>
    <s v="Rénovation petit tertiaire privé"/>
    <m/>
    <d v="2023-12-07T00:00:00"/>
    <s v="Sans réponse PDE"/>
    <s v="Faire des économies d'énergie"/>
    <s v="https://place-des-entreprises.beta.gouv.fr/besoins/94938"/>
    <s v="CCI"/>
    <m/>
    <m/>
  </r>
  <r>
    <d v="2023-12-07T00:00:00"/>
    <s v="c.druenne@cfe-france.com"/>
    <s v="DRUENNE"/>
    <s v="CHRISTOPHE"/>
    <n v="82875630400022"/>
    <s v="CONSEIL FLUIDE EQUIPEMENT-CFE"/>
    <s v="Bonjour,_x000a__x000a_Mon entreprise a une activité de type &quot;Commerce de gros de fournitures et équipements industriels divers&quot;._x000a_Le dispositif &quot;Rénovation Petit Tertiaire Privé&quot; pourrait m'intéresser car j'ai pour projet d'isoler le bâtiment._x000a_J'ai besoin d'être accompagné sur le choix de l'isolation et sur les subventions disponibles._x000a_Cordialement_x000a_Christophe DRUENNE_x000a__x000a_Merci d'avance pour votre appel"/>
    <n v="647381849"/>
    <x v="27"/>
    <s v="user_help: unknown / questionnaire . parcours: je ne sais pas par où commencer / siret: 82875630400022 / codeNaf: 46.69B / codeNAF1: / ville: MAUBEUGE / codePostal: 59600 / région: Hauts-de-France / structure_sizes: TPE / denomination: CONSEIL FLUIDE EQUIPEMENT-CFE / secteur: Commerce de gros de fournitures et équipements industriel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gt;CB"/>
    <m/>
    <m/>
    <s v="Pas de rappel"/>
    <m/>
    <m/>
    <d v="2023-12-11T00:00:00"/>
    <s v="Refus à éclaircir (Christophe)"/>
    <s v="Faire des économies d'énergie"/>
    <s v="https://place-des-entreprises.beta.gouv.fr/besoins/95341"/>
    <s v="CCI"/>
    <m/>
    <m/>
  </r>
  <r>
    <d v="2023-12-07T00:00:00"/>
    <s v="drf.sarl@orange.fr"/>
    <s v="Geng"/>
    <s v="Olivier"/>
    <n v="49070109100012"/>
    <s v="DRF SARL (S'DORFSTUBEL)"/>
    <s v="Bonjour,_x000a__x000a_Mon entreprise a une activité de type &quot;Restauration traditionnelle&quot;._x000a_Le dispositif &quot;Fonds Tourisme Durable&quot; pourrait m'intéresser car j'ai pour projet de ..._x000a_J'ai besoin d'être accompagné(e) sur ..._x000a__x000a_Merci d'avance pour votre appel"/>
    <n v="610164955"/>
    <x v="7"/>
    <s v="user_help: precise / questionnaire . parcours: objectif précis / siret: 49070109100012 / codeNaf: 56.10A / codeNAF1: / ville: DORLISHEIM / codePostal: 67120 / région: Grand Est / structure_sizes: TPE / denomination: DRF SAR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direction@moinetvichy.fr"/>
    <s v="Michaille"/>
    <s v="Gilles"/>
    <n v="97722020100015"/>
    <m/>
    <s v="Bonjour,_x000a__x000a_Mon entreprise a une activité de type &quot;industrie&quot;._x000a_Le dispositif &quot;Investissement &quot;écoconception&quot;&quot; pourrait m'intéresser car j'ai pour projet la pose de panneaux photovoltaïques en auto-consommation sur un terrain jouxtant mon entreprise_x000a_J'ai besoin d'être accompagné sur le montant du projet à 250K€_x000a__x000a_Merci d'avance pour votre appel"/>
    <n v="674481874"/>
    <x v="35"/>
    <s v="user_help: precise / questionnaire . parcours: objectif précis / siret: / codeNaf: / codeNAF1: / ville: / codePostal: / région: Auvergne-Rhône-Alpes / structure_sizes: PME / denomination: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rqshe@plastiques-verchere.com"/>
    <s v="Janin"/>
    <s v="Jean-Claude"/>
    <n v="31144150500048"/>
    <m/>
    <s v="Bonjour,_x000a__x000a_Mon entreprise a une activité de type &quot;industrie&quot;._x000a_Le dispositif &quot;Étude &quot;Économie de la fonctionnalité&quot;&quot; pourrait m'intéresser car j'ai pour projet de ..._x000a_J'ai besoin d'être accompagné(e) sur ..._x000a__x000a_Merci d'avance pour votre appel"/>
    <n v="474426837"/>
    <x v="29"/>
    <s v="user_help: unknown / questionnaire . parcours: je ne sais pas par où commencer / siret: / codeNaf: / codeNAF1: / ville: / codePostal: / région: Auvergne-Rhône-Alpes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olivier.baysse@orange.fr"/>
    <s v="BAYSSE"/>
    <s v="Olivier"/>
    <n v="43799400700031"/>
    <s v="DE L'ATLANTIQUE A L'OURAL TRANSPORT PAR ABREVIATION DAO TRANSPORT"/>
    <s v="Bonjour,_x000a__x000a_Mon entreprise a une activité de type &quot;Transports routiers de fret interurbains&quot;._x000a_Le dispositif &quot;Tremplin&quot; pourrait m'intéresser car j'ai pour projet de renouveler mon parc de véhicules avec compatibilité au B100._x000a_J'ai besoin d'être accompagné(e) sur le financement._x000a__x000a_Merci d'avance pour votre appel"/>
    <n v="615081169"/>
    <x v="1"/>
    <s v="user_help: precise / questionnaire . parcours: objectif précis / siret: 43799400700031 / codeNaf: 49.41A / codeNAF1: / ville: BAZAS / codePostal: 33430 / région: Nouvelle-Aquitaine / structure_sizes: TPE / denomination: DE L'ATLANTIQUE A L'OURAL TRANSPORT PAR ABREVIATION DAO TRANSPORT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Projet de renouvellement de parc véhicule compatible B100 (entreprise dans le 33 donc pas d'aide Tremplin en mobilité sur ce département) : réorienté PDE"/>
    <m/>
    <m/>
    <d v="2023-12-12T00:00:00"/>
    <s v="Pas d'aide"/>
    <s v="Favoriser le transport durable"/>
    <s v="https://place-des-entreprises.beta.gouv.fr/besoins/95738"/>
    <s v="CCI"/>
    <s v="Contact téléphonique orientation les aides .fr + ADEME"/>
    <m/>
  </r>
  <r>
    <d v="2023-12-07T00:00:00"/>
    <s v="lmarie@adds62.fr"/>
    <s v="MARIE"/>
    <s v="Léa"/>
    <n v="52378445200014"/>
    <m/>
    <s v="Bonjour,_x000a__x000a_Mon entreprise a une activité de type &quot;Second oeuvre du batiment&quot; avec du personnel en insertion._x000a_Le dispositif &quot;Étude &quot;centres de tri&quot;&quot; pourrait m'intéresser car j'ai pour projet de mettre en place une plateforme de réemploi des matériaux du batiment._x000a_J'ai besoin d'être accompagné(e) sur l'étude de gisement._x000a__x000a_Merci d'avance pour votre appel"/>
    <n v="680596340"/>
    <x v="49"/>
    <m/>
    <x v="1"/>
    <s v="COS"/>
    <m/>
    <m/>
    <m/>
    <m/>
    <m/>
    <m/>
    <m/>
    <m/>
    <m/>
    <m/>
    <m/>
    <m/>
  </r>
  <r>
    <d v="2023-12-07T00:00:00"/>
    <s v="aubergedevalmoureze@gmail.com"/>
    <s v="KERRIEN"/>
    <s v="Jean-Pierre"/>
    <n v="53132724500027"/>
    <m/>
    <s v="Bonjour,_x000a__x000a_Mon entreprise a une activité de type &quot;Hôtels et hébergement similaire&quot;._x000a_Le dispositif &quot;Étude &quot;solaire thermique&quot;&quot; pourrait m'intéresser car j'ai pour projet de poser des panneaux solaires sur un toit terrasse exposé plein sud_x000a_J'ai besoin d'être accompagné sur les aides de financement possibles._x000a__x000a_Merci d'avance pour votre appel"/>
    <n v="467960626"/>
    <x v="25"/>
    <s v="user_help: precise / questionnaire . parcours: objectif précis / siret: 53132724500027 / codeNaf: 55.10Z / codeNAF1: / ville: MOUREZE / codePostal: 34800 / région: Occitanie / structure_sizes: TPE / denomination: AMOREDIA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catherine.rance@walden-group.com"/>
    <s v="RANCE"/>
    <s v="Catherine"/>
    <n v="53060579900309"/>
    <m/>
    <s v="Bonjour,_x000a__x000a_Mon entreprise a une activité de type &quot;Transports routiers de fret de proximité&quot;._x000a_Le dispositif &quot;Aides aux relais et aux actions ponctuelles&quot; pourrait m'intéresser car j'ai pour projet de ..._x000a_J'ai besoin d'être accompagné(e) sur ..._x000a__x000a_Merci d'avance pour votre appel"/>
    <n v="762206148"/>
    <x v="16"/>
    <s v="user_help: unknown / questionnaire . parcours: je ne sais pas par où commencer / siret: 53060579900309 / codeNaf: 49.41B / codeNAF1: / ville: CLERMONT-FERRAND / codePostal: 63100 / région: Auvergne-Rhône-Alpes / structure_sizes: ETI,GE / denomination: EUROTRANSPHARMA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philippe.nebut@association-fouque.org"/>
    <s v="NEBUT"/>
    <s v="PHILIPPE"/>
    <n v="77556008900010"/>
    <m/>
    <s v="Bonjour,_x000a__x000a_Mon entreprise a une activité de type &quot;Hébergement social pour enfants en difficultés&quot;._x000a_Le dispositif &quot;Aides au réemploi des emballages&quot; pourrait m'intéresser car j'ai pour projet de mettre en place sur l'ensemble de nos structures le tri sélectif_x000a_J'ai besoin d'être accompagné(e) sur ce projet en particulier_x000a__x000a_Merci d'avance pour votre appel_x000a__x000a_Cordialement_x000a_Philippe NEBUT"/>
    <n v="624630868"/>
    <x v="21"/>
    <s v="user_help: unknown / questionnaire . parcours: je ne sais pas par où commencer / siret: 77556008900010 / codeNaf: 87.90A / codeNAF1: / ville: MARSEILLE 8 / codePostal: 13008 / région: Provence-Alpes-Côte d'Azur / structure_sizes: ETI,GE / denomination: FOUQUE / secteur: Hébergement social pour enfants en difficulté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maryamelie.emery@mur-group.com"/>
    <s v="emery"/>
    <s v="mary"/>
    <n v="31872207100046"/>
    <m/>
    <s v="Bonjour,_x000a__x000a_Mon entreprise a une activité de type &quot;Transports routiers de fret de proximité&quot;._x000a_Le dispositif &quot;Booster Éco-Énergie Tertiaire&quot; pourrait m'intéresser car j'ai pour projet de ..._x000a_J'ai besoin d'être accompagné(e) sur ..._x000a__x000a_Merci d'avance pour votre appel"/>
    <n v="473649720"/>
    <x v="14"/>
    <s v="user_help: unknown / questionnaire . parcours: je ne sais pas par où commencer / siret: 31872207100046 / codeNaf: 49.41B / codeNAF1: / ville: RIOM / codePostal: 63200 / région: Auvergne-Rhône-Alpes / structure_sizes: PME / denomination: SARL TRANSPORTS MUR / secteur: Transports routiers de fret de proxim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contact@kanoti.fr"/>
    <s v="Szewczyk"/>
    <s v="Mathieu"/>
    <n v="82065893800015"/>
    <m/>
    <s v="Bonjour,_x000a__x000a_Mon entreprise a une activité de type &quot;Terrains de camping et parcs pour caravanes, véhicules de loisirs&quot;._x000a_Le dispositif &quot;Fonds Tourisme Durable&quot; pourrait m'intéresser car j'ai pour projet de ..._x000a_J'ai besoin d'être accompagné(e) sur ..._x000a__x000a_Merci d'avance pour votre appel"/>
    <n v="614339222"/>
    <x v="7"/>
    <s v="user_help: precise / questionnaire . parcours: objectif précis / siret: 82065893800015 / codeNaf: 55.30Z / codeNAF1: / ville: YENNE / codePostal: 73170 / région: Auvergne-Rhône-Alpes / structure_sizes: TPE / denomination: CYCLE &amp; GLISSE COMPANY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thomas.fabri@gmail.com"/>
    <s v="FABRI"/>
    <s v="Thomas"/>
    <m/>
    <m/>
    <s v="Bonjour,_x000a__x000a_Mon entreprise a une activité de type &quot;tertiaire&quot;._x000a_Le dispositif &quot;Aides aux relais et aux actions ponctuelles&quot; pourrait m'intéresser car j'ai pour projet de ..._x000a_J'ai besoin d'être accompagné(e) sur ..._x000a__x000a_Merci d'avance pour votre appel"/>
    <n v="786670141"/>
    <x v="16"/>
    <s v="user_help: unknown / questionnaire . parcours: je ne sais pas par où commencer / siret: / codeNaf: / codeNAF1: / ville: / codePostal: / région: Nouvelle-Aquitaine / structure_sizes: PME / denomination: / secteur: tertiaire / entreprise . effectif: 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david@accsys.fr"/>
    <s v="Grandcolas"/>
    <s v="david"/>
    <n v="82363692300018"/>
    <m/>
    <s v="Bonjour,_x000a__x000a_Mon entreprise a une activité de type &quot;Autres travaux spécialisés de construction&quot;._x000a_Le dispositif &quot;Aides aux relais et aux actions ponctuelles&quot; pourrait m'intéresser car j'ai pour projet de ..._x000a_J'ai besoin d'être accompagné(e) sur ..._x000a__x000a_Merci d'avance pour votre appel"/>
    <n v="33680089125"/>
    <x v="16"/>
    <s v="user_help: unknown / questionnaire . parcours: je ne sais pas par où commencer / siret: 82363692300018 / codeNaf: 43.99D / codeNAF1: / ville: SCHILTIGHEIM / codePostal: 67300 / région: Grand Est / structure_sizes: TPE / denomination: TYO / secteur: Autres travaux spécialisés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1"/>
    <s v="COS"/>
    <m/>
    <m/>
    <m/>
    <m/>
    <m/>
    <m/>
    <m/>
    <m/>
    <m/>
    <m/>
    <m/>
    <m/>
  </r>
  <r>
    <d v="2023-12-07T00:00:00"/>
    <s v="direction@leconquerantrouen.com"/>
    <s v="hanssens"/>
    <s v="frederique"/>
    <n v="84785976600028"/>
    <m/>
    <s v="Bonjour,_x000a__x000a_Mon entreprise a une activité de type &quot;Hôtels et hébergement similaire&quot;._x000a_Le dispositif &quot;Fonds Tourisme Durable&quot; pourrait m'intéresser car j'ai pour projet d'investir dans une rotowash pour l'entretien des sols et ainsi réduire l'utilisation d'eau et de produit chimique._x000a_J'ai besoin d'être accompagné(e) sur ce sujet._x000a__x000a_Bien cordialement,_x000a__x000a_Merci d'avance pour votre appel"/>
    <n v="33688478634"/>
    <x v="7"/>
    <s v="user_help: precise / questionnaire . parcours: objectif précis / siret: 84785976600028 / codeNaf: 55.10Z / codeNAF1: / ville: BOIS-GUILLAUME / codePostal: 76230 / région: Normandie / structure_sizes: PME / denomination: LE CONQUERANT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vincent.deweer@famillesrurales.org"/>
    <s v="DEWEER"/>
    <s v="Vincent"/>
    <n v="33095643400048"/>
    <m/>
    <s v="Bonjour,_x000a__x000a_Mon entreprise a une activité de type &quot;Autres organisations fonctionnant par adhésion volontaire&quot;._x000a_Le dispositif &quot;Aides aux relais et aux actions ponctuelles&quot; pourrait m'intéresser car j'ai pour projet de ..._x000a_J'ai besoin d'être accompagné(e) sur ..._x000a__x000a_Merci d'avance pour votre appel"/>
    <n v="238812737"/>
    <x v="16"/>
    <s v="user_help: unknown / questionnaire . parcours: je ne sais pas par où commencer / siret: 33095643400048 / codeNaf: 94.99Z / codeNAF1: / ville: LA CHAPELLE-SAINT-MESMIN / codePostal: 45380 / région: Centre-Val de Loire / structure_sizes: TPE / denomination: FEDERATION REGIONALE FAMILLES RURALE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b.philippe@afuzi.fr"/>
    <s v="PHILIPPE"/>
    <s v="Barbara"/>
    <n v="85078486900016"/>
    <m/>
    <s v="Bonjour,_x000a__x000a_Mon entreprise a une activité de type &quot;Activités des organisations patronales et consulaires&quot;._x000a_Le dispositif &quot;Aides au réemploi des emballages&quot; pourrait m'intéresser car j'ai pour projet de recyclage plastique_x000a_J'ai besoin d'être accompagné(e) sur ...le recyclage plastique_x000a__x000a_Merci d'avance pour votre appel"/>
    <n v="782440483"/>
    <x v="21"/>
    <s v="user_help: unknown / questionnaire . parcours: je ne sais pas par où commencer / siret: 85078486900016 / codeNaf: 94.11Z / codeNAF1: / ville: LA GARDE / codePostal: 83130 / région: Provence-Alpes-Côte d'Azur / structure_sizes: TPE / denomination: AFUZI ENTREPRENDRE (A.E.) / secteur: Activités des organisations patronales et consul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1"/>
    <s v="COS"/>
    <m/>
    <m/>
    <m/>
    <m/>
    <m/>
    <m/>
    <m/>
    <m/>
    <m/>
    <m/>
    <m/>
    <m/>
  </r>
  <r>
    <d v="2023-12-07T00:00:00"/>
    <s v="charles.dubost@minerve-technology.com"/>
    <s v="dubost"/>
    <s v="charles"/>
    <n v="84377837400069"/>
    <m/>
    <s v="Bonjour,_x000a__x000a_Mon entreprise a une activité de type &quot;Fabrication d'équipements pour la réduction des impacts environnementaux des usages de l’eau dans l’industrie et les collectivités._x000a_Le dispositif &quot;Aides aux relais et aux actions ponctuelles&quot; pourrait m'intéresser car j'ai pour projet de recruter pour accélérer nos projets_x000a_J'ai besoin d'être accompagné(e) sur le recrutement._x000a__x000a_Merci d'avance pour votre appel"/>
    <n v="782515000"/>
    <x v="16"/>
    <s v="user_help: precise / questionnaire . parcours: objectif précis / siret: 84377837400069 / codeNaf: 28.12Z / codeNAF1: / ville: MONTPELLIER / codePostal: 34000 / région: Occitanie / structure_sizes: TPE / denomination: MINERVE TECHNOLOGY / secteur: Fabrication d'équipements hydrauliques et pneumat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1"/>
    <s v="COS"/>
    <m/>
    <m/>
    <m/>
    <m/>
    <m/>
    <m/>
    <m/>
    <m/>
    <m/>
    <m/>
    <m/>
    <m/>
  </r>
  <r>
    <d v="2023-12-07T00:00:00"/>
    <s v="maforconi-pvd-aniche@orange.fr"/>
    <s v="FORCONI"/>
    <s v="Marie-Anne"/>
    <n v="21590008500014"/>
    <m/>
    <s v="Bonjour,_x000a_Mon entreprise a une activité de type &quot;Administration publique générale&quot; : Mairie._x000a_Le dispositif &quot;Aides aux relais et aux actions ponctuelles&quot; pourrait m'intéresser car nous réfléchissons actuellement à un projet autour du compostage pour 2024 (construction et installation de composteurs de proximité, formation d'habitants ambassadeurs, ...)._x000a_Je souhaiterai savoir si ce type d'action peut être accompagnée et soutenue financièrement par l'ADEME._x000a_Dans l'attente de votre retour, je vous remercie d'avance et vous souhaite une belle journée,_x000a_Marie-Anne FORCONI"/>
    <n v="327999103"/>
    <x v="16"/>
    <s v="user_help: unknown / questionnaire . parcours: je ne sais pas par où commencer / siret: 21590008500014 / codeNaf: 84.11Z / codeNAF1: / ville: ANICHE / codePostal: 59580 / région: Hauts-de-France / structure_sizes: PME / denomination: COMMUNE D ANICHE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etic_performance_audit"/>
    <x v="1"/>
    <s v="COS"/>
    <m/>
    <m/>
    <m/>
    <m/>
    <m/>
    <m/>
    <m/>
    <m/>
    <m/>
    <m/>
    <m/>
    <m/>
  </r>
  <r>
    <d v="2023-12-07T00:00:00"/>
    <s v="agnese.pupina@duoparis.com"/>
    <s v="PUPINA"/>
    <s v="Agnese"/>
    <n v="35275707400013"/>
    <m/>
    <s v="Bonjour,_x000a__x000a_Mon entreprise a une activité de type &quot;Hôtels et hébergement similaire&quot;._x000a_Le dispositif &quot;Fonds Tourisme Durable&quot; pourrait m'intéresser car j'ai pour projet de faire le ravalement en 2025._x000a__x000a_J'ai besoin d'être accompagné(e) sur le financement possible._x000a__x000a_Merci d'avance pour votre appel"/>
    <n v="142727222"/>
    <x v="7"/>
    <s v="user_help: precise / questionnaire . parcours: objectif précis / siret: 35275707400013 / codeNaf: 55.10Z / codeNAF1: / ville: PARIS 4 / codePostal: 75004 / région: Île-de-France / structure_sizes: PME / denomination: HOTEL AXIAL BEAUBOURG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marion@gypsea-agency.com"/>
    <s v="Marion BRESSAC"/>
    <s v="Marion"/>
    <n v="91328283600018"/>
    <s v="GYPSEA-AGENCY"/>
    <s v="Bonjour,_x000a__x000a_Mon entreprise a une activité de type &quot;Activités des agences de publicité&quot;._x000a_Le dispositif &quot;Tremplin&quot; pourrait m'intéresser car j'ai pour projet d'acquérir un véhicule pour ma société, indispensable dans ma zone géopgraphie. Je désirerai me tourner vers une solution plus durable que ma voiture thermique diesel actuelle._x000a__x000a_Merci d'avance pour votre appel"/>
    <n v="780984937"/>
    <x v="1"/>
    <s v="user_help: unknown / questionnaire . parcours: je ne sais pas par où commencer / siret: 91328283600018 / codeNaf: 73.11Z / codeNAF1: / ville: CAPBRETON / codePostal: 40130 / région: Nouvelle-Aquitaine / structure_sizes: TPE / denomination: GYPSEA-AGENCY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Annabelle"/>
    <m/>
    <m/>
    <s v="Souhaite acquérir une voiture électrique pour sa société (entreprise agence de pub dans le 40, hors aide Tremplin mobilité) : réorienté PDE"/>
    <m/>
    <m/>
    <d v="2023-12-12T00:00:00"/>
    <s v="Aide prosposée"/>
    <s v="Favoriser le transport durable"/>
    <s v="https://place-des-entreprises.beta.gouv.fr/besoins/95739"/>
    <s v="CCI"/>
    <s v="La CCI40 est informée selon leur retour l'entreprise sera contactée sous 48h pour moi-même ou leur service"/>
    <m/>
  </r>
  <r>
    <d v="2023-12-07T00:00:00"/>
    <s v="sceaterreferme@gmail.com"/>
    <s v="Berthelot"/>
    <s v="Samuel"/>
    <n v="89856132900019"/>
    <m/>
    <s v="Bonjour,_x000a__x000a_Je suis maraîcher bio à Sainte Pazanne_x000a_Le dispositif &quot;Sobriété et Résilience des Territoires&quot; pourrait m'intéresser car j'ai pour projet de développer une plateforme digitale qui fait le lien entre les producteurs et les consommateurs du territoire afin d'aider les producteurs à planifier leur production de manière plus précise et ainsi réduire le gaspillage alimentaire._x000a__x000a_J'ai besoin d'être accompagné sur le financement et l'animation de ce projet._x000a__x000a_Merci d'avance pour votre appel"/>
    <n v="681254778"/>
    <x v="50"/>
    <s v="user_help: precise / questionnaire . parcours: objectif précis / siret: 89856132900019 / codeNaf: 01.13Z / codeNAF1: / ville: SAINTE-PAZANNE / codePostal: 44680 / région: Pays de la Loire / structure_sizes: TPE / denomination: TERRE FERME / secteur: Culture de légumes, de melons, de racines et de tubercul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economie@agenceecochablais.com"/>
    <s v="Devaux"/>
    <s v="Romain"/>
    <n v="39950028900059"/>
    <m/>
    <s v="Bonjour,_x000a__x000a_Nous sommes une agence de développement économique basée à Thonon les Bains (74), sous forme associative, et projetons de pérenniser le poste de chargé de mission Ecoligie Industrielle et Territoriale que nous avons recruté il y a environ 8 mois en CDD._x000a_Le dispositif &quot;Aides aux relais et aux actions ponctuelles&quot; pourrait donc nous intéresser._x000a__x000a_Merci d'avance pour votre appel_x000a__x000a_Romain"/>
    <n v="750622145"/>
    <x v="16"/>
    <s v="user_help: unknown / questionnaire . parcours: je ne sais pas par où commencer / siret: 39950028900059 / codeNaf: 94.99Z / codeNAF1: / ville: THONON-LES-BAINS / codePostal: 74200 / région: Auvergne-Rhône-Alpes / structure_sizes: TPE / denomination: L'AGENCE ECONOMIQUE DU CHABLAIS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unknown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lbs.stockage@gmail.com"/>
    <s v="robic"/>
    <s v="julien"/>
    <n v="53192010600022"/>
    <m/>
    <s v="Bonjour,_x000a__x000a_Mon entreprise a une activité de type &quot;Location de terrains et d'autres biens immobiliers&quot;._x000a_Le dispositif &quot;Booster Éco-Énergie Tertiaire&quot; pourrait m'intéresser car j'ai pour projet de rénover mes bâtiments pour moins consommer en électricité_x000a_J'ai besoin d'être accompagné(e) sur ce projet et avoir des information sur ce qui peut être proposé_x000a__x000a_Merci d'avance pour votre appel"/>
    <n v="630107081"/>
    <x v="14"/>
    <s v="user_help: unknown / questionnaire . parcours: je ne sais pas par où commencer / siret: 53192010600022 / codeNaf: 68.20B / codeNAF1: / ville: QUEVEN / codePostal: 56530 / région: Bretagne / structure_sizes: TPE / denomination: LORIENT BOX STOCKAGE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marguerite.decker@cevico.fr"/>
    <s v="Jean-Marie"/>
    <s v="DECKER"/>
    <n v="31199870200030"/>
    <m/>
    <s v="Bonjour,_x000a__x000a_Mon entreprise a une activité de type &quot;Travaux d'installation électrique dans tous locaux&quot;._x000a_Le dispositif &quot;Aides aux relais et aux actions ponctuelles&quot; pourrait m'intéresser car j'ai pour projet de d'installation de PHOTOVOLTAIQUE_x000a_J'ai besoin d'être accompagné(e) sur les aides_x000a__x000a_Merci d'avance pour votre appel"/>
    <n v="680345346"/>
    <x v="16"/>
    <s v="user_help: precise / questionnaire . parcours: objectif précis / siret: 31199870200030 / codeNaf: 43.21A / codeNAF1: / ville: BRUMATH / codePostal: 67170 / région: Grand Est / structure_sizes: PME / denomination: CEVICO / secteur: Travaux d'installation électrique dans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1"/>
    <s v="COS"/>
    <m/>
    <m/>
    <m/>
    <m/>
    <m/>
    <m/>
    <m/>
    <m/>
    <m/>
    <m/>
    <m/>
    <m/>
  </r>
  <r>
    <d v="2023-12-07T00:00:00"/>
    <s v="cidrerielabrique@gmail.com"/>
    <s v="CALANDOT"/>
    <s v="FRANCOIS"/>
    <n v="37987349000013"/>
    <m/>
    <s v="Bonjour,_x000a__x000a_Mon entreprise a une activité de type &quot;Fabrication de cidre et de vins de fruits&quot;._x000a_Le dispositif &quot;Investissement 'Contrat Chaleur Renouvelable'&quot; pourrait m'intéresser car j'ai pour projet d'installation d'un tracker solaire._x000a_J'ai besoin d'être accompagné(e) pour connaître les potentiels financements possibles sur ce type d'investissement._x000a__x000a_Merci d'avance pour votre appel_x000a__x000a_François CALANDOT_x000a_President Cidrerie de la brique"/>
    <n v="676125643"/>
    <x v="51"/>
    <s v="user_help: precise / questionnaire . parcours: objectif précis / siret: 37987349000013 / codeNaf: 11.03Z / codeNAF1: / ville: SAINT-JOSEPH / codePostal: 50700 / région: Normandie / structure_sizes: TPE / denomination: CIDRERIE DE LA BRIQUE / secteur: Fabrication de cidre et de vins de fruit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fsteinle@cp-international.com"/>
    <s v="STEINLE"/>
    <s v="Frédéric"/>
    <n v="91602028200023"/>
    <s v="CP INTERNATIONAL"/>
    <s v="Bonjour,_x000a__x000a_Mon entreprise a une activité de type &quot;Commerce de gros d'autres biens domestiques&quot;._x000a_Le dispositif &quot;Aides aux relais et aux actions ponctuelles&quot; pourrait m'intéresser car j'ai pour projet de ..._x000a_J'ai besoin d'être accompagné(e) sur la rénovation des bâtiments,_x000a__x000a_Merci d'avance pour votre appel"/>
    <n v="622875480"/>
    <x v="16"/>
    <s v="user_help: unknown / questionnaire . parcours: je ne sais pas par où commencer / siret: 91602028200023 / codeNaf: 46.49Z / codeNAF1: / ville: COLMAR / codePostal: 68000 / région: Grand Est / structure_sizes: PME / denomination: CP INTERNATIONAL / secteur: Commerce de gros d'autres biens domes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cdebrabant.cdconseil@nordnet.fr"/>
    <s v="DEBRABANT"/>
    <s v="Corinne"/>
    <n v="49231366300030"/>
    <s v="CD CONSEIL HABITAT (CD CONSEIL HABITAT) (CD CONSEIL)"/>
    <s v="Bonjour,_x000a__x000a_Mon entreprise a une activité de type &quot;Ingénierie, études techniques&quot;._x000a_Le dispositif &quot;Tremplin&quot; pourrait m'intéresser car j'ai pour projet de pose de panneaux photovoltaïques_x000a_J'ai besoin d'être accompagné(e) sur le montant des travaux._x000a__x000a_Merci d'avance pour votre appel"/>
    <n v="33670117199"/>
    <x v="1"/>
    <s v="user_help: precise / questionnaire . parcours: objectif précis / siret: 49231366300030 / codeNaf: 71.12B / codeNAF1: / ville: BOISLEUX-AU-MONT / codePostal: 62175 / région: Hauts-de-France / structure_sizes: TPE / denomination: CD CONSEIL HABITAT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Projet de panneaux photovoltaiques (pas sur Tremplin) : réorienté PDE"/>
    <m/>
    <m/>
    <d v="2023-12-12T00:00:00"/>
    <s v="Prise en charge"/>
    <s v="Faire des économies d'énergie"/>
    <s v="https://place-des-entreprises.beta.gouv.fr/besoins/95740"/>
    <s v="CCI"/>
    <s v="sans commentaire"/>
    <m/>
  </r>
  <r>
    <d v="2023-12-07T00:00:00"/>
    <s v="doucourebidja@yahoo.fr"/>
    <s v="DOUCOURE"/>
    <s v="BIDJA"/>
    <n v="89008087200025"/>
    <m/>
    <s v="Bonjour,_x000a__x000a_Mon entreprise a une activité de type &quot;Activités spécialisées de design&quot;._x000a_Le dispositif &quot;Sobriété et Résilience des Territoires&quot; pourrait m'intéresser car j'ai pour projet de ..._x000a_J'ai besoin d'être accompagné(e) sur ..._x000a__x000a_Merci d'avance pour votre appel"/>
    <n v="616470931"/>
    <x v="50"/>
    <s v="user_help: precise / questionnaire . parcours: objectif précis / siret: 89008087200025 / codeNaf: 74.10Z / codeNAF1: / ville: SEVRAN / codePostal: 93270 / région: Île-de-France / structure_sizes: TPE / denomination: MUSSOYA LEE / secteur: Activités spécialisées de desig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albatros.net@orange.fr"/>
    <s v="WATTEBLED"/>
    <s v="Stephane"/>
    <m/>
    <m/>
    <s v="Bonjour,_x000a__x000a_Mon entreprise a une activité de type &quot;artisanat&quot; spécialisée dans le nettoyage de bateau depuis 2007._x000a_Le dispositif &quot;Étude &quot;projet de recherche&quot;&quot; pourrait m'intéresser car j'ai pour projet d'inventer un appareil mobile permettant de laver les bateaux à l'eau de mer désallinisée afin de préserver la ressource en eau potable._x000a_J'ai besoin d'être accompagné(e) sur le financement de mon prototype 2 (le prototype 1 a fonctionné tout l'été mais demande à être amélioré pour être commercialisé. Montant 30 000 € dont 16 000 € de fourniture dans des entreprises françaises et 14000 € de frais de recherche et développement, montage et démarchage._x000a_Projet urgent pour mise en service de la solution en février 2024_x000a__x000a_Merci d'avance pour votre appel"/>
    <n v="684123270"/>
    <x v="52"/>
    <s v="user_help: precise / questionnaire . parcours: objectif précis / siret: / codeNaf: / codeNAF1: / ville: / codePostal: / région: Provence-Alpes-Côte d'Azur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lau.jarry@fre.fr"/>
    <s v="Jarry"/>
    <s v="Laurent"/>
    <n v="43208271700039"/>
    <m/>
    <s v="Bonjour,_x000a__x000a_Mon entreprise a une activité de type &quot;Autres organisations fonctionnant par adhésion volontaire&quot;._x000a_Le dispositif &quot;Aides au réemploi des emballages&quot; pourrait m'intéresser car j'ai pour projet de renouveler mes emballages._x000a_J'ai besoin d'être accompagné(e) sur une étude._x000a__x000a_Merci d'avance pour votre appel"/>
    <n v="555713855"/>
    <x v="21"/>
    <s v="user_help: unknown / questionnaire . parcours: je ne sais pas par où commencer / siret: 43208271700039 / codeNaf: 94.99Z / codeNAF1: / ville: PANAZOL / codePostal: 87350 / région: Nouvelle-Aquitaine / structure_sizes: TPE / denomination: ASS CHLOROPHYLLE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boutikpei@gmail.com"/>
    <s v="HOArau"/>
    <s v="Mathieu"/>
    <n v="90120052700017"/>
    <m/>
    <s v="Bonjour,_x000a__x000a_Mon entreprise a une activité de type &quot;Commerce d'alimentation générale&quot;._x000a_Le dispositif &quot;Investissement &quot;systèmes Solaires Combinés&quot;&quot; pourrait m'intéresser car j'ai pour projet de ..._x000a_J'ai besoin d'être accompagné(e) sur ..._x000a__x000a_Merci d'avance pour votre appel"/>
    <n v="692422933"/>
    <x v="53"/>
    <s v="user_help: precise / questionnaire . parcours: objectif précis / siret: 90120052700017 / codeNaf: 47.11B / codeNAF1: / ville: SAINT-LOUIS / codePostal: 97421 / région: La Réunion / structure_sizes: TPE / denomination: BOUTIK PEI / secteur: Commerce d'alimentation généra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pierre@goodbro.fr"/>
    <s v="pierre deparpe"/>
    <s v="pierre"/>
    <n v="83918196300027"/>
    <m/>
    <s v="Bonjour,_x000a__x000a_Mon entreprise a une activité de type &quot;Comm. dét. fleurs, plantes, etc, animaux de cie et leurs aliments&quot;._x000a_Le dispositif &quot;Tremplin&quot; pourrait m'intéresser car j'ai pour projet de lancer un projet de réemploi de pâtée pour animaux de compagnie en réemploi, ainsi qu'un système de consigne pour l'alimentation des animaux._x000a_J'ai besoin d'être accompagné(e)_x000a__x000a_Merci d'avance pour votre appel"/>
    <n v="624498692"/>
    <x v="1"/>
    <s v="user_help: unknown / questionnaire . parcours: je ne sais pas par où commencer / siret: 83918196300027 / codeNaf: 47.76Z / codeNAF1: / ville: CHARLEVILLE-MEZIERES / codePostal: 08000 / région: Grand Est / structure_sizes: TPE / denomination: SAS RECOUVRANCE / secteur: Comm. dét. fleurs, plantes, etc, animaux de cie et leurs aliment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1"/>
    <s v="COS"/>
    <m/>
    <m/>
    <m/>
    <m/>
    <m/>
    <m/>
    <m/>
    <m/>
    <m/>
    <m/>
    <m/>
    <m/>
  </r>
  <r>
    <d v="2023-12-07T00:00:00"/>
    <s v="nicolas.papin@mydyag.com"/>
    <s v="Papin"/>
    <s v="Nicolas"/>
    <n v="95145913000013"/>
    <m/>
    <s v="Bonjour,_x000a__x000a_Mon entreprise a une activité de type &quot;Activités des sièges sociaux&quot;._x000a_Le dispositif &quot;Aides aux relais et aux actions ponctuelles&quot; pourrait m'intéresser car j'ai pour projet de de lancer un projet de décarbonations visant un NET ZERO avant fin 2024, sur l'ensemble de mes activités pour autant, je n'ai pas les connaissances ni le temps pour conduire ce projet. En parallèle, nous sommes à la recherche de nouveaux locaux que je souhaite pouvoir faire rénover/modifier pour attendre nos objectifs._x000a_J'ai besoin d'être accompagné dans cette démarche quant à la méthode et si possible comprendre dans le détail les aides financières auxquelles je peux prétendre._x000a__x000a_Merci d'avance pour votre appel_x000a_Cordialement_x000a_Nicolas Papin"/>
    <n v="640402659"/>
    <x v="16"/>
    <s v="user_help: unknown / questionnaire . parcours: je ne sais pas par où commencer / siret: 95145913000013 / codeNaf: 70.10Z / codeNAF1: / ville: PULLAY / codePostal: 27130 / région: Normandie / structure_sizes: TPE / denomination: MY DYAG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unknown / wastes_stake: no / questionnaire . objectif prioritaire . est la gestion des déchets: non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ilyass.elghazouani@nipro-group.com"/>
    <s v="EL GHAZOUANI"/>
    <s v="Ilyass"/>
    <n v="39342477500020"/>
    <m/>
    <s v="Bonjour,_x000a__x000a_Mon entreprise a une activité de type &quot;Fabrication de verre technique&quot;._x000a_Le dispositif &quot;Étude faisabilité &quot;hydrogène&quot;&quot; pourrait m'intéresser car j'ai pour projet de faire des tests pour la substitution de gaz naturel (ou une partie) par l'hydrogène vert)._x000a_Nous souhaitons connaître les possibilités de financement, les critères d'éligibilité, les délais de candidature et toute autre information pertinente concernant ce projet._x000a__x000a_Merci d'avance pour votre appel"/>
    <n v="676723485"/>
    <x v="54"/>
    <s v="user_help: precise / questionnaire . parcours: objectif précis / siret: 39342477500020 / codeNaf: 23.19Z / codeNAF1: / ville: AUMALE / codePostal: 76390 / région: Normandie / structure_sizes: PME / denomination: NIPRO PHARMAPACKAGING FRANCE / secteur: Fabrication &amp; façonnage autres articles verre yc verre techn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louis.perez@devialet.com"/>
    <s v="Perez"/>
    <s v="Louis"/>
    <n v="50215568200011"/>
    <m/>
    <s v="Bonjour,_x000a__x000a_Devialet conçoit, fabrique et commercialise des équipements hi-fi haut de gamme._x000a__x000a_Nous souhaitons initier un projet d'ampleur de transition bas carbone et pour se faire j'aurai besoin de recruter une ressource supplémentaire dans mon équipe._x000a__x000a_J'ai envisagé recruter une personne en alternance pour limiter le coût mais je souhaiterais savoir quelles sont les aides possibles pour les recrutements et quels accompagnements sont proposés._x000a__x000a_Merci d'avance pour votre retour,_x000a_Louis Perez_x000a_Resp. Qualité et Développement durable"/>
    <n v="665635071"/>
    <x v="16"/>
    <s v="user_help: unknown / questionnaire . parcours: je ne sais pas par où commencer / siret: 50215568200011 / codeNaf: 46.43Z / codeNAF1: / ville: PARIS 1 / codePostal: 75001 / région: Île-de-France / structure_sizes: PME / denomination: DEVIALET / secteur: Commerce de gros d'appareils électroména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roudierpatrick@laposte.net"/>
    <s v="roudier"/>
    <s v="patrick"/>
    <n v="37771542000024"/>
    <m/>
    <s v="Bonjour,_x000a__x000a_Mon entreprise a une activité de type &quot;agriculture&quot;._x000a_Le dispositif &quot;Aides aux relais et aux actions ponctuelles&quot; pourrait m'intéresser car j'ai pour projet de ..._x000a_J'ai besoin d'être accompagné(e) sur ..._x000a__x000a_Merci d'avance pour votre appel"/>
    <n v="607835686"/>
    <x v="16"/>
    <s v="user_help: unknown / questionnaire . parcours: je ne sais pas par où commencer / siret: / codeNaf: / codeNAF1: / ville: / codePostal: / région: Auvergne-Rhône-Alpes / structure_sizes: TPE / denomination: / secteur: agriculture / entreprise . effectif: 19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
    <x v="1"/>
    <s v="COS"/>
    <m/>
    <m/>
    <m/>
    <m/>
    <m/>
    <m/>
    <m/>
    <m/>
    <m/>
    <m/>
    <m/>
    <m/>
  </r>
  <r>
    <d v="2023-12-07T00:00:00"/>
    <s v="katell@necense.fr"/>
    <s v="Duchamps"/>
    <s v="Katell"/>
    <n v="95327815700011"/>
    <m/>
    <s v="Bonjour,_x000a__x000a_Mon entreprise a une activité de type &quot;Commerce de gros (commerce interentreprises) de boissons&quot;._x000a_Le dispositif &quot;Étude &quot;alimentation durable&quot;&quot; pourrait m'intéresser car j'ai pour projet d'améliorer l'impact de ma société._x000a_J'ai besoin de connaître l'étendu de cette aide et le type d'accompagnement._x000a__x000a_Merci d'avance pour votre appel._x000a__x000a_Katell"/>
    <n v="770786493"/>
    <x v="55"/>
    <s v="user_help: precise / questionnaire . parcours: objectif précis / siret: 95327815700011 / codeNaf: 46.34Z / codeNAF1: / ville: PARIS 15 / codePostal: 75015 / région: Île-de-France / structure_sizes: TPE / denomination: NECENSE / secteur: Commerce de gros (commerce interentreprises) de boisso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g.gest@ambee.fr"/>
    <s v="GEST"/>
    <s v="Georges"/>
    <n v="79367997800056"/>
    <m/>
    <s v="Bonjour,_x000a__x000a_Mon entreprise a une activité de type &quot;Ingénierie, études techniques&quot;._x000a_Nous souhaiterions avoir une vision claire des aides mobilisables nous permettant de rénover nos locaux, et de la procédure à suivre pour les obtenir (études préalables, documents nécessaires, versements...)"/>
    <n v="699241041"/>
    <x v="14"/>
    <s v="user_help: precise / questionnaire . parcours: objectif précis / siret: 79367997800056 / codeNaf: 71.12B / codeNAF1: / ville: CHAPONOST / codePostal: 69630 / région: Auvergne-Rhône-Alpes / structure_sizes: PME / denomination: AMBEE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bourg.sylvain15@orange.fr"/>
    <s v="bourg"/>
    <s v="sylvain"/>
    <n v="49950849700017"/>
    <m/>
    <s v="Bonjour,_x000a__x000a_Mon entreprise a une activité de type &quot;Restauration traditionnelle&quot;._x000a_Le dispositif &quot;Booster Éco-Énergie Tertiaire&quot; pourrait m'intéresser car j'ai pour projet de ..._x000a_J'ai besoin d'être accompagné(e) sur ..._x000a__x000a_Merci d'avance pour votre appel"/>
    <n v="612350830"/>
    <x v="14"/>
    <s v="user_help: precise / questionnaire . parcours: objectif précis / siret: 49950849700017 / codeNaf: 56.10A / codeNAF1: / ville: MASSIAC / codePostal: 15500 / région: Auvergne-Rhône-Alpes / structure_sizes: TPE / denomination: null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mlehmann@delage-official.com"/>
    <s v="Lehmann"/>
    <s v="Matthieu"/>
    <n v="53532297800029"/>
    <m/>
    <s v="Bonjour,_x000a__x000a_Mon entreprise a une activité de type &quot;Commerce de gros d'habillement et de chaussures&quot;._x000a_Le dispositif &quot;Tremplin&quot; pourrait m'intéresser car j'ai pour projet de ..._x000a_J'ai besoin d'être accompagné(e) sur ..._x000a__x000a_Merci d'avance pour votre appel"/>
    <n v="686276029"/>
    <x v="1"/>
    <s v="user_help: unknown / questionnaire . parcours: je ne sais pas par où commencer / siret: 53532297800029 / codeNaf: 46.42Z / codeNAF1: / ville: PARIS 1 / codePostal: 75001 / région: Île-de-France / structure_sizes: TPE / denomination: DENTY / secteur: Commerce de gros d'habillement et de chaussu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
    <x v="1"/>
    <s v="COS"/>
    <m/>
    <m/>
    <m/>
    <m/>
    <m/>
    <m/>
    <m/>
    <m/>
    <m/>
    <m/>
    <m/>
    <m/>
  </r>
  <r>
    <d v="2023-12-07T00:00:00"/>
    <s v="o.hernout@etiq-group.com"/>
    <s v="hernout"/>
    <s v="Olivier"/>
    <n v="43358441400026"/>
    <m/>
    <s v="Bonjour,_x000a__x000a_Mon entreprise a une activité de type &quot;Fabrication produits en plastique et bois&quot;._x000a_Le dispositif &quot;Étude &quot;solaire thermique&quot;&quot; pourrait m'intéresser car j'ai pour projet d'être autonome et faire baisser le coût de l'Energie_x000a_J'ai besoin d'être accompagné pour la faisabilité_x000a__x000a_Merci d'avance pour votre appel"/>
    <n v="33610630452"/>
    <x v="25"/>
    <s v="user_help: precise / questionnaire . parcours: objectif précis / siret: 43358441400026 / codeNaf: 22.29B / codeNAF1: / ville: LEERS / codePostal: 59115 / région: Hauts-de-France / structure_sizes: PME / denomination: ETIQ CREATION / secteur: Fabrication produits de consommation courante en plast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secretariat@a2s-immo.fr"/>
    <s v="REPELLIN"/>
    <s v="JEAN BAPTISTE"/>
    <n v="50297371200032"/>
    <m/>
    <s v="Bonjour,_x000a_Nous sommes un société civile immobilière, nous devons mettre en route la rénovation de logement d'habitation. Nous avons fait faire les DPE, aujourd'hui nous sommes un peu perdu pour la mise en œuvre de la rénovation. Y a t-il des aides financières pour les SCI ? Comment faire des travaux qui nous assure que les logements seront mieux classés ? Nous ne savons pas comment mettre en place ces rénovations ?_x000a__x000a_Merci d'avance pour votre appel"/>
    <n v="763215342"/>
    <x v="14"/>
    <s v="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lesombrieresducentre@gmail.com"/>
    <s v="Buissonnier"/>
    <s v="Hervé"/>
    <m/>
    <m/>
    <s v="Bonjour,_x000a__x000a_Mon entreprise a une activité de type &quot;tertiaire&quot;._x000a_Le dispositif &quot;Investissement &quot;recharge véhicules électriques&quot;&quot; pourrait m'intéresser car j'ai pour projet de ..._x000a_J'ai besoin d'être accompagné(e) sur ..._x000a__x000a_Merci d'avance pour votre appel"/>
    <n v="672210831"/>
    <x v="56"/>
    <s v="user_help: precise / questionnaire . parcours: objectif précis / siret: / codeNaf: / codeNAF1: / ville: / codePostal: / région: Centre-Val de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auberge.ecole@orange.fr"/>
    <s v="Montusclat"/>
    <s v="Iulia"/>
    <n v="83158758900019"/>
    <m/>
    <s v="Bonjour,_x000a__x000a_Mon entreprise a une activité de type &quot;Location de terrains et d'autres biens immobiliers&quot;._x000a_Le dispositif &quot;Booster Éco-Énergie Tertiaire&quot; pourrait m'intéresser car j'ai pour projet de changer de type de chauffage et changer les menuiseries du bâtiment._x000a_J'ai besoin d'être accompagnée._x000a__x000a_Merci d'avance pour votre appel"/>
    <n v="475291732"/>
    <x v="14"/>
    <s v="user_help: precise / questionnaire . parcours: objectif précis / siret: 83158758900019 / codeNaf: 68.20B / codeNAF1: / ville: BELSENTES / codePostal: 07160 / région: Auvergne-Rhône-Alpes / structure_sizes: TPE / denomination: SCI M.C.I.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anna.barbosa@ambiance-lumiere.com"/>
    <s v="BARBOSA"/>
    <s v="ANNA"/>
    <n v="31541082900024"/>
    <m/>
    <s v="Bonjour,_x000a__x000a_Mon entreprise a une activité de type &quot;Fabrication d'appareils d'éclairage électrique&quot;._x000a_Le dispositif &quot;Étude &quot;performance énergétique&quot; en industrie&quot; pourrait m'intéresser car j'ai pour projet de revoir l'isolation du bâtiment et son mode de chauffage. J'ai besoin d'être accompagné(e) sur cette démarche de sobriété énergétique._x000a__x000a_Merci d'avance pour votre appel"/>
    <n v="143684653"/>
    <x v="57"/>
    <s v="user_help: unknown / questionnaire . parcours: je ne sais pas par où commencer / siret: 31541082900024 / codeNaf: 27.40Z / codeNAF1: / ville: ALFORTVILLE / codePostal: 94140 / région: Île-de-France / structure_sizes: PME / denomination: AMBIANCE LUMIERE / secteur: Fabrication d'appareils d'éclairage électr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7T00:00:00"/>
    <s v="e.chevillard@acaoab.fr"/>
    <s v="CHEVILLARD"/>
    <s v="Etienne"/>
    <n v="82069262200039"/>
    <m/>
    <s v="Bonjour,_x000a__x000a_Mon entreprise a une activité de type &quot;Hébergement médicalisé pour personnes âgées&quot;._x000a_Le dispositif &quot;Investissement &quot;chaleur bois&quot;&quot; pourrait m'intéresser car j'ai pour projet de ..._x000a_J'ai besoin d'être accompagné(e) sur ..._x000a__x000a_Merci d'avance pour votre appel"/>
    <n v="241426296"/>
    <x v="34"/>
    <s v="user_help: precise / questionnaire . parcours: objectif précis / siret: 82069262200039 / codeNaf: 87.10A / codeNAF1: / ville: TIERCE / codePostal: 49125 / région: Pays de la Loire / structure_sizes: PME / denomination: ASSOCIATION CATHOLIQUE ANGEVINE DES OEUVRES D'ASSISTANCE ET DE BIENFAISANCE / secteur: Hébergement médicalisé pour personnes âgé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arnaud.frederique@bbox.fr"/>
    <s v="LAURENT"/>
    <s v="Frederique"/>
    <n v="48383471900013"/>
    <m/>
    <s v="Bonjour,_x000a__x000a_Mon entreprise a une activité de type &quot;tertiaire&quot;._x000a_Le dispositif &quot;Booster Éco-Énergie Tertiaire&quot; pourrait m'intéresser car j'ai pour projet de ..._x000a_J'ai besoin d'être accompagné(e) sur ..._x000a__x000a_Merci d'avance pour votre appel"/>
    <n v="760822819"/>
    <x v="14"/>
    <s v="user_help: precise / questionnaire . parcours: objectif précis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rfilliol@vacancesleolagrange.com"/>
    <s v="Filliol"/>
    <s v="Romain"/>
    <n v="45154289800064"/>
    <m/>
    <s v="Bonjour,_x000a__x000a_Mon entreprise a une activité de type &quot;Hébergement touristique et autre hébergement de courte durée&quot;._x000a_Le dispositif &quot;Étude &quot;solaire thermique&quot;&quot; pourrait m'intéresser car j'ai pour projet la mise en place de chauffe-eaux solaires pour les hébergements._x000a_J'ai besoin d'être accompagné(e) sur les aides disponibles ainsi que les démarches à effectuer._x000a__x000a_Merci d'avance pour votre appel"/>
    <n v="621339853"/>
    <x v="25"/>
    <s v="user_help: unknown / questionnaire . parcours: je ne sais pas par où commencer / siret: 45154289800064 / codeNaf: 55.20Z / codeNAF1: / ville: VAISON-LA-ROMAINE / codePostal: 84110 / région: Provence-Alpes-Côte d'Azur / structure_sizes: PME / denomination: EURL VACANCES LEO LAGRANGE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ter_audit"/>
    <x v="1"/>
    <s v="COS"/>
    <m/>
    <m/>
    <m/>
    <m/>
    <m/>
    <m/>
    <m/>
    <m/>
    <m/>
    <m/>
    <m/>
    <m/>
  </r>
  <r>
    <d v="2023-12-07T00:00:00"/>
    <s v="martineambroise@icloud.com"/>
    <s v="AMBROISE"/>
    <s v="Martine"/>
    <m/>
    <m/>
    <s v="Bonjour,_x000a__x000a_Mon entreprise a une activité de type &quot;tourisme&quot;._x000a_Le dispositif &quot;Fonds Tourisme Durable&quot; pourrait m'intéresser car j'ai pour projet de ..._x000a_J'ai besoin d'être accompagné(e) sur l'isolation des combles de mon hébergement, la pose éventuellement de panneaux solaires (chauffe eau et chauffage piscine), les économies d'eau..._x000a__x000a_Merci d'avance pour votre appel"/>
    <n v="670701817"/>
    <x v="7"/>
    <s v="user_help: precise / questionnaire . parcours: objectif précis / siret: / codeNaf: / codeNAF1: / ville: / codePostal: / région: Bretag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romain.zanatta@alternative-collecte.com"/>
    <s v="Zanatta"/>
    <s v="Romain"/>
    <n v="43384365300026"/>
    <m/>
    <s v="Bonjour,_x000a__x000a_Mon entreprise a une activité de négoce agricole._x000a_Le dispositif &quot;Booster Éco-Énergie Tertiaire&quot; pourrait m'intéresser car j'ai pour projet de rénovation de nos fenetres pour optimiser la performance énérgétique de nos batiments._x000a_J'ai besoin d'être accompagné(e) sur les possibilités d'aide._x000a_Merci d'avance,_x000a__x000a_Merci d'avance pour votre appel"/>
    <n v="607699780"/>
    <x v="14"/>
    <s v="user_help: precise / questionnaire . parcours: objectif précis / siret: 43384365300026 / codeNaf: 46.21Z / codeNAF1: / ville: AVIGNONET-LAURAGAIS / codePostal: 31290 / région: Occitanie / structure_sizes: TPE / denomination: L'ALTERNATIVE COLLECTE / secteur: Comm. de gros céréales, tabac non manuf. et aliments pour bétai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p.bougard@romet.fr"/>
    <s v="BOUGARD"/>
    <s v="Pierre"/>
    <n v="34324433100017"/>
    <m/>
    <s v="Bonjour,_x000a__x000a_Mon entreprise a une activité de type &quot;Commerce de gros (commerce interentreprises) de matériel agricole&quot;._x000a_Le dispositif &quot;Tremplin&quot; pourrait m'intéresser car j'ai pour projet d'installer des cuves de récupération d'eau de pluie. _x000a_J'ai besoin d'être accompagné sur ce projet pour connaître toutes les obligations que  nous devons respecter mais également pour connaître les aides de financement qui pourraient nous être attribuées._x000a__x000a_Merci d'avance pour votre appel_x000a_"/>
    <n v="618080782"/>
    <x v="1"/>
    <s v="user_help: unknown / questionnaire . parcours: je ne sais pas par où commencer / siret: 34324433100017 / codeNaf: 46.61Z / codeNAF1: / ville: GENNES-LONGUEFUYE / codePostal: 53200 / région: Pays de la Loire / structure_sizes: PME / denomination: SAS ROMET / secteur: Commerce de gros (commerce interentreprises) de matériel agrico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arbon_audit"/>
    <x v="1"/>
    <s v="COS"/>
    <m/>
    <m/>
    <m/>
    <m/>
    <m/>
    <m/>
    <m/>
    <m/>
    <m/>
    <m/>
    <m/>
    <m/>
  </r>
  <r>
    <d v="2023-12-07T00:00:00"/>
    <s v="l.chazel@chezandre.fr"/>
    <s v="CHAZEL"/>
    <s v="Laurene"/>
    <n v="33252234100103"/>
    <m/>
    <s v="Bonjour,_x000a__x000a_Mon entreprise a une activité de type &quot;Comm. détail viandes &amp; produits à base de viande (magas. spéc.)&quot;._x000a_Le dispositif &quot;Tremplin&quot; pourrait m'intéresser car j'ai pour projet de décarboner les sites_x000a_J'ai besoin d'être accompagné(e) sur ce projet_x000a__x000a_Merci d'avance pour votre appel"/>
    <n v="675292661"/>
    <x v="1"/>
    <s v="user_help: unknown / questionnaire . parcours: je ne sais pas par où commencer / siret: 33252234100103 / codeNaf: 47.22Z / codeNAF1: / ville: VILLEFRANCHE-SUR-SAONE / codePostal: 69400 / région: Auvergne-Rhône-Alpes / structure_sizes: PME / denomination: BOUCHERIES ANDRE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
    <x v="1"/>
    <s v="COS"/>
    <m/>
    <m/>
    <m/>
    <m/>
    <m/>
    <m/>
    <m/>
    <m/>
    <m/>
    <m/>
    <m/>
    <m/>
  </r>
  <r>
    <d v="2023-12-07T00:00:00"/>
    <s v="loic.jeanne31@gmail.com"/>
    <s v="JEANNE"/>
    <s v="LOIC"/>
    <m/>
    <m/>
    <s v="Bien le bonjour,_x000a__x000a_Nous sommes une marque d'imperméables up-cyclés : FLAAK. Notre objectif est de concevoir un imperméable de qualité, avec un impact carbone le plus faible possible, le tout accessible au plus grand nombre._x000a_Le dispositif &quot;Tremplin&quot; pourrait m'intéresser car j'ai pour projet d'éco-conception._x000a_J'ai besoin d'être accompagné(e) sur le financement de celui-ci._x000a__x000a_Merci d'avance pour votre appel_x000a__x000a_Flaakement votre,_x000a__x000a_Loïc, co-fondateur Flaak"/>
    <n v="646713867"/>
    <x v="1"/>
    <s v="user_help: precise / questionnaire . parcours: objectif précis / siret: / codeNaf: / codeNAF1: / ville: / codePostal: / région: Occitani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direction@maisonduvelotoulouse.com"/>
    <s v="DURAN"/>
    <s v="MATHILDE"/>
    <n v="48742094500023"/>
    <m/>
    <s v="Bonjour,_x000a__x000a_Mon association a une activité de type &quot;Autres organisations fonctionnant par adhésion volontaire&quot;. Nous gérons un parc de 1000 vélos et réparons des vélos de particuliers._x000a_Le dispositif &quot;Aides au réemploi des emballages&quot; pourrait nous intéresser car nous avons pour projet &quot;d'upcycler&quot; les pneus et chambres à air de nos vélos._x000a_Nous avons besoin d'être accompagné sur une étude puis sur la mise en place d'une filière de valorisation._x000a__x000a_Merci d'avance pour votre appel"/>
    <n v="766311912"/>
    <x v="21"/>
    <s v="user_help: unknown / questionnaire . parcours: je ne sais pas par où commencer / siret: 48742094500023 / codeNaf: 94.99Z / codeNAF1: / ville: TOULOUSE / codePostal: 31000 / région: Occitanie / structure_sizes: PME / denomination: LA MAISON DU VELO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echouvin@publiscreen.fr"/>
    <s v="CHOUVIN"/>
    <s v="Emilie"/>
    <n v="45750268000046"/>
    <m/>
    <s v="Bonjour,_x000a__x000a_Mon entreprise a une activité de type &quot;Autre imprimerie (labeur)&quot;._x000a_Le dispositif &quot;Investissement &quot;écoconception&quot;&quot; pourrait m'intéresser car j'ai pour projet de réduction énérgetique ==&gt; éléctricité en passant par un équipement de type transformateur. Investissement : Environ 50 000 euros_x000a__x000a_Merci d'avance pour votre appel"/>
    <n v="33642350997"/>
    <x v="35"/>
    <s v="user_help: precise / questionnaire . parcours: objectif précis / siret: 45750268000046 / codeNaf: 18.12Z / codeNAF1: / ville: BONDUES / codePostal: 59910 / région: Hauts-de-France / structure_sizes: PME / denomination: PUBLI SCREEN / secteur: Autre imprimerie (labeur)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lepoulvern@yahoo.fr"/>
    <s v="bannier"/>
    <s v="stephanie"/>
    <n v="49019926200026"/>
    <m/>
    <s v="Bonjour,_x000a__x000a_Mon entreprise a une activité de type &quot;Restauration traditionnelle&quot;._x000a_Le dispositif &quot;Booster Éco-Énergie Tertiaire&quot; pourrait m'intéresser car j'ai pour projet de renover mon batiment_x000a_J'ai besoin d'être accompagné(e) sur tout le projet_x000a__x000a_Merci d'avance pour votre appel"/>
    <n v="610121980"/>
    <x v="14"/>
    <s v="user_help: precise / questionnaire . parcours: objectif précis / siret: 49019926200026 / codeNaf: 56.10A / codeNAF1: / ville: LANDAUL / codePostal: 56690 / région: Bretagne / structure_sizes: TPE / denomination: BANNIER-WILHELEM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cecile.fremaux@gmail.com"/>
    <s v="FREMAUX"/>
    <s v="Cécile"/>
    <n v="43955806500041"/>
    <m/>
    <s v="Bonjour,_x000a__x000a_Mon entreprise a une activité de type &quot;Transports routiers de fret interurbains&quot;._x000a_Le dispositif &quot;Étude &quot;récupération de chaleur fatale&quot;&quot; pourrait m'intéresser car j'ai pour projet de ..._x000a_J'ai besoin d'être accompagné(e) sur ..._x000a__x000a_Merci d'avance pour votre appel"/>
    <n v="33606806289"/>
    <x v="58"/>
    <s v="user_help: precise / questionnaire . parcours: objectif précis / siret: 43955806500041 / codeNaf: 49.41A / codeNAF1: / ville: LE BROC / codePostal: 06510 / région: Provence-Alpes-Côte d'Azur / structure_sizes: PME / denomination: TRANSCAN LOGISTIQUE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stekke.laila@wanadoo.fr"/>
    <s v="Stekke"/>
    <s v="Laila"/>
    <n v="98091727200018"/>
    <m/>
    <s v="Bonjour,_x000a__x000a_Mon entreprise a une activité de type &quot;tourisme&quot;._x000a_Le dispositif &quot;Fonds Tourisme Durable&quot; pourrait m'intéresser car j'ai pour projet la rénovation énergétique du bâtiment,_x000a_J'ai besoin d'être accompagné(e) sur sur ce projet._x000a__x000a_Merci d'avance pour votre appel"/>
    <n v="608247631"/>
    <x v="7"/>
    <s v="user_help: precise / questionnaire . parcours: objectif précis / siret: / codeNaf: / codeNAF1: / ville: / codePostal: / région: Bretag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ch.legeais@plastil.fr"/>
    <s v="LEGEAIS"/>
    <s v="Christophe"/>
    <m/>
    <m/>
    <s v="Bonjour,_x000a__x000a_Mon entreprise a une activité de type &quot;industrie&quot;._x000a_Le dispositif &quot;Étude &quot;solaire thermique&quot;&quot; m'intéresser car j'ai pour projet déjà très avancé pour réaliser une centrale solaire au sol._x000a_Je souhaiterai savoir si ma démarche n'est pas trop tardive_x000a__x000a_Merci d'avance pour votre appel"/>
    <n v="330662126630"/>
    <x v="25"/>
    <s v="user_help: precise / questionnaire . parcours: objectif précis / siret: / codeNaf: / codeNAF1: / ville: / codePostal: / région: Pays de la Loire / structure_sizes: PME / denomination: / secteur: industrie / entreprise . effectif: 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7T00:00:00"/>
    <s v="contact@hoteljardinlebrea.com"/>
    <s v="Ouassini"/>
    <s v="Faiza"/>
    <n v="57206472300016"/>
    <m/>
    <s v="Bonjour,_x000a__x000a_Mon entreprise est un hôtel de 23 chambres._x000a_Le dispositif &quot;Fonds Tourisme Durable&quot; pourrait m'intéresser car j'ai pour projet de changer toutes les fenêtres de mon hôtel._x000a_Est-ce que mon établissement est éligible à des aides pour cela ?_x000a_Cordialement,_x000a_Faiza OUASSINI"/>
    <n v="143254441"/>
    <x v="7"/>
    <m/>
    <x v="1"/>
    <s v="COS"/>
    <m/>
    <m/>
    <m/>
    <m/>
    <m/>
    <m/>
    <m/>
    <m/>
    <m/>
    <m/>
    <m/>
    <m/>
  </r>
  <r>
    <d v="2023-12-07T00:00:00"/>
    <s v="pbrel@cercleprovence.fr"/>
    <s v="Brel"/>
    <s v="Philippe"/>
    <n v="31626501600022"/>
    <m/>
    <s v="Bonjour,_x000a__x000a_Mon entreprise a une activité de type &quot;Commerce de gros (commerce interentreprises) de boissons&quot;._x000a_Le dispositif &quot;Investissement &quot;recharge véhicules électriques&quot;&quot; pourrait m'intéresser car j'ai pour projet de d'équiper mon site principal de plusieurs bornes de recharge._x000a_J'ai besoin d'être accompagné(e) sur .le choix des solutions et les financements.._x000a__x000a_Merci d'avance pour votre appel"/>
    <n v="672964486"/>
    <x v="56"/>
    <s v="user_help: unknown / questionnaire . parcours: je ne sais pas par où commencer / siret: 31626501600022 / codeNaf: 46.34Z / codeNAF1: / ville: BRIGNOLES / codePostal: 83170 / région: Provence-Alpes-Côte d'Azur / structure_sizes: PME / denomination: ESTANDON / secteur: Commerce de gros (commerce interentreprises) de boisso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7T00:00:00"/>
    <s v="lafermedeflo@orange.fr"/>
    <s v="POUTEAU"/>
    <s v="FLORENCE"/>
    <m/>
    <m/>
    <s v="Bonjour,_x000a__x000a_Mon entreprise a une activité de type &quot;tourisme&quot;._x000a_Le dispositif &quot;Investissement &quot;vélotourisme&quot;&quot; pourrait m'intéresser car j'ai pour projet de ..._x000a_J'ai besoin d'être accompagné(e) sur ..._x000a__x000a_Merci d'avance pour votre appel"/>
    <n v="386952980"/>
    <x v="59"/>
    <s v="user_help: unknown / questionnaire . parcours: je ne sais pas par où commencer / siret: / codeNaf: / codeNAF1: / ville: / codePostal: / région: Bourgogne-Franche-Comté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08T00:00:00"/>
    <s v="sandrine.lapart@sfr.fr"/>
    <s v="LAPART"/>
    <s v="Sandrine"/>
    <n v="89458116400015"/>
    <s v="Sandrine LAPART"/>
    <s v="Bonjour,_x000a_Mon entreprise a une activité de type &quot;Hébergement touristique et autre hébergement de courte durée&quot;._x000a_Le dispositif &quot;Eco-Défis des artisans et des commerçants&quot; pourrait m'intéresser car j'ai pour projet de limiter mon impact et celui de mon activité sur l'environnement. J'ai besoin d'être accompagnée sur tout ce qui pourrait m'aider à réduire mon impact sur le réchauffement climatique._x000a_Merci d'avance pour votre appel. Bien à vous."/>
    <n v="33683966793"/>
    <x v="23"/>
    <s v="user_help: unknown / questionnaire . parcours: je ne sais pas par où commencer / siret: 89458116400015 / codeNaf: 55.20Z / codeNAF1: / ville: LANTOSQUE / codePostal: 06450 / région: Provence-Alpes-Côte d'Azur / structure_sizes: TPE / denomination: null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
    <x v="4"/>
    <s v="CB"/>
    <m/>
    <m/>
    <s v="Pas de rappel "/>
    <m/>
    <m/>
    <d v="2023-12-11T00:00:00"/>
    <s v="Transmis à PDE"/>
    <m/>
    <m/>
    <m/>
    <m/>
    <m/>
  </r>
  <r>
    <d v="2023-12-08T00:00:00"/>
    <s v="nicolas.candelier@eurovia.com"/>
    <s v="candelier"/>
    <s v="nicolas"/>
    <n v="32390049800086"/>
    <s v="CARRIERES ET BALLASTIERES DES ALPES (CBA)"/>
    <s v="Bonjour,_x000a__x000a_Mon entreprise a une activité de type &quot;Exploit gravieres &amp; sablieres, extraction argiles &amp; kaolin&quot;._x000a_Le dispositif &quot;Diagnostic déchets&quot; pourrait m'intéresser car je trouve que nous consommons une certaines quantité d'alliage particulier pour nos machines, qui sont recyclées au ferrailleur local, mais qui perde leurs qualité d'alliages particuliers._x000a__x000a_J'aimerais réussir à trouver une filiale pour mieux valoriser ces matériaux rares._x000a__x000a_Merci d'avance pour votre appel"/>
    <n v="635498082"/>
    <x v="60"/>
    <s v="user_help: unknown / questionnaire . parcours: je ne sais pas par où commencer / siret: 32390049800086 / codeNaf: 08.12Z / codeNAF1: / ville: VILLENEUVE / codePostal: 04180 / région: Provence-Alpes-Côte d'Azur / structure_sizes: TPE / denomination: CARRIERES ET BALLASTIERES DES ALPES / secteur: Exploit gravieres &amp; sablieres, extraction argiles &amp; kaoli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unknown / questionnaire . objectif prioritaire . est mon impact environnemental: oui"/>
    <x v="6"/>
    <s v="CB"/>
    <m/>
    <m/>
    <s v="Pas de rappel "/>
    <m/>
    <m/>
    <d v="2023-12-11T00:00:00"/>
    <s v="Transmis à PDE"/>
    <m/>
    <m/>
    <m/>
    <m/>
    <m/>
  </r>
  <r>
    <d v="2023-12-08T00:00:00"/>
    <s v="c.cazaban@groupeeurec.com"/>
    <s v="cazaban"/>
    <s v="christophe"/>
    <n v="42916688700027"/>
    <s v="EUREC SUD"/>
    <s v="Bonjour,_x000a__x000a_Mon entreprise a une activité de type &quot;Récupération de déchets triés&quot;._x000a_Le dispositif &quot;Formations RSE&quot; pourrait m'intéresser car j'ai pour projet de ..._x000a_J'ai besoin d'être accompagné(e) sur ..._x000a__x000a_Merci d'avance pour votre appel"/>
    <n v="686141346"/>
    <x v="24"/>
    <s v="user_help: unknown / questionnaire . parcours: je ne sais pas par où commencer / siret: 42916688700027 / codeNaf: 38.32Z / codeNAF1: / ville: BEZIERS / codePostal: 34500 / région: Occitanie / structure_sizes: TPE / denomination: EUREC SUD / secteur: Récupération de déchets triés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3-12-11T00:00:00"/>
    <s v="Transmis à Bpifrance"/>
    <m/>
    <m/>
    <m/>
    <m/>
    <m/>
  </r>
  <r>
    <d v="2023-12-08T00:00:00"/>
    <s v="logistics@negoceessence.com"/>
    <s v="ACQUARONE"/>
    <s v="Alexandre"/>
    <m/>
    <m/>
    <s v="Bonjour,_x000a__x000a_Mon entreprise a une activité de type &quot;industrie&quot;._x000a_Le dispositif &quot;Formations RSE&quot; pourrait m'intéresser: je voudrais me former sur les questions RSE._x000a__x000a__x000a_Merci d'avance pour votre appel"/>
    <n v="621591838"/>
    <x v="24"/>
    <s v="user_help: unknown / questionnaire . parcours: je ne sais pas par où commencer / siret: / codeNaf: / codeNAF1: / ville: / codePostal: / région: Cors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3"/>
    <s v="JB"/>
    <m/>
    <m/>
    <m/>
    <m/>
    <m/>
    <d v="2023-12-11T00:00:00"/>
    <s v="Transmis à Bpifrance"/>
    <m/>
    <m/>
    <m/>
    <m/>
    <m/>
  </r>
  <r>
    <d v="2023-12-08T00:00:00"/>
    <s v="mathurin@armateursderhum.fr"/>
    <s v="HEUDE"/>
    <s v="Mathurin"/>
    <n v="88483321100011"/>
    <s v="LES ARMATEURS DE RHUM DE SAINT-MALO"/>
    <s v="Bonjour,_x000a__x000a_Mon entreprise a une activité de type &quot;Production de boissons alcooliques distillées&quot;._x000a_Le dispositif &quot;Prêt Action Climat&quot; pourrait m'intéresser car j'ai pour projet de mettre en place des solutions de panneaux solaires et récupération d'eau notamment, dans notre atelier en cours de construction._x000a_J'ai besoin d'être accompagné sur les aides disponibles ?_x000a__x000a_Merci d'avance pour votre appel"/>
    <n v="33669449563"/>
    <x v="37"/>
    <s v="user_help: precise / questionnaire . parcours: objectif précis / siret: 88483321100011 / codeNaf: 11.01Z / codeNAF1: / ville: SAINT-MALO / codePostal: 35400 / région: Bretagne / structure_sizes: TPE / denomination: LES ARMATEURS DE RHUM DE SAINT-MALO / secteur: Production de boissons alcooliques distillé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3-12-11T00:00:00"/>
    <s v="Transmis à Bpifrance"/>
    <m/>
    <m/>
    <m/>
    <m/>
    <m/>
  </r>
  <r>
    <d v="2023-12-08T00:00:00"/>
    <s v="pascal.bossu@laval-europe.com"/>
    <s v="BOSSU"/>
    <s v="PAscal"/>
    <n v="57220697700033"/>
    <s v="ETABLISSEMENTS LAVAL (1 - FRANCE FOURNITURES)"/>
    <s v="Bonjour,_x000a__x000a_Mon entreprise a une activité de type &quot;Commerce de gros d'articles d'horlogerie et de bijouterie&quot;._x000a_Le dispositif &quot;Prêt Vert&quot; pourrait m'intéresser car j'ai pour projet d'installer des panneaux photovoltaïques sur un nouveau bâtiment._x000a__x000a__x000a_Merci d'avance pour votre appel"/>
    <n v="247911256"/>
    <x v="19"/>
    <s v="user_help: unknown / questionnaire . parcours: je ne sais pas par où commencer / siret: 57220697700033 / codeNaf: 46.48Z / codeNAF1: / ville: CHEDIGNY / codePostal: 37310 / région: Centre-Val de Loire / structure_sizes: PME / denomination: ETABLISSEMENTS LAVAL / secteur: Commerce de gros d'articles d'horlogerie et de bijouteri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etic_performance_audit"/>
    <x v="3"/>
    <s v="JB"/>
    <m/>
    <m/>
    <m/>
    <m/>
    <m/>
    <d v="2023-12-11T00:00:00"/>
    <s v="Transmis à Bpifrance"/>
    <m/>
    <m/>
    <m/>
    <m/>
    <m/>
  </r>
  <r>
    <d v="2023-12-08T00:00:00"/>
    <s v="mouraderrahouti@hotmail.com"/>
    <s v="Mourad"/>
    <s v="Errahouti"/>
    <n v="91106412900016"/>
    <s v="S.A.S. LE MANOIR"/>
    <s v="Bonjour,_x000a__x000a_Mon entreprise a une activité de type &quot;Location de terrains et d'autres biens immobiliers&quot;._x000a_Le dispositif &quot;Coup de pouce Chauffage&quot; pourrait m'intéresser car j'ai pour projet de changer mes systèmes de production d eau chaude et chauffage._x000a_J'ai besoin d'être accompagné._x000a__x000a_Merci d'avance pour votre appel"/>
    <n v="628384095"/>
    <x v="12"/>
    <s v="user_help: precise / questionnaire . parcours: objectif précis / siret: 91106412900016 / codeNaf: 68.20B / codeNAF1: / ville: MORNAS / codePostal: 84550 / région: Provence-Alpes-Côte d'Azur / structure_sizes: TPE / denomination: S.A.S. LE MANOIR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8T00:00:00"/>
    <s v="laurent.bregeault@enovio.fr"/>
    <s v="BREGEAULT"/>
    <s v="Laurent"/>
    <n v="34885298900014"/>
    <s v="ENOVIO (AMGP)"/>
    <s v="Bonjour,_x000a__x000a_Mon entreprise a une activité de type &quot;Mécanique industrielle&quot; et &quot;Injection plastique&quot;_x000a_Le dispositif &quot;Coup de pouce Chauffage&quot; pourrait m'intéresser car_x000a_suite à panne de notre chaufferie gaz - nous avons lancé une première étude chauffage. Nous avons acheté des souffleries électriques pour assurer le chauffage de manière temporaire._x000a_Nous avons réalisé une nouvelle étude avec un prestataire spécialiste (Akajoule) et avons désormais le projet de mettre en place une PAC air/eau_x000a_J'ai besoin d'être accompagné(e) sur l'existence ou non de subvention et l'identification de prestataires homologués pour les travaux._x000a__x000a_Merci d'avance pour votre appel"/>
    <n v="686172632"/>
    <x v="12"/>
    <s v="user_help: precise / questionnaire . parcours: objectif précis / siret: 34885298900014 / codeNaf: 25.62B / codeNAF1: / ville: VAIR-SUR-LOIRE / codePostal: 44150 / région: Pays de la Loire / structure_sizes: PME / denomination: ENOVIO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8T00:00:00"/>
    <s v="dst@plouezec.bzh"/>
    <s v="LE NAOUR"/>
    <s v="Ronan"/>
    <n v="21220214700014"/>
    <s v="COMMUNE DE PLOUEZEC"/>
    <s v="Bonjour,_x000a__x000a_Mon entreprise a une activité de type &quot;Administration publique générale&quot;._x000a_Le dispositif &quot;Bonus écologique&quot; pourrait m'intéresser car j'ai pour projet d'équipement l'équipe des services techniques avec un vélo électrique type cargo pour les interventions du quotidien. Plusieurs agents sont déjà convaincu de vouloir s'engager dans cette démarche._x000a_J'ai besoin d'être accompagné(e) sur les financements possibles._x000a__x000a_Merci d'avance pour votre appel"/>
    <n v="687456989"/>
    <x v="20"/>
    <s v="user_help: precise / questionnaire . parcours: objectif précis / siret: 21220214700014 / codeNaf: 84.11Z / codeNAF1: / ville: PLOUEZEC / codePostal: 22470 / région: Bretagne / structure_sizes: PME / denomination: COMMUNE DE PLOUEZEC / secteur: Administration publique généra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oui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8T00:00:00"/>
    <s v="julien.dupuis@preparons-demain.com"/>
    <s v="DUPUIS"/>
    <s v="Julien"/>
    <n v="90528548200014"/>
    <s v="Julien DUPUIS"/>
    <s v="Bonjour,_x000a__x000a_Mon entreprise a une activité de type &quot;Formation continue d'adultes&quot;._x000a_Le dispositif &quot;Baisse Les Watts&quot; pourrait m'intéresser._x000a_J'ai besoin d'être accompagné._x000a__x000a_Merci d'avance pour votre appel"/>
    <n v="607806036"/>
    <x v="15"/>
    <s v="user_help: unknown / questionnaire . parcours: je ne sais pas par où commencer / siret: 90528548200014 / codeNaf: 85.59A / codeNAF1: / ville: LAMBERSART / codePostal: 59130 / région: Hauts-de-France / structure_sizes: TPE / denomination: null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8T00:00:00"/>
    <s v="alan.lejeloux@organeo.com"/>
    <s v="Alan LE JELOUX"/>
    <s v="Alan"/>
    <n v="53989489900068"/>
    <s v="ORGANEO"/>
    <s v="Bonjour,_x000a_Mon entreprise souhaite acquérir un véhicule de société._x000a_Je souhaite connaitre les critères et démarches pour bénéficier du bonus écologique._x000a_Merci d'avance pour votre réponse._x000a_Bien cordialement,_x000a_Alan LE JÉLOUX_x000a_OrgaNeo"/>
    <n v="625871799"/>
    <x v="20"/>
    <s v="user_help: precise / questionnaire . parcours: objectif précis / siret: 53989489900068 / codeNaf: 70.22Z / codeNAF1: / ville: CERGY / codePostal: 95000 / région: Île-de-France / structure_sizes: TPE / denomination: ORGANEO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8T00:00:00"/>
    <s v="c.delgorge@ahg.fr"/>
    <s v="DELGORGE"/>
    <s v="Claire"/>
    <n v="550800528"/>
    <s v="ATELIERS HTE GARONNE ETS AURIOL ETCIE (A.H.G.) (AGH)"/>
    <s v="Bonjour,_x000a__x000a_Mon entreprise a une activité de type &quot;industrie&quot;._x000a_Le dispositif &quot;Baisse Les Watts&quot; pourrait m'intéresser car j'ai pour projet de maitrise des consommations énergétiques_x000a__x000a_Merci d'avance pour votre appel"/>
    <n v="562166645"/>
    <x v="15"/>
    <s v="user_help: unknown / questionnaire . parcours: je ne sais pas par où commencer / siret: / codeNaf: / codeNAF1: / ville: / codePostal: / région: Occitanie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8T00:00:00"/>
    <s v="julien.richez@alchimistes.co"/>
    <s v="RICHEZ"/>
    <s v="Julien"/>
    <n v="88064695500018"/>
    <s v="NORD COMPOST"/>
    <s v="Bonjour,_x000a__x000a_Mon entreprise a une activité de type &quot;Collecte des déchets non dangereux&quot;._x000a_Le dispositif &quot;Baisse Les Watts&quot; pourrait m'intéresser car j'ai pour projet de ..._x000a_J'ai besoin d'être accompagné(e) sur les économies d'eau, l'installation d'une récupération d'eau de pluie, la maîtrise des consomations de carburants pour notre flotte de 6 véhicules, et la maîtrise des consommations electriques._x000a__x000a_Merci d'avance pour votre appel"/>
    <n v="658344530"/>
    <x v="15"/>
    <s v="user_help: unknown / questionnaire . parcours: je ne sais pas par où commencer / siret: 88064695500018 / codeNaf: 38.11Z / codeNAF1: / ville: LILLE / codePostal: 59000 / région: Hauts-de-France / structure_sizes: PME / denomination: NORD COMPOST / secteur: Collecte des déchets non dangereux / entreprise . secteur d'activité . est artisanat: non / entreprise . secteur d'activité . est industrie: oui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1T00:00:00"/>
    <s v="Transmis à PDE"/>
    <m/>
    <m/>
    <m/>
    <m/>
    <m/>
  </r>
  <r>
    <d v="2023-12-08T00:00:00"/>
    <s v="berndpsycholights@gmail.com"/>
    <s v="Koch"/>
    <s v="Bernd"/>
    <n v="34381795300080"/>
    <m/>
    <s v="Bonjour,_x000a__x000a_Mon entreprise a une activité de type &quot;autre secteur&quot;._x000a_Je fais des prestations lightshows dans festivals,concerts etc et aimerais transformer mes projecteurs halogene en LED.c'est possible,mais j'ai pas le financement pour..._x000a_Merci d'avance pour votre appel"/>
    <n v="616579551"/>
    <x v="48"/>
    <s v="user_help: precise / questionnaire . parcours: objectif précis / siret: / codeNaf: / codeNAF1: / ville: / codePostal: / région: Occitani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racinemaria247@gmail.com"/>
    <s v="RACINE"/>
    <s v="maria"/>
    <n v="41060322900015"/>
    <m/>
    <s v="Bonjour,_x000a__x000a_Mon entreprise a une activité de type &quot;tourisme&quot;._x000a_Le dispositif &quot;Étude &quot;alimentation durable&quot;&quot; pourrait m'intéresser car j'ai pour projet de ..._x000a_J'ai besoin d'être accompagné(e) sur ..._x000a__x000a_Merci d'avance pour votre appel"/>
    <n v="690674628"/>
    <x v="55"/>
    <s v="user_help: precise / questionnaire . parcours: objectif précis / siret: / codeNaf: / codeNAF1: / ville: / codePostal: / région: Guadeloup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sylvain.foulonneau@orange.fr"/>
    <s v="Foulonneau"/>
    <s v="Sylvain"/>
    <n v="97972350900019"/>
    <m/>
    <s v="Bonjour,_x000a__x000a_Mon entreprise a une activité de type &quot;Fabrication d'équipement Low tech&quot;._x000a_Le dispositif &quot;Investissement &quot;écoconception&quot;&quot; pourrait m'intéresser car j'ai pour projet de créer une nouvelle gamme de concentrateur solaire pour les food truck notament._x000a_J'ai besoin d'être accompagné(e) pour le financement d'un proto. et de quelques heures d'étude._x000a__x000a_Merci d'avance pour votre appel"/>
    <n v="685479335"/>
    <x v="35"/>
    <s v="user_help: precise / questionnaire . parcours: objectif précis / siret: 97972350900019 / codeNaf: 25.11Z / codeNAF1: / ville: BOUSSAY / codePostal: 44190 / région: Pays de la Loire / structure_sizes: TPE / denomination: ATELIER DU RUISSEAU / secteur: Fabrication de structures métalliques et de parties de structu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formacompost@gmail.com"/>
    <s v="Boudet"/>
    <s v="Christophe"/>
    <n v="50133834700021"/>
    <m/>
    <s v="Bonjour,_x000a__x000a_Mon entreprise a une activité de type &quot;Activités spécialisées, scientifiques et techniques diverses&quot;._x000a_Le dispositif &quot;Étude &quot;projet de recherche&quot;&quot; pourrait m'intéresser car j'ai pour projet de développer des cellules de compostage à air soufflé dans le cadre du compostage de proximité._x000a_Cela aurait 3 objectifs :_x000a_- Réduire le temps de main d'oeuvre et les efforts physique de brassage et transvasement des bacs d'apport en bacs de maturation_x000a_- Assurer une aération permanente et une optimisation du compostage avec l'assurance d'une montée forte en température et donc l'hygienisation du compost._x000a_- accélérer le processus de compostage dans un équipement &quot;low tech&quot; ._x000a_J'ai besoin d'être accompagné financièrement pour faire plusieurs prototypes de différentes tailles et tester l'efficience du processus de compostage dans différents contextes._x000a__x000a_Merci d'avance pour votre appel_x000a__x000a_Cordialement_x000a__x000a_Christophe BOUDET_x000a_06 12 25 10 15"/>
    <n v="612251015"/>
    <x v="52"/>
    <s v="user_help: precise / questionnaire . parcours: objectif précis / siret: 50133834700021 / codeNaf: 74.90B / codeNAF1: / ville: VAUX D'AMOGNES / codePostal: [ND] / région: Bourgogne-Franche-Comté / structure_sizes: TPE / denomination: [ND] / secteur: Activités spécialisées, scientifiques et techniques divers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mecaluc@wanadoo.fr"/>
    <s v="ERIC"/>
    <s v="FRANCOIS"/>
    <n v="78588057600034"/>
    <m/>
    <s v="Bonjour,_x000a__x000a_Mon entreprise a une activité de type &quot;Mécanique industrielle&quot;._x000a_Le dispositif &quot;Étude &quot;solaire thermique&quot;&quot; pourrait m'intéresser car j'ai pour projet de ..._x000a_J'ai besoin d'être accompagné(e) sur ..._x000a__x000a_Merci d'avance pour votre appel"/>
    <n v="387719620"/>
    <x v="25"/>
    <s v="user_help: precise / questionnaire . parcours: objectif précis / siret: 78588057600034 / codeNaf: 25.62B / codeNAF1: / ville: HAGONDANGE / codePostal: 57300 / région: Grand Est / structure_sizes: TPE / denomination: MECANIQUE GENERALE P. LUC ET FILS / secteur: Mécanique industriel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bastien.ricard@sfr.fr"/>
    <s v="MYLENE"/>
    <s v="RICARD"/>
    <n v="82778977700014"/>
    <m/>
    <s v="Bonjour,_x000a__x000a_Mon entreprise a une activité de type &quot;Supports juridiques de programmes&quot;._x000a_Le dispositif &quot;Étude &quot;solaire thermique&quot;&quot; pourrait m'intéresser car j'ai pour projet de ..._x000a_J'ai besoin d'être accompagné(e) sur ..._x000a__x000a_Merci d'avance pour votre appel"/>
    <n v="627507022"/>
    <x v="25"/>
    <s v="user_help: unknown / questionnaire . parcours: je ne sais pas par où commencer / siret: 82778977700014 / codeNaf: 41.10D / codeNAF1: / ville: SAINTE-CROIX / codePostal: 12260 / région: Occitanie / structure_sizes: TPE / denomination: SCI RICARD / secteur: Supports juridiques de program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08T00:00:00"/>
    <s v="crost@alizonindustrie.fr"/>
    <s v="Rost"/>
    <s v="Corinne"/>
    <n v="41064619400077"/>
    <m/>
    <s v="Bonjour,_x000a__x000a_Mon entreprise a une activité de type &quot;Commerce de gros de fournitures et équipements industriels divers&quot;._x000a_Le dispositif &quot;Investissement &quot;recharge véhicules électriques&quot;&quot; pourrait m'intéresser car j'ai pour projet de remplacer les véhicules à énergie fossile par des véhicules électriques._x000a_J'ai besoin d'être accompagné(e) sur la partie mise en place des bornes de recharge électrique._x000a__x000a_Merci d'avance pour votre appel"/>
    <n v="33756023665"/>
    <x v="56"/>
    <s v="user_help: precise / questionnaire . parcours: objectif précis / siret: 41064619400077 / codeNaf: 46.69B / codeNAF1: / ville: VALENCE / codePostal: 26000 / région: Auvergne-Rhône-Alpes / structure_sizes: PME / denomination: ALIZON INDUSTRIE / secteur: Commerce de gros de fournitures et équipements industriel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admin@abian.eus"/>
    <s v="Conde"/>
    <s v="Asier"/>
    <n v="90516184000012"/>
    <m/>
    <s v="Bonjour,_x000a__x000a_Mon entreprise a une activité de type &quot;Conseil en relations publiques et communication&quot;._x000a_Le dispositif &quot;Tremplin&quot; pourrait m'intéresser car j'ai pour projet de plastification et diffusion presse._x000a_J'ai besoin d'être accompagné(e) parce que je veux arrêter définitivement d'utiliser du plastique._x000a__x000a_Merci d'avance pour votre appel"/>
    <n v="769306678"/>
    <x v="1"/>
    <s v="user_help: precise / questionnaire . parcours: objectif précis / siret: 90516184000012 / codeNaf: 70.21Z / codeNAF1: / ville: HENDAYE / codePostal: 64700 / région: Nouvelle-Aquitaine / structure_sizes: TPE / denomination: ABIAN / secteur: Conseil en relations publiques et communic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jerome.delorme@j2dao.com"/>
    <s v="DELORME"/>
    <s v="Jérôme"/>
    <n v="79138933100038"/>
    <s v="BUREAU D'ETUDES TECHNIQUES J2DAO (J2DAO)"/>
    <s v="Bonjour,_x000a__x000a_Mon entreprise a une activité de type &quot;Ingénierie, études techniques&quot;._x000a_Le dispositif &quot;Tremplin&quot; pourrait m'intéresser car j'ai pour projet de mettre une ombrière photovoltaïque pouvant alimenter une borne de recharge de véhicule électrique_x000a_J'ai besoin d'être accompagné(e) sur ce projet._x000a__x000a_Merci d'avance pour votre appel"/>
    <n v="246720624"/>
    <x v="1"/>
    <s v="user_help: unknown / questionnaire . parcours: je ne sais pas par où commencer / siret: 79138933100038 / codeNaf: 71.12B / codeNAF1: / ville: GRACAY / codePostal: 18310 / région: Centre-Val de Loire / structure_sizes: TPE / denomination: BUREAU D'ETUDES TECHNIQUES J2DAO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1"/>
    <s v="Annabelle"/>
    <m/>
    <m/>
    <s v="projet d'ombrière pour alimenter une borne de recharge électrique : réorienté PDE"/>
    <m/>
    <m/>
    <d v="2023-12-12T00:00:00"/>
    <s v="Aide prosposée"/>
    <s v="Faire des économies d'énergie"/>
    <s v="https://place-des-entreprises.beta.gouv.fr/besoins/95745"/>
    <s v="CCI"/>
    <s v="sans commentaire"/>
    <m/>
  </r>
  <r>
    <d v="2023-12-08T00:00:00"/>
    <s v="aparsimonibae@gmail.com"/>
    <s v="LAUBOUET"/>
    <s v="Dohon Guylaine"/>
    <n v="91251896600011"/>
    <m/>
    <s v="Bonjour,_x000a__x000a_Mon entreprise a une activité de type &quot;tourisme&quot;._x000a_Le dispositif &quot;Fonds Tourisme Durable&quot; pourrait m'intéresser car j'ai pour projet de ..._x000a_J'ai besoin d'être accompagné(e) sur ..._x000a__x000a_Merci d'avance pour votre appel"/>
    <n v="755902772"/>
    <x v="7"/>
    <s v="user_help: precise / questionnaire . parcours: objectif précis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8T00:00:00"/>
    <s v="pronuit@neuf.fr"/>
    <s v="Rebeix"/>
    <s v="Valerie"/>
    <n v="40206700300028"/>
    <m/>
    <s v="Bonjour,_x000a__x000a_Mon entreprise a une activité de type &quot;Hôtels et hébergement similaire&quot;._x000a_Le dispositif &quot;Étude &quot;solaire thermique&quot;&quot; pourrait m'intéresser car j'ai pour projet d’installer des_x000a_« Carport « avec des panneaux solaires._x000a_J'ai besoin d'être accompagnée sur le projet et les aides éventuelles._x000a__x000a_Merci d'avance pour votre appel."/>
    <n v="613022290"/>
    <x v="25"/>
    <s v="user_help: precise / questionnaire . parcours: objectif précis / siret: 40206700300028 / codeNaf: 55.10Z / codeNAF1: / ville: ISNEAUVILLE / codePostal: 76230 / région: Normandie / structure_sizes: TPE / denomination: PRONUIT SAR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9T00:00:00"/>
    <s v="antho.kawabeziers@gmail.com"/>
    <s v="PLACE"/>
    <s v="ANTHONY"/>
    <n v="51983567200022"/>
    <s v="MOTO POWER 34"/>
    <s v="Bonjour,_x000a__x000a_Mon entreprise a une activité de type &quot;Commerce de moto &quot;._x000a_Le dispositif &quot;Bonus écologique&quot; pourrait m'intéresser car nous venons d'acquérir une moto électrique de 9KW._x000a_J'ai besoin d'être accompagné(e) sur aides possible._x000a__x000a_Nous sommes disponible du mardi au samedi de 9h à 12h et de 14h à 19h._x000a__x000a_Cordialement_x000a__x000a_Merci d'avance pour votre appel"/>
    <n v="467767676"/>
    <x v="20"/>
    <s v="user_help: precise / questionnaire . parcours: objectif précis / siret: 51983567200022 / codeNaf: 45.11Z / codeNAF1: / ville: VILLENEUVE-LES-BEZIERS / codePostal: 34420 / région: Occitanie / structure_sizes: TPE / denomination: MOTO POWER 34 / secteur: Commerce de voitures et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09T00:00:00"/>
    <s v="thierry.hedde@gmail.com"/>
    <s v="HEDDE"/>
    <s v="thierry"/>
    <n v="94986675000019"/>
    <s v="DES TROIS CHEMINS"/>
    <s v="Bonjour,_x000a__x000a_Mon entreprise a une activité de maraichage type &quot;Culture de légumes, de melons, de racines et de tubercules&quot;._x000a_Le dispositif &quot;Bonus écologique&quot; pourrait m'intéresser car nous devons livrer des légumes sur Paris en ZFE. A quel type de véhicule s'applique votre financement._x000a_Pour un utilitaire électriqur de 68k€ une subvention de 9k€ semble négligeable, maispeut-être existe-t'ild'autres subventions plus élevées (tremplin?). Il n'existe pas d'utilitaire critair1 que je sache. Votre subvention s'applique t'elle à véhicule critair2?_x000a__x000a_Merci d'avance pour votre appel"/>
    <n v="632822838"/>
    <x v="20"/>
    <s v="user_help: precise / questionnaire . parcours: objectif précis / siret: 94986675000019 / codeNaf: 01.13Z / codeNAF1: / ville: COUETRON-AU-PERCHE / codePostal: 41170 / région: Centre-Val de Loire / structure_sizes: TPE / denomination: DES TROIS CHEMINS / secteur: Culture de légumes, de melons, de racines et de tubercul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s v="Mail Bonus écologique envoyé le 19/12/23"/>
    <m/>
    <m/>
    <m/>
    <m/>
  </r>
  <r>
    <d v="2023-12-09T00:00:00"/>
    <s v="maxime.delcourt@blanchisseriedes3regions.fr"/>
    <s v="DELCOURT"/>
    <s v="maxime"/>
    <n v="39405072800028"/>
    <m/>
    <s v="Bonjour,_x000a__x000a_Mon entreprise a une activité de type &quot;Blanchisserie-teinturerie de gros&quot;._x000a_Le dispositif &quot;Tremplin&quot; pourrait m'intéresser car j'ai pour projet de réduire ma consommation de lessive et d'énergie pour chauffer l'eau._x000a_J'ai besoin d'être accompagné(e) sur la recherche de financement._x000a__x000a_Merci d'avance pour votre appel"/>
    <n v="33627480122"/>
    <x v="1"/>
    <s v="user_help: precise / questionnaire . parcours: objectif précis / siret: 39405072800028 / codeNaf: 96.01A / codeNAF1: / ville: CHERISY / codePostal: 28500 / région: Centre-Val de Loire / structure_sizes: TPE / denomination: BLANCHISSERIE DES TROIS REGIONS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9T00:00:00"/>
    <s v="maxime@blanchisseriedes3regions.fr"/>
    <s v="delcourt"/>
    <s v="maxime"/>
    <n v="39405072800028"/>
    <m/>
    <s v="Bonjour,_x000a__x000a_Mon entreprise a une activité de type &quot;Blanchisserie-teinturerie de gros&quot;._x000a_Le dispositif &quot;Étude &quot;Économie de la fonctionnalité&quot;&quot; pourrait m'intéresser car j'ai pour projet de renouveler 2 véhicules utilitaires en énergie moins polluante sachant que chaque véhicule fait 500 KM/Jour._x000a_J'ai besoin d'être accompagné(e) sur la recherche de ce type de véhicule et de financement._x000a__x000a_Merci d'avance pour votre appel"/>
    <n v="627480122"/>
    <x v="29"/>
    <s v="user_help: precise / questionnaire . parcours: objectif précis / siret: 39405072800028 / codeNaf: 96.01A / codeNAF1: / ville: CHERISY / codePostal: 28500 / région: Centre-Val de Loire / structure_sizes: TPE / denomination: BLANCHISSERIE DES TROIS REGIONS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09T00:00:00"/>
    <s v="achaboche@wemajin.com"/>
    <s v="CHABOCHE"/>
    <s v="Alexis"/>
    <n v="83249179900017"/>
    <s v="WEMAJ'IN"/>
    <s v="Bonjour,_x000a__x000a_Mon entreprise a une activité de type &quot;Activités des agences de publicité&quot;._x000a_Le dispositif &quot;Tremplin&quot; pourrait m'intéresser car j'ai pour projet de créer un outil de conception de site web vert. Nous avons déjà réalisé un prototype très concluant, mais notre trésorerie ne nous permet pas de continuer le projet et de développer une nouvelle version. Nous avons la capacité de créer des sites sur mesure, optimisés pour le référencement naturel et nous souhaitons créer une nouvelle version dont le processus de conception soit plus rapide. Et ainsi le rendre accessible aussi à des budgets moins importants et démocratisé le fait que vert est compatible avec référencement et esthétisme._x000a_J'ai besoin d'aide sur la partie financière du projet, j'ai besoin de rassembler 100 000€ pour financer ce développement, qui peut-être réalisé par mon équipe en 12 mois. J'ai aussi un autre projet qui sera la continuité de celui-ci afin de boucler la boucle et de montrer qu'un web intélligent est un web décarbonné._x000a__x000a_Ces projets sont extrènements important pour moi, j'ai besoin de participer et de donner l'exemple dans un environnement qui ne bouge pas assez vite selon moi._x000a_Merci d'avance pour votre appel"/>
    <n v="675048709"/>
    <x v="1"/>
    <s v="user_help: precise / questionnaire . parcours: objectif précis / siret: 83249179900017 / codeNaf: 73.11Z / codeNAF1: / ville: AMBERIEU-EN-BUGEY / codePostal: 01500 / région: Auvergne-Rhône-Alpes / structure_sizes: TPE / denomination: WEMAJ'IN / secteur: Activités des agences de public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Annabelle"/>
    <m/>
    <m/>
    <s v="Besoin financement pour le développement d'un outil de conception de site web vert : réorienté PDE"/>
    <m/>
    <m/>
    <d v="2023-12-12T00:00:00"/>
    <s v="Aide prosposée"/>
    <s v="Démarche générale de transition écologique"/>
    <s v="https://place-des-entreprises.beta.gouv.fr/besoins/95751"/>
    <s v="CCI, Bpi"/>
    <m/>
    <m/>
  </r>
  <r>
    <d v="2023-12-10T00:00:00"/>
    <s v="m.garry@citytri.fr"/>
    <s v="GARRY"/>
    <s v="Michelle"/>
    <n v="85089970900024"/>
    <s v="CITYTRI"/>
    <s v="Bonjour,_x000a__x000a_Mon entreprise a une activité de type &quot;...&quot;._x000a_Le dispositif &quot;Diagnostic RSE&quot; pourrait m'intéresser car j'ai pour projet de ..._x000a_J'ai besoin d'être accompagné(e) sur ..._x000a__x000a_Merci d'avance pour votre appel"/>
    <n v="33624799019"/>
    <x v="30"/>
    <m/>
    <x v="6"/>
    <s v="CB"/>
    <m/>
    <m/>
    <s v="Pas de rappel "/>
    <m/>
    <m/>
    <d v="2023-12-11T00:00:00"/>
    <s v="Transmis à PDE"/>
    <m/>
    <m/>
    <m/>
    <m/>
    <m/>
  </r>
  <r>
    <d v="2023-12-10T00:00:00"/>
    <s v="taxis.sebastien@orange.fr"/>
    <s v="senez"/>
    <s v="sebastien"/>
    <n v="49474275200020"/>
    <s v="Taxi Sebastien SENEZ"/>
    <s v="Bonjour,_x000a__x000a_Mon entreprise a une activité de type &quot;Transports de voyageurs par taxis&quot;._x000a_Le dispositif &quot;Programme EVE&quot; pourrait m'intéresser car j'ai pour projet de ..._x000a_J'ai besoin d'être accompagné(e) sur ..._x000a__x000a_Merci d'avance pour votre appel"/>
    <n v="689912437"/>
    <x v="47"/>
    <s v="user_help: precise / questionnaire . parcours: objectif précis / siret: 49474275200020 / codeNaf: 49.32Z / codeNAF1: / ville: CHARMONT-SOUS-BARBUISE / codePostal: 10150 / région: Grand Est / structure_sizes: TPE / denomination: null / secteur: Transports de voyageurs par taxi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10T00:00:00"/>
    <s v="a.de-charentenay@factory.fr"/>
    <s v="de Charentenay"/>
    <s v="Arthur"/>
    <n v="82469332900016"/>
    <m/>
    <s v="Bonjour,_x000a__x000a_Mon entreprise est une PME indépendante dans le secteur de la recherche et la création de lieux. Notre offre principale est la conception et l'aménagement de sites tertiaires. Site intéresser : www.factory.fr_x000a_Le dispositif &quot;Tremplin&quot; pourrait m'intéresser car je m'occupe de la stratégie et du plan d'actions de l'entreprise et je souhaite créer une démarche volontaire Eco-R qui aura vocation à être utilisée sur tous nos projets, qu'une certification environnementale soit demandée ou non par les clients._x000a_J'ai besoin d'être accompagné(e) sur la mission de conception sur mesure de cette méthodologie._x000a__x000a_Merci d'avance pour votre appel,_x000a_Arthur"/>
    <n v="664389240"/>
    <x v="1"/>
    <s v="user_help: precise / questionnaire . parcours: objectif précis / siret: 82469332900016 / codeNaf: 71.12B / codeNAF1: / ville: SAINT-OUEN-SUR-SEINE / codePostal: 93400 / région: Île-de-France / structure_sizes: PME / denomination: LA FACTOR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0T00:00:00"/>
    <s v="olivier.teixido@etechorigin.com"/>
    <s v="Teixido"/>
    <s v="Olivier"/>
    <n v="82890034000013"/>
    <m/>
    <s v="Bonjour,_x000a__x000a_Mon entreprise a une activité de type &quot;Conseil en systèmes et logiciels informatiques&quot;._x000a_Le dispositif &quot;Tremplin&quot; pourrait m'intéresser car j'ai pour projet de ..._x000a_J'ai besoin d'être accompagné(e) sur ..._x000a__x000a_Merci d'avance pour votre appel"/>
    <n v="607829942"/>
    <x v="1"/>
    <s v="user_help: unknown / questionnaire . parcours: je ne sais pas par où commencer / siret: 82890034000013 / codeNaf: 62.02A / codeNAF1: / ville: TRIEL-SUR-SEINE / codePostal: 78510 / région: Île-de-France / structure_sizes: TPE / denomination: ETECH ORIGIN / secteur: Conseil en systèmes et logiciels informa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10T00:00:00"/>
    <s v="centre@laochefitness.com"/>
    <s v="jomby"/>
    <s v="henri"/>
    <n v="42199921000022"/>
    <m/>
    <s v="Bonjour,_x000a__x000a_Mon entreprise a une activité de type &quot;Gestion d'installations sportives&quot;._x000a_Le dispositif &quot;Étude &quot;solaire thermique&quot;&quot; pourrait m'intéresser car j'ai pour projet de ..._x000a_J'ai besoin d'être accompagné(e) sur ..._x000a__x000a_Merci d'avance pour votre appel"/>
    <n v="763038378"/>
    <x v="25"/>
    <s v="user_help: precise / questionnaire . parcours: objectif précis / siret: 42199921000022 / codeNaf: 93.11Z / codeNAF1: / ville: LA ROCHE-SUR-YON / codePostal: 85000 / région: Pays de la Loire / structure_sizes: TPE / denomination: DECAFORME / secteur: Gestion d'installations sportiv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costes_alexandre@orange.fr"/>
    <s v="costes"/>
    <s v="alexandre"/>
    <n v="32793138200011"/>
    <s v="CAFE HOTEL RESTAURANT COSTES FRERES (HOTEL DU CENTRE)"/>
    <s v="Bonjour,_x000a__x000a_Mon entreprise a une activité de type &quot;tourisme&quot;._x000a_Le dispositif &quot;Eco-Défis des artisans et des commerçants&quot; pourrait m'intéresser car j'ai pour projet de refaire mon système de chauffage_x000a_J'ai besoin d'être accompagné(e) sur un diagnostique thermique et de connaitre les systèmes de chauffage les plus favorables pour mon établissement_x000a__x000a_Merci d'avance pour votre appel"/>
    <n v="632858831"/>
    <x v="23"/>
    <s v="user_help: unknown / questionnaire . parcours: je ne sais pas par où commencer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4"/>
    <s v="CB"/>
    <m/>
    <m/>
    <s v="Pas de rappel "/>
    <m/>
    <m/>
    <d v="2023-12-12T00:00:00"/>
    <s v="Transmis à PDE"/>
    <m/>
    <m/>
    <m/>
    <m/>
    <m/>
  </r>
  <r>
    <d v="2023-12-11T00:00:00"/>
    <s v="olivier@pfguerin.com"/>
    <s v="Guerin"/>
    <s v="Olivier"/>
    <n v="34501335300031"/>
    <s v="MAISON GUERIN"/>
    <s v="Bonjour,_x000a__x000a_Mon entreprise a une activité de type &quot;Services funéraires&quot;._x000a_Le dispositif &quot;Prêt Vert&quot; pourrait m'intéresser car j'ai pour projet de construire un ou plusieurs bâtiments à haute performance énergétique..._x000a_J'ai besoin d'être accompagné(e) sur .les financements (Prêts et subventions)_x000a__x000a_Merci d'avance pour votre appel"/>
    <n v="683693005"/>
    <x v="19"/>
    <s v="user_help: precise / questionnaire . parcours: objectif précis / siret: 34501335300031 / codeNaf: 96.03Z / codeNAF1: / ville: GRANVILLE / codePostal: 50400 / région: Normandie / structure_sizes: PME / denomination: MAISON GUERIN / secteur: Services funérai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m/>
    <s v="Transmis à Bpifrance"/>
    <m/>
    <m/>
    <m/>
    <m/>
    <m/>
  </r>
  <r>
    <d v="2023-12-11T00:00:00"/>
    <s v="qualite@vignoblesrousseau.com"/>
    <s v="Rousseau Waldmann"/>
    <s v="Lucie"/>
    <n v="34811793800012"/>
    <s v="SOC EXPLOITATION VIGNOBLES ROUSSEAU"/>
    <s v="Bonjour,_x000a__x000a_Mon entreprise a une activité de viticulture et production de vin._x000a_J'ai actuellement un étudiant en alternance (1an) dans le but de réaliser notre bilan carbone. J'ai appris aujourd'hui que mon entreprise était surement éligible à l'aide au financement &quot;VTE Vert&quot; afin de nous aider à financer ce projet de bilan carbone._x000a_J'ai besoin d'être accompagné(e) pour bien comprendre le fonctionnement de cette aide et le montage du dossier._x000a__x000a_Merci d'avance pour votre appel,_x000a__x000a_Bien cordialement,_x000a__x000a_Lucie Rousseau Waldmann"/>
    <n v="626344490"/>
    <x v="61"/>
    <s v="user_help: unknown / questionnaire . parcours: je ne sais pas par où commencer / siret: 34811793800012 / codeNaf: 01.21Z / codeNAF1: / ville: ABZAC / codePostal: 33230 / région: Nouvelle-Aquitaine / structure_sizes: TPE / denomination: SOC EXPLOITATION VIGNOBLES ROUSSEAU / secteur: Culture de la vign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
    <x v="3"/>
    <s v="CB"/>
    <m/>
    <m/>
    <m/>
    <m/>
    <m/>
    <d v="2024-01-08T00:00:00"/>
    <s v="Transmis à Bpifrance"/>
    <m/>
    <m/>
    <m/>
    <m/>
    <m/>
  </r>
  <r>
    <d v="2023-12-11T00:00:00"/>
    <s v="apetit@apajh-drome.org"/>
    <s v="PETIT"/>
    <s v="Aude"/>
    <n v="38983879800319"/>
    <s v="ASSOCIATION POUR ADULTES ET JEUNES HANDICAPES DE LA DROME (APAJH DE LA DROME)"/>
    <s v="Bonjour,_x000a__x000a_Nous avons un projet d'achat d'une fourgonnette électrique sans permis pour permettre aux travailleurs en situation de handicap de 2 de nos ESAT de pouvoir effectuer les livraisons en autonomie tout en poursuivant la démarche de transition énergétique dans laquelle s'inscrit l'association._x000a__x000a_Le dispositif &quot;Bonus écologique&quot; nous intéresse pour ce projet pour lequel nous avons déjà effectué une demande de co-financement dans le cadre du dispositif &quot;véhicule adapté&quot; de la Mission Handicap de la Région AURA._x000a__x000a_Vous remerciant par avance pour votre retour, je vous adresse mes respectueuses salutations._x000a__x000a_Aude PETIT"/>
    <n v="756057970"/>
    <x v="20"/>
    <s v="user_help: precise / questionnaire . parcours: objectif précis / siret: 38983879800319 / codeNaf: 87.30B / codeNAF1: / ville: CREST / codePostal: 26400 / région: Auvergne-Rhône-Alpes / structure_sizes: PME / denomination: ASSOCIATION POUR ADULTES ET JEUNES HANDICAPES DE LA DROME / secteur: Hébergement social pour handicapés phys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1T00:00:00"/>
    <s v="Transmis à PDE"/>
    <m/>
    <m/>
    <m/>
    <m/>
    <m/>
  </r>
  <r>
    <d v="2023-12-11T00:00:00"/>
    <s v="hbarre@techprofils.com"/>
    <s v="BARRE"/>
    <s v="HELENE"/>
    <n v="41149953600018"/>
    <s v="TECH PROFILS"/>
    <s v="Bonjour,_x000a__x000a_Mon entreprise a une activité de type &quot;Profilage à froid par formage ou pliage&quot;._x000a_Le dispositif &quot;Rénovation énergétique&quot; pourrait m'intéresser car j'ai pour projet de ..._x000a_J'ai besoin d'être accompagné(e) sur ..._x000a__x000a_Merci d'avance pour votre appel"/>
    <n v="243404990"/>
    <x v="22"/>
    <s v="user_help: precise / questionnaire . parcours: objectif précis / siret: 41149953600018 / codeNaf: 24.33Z / codeNAF1: / ville: LE GRAND-LUCE / codePostal: 72150 / région: Pays de la Loire / structure_sizes: TPE / denomination: TECH PROFILS / secteur: Profilage à froid par formage ou pliag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2T00:00:00"/>
    <s v="Transmis à PDE"/>
    <m/>
    <m/>
    <m/>
    <m/>
    <m/>
  </r>
  <r>
    <d v="2023-12-11T00:00:00"/>
    <s v="david@logitourisme.com"/>
    <s v="Blanchard"/>
    <s v="David"/>
    <n v="50835389300037"/>
    <s v="LOGITOURISME (LOGITOURISME) (LTI)"/>
    <s v="Bonjour,_x000a__x000a_Mon entreprise a une activité conseil, formation et création de médias numériques_x000a_Le dispositif &quot;Formations-actions Baisse les watts&quot; m'intéresse car j'ai pour projet de former toute mon équipe (8 personnes) et de mieux communiquer sur nos engagements vers nos clients._x000a_Merci d'avance pour votre appel"/>
    <n v="632839314"/>
    <x v="42"/>
    <s v="user_help: precise / questionnaire . parcours: objectif précis / siret: / codeNaf: / codeNAF1: / ville: / codePostal: / région: Bourgogne-Franche-Comté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2T00:00:00"/>
    <s v="Transmis à PDE"/>
    <m/>
    <m/>
    <m/>
    <m/>
    <m/>
  </r>
  <r>
    <d v="2023-12-11T00:00:00"/>
    <s v="laurentg.itibis@gmail.com"/>
    <s v="GREFF"/>
    <s v="LAURENT"/>
    <n v="48049986200047"/>
    <s v="ITINERAIRES BIS GRAND LILLE"/>
    <s v="Bonjour,_x000a__x000a_Mon entreprise a une activité de type &quot;Autres transports routiers de voyageurs&quot;._x000a_Le dispositif &quot;Programme EVE&quot; pourrait m'intéresser car j'ai pour projet de réduire mon impact CO2 par le remplacement de véhicules thermiques par des véhicules plus propres : électriques, hybrides._x000a__x000a_J'ai besoin d'être accompagné sur le choix des bonnes solutions et la question du financement._x000a__x000a_Merci_x000a__x000a_Merci d'avance pour votre appel"/>
    <n v="626560565"/>
    <x v="47"/>
    <s v="user_help: precise / questionnaire . parcours: objectif précis / siret: 48049986200047 / codeNaf: 49.39B / codeNAF1: / ville: BERSEE / codePostal: 59235 / région: Hauts-de-France / structure_sizes: PME / denomination: ITINERAIRES BIS GRAND LILLE / secteur: Autres transports routiers de voyageu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s v="Bonus écologique"/>
    <m/>
    <d v="2023-12-12T00:00:00"/>
    <s v="Transmis à PDE"/>
    <m/>
    <m/>
    <m/>
    <m/>
    <m/>
  </r>
  <r>
    <d v="2023-12-11T00:00:00"/>
    <s v="jbkerleroux@alliance-medicale-services.com"/>
    <s v="KERLEROUX"/>
    <s v="Jean-Baptiste"/>
    <n v="43244819900039"/>
    <s v="ALLIANCE MEDICALE SERVICES"/>
    <s v="Bonjour,_x000a__x000a_Mon entreprise a une activité de type &quot;Commerce de gros de produits pharmaceutiques&quot;._x000a_Le dispositif &quot;Coup de pouce Chauffage&quot; pourrait m'intéresser car j'ai pour projet de ..._x000a_J'ai besoin d'être accompagné(e) sur ..._x000a__x000a_Merci d'avance pour votre appel"/>
    <n v="684559168"/>
    <x v="12"/>
    <s v="user_help: precise / questionnaire . parcours: objectif précis / siret: 43244819900039 / codeNaf: 46.46Z / codeNAF1: / ville: LANDIVISIAU / codePostal: 29400 / région: Bretagne / structure_sizes: TPE / denomination: ALLIANCE MEDICALE SERVICES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m/>
    <m/>
    <m/>
    <m/>
    <s v="Doublon"/>
    <m/>
    <m/>
    <m/>
    <m/>
    <m/>
  </r>
  <r>
    <d v="2023-12-11T00:00:00"/>
    <s v="kcueff@alliance-medicale-services.com"/>
    <s v="CUEFF"/>
    <s v="Karine"/>
    <n v="43244819900039"/>
    <s v="ALLIANCE MEDICALE SERVICES"/>
    <s v="Bonjour,_x000a__x000a_Mon entreprise a une activité de type &quot;prestation de santé à domicile&quot;._x000a_Le dispositif &quot;Coup de pouce Chauffage&quot; pourrait m'intéresser car j'ai pour projet de pose de panneaux photovoltaïque que le toit de nos bâtiments ou dans le parc afin de diminuer les coûts énergétiques sur notre siège._x000a__x000a_J'ai besoin d'être accompagné(e) sur le financement de ce projet et les aides auxquelles nous pouvons prétendre._x000a__x000a_Merci d'avance pour votre appel"/>
    <n v="298247070"/>
    <x v="12"/>
    <m/>
    <x v="5"/>
    <s v="CB"/>
    <m/>
    <m/>
    <s v="Pas de rappel "/>
    <m/>
    <m/>
    <d v="2023-12-12T00:00:00"/>
    <s v="Transmis à PDE"/>
    <m/>
    <m/>
    <m/>
    <m/>
    <m/>
  </r>
  <r>
    <d v="2023-12-11T00:00:00"/>
    <s v="g.dorison@contex.fr"/>
    <s v="DORISON"/>
    <s v="GUILLAUME"/>
    <n v="85118802900017"/>
    <s v="CONTEX CONSEIL"/>
    <s v="Bonjour,_x000a__x000a_Mon entreprise a une activité de type &quot;Conseil pour les affaires et autres conseils de gestion&quot;._x000a_Le dispositif &quot;Bonus écologique&quot; pourrait m'intéresser car j'ai pour projet de ..._x000a_J'ai besoin d'être accompagné(e) sur ..._x000a__x000a_Merci d'avance pour votre appel"/>
    <n v="667251632"/>
    <x v="20"/>
    <s v="user_help: unknown / questionnaire . parcours: je ne sais pas par où commencer / siret: 85118802900017 / codeNaf: 70.22Z / codeNAF1: / ville: BUC / codePostal: 78530 / région: Île-de-France / structure_sizes: TPE / denomination: CONTEX CONSEI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m/>
    <m/>
    <d v="2023-12-12T00:00:00"/>
    <s v="Transmis à PDE"/>
    <m/>
    <m/>
    <m/>
    <m/>
    <m/>
  </r>
  <r>
    <d v="2023-12-11T00:00:00"/>
    <s v="agence.petra@gmail.com"/>
    <s v="Stéphanie"/>
    <s v="Belin julien"/>
    <n v="52871212800016"/>
    <s v="AGENCE PETRA (PETRA)"/>
    <s v="Bonjour,_x000a__x000a_Mon entreprise a une activité de type &quot;artisanat&quot;._x000a_Le dispositif &quot;Coup de pouce Chauffage&quot; pourrait m'intéresser car j'ai pour projet de remplacer mon système de chauffage dans mes bureaux._x000a_J'ai besoin d'être accompagné(e) sur ce projet._x000a__x000a_Merci d'avance pour votre appel"/>
    <n v="680964028"/>
    <x v="12"/>
    <s v="user_help: unknown / questionnaire . parcours: je ne sais pas par où commencer / siret: / codeNaf: / codeNAF1: / ville: / codePostal: / région: Nouvelle-Aquitaine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m/>
    <m/>
    <s v="Pas de rappel "/>
    <m/>
    <m/>
    <d v="2023-12-12T00:00:00"/>
    <s v="Transmis à PDE"/>
    <m/>
    <m/>
    <m/>
    <m/>
    <m/>
  </r>
  <r>
    <d v="2023-12-11T00:00:00"/>
    <s v="frederic.cloup-mandavialle@fcm-import.fr"/>
    <s v="Cloup-Mandavialle"/>
    <s v="Frédéric"/>
    <n v="79143015000023"/>
    <s v="Frederic CLOUP-MANDAVIALLE"/>
    <s v="Bonjour,_x000a__x000a_Mon entreprise a une activité de type &quot;Autres intermédiaires du commerce en produits divers&quot;. Je suis Travailleur Indépendant (Agent Commercial) et je travaille essentiellement à partir de mon ordinateur quand je ne suis pas en déplacement pour rencontrer des clients._x000a_Le dispositif &quot;Baisse Les Watts&quot; pourrait m'intéresser car j'ai pour projet de diminuer mes dépenses énergétiques dans le cadre de mon travail._x000a_J'ai besoin d'être accompagné sur les leviers que je peux actionner pour diminuer ma consommation énergétique._x000a__x000a_Merci d'avance pour l'aide que vous pourriez m'apporter._x000a__x000a_Cordialement,_x000a__x000a_Frédéric Cloup-Mandavialle"/>
    <n v="637403213"/>
    <x v="15"/>
    <s v="user_help: unknown / questionnaire . parcours: je ne sais pas par où commencer / siret: 79143015000023 / codeNaf: 46.19B / codeNAF1: / ville: ANTONY / codePostal: 92160 / région: Île-de-France / structure_sizes: TPE / denomination: null / secteur: Autres intermédiaires du commerce en produit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s v="Baisse les watts"/>
    <m/>
    <d v="2023-12-12T00:00:00"/>
    <s v="Transmis à PDE"/>
    <m/>
    <m/>
    <m/>
    <m/>
    <m/>
  </r>
  <r>
    <d v="2023-12-11T00:00:00"/>
    <s v="cyril.ouvrard@asfodep.fr"/>
    <s v="OUVRARD"/>
    <s v="Cyril"/>
    <n v="78146080300021"/>
    <s v="ASFODEP (ASFODEP INSERTION)"/>
    <s v="Bonjour,_x000a__x000a_Mon entreprise a une activité de type &quot;Formation continue d'adultes&quot;._x000a_Le dispositif &quot;Baisse Les Watts&quot; pourrait m'intéresser car j'ai besoin d'être accompagné sur la possibilité de diminuer nos consommations électriques._x000a__x000a_Merci d'avance pour votre appel"/>
    <n v="787030220"/>
    <x v="15"/>
    <s v="user_help: unknown / questionnaire . parcours: je ne sais pas par où commencer / siret: 78146080300021 / codeNaf: 85.59A / codeNAF1: / ville: NIORT / codePostal: 79000 / région: Nouvelle-Aquitaine / structure_sizes: PME / denomination: ASFODEP / secteur: Formation continue d'adult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5"/>
    <s v="CB"/>
    <m/>
    <m/>
    <s v="Pas de rappel "/>
    <s v="Baisse les watts"/>
    <m/>
    <d v="2023-12-12T00:00:00"/>
    <s v="Transmis à PDE"/>
    <m/>
    <m/>
    <m/>
    <m/>
    <m/>
  </r>
  <r>
    <d v="2023-12-11T00:00:00"/>
    <s v="direction@acapolmet.fr"/>
    <s v="DUQUESNE"/>
    <s v="ELISABETH"/>
    <n v="77572846200034"/>
    <s v="ASSOCIATION DU FOYER D'OLMET (FOYER D'OLMET)"/>
    <s v="Bonjour,_x000a__x000a_Mon entreprise a une activité de type &quot;Hébergement social pour handicapés mentaux et malades mentaux&quot;._x000a_Le dispositif &quot;Prime à la conversion&quot; pourrait m'intéresser car j'ai pour projet de ..._x000a_J'ai besoin d'être accompagné(e) sur ..._x000a__x000a_Merci d'avance pour votre appel"/>
    <n v="680595915"/>
    <x v="32"/>
    <s v="user_help: precise / questionnaire . parcours: objectif précis / siret: 77572846200034 / codeNaf: 87.20A / codeNAF1: / ville: VIC-SUR-CERE / codePostal: 15800 / région: Auvergne-Rhône-Alpes / structure_sizes: PME / denomination: ASSOCIATION DU FOYER D'OLMET / secteur: Hébergement social pour handicapés mentaux et malades ment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2T00:00:00"/>
    <s v="Transmis à PDE"/>
    <m/>
    <m/>
    <m/>
    <m/>
    <m/>
  </r>
  <r>
    <d v="2023-12-11T00:00:00"/>
    <s v="jf.varnoux@sogeic.com"/>
    <s v="VARNOUX"/>
    <s v="Jean-François"/>
    <n v="49266307500025"/>
    <m/>
    <s v="Bonjour,_x000a__x000a_Mon entreprise a une activité informatique SSII et à actuellement un service d'hébergement de serveur pour des clients, nous voulons réduire le coût électrique._x000a_Le dispositif &quot;Étude &quot;Photovoltaïque&quot;&quot; pourrait m'intéresser car j'ai pour projet de ..._x000a_J'ai besoin d'être accompagné(e) sur ..._x000a__x000a_Merci d'avance pour votre appel"/>
    <n v="613262329"/>
    <x v="62"/>
    <s v="user_help: precise / questionnaire . parcours: objectif précis / siret: 49266307500025 / codeNaf: 46.51Z / codeNAF1: / ville: ANGOULEME / codePostal: 16000 / région: Nouvelle-Aquitaine / structure_sizes: TPE / denomination: SOGEIC SYSTEM / secteur: Comm. de gros d'ordinat., d'éqpts informatiq. périph. &amp; logiciel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r.martin@cocagnehautegaronne.org"/>
    <s v="MARTIN"/>
    <s v="Rémy"/>
    <n v="50008495900021"/>
    <m/>
    <s v="Bonjour,_x000a__x000a_Notre coopérative Jardins du Comminges (SCIC SAS, atelier chantier d'insertion, 35 ETP, Huos (31210) développe des activités maraichage bio, esaces verts en atelier chantier d'insertion._x000a_Nous venons d'acquérir un bâtiment de 1000m2 à rénover pour le projet tiers-lieu Oasis Gourmand._x000a_Nous avons besoin d'être accompagné(e) sur l'efficacité énergétique de ce bâtiment._x000a__x000a_Merci d'avance pour votre appel."/>
    <n v="679208499"/>
    <x v="14"/>
    <s v="user_help: precise / questionnaire . parcours: objectif précis / siret: 50008495900021 / codeNaf: 88.99B / codeNAF1: / ville: SAINT-GAUDENS / codePostal: 31800 / région: Occitanie / structure_sizes: PME / denomination: JARDINS DU COMMING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florian.ledoux@synergee.com"/>
    <s v="LEDOUX"/>
    <s v="FLORIAN"/>
    <n v="52829499400025"/>
    <s v="SYNERGEE FRANCE"/>
    <s v="Madame, Monsieur,_x000a__x000a_Je me permets de vous contacter au nom de l'entreprise SYNERGEE, où je supervise actuellement un projet d'installation de panneaux photovoltaïques sur le toit de notre établissement._x000a__x000a_Nous sommes très intéressés par la transition vers des sources d'énergie renouvelables et souhaitons nous assurer que notre démarche respecte toutes les directives et procédures nécessaires. Cependant, nous rencontrons des difficultés à déterminer par où commencer et les étapes précises à suivre pour mener à bien ce projet._x000a__x000a_Pourriez-vous nous fournir des informations détaillées sur la procédure à suivre pour l'installation de panneaux photovoltaïques ? Nous aimerions notamment connaître les démarches administratives nécessaires, les normes à respecter, les aides ou subventions disponibles, ainsi que tout conseil que vous pourriez nous offrir pour faciliter ce processus._x000a__x000a_Nous sommes pleinement engagés dans ce projet et souhaitons nous assurer que notre installation soit réalisée de manière efficace, sûre et conforme aux réglementations en vigueur._x000a__x000a_Nous vous remercions par avance pour votre aide et votre expertise, et restons à votre disposition pour toute information complémentaire que vous pourriez requérir concernant notre projet._x000a__x000a_Dans l'attente de votre réponse, veuillez agréer, Madame, Monsieur, l'expression de mes salutations distinguées._x000a_Merci d'avance pour votre appel"/>
    <n v="678863783"/>
    <x v="27"/>
    <s v="user_help: precise / questionnaire . parcours: objectif précis / siret: 52829499400025 / codeNaf: 62.02A / codeNAF1: / ville: MENDE / codePostal: 48000 / région: Occitanie / structure_sizes: PME / denomination: SYNERGEE FRANCE / secteur: Conseil en systèmes et logiciels informa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s v="Pas de rappel "/>
    <m/>
    <m/>
    <d v="2023-12-12T00:00:00"/>
    <s v="Aide prosposée"/>
    <s v="Faire des économies d'énergie"/>
    <s v="https://place-des-entreprises.beta.gouv.fr/besoins/95619"/>
    <s v="CCI"/>
    <s v="Mail envoyé avec le lien vers la liste des bureaux d'études RGE (domaine du photovoltaïque) et la liste des installateurs Quali PV."/>
    <m/>
  </r>
  <r>
    <d v="2023-12-11T00:00:00"/>
    <s v="combebelle@gmail.com"/>
    <s v="Camelot"/>
    <s v="Anne"/>
    <n v="44300443700010"/>
    <m/>
    <s v="Bonjour,_x000a_Nous sommes éleveurs et fabriquons des fromages._x000a_Nous souhaitons équiper notre entreprise de panneaux photovoltaïques pour l’auto consommation en majeure partie avec un système de batterie de stockage._x000a_Y a-t-il des aides ?_x000a_Merci pour votre réponse._x000a_Cordialement_x000a_Anne Camelot"/>
    <n v="631929964"/>
    <x v="62"/>
    <m/>
    <x v="1"/>
    <s v="COS"/>
    <m/>
    <m/>
    <m/>
    <m/>
    <m/>
    <m/>
    <m/>
    <m/>
    <m/>
    <m/>
    <m/>
    <m/>
  </r>
  <r>
    <d v="2023-12-11T00:00:00"/>
    <s v="architecte.cinquin@wanadoo.fr"/>
    <s v="CINQUIN"/>
    <s v="Nathalie"/>
    <n v="79095997700014"/>
    <m/>
    <s v="Bonjour,_x000a__x000a_Mon entreprise a une activité de type &quot;Activités d'architecture&quot;._x000a_J'ai fait l'acquisition d'un batiment de bureaux à rénover (Date de 1910 - est totalement à rénover)_x000a_J'ai besoin d'être accompagné(e) sur l'investissement solaire ou bois. Quel accompagnement serait le plus pertinent ?_x000a__x000a_Merci d'avance pour votre appel"/>
    <n v="474896186"/>
    <x v="53"/>
    <s v="user_help: precise / questionnaire . parcours: objectif précis / siret: 79095997700014 / codeNaf: 71.11Z / codeNAF1: / ville: CUBLIZE / codePostal: 69550 / région: Auvergne-Rhône-Alpes / structure_sizes: TPE / denomination: NATHALIE CINQUIN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o.fortin@meral-sa.fr"/>
    <s v="FORTIN"/>
    <s v="OLIVIER"/>
    <n v="32269745900012"/>
    <m/>
    <s v="Bonjour,_x000a__x000a_Mon entreprise a une activité de type &quot;Fabrication autres meubles &amp; industries connexes de l'ameublement&quot;._x000a_Le dispositif &quot;Étude &quot;solaire thermique&quot;&quot; pourrait m'intéresser car j'ai pour projet de réaliser l'installation de panneaux solaires au sol en autoconsommation._x000a_J'ai besoin d'être accompagné(e) sur l'accompagnement de financement d'une installation de panneaux solaires au sol, qui est déjà chiffrée._x000a__x000a_Merci d'avance pour votre appel"/>
    <n v="672757325"/>
    <x v="25"/>
    <s v="user_help: precise / questionnaire . parcours: objectif précis / siret: 32269745900012 / codeNaf: 31.09B / codeNAF1: / ville: AUBIGNE-RACAN / codePostal: 72800 / région: Pays de la Loire / structure_sizes: PME / denomination: MERAL / secteur: Fabrication autres meubles &amp; industries connexes de l'ameublemen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info@berishabois.com"/>
    <s v="BERISHA"/>
    <s v="Ardian"/>
    <n v="53767334500022"/>
    <m/>
    <s v="Bonjour,_x000a__x000a_Mon entreprise a une activité de type &quot;Exploitation forestière&quot;._x000a_Le dispositif &quot;Étude &quot;Performance produits&quot;&quot; pourrait m'intéresser car j'ai pour projet de ..._x000a_J'ai besoin d'être accompagné(e) sur ..._x000a__x000a_Merci d'avance pour votre appel"/>
    <n v="646464719"/>
    <x v="63"/>
    <s v="user_help: precise / questionnaire . parcours: objectif précis / siret: 53767334500022 / codeNaf: 02.20Z / codeNAF1: / ville: FLEURY-EN-BIERE / codePostal: 77930 / région: Île-de-France / structure_sizes: TPE / denomination: PEMA / secteur: Exploitation forestière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1T00:00:00"/>
    <s v="jeanne.mader@agence-pgo.fr"/>
    <s v="Mader"/>
    <s v="Jeanne"/>
    <n v="50740062000039"/>
    <s v="P G O"/>
    <s v="Bonjour,_x000a__x000a_Nous sommes une agence d'évènementiel et nous venons d'entamer les procédures afin d'être certifiés ISO 20121._x000a__x000a_Y'a-t-il une aide de l'Etat relative à cette labélisation ?"/>
    <n v="649334072"/>
    <x v="1"/>
    <s v="user_help: precise / questionnaire . parcours: objectif précis / siret: 50740062000039 / codeNaf: 82.30Z / codeNAF1: / ville: TOULOUSE / codePostal: 31000 / région: Occitanie / structure_sizes: TPE / denomination: P G O / secteur: Organisation de foires, salons professionnels et congrè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2T00:00:00"/>
    <s v="yves.bisson@laposte.net"/>
    <s v="Bisson"/>
    <s v="Yves"/>
    <n v="81368749800028"/>
    <s v="BISSON"/>
    <s v="Bonjour,_x000a__x000a_Mon entreprise a une activité de type &quot;Restauration de type rapide&quot;._x000a_Le dispositif &quot;Eco-Défis des artisans et des commerçants&quot; pourrait m'intéresser car j'ai pour projet de l'efficience énergétique de mes frigos_x000a_J'ai besoin d'être accompagné(e) sur l addaptation de mon système de froid_x000a__x000a_Merci d'avance pour votre appel"/>
    <n v="662494904"/>
    <x v="23"/>
    <s v="user_help: unknown / questionnaire . parcours: je ne sais pas par où commencer / siret: 81368749800028 / codeNaf: 56.10C / codeNAF1: / ville: BESANCON / codePostal: 25000 / région: Bourgogne-Franche-Comté / structure_sizes: TPE / denomination: BISSON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4"/>
    <s v="CB"/>
    <m/>
    <m/>
    <s v="Pas de rappel "/>
    <m/>
    <m/>
    <d v="2023-12-18T00:00:00"/>
    <s v="Transmis à PDE"/>
    <m/>
    <m/>
    <m/>
    <m/>
    <m/>
  </r>
  <r>
    <d v="2023-12-12T00:00:00"/>
    <s v="quentin.tizon@ademe.fr"/>
    <s v="Tizon"/>
    <s v="Quentin"/>
    <n v="39358004800014"/>
    <m/>
    <s v="Bonjour,_x000a__x000a_Ceci est un test de Quentin Tizon de l'ADEME pour voir le fonctionnement du service._x000a__x000a_Merci d'avance pour votre appel"/>
    <n v="231468968"/>
    <x v="42"/>
    <s v="user_help: unknown / questionnaire . parcours: je ne sais pas par où commencer / siret: 39358004800014 / codeNaf: 43.91A / codeNAF1:  / ville: LES HAUTS-DE-CAUX / codePostal: 76190 / région: Normandie / structure_sizes: TPE / denomination: SARL DUCHESNE / secteur: Travaux de charpen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unknown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2"/>
    <s v="CB"/>
    <m/>
    <m/>
    <m/>
    <m/>
    <m/>
    <m/>
    <s v="Test"/>
    <m/>
    <m/>
    <m/>
    <m/>
    <m/>
  </r>
  <r>
    <d v="2023-12-12T00:00:00"/>
    <s v="vincent@lafabriquedespieds.com"/>
    <s v="Fournier"/>
    <s v="Vincent"/>
    <n v="83909473700021"/>
    <s v="LA FABRIQUE DES PIEDS"/>
    <s v="Bonjour,_x000a__x000a_Mon entreprise a une activité de type &quot;Fabrication autres meubles &amp; industries connexes de l'ameublement&quot;._x000a_Le dispositif &quot;Diag Perf'Immo&quot; pourrait m'intéresser car j'aimerais baisser la consommation d'énergie de la société_x000a_J'ai besoin d'être accompagné(e) sur le financement des travaux d'isolation_x000a__x000a_Merci d'avance pour votre appel"/>
    <n v="625574015"/>
    <x v="17"/>
    <s v="user_help: unknown / questionnaire . parcours: je ne sais pas par où commencer / siret: 83909473700021 / codeNaf: 31.09B / codeNAF1: / ville: LA CHAPELLE D'ARMENTIERES / codePostal: 59930 / région: Hauts-de-France / structure_sizes: TPE / denomination: LA FABRIQUE DES PIEDS / secteur: Fabrication autres meubles &amp; industries connexes de l'ameublemen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oline"/>
    <m/>
    <m/>
    <m/>
    <m/>
    <m/>
    <m/>
    <s v="Transmis à Bpifrance"/>
    <m/>
    <m/>
    <m/>
    <m/>
    <m/>
  </r>
  <r>
    <d v="2023-12-12T00:00:00"/>
    <s v="ela.ozturk@millenium-sas.com"/>
    <s v="Ozturk"/>
    <s v="Ela"/>
    <n v="42948631900024"/>
    <s v="MILLENIUM"/>
    <s v="Bonjour,_x000a__x000a_Mon entreprise a une activité de type &quot;Nettoyage courant des bâtiments&quot;._x000a_Le dispositif &quot;Formations RSE&quot; pourrait m'intéresser car j'ai pour projet d'améliorer notre performance dans la transition écologique._x000a_J'ai besoin d'être accompagné(e) sur les thématiques de la RSE pour savoir si mes projets en cours (en tant que responsable QHSE) sont en adéquation avec la nature de notre activité et conforme à la règlementation._x000a__x000a_Merci d'avance pour votre retour par mail."/>
    <n v="695200995"/>
    <x v="24"/>
    <s v="user_help: unknown / questionnaire . parcours: je ne sais pas par où commencer / siret: 42948631900024 / codeNaf: 81.21Z / codeNAF1: / ville: IGNY / codePostal: 91430 / région: Île-de-France / structure_sizes: ETI,GE / denomination: MILLENIUM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certification"/>
    <x v="3"/>
    <s v="Coline"/>
    <m/>
    <m/>
    <m/>
    <m/>
    <m/>
    <m/>
    <s v="Transmis à Bpifrance"/>
    <m/>
    <m/>
    <m/>
    <m/>
    <m/>
  </r>
  <r>
    <d v="2023-12-12T00:00:00"/>
    <s v="gregory.boisiaud@cholet-cablage.fr"/>
    <s v="Boisiaud"/>
    <s v="Gregory"/>
    <n v="82448336600012"/>
    <s v="CHOLET CABLAGE INDUSTRIE"/>
    <s v="Bonjour,_x000a__x000a_Mon entreprise a une activité de type &quot;Concept. d'ens. &amp; assembl s/site d'éqpts ctrle des processus ind.&quot;._x000a_Le dispositif &quot;Formations RSE&quot; pourrait m'intéresser,_x000a_J'ai besoin d'être accompagné sur un plan d'action_x000a__x000a_Merci d'avance pour votre appel"/>
    <n v="241581600"/>
    <x v="24"/>
    <s v="user_help: unknown / questionnaire . parcours: je ne sais pas par où commencer / siret: 82448336600012 / codeNaf: 33.20C / codeNAF1: / ville: CHOLET / codePostal: 49300 / région: Pays de la Loire / structure_sizes: PME / denomination: CHOLET CABLAGE INDUSTRIE / secteur: Concept. d'ens. &amp; assembl s/site d'éqpts ctrle des processus ind.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oline"/>
    <m/>
    <m/>
    <m/>
    <m/>
    <m/>
    <m/>
    <s v="Transmis à Bpifrance"/>
    <m/>
    <m/>
    <m/>
    <m/>
    <m/>
  </r>
  <r>
    <d v="2023-12-12T00:00:00"/>
    <s v="qualite@garos-energie.fr"/>
    <s v="SECHET"/>
    <s v="christelle"/>
    <n v="33004398500028"/>
    <s v="GAROS ENERGIE (SA2EI)"/>
    <s v="Bonjour,_x000a__x000a_Mon entreprise a une activité de type &quot;Fabrication de matériel de distribution et de commande électrique&quot;._x000a_Le dispositif &quot;Formations RSE&quot; pourrait m'intéresser car j'ai pour projet de ..._x000a_J'ai besoin d'être accompagné(e) sur ..._x000a__x000a_Merci d'avance pour votre appel"/>
    <n v="666637402"/>
    <x v="24"/>
    <s v="user_help: unknown / questionnaire . parcours: je ne sais pas par où commencer / siret: 33004398500028 / codeNaf: 27.12Z / codeNAF1:  / ville: SAINTE-LUCE-SUR-LOIRE / codePostal: 44980 / région: Pays de la Loire / structure_sizes: PME / denomination: GAROS ENERGIE / secteur: Fabrication de matériel de distribution et de commande électriqu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3"/>
    <s v="Coline"/>
    <m/>
    <m/>
    <m/>
    <m/>
    <m/>
    <d v="2023-12-13T00:00:00"/>
    <s v="Transmis à Bpifrance"/>
    <m/>
    <m/>
    <m/>
    <m/>
    <m/>
  </r>
  <r>
    <d v="2023-12-12T00:00:00"/>
    <s v="castelpraline@gmail.com"/>
    <s v="Boyer"/>
    <s v="Mickael"/>
    <n v="81973512700022"/>
    <s v="L'ETAL DU PRALINE"/>
    <s v="Bonjour,_x000a__x000a_Mon entreprise a une activité de type &quot;Pâtisserie&quot;._x000a_Le dispositif &quot;Formations RSE&quot; pourrait m'intéresser car j'ai pour projet de ..._x000a_J'ai besoin d'être accompagné(e) sur ..._x000a__x000a_Merci d'avance pour votre appel"/>
    <n v="254001213"/>
    <x v="24"/>
    <s v="user_help: unknown / questionnaire . parcours: je ne sais pas par où commencer / siret: 81973512700022 / codeNaf: 10.71D / codeNAF1: / ville: VALENCAY / codePostal: 36600 / région: Centre-Val de Loire / structure_sizes: TPE / denomination: L'ETAL DU PRALINE / secteur: 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14T00:00:00"/>
    <s v="Transmis à Bpifrance"/>
    <m/>
    <m/>
    <m/>
    <m/>
    <m/>
  </r>
  <r>
    <d v="2023-12-12T00:00:00"/>
    <s v="cabinetvalec@gmail.com"/>
    <s v="Valin"/>
    <s v="Dominique"/>
    <n v="82260720600031"/>
    <s v="CABINET VALEC"/>
    <s v="Bonjour,_x000a__x000a_Mon entreprise a une activité de type &quot;Activités comptables&quot;._x000a_Le dispositif &quot;Bonus écologique&quot; pourrait m'intéresser car j'ai pour projet de changer de vehicule_x000a_J'ai besoin d'être accompagné(e) sur le choix du vehicule_x000a__x000a_Merci d'avance pour votre appel"/>
    <n v="262693119063"/>
    <x v="20"/>
    <s v="user_help: precise / questionnaire . parcours: objectif précis / siret: 82260720600031 / codeNaf: 69.20Z / codeNAF1: / ville: SAINT-DENIS / codePostal: 97400 / région: La Réunion / structure_sizes: TPE / denomination: CABINET VALEC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s v="Bonus écologique"/>
    <m/>
    <d v="2023-12-12T00:00:00"/>
    <s v="Transmis à PDE"/>
    <s v="Mail Bonus écologique envoyé le 19/12/23"/>
    <m/>
    <m/>
    <m/>
    <m/>
  </r>
  <r>
    <d v="2023-12-12T00:00:00"/>
    <s v="nathalie_dejesus@cilam.com"/>
    <s v="DEJESUS"/>
    <s v="Nathalie"/>
    <n v="51834647300011"/>
    <s v="CILAM PLF"/>
    <s v="Bonjour,_x000a__x000a_Mon entreprise a une activité de type &quot;Fabrication de lait liquide et de produits frais&quot;._x000a_Le dispositif &quot;Prime à la conversion&quot; pourrait m'intéresser car j'ai pour projet de changement du parc de véhicules de l'entreprise_x000a_J'ai besoin d'être accompagné(e) sur le choix des vehicules( electriques :full hybride ou microhybride- ou vehicules peu polluants ) et les aides inhérentes à ce sujet_x000a__x000a_Merci d'avance pour votre appel"/>
    <n v="262692878748"/>
    <x v="32"/>
    <s v="user_help: unknown / questionnaire . parcours: je ne sais pas par où commencer / siret: 51834647300011 / codeNaf: 10.51A / codeNAF1: / ville: SAINT-DENIS / codePostal: 97400 / région: La Réunion / structure_sizes: PME / denomination: CILAM PLF / secteur: Fabrication de lait liquide et de produits frai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yes / questionnaire . objectif prioritaire . est mon impact environnemental: non / strategy_audits_select: wastes_audit"/>
    <x v="5"/>
    <s v="CB"/>
    <m/>
    <m/>
    <s v="Pas de rappel "/>
    <s v="Prime à la conversion"/>
    <m/>
    <d v="2023-12-12T00:00:00"/>
    <s v="Transmis à PDE"/>
    <s v="Mail Bonus écologique envoyé le 19/12/23"/>
    <m/>
    <m/>
    <m/>
    <m/>
  </r>
  <r>
    <d v="2023-12-12T00:00:00"/>
    <s v="deregnaucourtc@siem-sa.fr"/>
    <s v="DEREGNAUCOURT"/>
    <s v="CAROLINE"/>
    <n v="51905033000017"/>
    <s v="SOCIETE INDUSTRIELLE D'ELECTRO MECANIQUE EN ABREGE SIEM"/>
    <s v="Bonjour,_x000a__x000a_Mon entreprise a une activité de type industriel : tôlerie fine, installations électriques, automatismes, machines spéciales, acoustique indutrielle, mise en conformité machines_x000a_Le dispositif &quot;Baisse Les Watts&quot; pourrait m'intéresser car j'ai pour projet de réduction des consommations d'énergie au sein de l'entreprise et aussi d'impliquer notre personnel dans ces recherches d'économie (Actuellement, ils ne se sentent pas du tout impliqués)_x000a_J'ai besoin d'être accompagnée sur ces problématiques et d'aller plus loin dans ce que nous avons déjà mis en place._x000a__x000a_Merci d'avance pour votre appel"/>
    <n v="778671082"/>
    <x v="15"/>
    <m/>
    <x v="5"/>
    <s v="CB"/>
    <m/>
    <m/>
    <s v="Pas de rappel "/>
    <s v="Baisse les watts"/>
    <m/>
    <d v="2023-12-12T00:00:00"/>
    <s v="Transmis à PDE"/>
    <m/>
    <m/>
    <m/>
    <m/>
    <m/>
  </r>
  <r>
    <d v="2023-12-12T00:00:00"/>
    <s v="stephane.glajean@senariz.fr"/>
    <s v="GLAJEAN"/>
    <s v="STEPHANE"/>
    <n v="43125957100013"/>
    <s v="SENARIZ"/>
    <s v="Bonjour,_x000a__x000a_Mon entreprise a une activité de type &quot;Services d'aménagement paysager&quot;._x000a_Le dispositif &quot;Baisse Les Watts&quot; pourrait m'intéresser car j'ai pour projet de ..._x000a_J'ai besoin d'être accompagné(e) sur ..._x000a__x000a_Merci d'avance pour votre appel"/>
    <n v="643706825"/>
    <x v="15"/>
    <s v="user_help: unknown / questionnaire . parcours: je ne sais pas par où commencer / siret: 43125957100013 / codeNaf: 81.30Z / codeNAF1:  / ville: PLAISIR / codePostal: 78370 / région: Île-de-France / structure_sizes: PME / denomination: SENARIZ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s v="Baisse les watts"/>
    <m/>
    <d v="2023-12-12T00:00:00"/>
    <s v="Transmis à PDE"/>
    <m/>
    <m/>
    <m/>
    <m/>
    <m/>
  </r>
  <r>
    <d v="2023-12-12T00:00:00"/>
    <s v="peggy@laporte.biz"/>
    <s v="Briset"/>
    <s v="Peggy"/>
    <n v="43325708600028"/>
    <s v="LAPORTE INDUSTRIES"/>
    <s v="Bonjour,_x000a__x000a_Mon entreprise a une activité de type &quot;Fabrication d'articles de sport&quot;._x000a_Le dispositif &quot;Coup de pouce Chauffage&quot; pourrait nous intéresser car nous avons pour projet la construction d'un entrepôt supplémentaire sur lequel seront placés des panneaux photovoltaïques _x000a_J'ai besoin d'être accompagné(e) sur la partie subvention_x000a__x000a_Merci d'avance pour votre appel"/>
    <n v="33778645123"/>
    <x v="12"/>
    <s v="user_help: precise / questionnaire . parcours: objectif précis / siret: 43325708600028 / codeNaf: 32.30Z / codeNAF1:  / ville: FORMERIE / codePostal: 60220 / région: Hauts-de-France / structure_sizes: PME / denomination: LAPORTE INDUSTRIES / secteur: Fabrication d'articles de sport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2T00:00:00"/>
    <s v="Transmis à PDE"/>
    <m/>
    <m/>
    <m/>
    <m/>
    <m/>
  </r>
  <r>
    <d v="2023-12-12T00:00:00"/>
    <s v="arborix.elagage@gmail.com"/>
    <s v="Delacroix"/>
    <s v="Damien"/>
    <n v="82984126100011"/>
    <s v="ARBORIX ELAGAGE"/>
    <s v="Bonjour,_x000a__x000a_Mon entreprise a une activité de type &quot;Services d'aménagement paysager&quot;._x000a_Le dispositif &quot;Baisse Les Watts&quot; pourrait m'intéresser car j'ai pour projet d'augmenter la part de l'électrique dans mon entreprise tout en gardant une consommation basse_x000a_J'ai besoin d'être accompagné(e) sur les bons choix à faire en fonction de mon activité _x000a__x000a_Merci d'avance pour votre prise de contact. Privilégiez le contact par mail car peu joignable par téléphone facilement."/>
    <n v="642006741"/>
    <x v="15"/>
    <s v="user_help: unknown / questionnaire . parcours: je ne sais pas par où commencer / siret: 82984126100011 / codeNaf: 81.30Z / codeNAF1:  / ville: DIVES-SUR-MER / codePostal: 14160 / région: Normandie / structure_sizes: TPE / denomination: ARBORIX ELAGAG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s v="Baisse les watts"/>
    <m/>
    <d v="2023-12-12T00:00:00"/>
    <s v="Transmis à PDE"/>
    <m/>
    <m/>
    <m/>
    <m/>
    <m/>
  </r>
  <r>
    <d v="2023-12-12T00:00:00"/>
    <s v="cecile.laurillard@hotmail.fr"/>
    <s v="laurillard"/>
    <s v="cecile"/>
    <n v="45267450000015"/>
    <s v="EARL DES VERTS TAILLIS"/>
    <s v="Bonjour,_x000a__x000a_Mon entreprise a une activité de type &quot;Culture de céréales (à l'exception du riz), de légumineuses et de graines oléagineuses&quot;._x000a_Le dispositif &quot;Prime à la conversion&quot; pourrait m'intéresser car j'ai pour projet de changement de véhicule utilitaire_x000a_J'ai besoin d'être accompagné(e) sur les différents modes de financement et aides_x000a__x000a_Merci d'avance pour votre appel"/>
    <n v="601090639"/>
    <x v="32"/>
    <s v="user_help: unknown / questionnaire . parcours: je ne sais pas par où commencer / siret: 45267450000015 / codeNaf: 01.11Z / codeNAF1:  / ville: SORBEY / codePostal: 57580 / région: Grand Est / structure_sizes: TPE / denomination: EARL DES VERTS TAILLIS / secteur: Culture de céréales (à l'exception du riz), de légumineuses et de graines oléagineus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unknown / questionnaire . objectif prioritaire . est ma performance énergétique: oui / strategy_audits: no / questionnaire . objectif prioritaire . est mon impact environnemental: oui"/>
    <x v="5"/>
    <s v="CB"/>
    <m/>
    <m/>
    <s v="Pas de rappel "/>
    <s v="Prime à la conversion"/>
    <m/>
    <d v="2023-12-12T00:00:00"/>
    <s v="Transmis à PDE"/>
    <s v="Mail Bonus écologique envoyé le 19/12/23"/>
    <m/>
    <m/>
    <m/>
    <m/>
  </r>
  <r>
    <d v="2023-12-12T00:00:00"/>
    <s v="linda.boye@sudaero.com"/>
    <s v="Boyé"/>
    <s v="Linda"/>
    <n v="38001958800058"/>
    <s v="SUD AERO"/>
    <s v="Bonjour,_x000a__x000a_Mon entreprise a une activité de type &quot;industrie&quot;._x000a_Le dispositif &quot;Engins moins polluants&quot; pourrait m'intéresser car nous avons investi dans des engins non routiers moins polluants._x000a_J'ai besoin d'être accompagné(e) sur la confirmation sur cette démarche de la défiscalisation évoquée._x000a__x000a_Merci d'avance pour votre appel"/>
    <n v="562214747"/>
    <x v="28"/>
    <s v="user_help: unknown / questionnaire . parcours: je ne sais pas par où commencer / siret:  / codeNaf:  / codeNAF1:  / ville:  / codePostal:  / région: Occitanie / structure_sizes: PME / denomination:  / secteur: industrie / entreprise . effectif: 24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5"/>
    <s v="CB"/>
    <m/>
    <m/>
    <s v="Pas de rappel "/>
    <s v="Engins moins polluants"/>
    <m/>
    <d v="2023-12-12T00:00:00"/>
    <s v="Transmis à PDE"/>
    <m/>
    <m/>
    <m/>
    <m/>
    <m/>
  </r>
  <r>
    <d v="2023-12-12T00:00:00"/>
    <s v="villagarlabangemenos@gmail.com"/>
    <s v="Mallet"/>
    <s v="Franck"/>
    <n v="51143965500024"/>
    <m/>
    <s v="Bonjour,_x000a__x000a_Mon entreprise a une activité de type &quot;Location de logements&quot;. Il s'agit d'un meublé de tourisme classé._x000a_Le dispositif &quot;Coup de pouce Chauffage&quot; pourrait m'intéresser car j'ai pour projet de chauffer le bâtiment annexe concerné par cette activité par un système à énergie renouvelable (local actuellement chauffé par des radiateurs électriques ancienne génération._x000a_J'ai besoin d'être accompagné(e) sur le financement de ce projet que nous tardons à réaliser._x000a_Nous avons déjà installé les panneaux solaires sur la partie de notre habitation._x000a__x000a_Merci d'avance pour votre appel"/>
    <n v="662397763"/>
    <x v="12"/>
    <s v="user_help: unknown / questionnaire . parcours: je ne sais pas par où commencer / siret: 51143965500024 / codeNaf: 68.20A / codeNAF1: / ville: GEMENOS / codePostal: [ND] / région: Provence-Alpes-Côte d'Azur / structure_sizes: TPE / denomination: [ND]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8T00:00:00"/>
    <s v="Transmis à PDE"/>
    <m/>
    <m/>
    <m/>
    <m/>
    <m/>
  </r>
  <r>
    <d v="2023-12-12T00:00:00"/>
    <s v="h.lacapere@sopaysage.com"/>
    <s v="LACAPERE"/>
    <s v="Hélène"/>
    <n v="48754634300020"/>
    <m/>
    <s v="Bonjour,_x000a__x000a_Mon entreprise a une activité de type &quot;Services d'aménagement paysager&quot;._x000a_Le dispositif &quot;Booster Éco-Énergie Tertiaire&quot; pourrait m'intéresser car j'ai pour projet de Rénover énergétiquement notre futur bâtiment._x000a_J'ai besoin d'être accompagné(e) sur les subventions_x000a__x000a_Merci d'avance pour votre appel"/>
    <n v="628610829"/>
    <x v="14"/>
    <s v="user_help: precise / questionnaire . parcours: objectif précis / siret: 48754634300020 / codeNaf: 81.30Z / codeNAF1:  / ville: SAINT-LOUP / codePostal: 82340 / région: Occitanie / structure_sizes: TPE / denomination: SUD OUEST PAYSAGE / secteur: Services d'aménagement paysag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2T00:00:00"/>
    <s v="julie.zimmermann@viola-materiaux.fr"/>
    <s v="ZIMMERMANN"/>
    <s v="JULIE"/>
    <n v="57850368200010"/>
    <m/>
    <s v="Bonjour,_x000a__x000a_Notre entreprise a une activité de type &quot;Commerce de gros de bois et de matériaux de construction&quot;._x000a_Le dispositif &quot;Investissement &quot;recharge véhicules électriques&quot;&quot; pourrait nous intéresser car nous avons installé une borne de recharge pour véhicule électrique._x000a_Cette borne va servir à recharger notre propre véhicule mais également être mise à disposition gratuitement des salariés de l'entreprise ainsi que de nos clients._x000a__x000a_Merci d'avance pour votre appel au 03 88 96 00 15_x000a__x000a_Julie ZIMMERMANN"/>
    <n v="3889600515"/>
    <x v="56"/>
    <s v="user_help: precise / questionnaire . parcours: objectif précis / siret: 57850368200010 / codeNaf: 46.73A / codeNAF1:  / ville: ACHENHEIM / codePostal: 67204 / région: Grand Est / structure_sizes: TPE / denomination: ETABLISSEMENTS VIOLA ET FILS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2T00:00:00"/>
    <s v="camping-les-chenes@orange.fr"/>
    <s v="Werner"/>
    <s v="Julien"/>
    <n v="92032131200018"/>
    <m/>
    <s v="Bonjour,_x000a__x000a_Mon entreprise a une activité de type &quot;Terrains de camping et parcs pour caravanes, véhicules de loisirs&quot;._x000a_Le dispositif &quot;Fonds Tourisme Durable&quot; pourrait m'intéresser car j'ai pour projet d'ajouter des batteries à mes panneaux solaires actuelles..._x000a_J'ai besoin d'être accompagné(e) sur le financement de ces dernières _x000a__x000a_Merci d'avance pour votre appel"/>
    <n v="611166867"/>
    <x v="7"/>
    <s v="user_help: precise / questionnaire . parcours: objectif précis / siret: 92032131200018 / codeNaf: 55.30Z / codeNAF1:  / ville: JUNAS / codePostal: 30250 / région: Occitanie / structure_sizes: TPE / denomination: CAMPING LES CHENES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2T00:00:00"/>
    <s v="joel.vitry@orange.fr"/>
    <s v="VITRY"/>
    <s v="Joel"/>
    <n v="38384302600022"/>
    <m/>
    <s v="Bonjour,_x000a__x000a_Mon entreprise a une activité de type &quot;artisanat&quot;._x000a_Le dispositif &quot;Étude &quot;photovoltaïque&quot;&quot; pourrait m'intéresser car j'ai pour projet de ..._x000a_J'ai besoin d'être accompagné(e) sur ..._x000a__x000a_Merci d'avance pour votre appel"/>
    <n v="687943068"/>
    <x v="64"/>
    <s v="user_help: precise / questionnaire . parcours: objectif précis / siret:  / codeNaf:  / codeNAF1:  / ville:  / codePostal:  / région: Bourgogne-Franche-Comté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2T00:00:00"/>
    <s v="sastbs67@gmail.com"/>
    <s v="Steinmetz"/>
    <s v="Thibaut"/>
    <m/>
    <m/>
    <s v="Bonjour,_x000a__x000a_Nous avons une exploitation forestière et j'ai parcouru votre site mais je n'arrive pas à me situer dans quel catégorie pour l'investissement d'une remorque forestière._x000a__x000a_Y at'il une éligibilité d'aide dans ce domaine ? _x000a__x000a_Merci d'avance pour votre retour."/>
    <n v="677762619"/>
    <x v="65"/>
    <m/>
    <x v="1"/>
    <s v="COS"/>
    <m/>
    <m/>
    <m/>
    <m/>
    <m/>
    <m/>
    <m/>
    <m/>
    <m/>
    <m/>
    <m/>
    <m/>
  </r>
  <r>
    <d v="2023-12-12T00:00:00"/>
    <s v="l.toledo@menix.fr"/>
    <s v="Toledo"/>
    <s v="Ludovic"/>
    <n v="33913863800038"/>
    <m/>
    <s v="Bonjour,_x000a_ _x000a_Je viens de terminer un diag décarbon’action financé par la BPI. Nous allons déployer le plan d’action défini en sortie de ce diag. Parmi les projets, nous souhaitons revoir les emballages de nos dispositifs médicaux qui génère beaucoup, trop, de déchets._x000a__x000a_Compte tenu de l’environnement réglementaire autour de notre activité, ce projet nécessite un fort investissement humain et financier afin d’acquérir et qualifier un nouvel équipement pour notre salle blanche._x000a_ _x000a_J’aimerai pouvoir être accompagné financièrement._x000a_ _x000a_Merci pour votre retour,"/>
    <n v="687966845"/>
    <x v="35"/>
    <m/>
    <x v="1"/>
    <s v="COS"/>
    <m/>
    <m/>
    <m/>
    <m/>
    <m/>
    <m/>
    <m/>
    <m/>
    <m/>
    <m/>
    <m/>
    <m/>
  </r>
  <r>
    <d v="2023-12-12T00:00:00"/>
    <s v="michael@lemontdaure.fr"/>
    <s v="FALCON"/>
    <s v="Michael"/>
    <n v="82439205400022"/>
    <m/>
    <s v="Bonjour,_x000a__x000a_Mon entreprise a une activité de type Restauration traditionnelle : www.lemontdaure.fr_x000a__x000a_Le dispositif &quot;Fonds Tourisme Durable&quot; pourrait m'intéresser car j'ai pour projet d'abandonner le chauffage au fioul en faveur d'une technologie adaptée, écologique et durable._x000a_J'ai besoin d'être accompagné sur l'identification de la solution la mieux adaptée et la création d'un dossier de demande d'aide._x000a__x000a_Merci d'avance pour votre appel"/>
    <n v="603067775"/>
    <x v="7"/>
    <s v="user_help: precise / questionnaire . parcours: objectif précis / siret: 82439205400022 / codeNaf: 56.10A / codeNAF1: / ville: LORTET / codePostal: 65250 / région: Occitanie / structure_sizes: TPE / denomination: LE MONT D'AUR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marco.fusaro@ceramica.fr"/>
    <s v="FUSARO"/>
    <s v="MARCO"/>
    <n v="30967677300067"/>
    <s v="CERAMICA"/>
    <s v="Bonjour,_x000a__x000a_Mon entreprise a une activité de type &quot;Commerce de gros de bois et de matériaux de construction&quot;._x000a_Le dispositif &quot;Eco-Défis des artisans et des commerçants&quot; pourrait m'intéresser car j'ai pour projet de ..._x000a_J'ai besoin d'être accompagné(e) sur ..._x000a__x000a_Merci d'avance pour votre appel"/>
    <n v="160181953"/>
    <x v="23"/>
    <s v="user_help: unknown / questionnaire . parcours: je ne sais pas par où commencer / siret: 30967677300067 / codeNaf: 46.73A / codeNAF1: / ville: PONTAULT-COMBAULT / codePostal: 77340 / région: Île-de-France / structure_sizes: PME / denomination: CERAMICA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3-12-18T00:00:00"/>
    <s v="Transmis à PDE"/>
    <m/>
    <m/>
    <m/>
    <m/>
    <m/>
  </r>
  <r>
    <d v="2023-12-13T00:00:00"/>
    <s v="marc.tolani@systeme-u.fr"/>
    <s v="TOLANI"/>
    <s v="MARC"/>
    <n v="52346229900018"/>
    <s v="BRIANDIS"/>
    <s v="Bonjour,_x000a__x000a_Mon entreprise a une activité de type distribution alimentaire_x000a_Le dispositif &quot;Performa Environnement&quot; pourrait m'intéresser pour optimiser l'impact environnemental de mon entreprise_x000a_J'ai besoin d'être accompagné sur le diagnostic et la définition d'un plan d'actions_x000a__x000a_Merci d'avance pour votre appel_x000a__x000a_cdt_x000a_M. TOLANI"/>
    <n v="143621231"/>
    <x v="39"/>
    <s v="user_help: unknown / questionnaire . parcours: je ne sais pas par où commencer / siret: / codeNaf: / codeNAF1: / ville: / codePostal: / région: Île-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4"/>
    <s v="CB"/>
    <m/>
    <m/>
    <s v="Pas de rappel "/>
    <m/>
    <m/>
    <d v="2023-12-18T00:00:00"/>
    <s v="Transmis à PDE"/>
    <m/>
    <m/>
    <m/>
    <m/>
    <m/>
  </r>
  <r>
    <d v="2023-12-13T00:00:00"/>
    <s v="ndonati.andarta@gmail.com"/>
    <s v="Donati"/>
    <s v="Nadia"/>
    <n v="89914305100014"/>
    <s v="ANDARTA"/>
    <s v="Bonjour,_x000a__x000a_Mon entreprise a une activité de type &quot;tertiaire&quot;._x000a_Le dispositif &quot;Eco-Défis des artisans et des commerçants&quot; pourrait m'intéresser car Je souhaite faire le bilan des actions déjà entreprises, détecter des pistes d'optimisation et si possible obtenir un label._x000a__x000a_Merci d'avance pour votre appel"/>
    <n v="427681803"/>
    <x v="23"/>
    <s v="user_help: unknown / questionnaire . parcours: je ne sais pas par où commencer / siret: / codeNaf: / codeNAF1: / ville: / codePostal: / région: Auvergne-Rhône-Alpes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3-12-18T00:00:00"/>
    <s v="Transmis à PDE"/>
    <m/>
    <m/>
    <m/>
    <m/>
    <m/>
  </r>
  <r>
    <d v="2023-12-13T00:00:00"/>
    <s v="optiquesevin@orange.fr"/>
    <s v="Godefroy"/>
    <s v="Natacha"/>
    <n v="38177775400023"/>
    <s v="OPTIQUE SEVIN"/>
    <s v="Bonjour,_x000a__x000a_Mon entreprise a une activité de type &quot;Commerces de détail d'optique&quot;._x000a_Le dispositif &quot;Prêt Action Climat&quot; pourrait m'intéresser car j'ai pour projet de ..._x000a_J'ai besoin d'être accompagné(e) sur ..._x000a__x000a_Merci d'avance pour votre appel"/>
    <n v="233450657"/>
    <x v="37"/>
    <s v="user_help: precise / questionnaire . parcours: objectif précis / siret: 38177775400023 / codeNaf: 47.78A / codeNAF1: / ville: COUTANCES / codePostal: 50200 / région: Normandie / structure_sizes: TPE / denomination: OPTIQUE SEVIN / secteur: Commerces de détail d'optiqu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4T00:00:00"/>
    <s v="Transmis à Bpifrance"/>
    <m/>
    <m/>
    <m/>
    <m/>
    <m/>
  </r>
  <r>
    <d v="2023-12-13T00:00:00"/>
    <s v="sebastien.hugot@sten-sas.com"/>
    <s v="HUGOT"/>
    <s v="Sébastien"/>
    <n v="89001309700039"/>
    <s v="SUNGEN"/>
    <s v="Bonjour,_x000a__x000a_Mon entreprise a une activité de type &quot;Production d'électricité&quot;._x000a_Le dispositif &quot;Prêt Vert&quot; pourrait m'intéresser car j'ai pour projet de realiser une installation photovoltaïque._x000a_J'ai besoin d'être accompagné(e) sur le prêt vert._x000a__x000a_Merci d'avance pour votre appel"/>
    <n v="650506405"/>
    <x v="19"/>
    <s v="user_help: unknown / questionnaire . parcours: je ne sais pas par où commencer / siret: 89001309700039 / codeNaf: 35.11Z / codeNAF1: / ville: PARIS 2 / codePostal: 75002 / région: Île-de-France / structure_sizes: TPE / denomination: SUNGEN / secteur: Production d'électricité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oui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oline"/>
    <m/>
    <m/>
    <m/>
    <m/>
    <m/>
    <d v="2023-12-14T00:00:00"/>
    <s v="Transmis à Bpifrance"/>
    <m/>
    <m/>
    <m/>
    <m/>
    <m/>
  </r>
  <r>
    <d v="2023-12-13T00:00:00"/>
    <s v="n.skrzypezak@socor.fr"/>
    <s v="SKRZYPEZAK"/>
    <s v="Nicolas"/>
    <n v="56206220800128"/>
    <s v="SOC CONTROLE ET RECEPTION DE COMBUSTIBLE"/>
    <s v="Bonjour,_x000a__x000a_Mon entreprise a une activité de type &quot;Analyses, essais et inspections techniques&quot;._x000a_Le dispositif &quot;Diag Ecoconception&quot; pourrait m'intéresser car j'ai pour projet de ..._x000a_J'ai besoin d'être accompagné(e) sur ..._x000a__x000a_Merci d'avance pour votre appel"/>
    <n v="33686088548"/>
    <x v="66"/>
    <s v="user_help: precise / questionnaire . parcours: objectif précis / siret: 56206220800128 / codeNaf: 71.20B / codeNAF1: / ville: DECHY / codePostal: 59187 / région: Hauts-de-France / structure_sizes: PME / denomination: SOC CONTROLE ET RECEPTION DE COMBUSTIBLE / secteur: Analyses, essais et inspection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14T00:00:00"/>
    <s v="Transmis à Bpifrance"/>
    <m/>
    <m/>
    <m/>
    <m/>
    <m/>
  </r>
  <r>
    <d v="2023-12-13T00:00:00"/>
    <s v="marina.garnier45@yahoo.fr"/>
    <s v="FOURNIER"/>
    <s v="MARINA"/>
    <n v="51203116200021"/>
    <s v="AUX DELICES DE GENCAY"/>
    <s v="Bonjour,_x000a__x000a_Mon entreprise a une activité de type &quot;Boulangerie et boulangerie-pâtisserie&quot;._x000a_Le dispositif &quot;Bonus écologique&quot; pourrait m'intéresser car j'ai pour projet de ..._x000a_J'ai besoin d'être accompagné(e) sur ..._x000a__x000a_Merci d'avance pour votre appel"/>
    <n v="665377837"/>
    <x v="20"/>
    <s v="user_help: unknown / questionnaire . parcours: je ne sais pas par où commencer / siret: 51203116200021 / codeNaf: 10.71C / codeNAF1: / ville: SAINT-MAURICE-LA-CLOUERE / codePostal: 86160 / région: Nouvelle-Aquitaine / structure_sizes: TPE / denomination: AUX DELICES DE GENCAY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m/>
    <m/>
    <m/>
    <d v="2023-12-19T00:00:00"/>
    <s v="Mail Bonus Écologique envoyé"/>
    <m/>
    <m/>
    <m/>
    <m/>
    <m/>
  </r>
  <r>
    <d v="2023-12-13T00:00:00"/>
    <s v="winewarrior@hotmail.fr"/>
    <s v="Meauxsoone"/>
    <s v="François"/>
    <n v="50922298000021"/>
    <s v="S&amp;F"/>
    <s v="Bonjour,_x000a__x000a_Mon entreprise a une activité de type &quot;Hébergement touristique et autre hébergement de courte durée&quot;._x000a_Le dispositif &quot;Baisse Les Watts&quot; pourrait m'intéresser car j'ai pour projet de réduire ma consommation electrique_x000a_J'ai besoin d'être accompagné(e) sur cette voie._x000a__x000a_Merci d'avance pour votre appel"/>
    <n v="490653425"/>
    <x v="15"/>
    <s v="user_help: unknown / questionnaire . parcours: je ne sais pas par où commencer / siret: 50922298000021 / codeNaf: 55.20Z / codeNAF1: / ville: CRILLON-LE-BRAVE / codePostal: 84410 / région: Provence-Alpes-Côte d'Azur / structure_sizes: TPE / denomination: S&amp;F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8T00:00:00"/>
    <s v="Transmis à PDE"/>
    <m/>
    <m/>
    <m/>
    <m/>
    <m/>
  </r>
  <r>
    <d v="2023-12-13T00:00:00"/>
    <s v="jean-philippe.beaulieu@prod-active.com"/>
    <s v="BEAULIEU"/>
    <s v="Jean-Philippe"/>
    <n v="89135947300016"/>
    <m/>
    <s v="Bonjour,_x000a__x000a_Mon entreprise a une activité de type &quot;Conseil pour les affaires et autres conseils de gestion&quot;._x000a_Le dispositif &quot;Bonus écologique&quot; pourrait m'intéresser car j'ai pour projet de changer mon véhicule._x000a_J'ai besoin d'être accompagné(e) pour savoir quelles types d’aides sont disponibles, par exemple est-ce qu’il y a un dispositif pour les motos?_x000a__x000a_Merci d'avance pour votre appel"/>
    <n v="629154756"/>
    <x v="20"/>
    <s v="user_help: precise / questionnaire . parcours: objectif précis / siret: 89135947300016 / codeNaf: 70.22Z / codeNAF1: / ville: MONTREUIL / codePostal: 93100 / région: Île-de-France / structure_sizes: TPE / denomination: JPB EFFICIENC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m/>
    <m/>
    <m/>
    <d v="2023-12-19T00:00:00"/>
    <s v="Mail Bonus Écologique envoyé"/>
    <m/>
    <m/>
    <m/>
    <m/>
    <m/>
  </r>
  <r>
    <d v="2023-12-13T00:00:00"/>
    <s v="damien.cave@pepinieres-cave.fr"/>
    <s v="CAVE"/>
    <s v="Damien"/>
    <n v="50785120200014"/>
    <m/>
    <s v="Bonjour,_x000a__x000a_Mon entreprise a une activité de type &quot;Reproduction de plantes&quot;._x000a_Le dispositif &quot;Bonus écologique&quot; pourrait m'intéresser car j'ai pour projet d'acquérir un véhicule de type 4 roue motrices capable de tracter une remorque et transporter 4 passagers_x000a_J'ai besoin d'être accompagné(e) pour trouver un modèle compatible et pour le financement._x000a__x000a_Merci d'avance pour votre appel"/>
    <n v="689573691"/>
    <x v="20"/>
    <s v="user_help: unknown / questionnaire . parcours: je ne sais pas par où commencer / siret: 50785120200014 / codeNaf: 01.30Z / codeNAF1: / ville: LE PASSAGE / codePostal: 47520 / région: Nouvelle-Aquitaine / structure_sizes: TPE / denomination: EARL PEPINIERES CAVE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
    <x v="5"/>
    <s v="CB"/>
    <m/>
    <m/>
    <m/>
    <m/>
    <m/>
    <d v="2023-12-19T00:00:00"/>
    <s v="Mail Bonus Écologique envoyé"/>
    <m/>
    <m/>
    <m/>
    <m/>
    <m/>
  </r>
  <r>
    <d v="2023-12-13T00:00:00"/>
    <s v="maudlabbe35460@gmail.com"/>
    <s v="Labbe"/>
    <s v="Maud"/>
    <n v="97786371100015"/>
    <s v="RESTAURANT LABBE &amp; DOPF"/>
    <s v="Bonjour,_x000a__x000a_Mon entreprise a une activité de type &quot;Restauration traditionnelle&quot;._x000a_Le dispositif &quot;Coup de pouce Chauffage&quot; pourrait m'intéresser car j'ai pour projet de remplacer la chaudière au gaz par une chaudière à pellets._x000a_J'ai besoin d'être accompagné(e) sur le financement de ces travaux._x000a__x000a_Merci d'avance pour votre appel"/>
    <n v="601965340"/>
    <x v="12"/>
    <s v="user_help: unknown / questionnaire . parcours: je ne sais pas par où commencer / siret: 97786371100015 / codeNaf: 56.10A / codeNAF1:  / ville: LES PORTES DU COGLAIS / codePostal: 35460 / région: Bretagne / structure_sizes: TPE / denomination: RESTAURANT LABBE &amp; DOPF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8T00:00:00"/>
    <s v="Transmis à PDE"/>
    <m/>
    <m/>
    <m/>
    <m/>
    <m/>
  </r>
  <r>
    <d v="2023-12-13T00:00:00"/>
    <s v="martin.petitjean@greenfolies.com"/>
    <s v="Petitjean"/>
    <s v="Martin"/>
    <n v="92187801300025"/>
    <m/>
    <s v="Bonjour,_x000a__x000a_Mon entreprise a une activité de type &quot;Hébergement touristique et autre hébergement de courte durée&quot;._x000a_Le dispositif &quot;Investissement &quot;systèmes Solaires Combinés&quot;&quot; pourrait m'intéresser car j'ai pour projet d’installer des panneaux solaires pour couvrir le talon de consommation électrique et produire mon eau chaude sanitaire._x000a__x000a_J’aurais voulu avoir davantage d’information sur le sujet et les pré requis pour postuler à cette aide svp._x000a__x000a_Merci_x000a_Martín Petitjean"/>
    <n v="760990794"/>
    <x v="53"/>
    <s v="user_help: precise / questionnaire . parcours: objectif précis / siret: 92187801300025 / codeNaf: 55.20Z / codeNAF1: / ville: GARDEFORT / codePostal: 18300 / région: Centre-Val de Loire / structure_sizes: TPE / denomination: GITES GREEN FOLIE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j.segura@tech-nature.com"/>
    <s v="SEGURA"/>
    <s v="Julie"/>
    <n v="40326458300010"/>
    <m/>
    <s v="Bonjour,_x000a__x000a_Mon entreprise TECHNATURE a une activité de sous-traitants en cosmétique basée dans le Finistère près de Brest._x000a__x000a_Le dispositif &quot;Étude &quot;solaire thermique&quot;&quot; pourrait m'intéresser car j'ai pour projet d'investir dans l'installation de panneaux solaires photovoltaïques sur mes deux sites de production et mon site logistique afin d'effectuer une auto-consommation._x000a__x000a_J'ai besoin d'être accompagné(e) sur l'investissement de l'étude de faisabilité._x000a__x000a_Merci d'avance pour votre appel_x000a__x000a_Cordialement,_x000a_Julie SEGURA_x000a_Chargée de projet RSE TECHNATURE"/>
    <n v="298071769"/>
    <x v="25"/>
    <s v="user_help: unknown / questionnaire . parcours: je ne sais pas par où commencer / siret: 40326458300010 / codeNaf: 20.42Z / codeNAF1: / ville: DIRINON / codePostal: 29460 / région: Bretagne / structure_sizes: PME / denomination: TECHNATURE / secteur: Fabrication de parfums et de produits pour la toilett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hybrid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wastes_audit"/>
    <x v="1"/>
    <s v="COS"/>
    <m/>
    <m/>
    <m/>
    <m/>
    <m/>
    <m/>
    <m/>
    <m/>
    <m/>
    <m/>
    <m/>
    <m/>
  </r>
  <r>
    <d v="2023-12-13T00:00:00"/>
    <s v="pamassieux@dron.com"/>
    <s v="massieux"/>
    <s v="paul"/>
    <n v="80756444800015"/>
    <m/>
    <s v="Bonjour,_x000a__x000a_Mon entreprise a une activité de type &quot;Location et location-bail machines, équipements et biens divers&quot;._x000a_Le dispositif &quot;Tremplin&quot; pourrait m'intéresser car j'ai pour projet de ..._x000a_J'ai besoin d'être accompagné(e) sur ..._x000a__x000a_Merci d'avance pour votre appel"/>
    <n v="750657897"/>
    <x v="1"/>
    <s v="user_help: precise / questionnaire . parcours: objectif précis / siret: 80756444800015 / codeNaf: 77.39Z / codeNAF1: / ville: PANTIN / codePostal: 93500 / région: Île-de-France / structure_sizes: PME / denomination: DRON SAS / secteur: Location et location-bail machines, équipements et biens div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damien.popcircus@gmail.com"/>
    <s v="SUPIOT"/>
    <s v="Damien"/>
    <n v="39488249200025"/>
    <m/>
    <s v="Bonjour,_x000a__x000a_Mon entreprise a une activité de type &quot;tertiaire&quot;. Ecole de cirque de pratique amateur._x000a_Le dispositif &quot;financement&quot;_x000a_Le Pop Circus est propriétaire d'un local à Auch, nous avons besoin de changer deux aérothermes au gaz de ville devenus obsolètes_x000a__x000a_Merci d'avance pour votre appel"/>
    <n v="683968319"/>
    <x v="33"/>
    <s v="user_help: precise / questionnaire . parcours: objectif précis / siret: / codeNaf: / codeNAF1: / ville: / codePostal: / région: Occitani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auberge-eygliers@orange.fr"/>
    <s v="gauvin"/>
    <s v="lydia"/>
    <n v="80236029700013"/>
    <m/>
    <s v="Bonjour,_x000a__x000a_Mon entreprise a une activité de type &quot;Hôtels et hébergement similaire&quot;._x000a_Le dispositif &quot;Fonds Tourisme Durable&quot; pourrait m'intéresser car j'ai pour projet de changer les radiateurs des chambres et de refaire les menuiseries, pour éviter les déperditions de chaleur._x000a_J'ai besoin d'être accompagné(e) sur le diagnostique énergétique pour déterminer quelles menuiseries sont à changer par exemple._x000a__x000a_Merci_x000a__x000a_Lydia_x000a__x000a_Merci d'avance pour votre appel"/>
    <n v="607358918"/>
    <x v="7"/>
    <s v="user_help: unknown / questionnaire . parcours: je ne sais pas par où commencer / siret: 80236029700013 / codeNaf: 55.10Z / codeNAF1: / ville: EYGLIERS / codePostal: 05600 / région: Provence-Alpes-Côte d'Azur / structure_sizes: TPE / denomination: L'ENTRE PARENTHESES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13T00:00:00"/>
    <s v="chataigneraie@wanadoo.fr"/>
    <s v="Van de Riet"/>
    <s v="Hendrik"/>
    <n v="42130508700023"/>
    <m/>
    <s v="Bonjour,_x000a__x000a_Mon entreprise a une activité de type &quot;Hôtels et hébergement similaire&quot;._x000a_Le dispositif &quot;Fonds Tourisme Durable&quot; pourrait m'intéresser car j'ai pour projet de changer mon chauffage electrique par une climatisation réversible et de isoler mon toit._x000a_J'ai besoin d'être accompagné(e) sur les aides et financements pour mon projet._x000a__x000a_Merci d'avance pour votre appel"/>
    <n v="475368001"/>
    <x v="7"/>
    <s v="user_help: precise / questionnaire . parcours: objectif précis / siret: 42130508700023 / codeNaf: 55.10Z / codeNAF1: / ville: UZER / codePostal: 07110 / région: Auvergne-Rhône-Alpes / structure_sizes: TPE / denomination: BEER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sophie@halteouzoum.com"/>
    <s v="SERNA"/>
    <s v="Sophie"/>
    <n v="90458792000011"/>
    <m/>
    <s v="Bonjour,_x000a__x000a_Mon entreprise a une activité de type &quot;Hébergement touristique et autre hébergement de courte durée&quot;._x000a_Le dispositif &quot;Sobriété et Résilience des Territoires&quot; pourrait m'intéresser car j'ai pour projet de récupérer la laine des bergers de la commune ou je suis installée pour éviter qu'elle ne soit brûlée. Utiliser cette ressource naturelle en la valorisant et créer des produits durables et écologiques: Pull, couettes, oreillers, matelas._x000a_J'ai besoin d'être accompagné(e) sur le financement d'un tel projet._x000a__x000a_Merci d'avance pour votre appel._x000a__x000a_Sophie SERNA"/>
    <n v="618954542"/>
    <x v="50"/>
    <s v="user_help: unknown / questionnaire . parcours: je ne sais pas par où commencer / siret: 90458792000011 / codeNaf: 55.20Z / codeNAF1: / ville: ARBEOST / codePostal: 65560 / région: Occitanie / structure_sizes: TPE / denomination: L'OUZOUM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3-12-13T00:00:00"/>
    <s v="chez.liadet@orange.fr"/>
    <s v="bouveret"/>
    <s v="ingrid"/>
    <n v="52884598500019"/>
    <m/>
    <s v="Bonjour,_x000a__x000a_Mon entreprise a une activité de type &quot;Restauration traditionnelle&quot;._x000a_Le dispositif &quot;Fonds Tourisme Durable&quot; pourrait m'intéresser car j'ai pour projet de ..._x000a_J'ai besoin d'être accompagné(e) sur la réduction de la consommation d'eau_x000a__x000a_Merci d'avance pour votre appel"/>
    <n v="33381399958"/>
    <x v="7"/>
    <s v="user_help: precise / questionnaire . parcours: objectif précis / siret: 52884598500019 / codeNaf: 56.10A / codeNAF1:  / ville: MOUTHE / codePostal: 25240 / région: Bourgogne-Franche-Comté / structure_sizes: TPE / denomination: CHEZ LIADE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restaurantledaguet@gmail.com"/>
    <s v="Dubouloz"/>
    <s v="Ondine"/>
    <n v="85205073100011"/>
    <m/>
    <s v="Bonjour,_x000a__x000a_Mon entreprise a une activité de type &quot;Restauration traditionnelle&quot;._x000a_Le dispositif &quot;Fonds Tourisme Durable&quot; pourrait m'intéresser car j'ai pour projet de ..._x000a_J'ai besoin d'être accompagné(e) sur ..._x000a__x000a_Merci d'avance pour votre appel"/>
    <n v="471571650"/>
    <x v="7"/>
    <s v="user_help: precise / questionnaire . parcours: objectif précis / siret: 85205073100011 / codeNaf: 56.10A / codeNAF1:  / ville: COSTAROS / codePostal: 43490 / région: Auvergne-Rhône-Alpes / structure_sizes: TPE / denomination: LE DAGUE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3T00:00:00"/>
    <s v="hello@yuniboat.com"/>
    <s v="Boussion"/>
    <s v="Thierry"/>
    <n v="90363745200017"/>
    <m/>
    <s v="Bonjour,_x000a__x000a_Mon entreprise a une activité de type &quot;Réparation et maintenance navale&quot;._x000a_Le dispositif &quot;Tremplin&quot; pourrait m'intéresser car j'ai pour projet de ..._x000a_J'ai besoin d'être accompagné(e) sur ..._x000a__x000a_Merci d'avance pour votre appel"/>
    <n v="240193442"/>
    <x v="1"/>
    <s v="user_help: precise / questionnaire . parcours: objectif précis / siret: 90363745200017 / codeNaf: 33.15Z / codeNAF1:  / ville: BATZ-SUR-MER / codePostal: 44740 / région: Pays de la Loire / structure_sizes: TPE / denomination: YUNIBOAT / secteur: Réparation et maintenance naval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4T00:00:00"/>
    <s v="margot@goldenmama.fr"/>
    <s v="Della Negra"/>
    <s v="Margot"/>
    <n v="88378977800015"/>
    <s v="GURU CREATIVES"/>
    <s v="Bonjour,_x000a__x000a_Mon entreprise a une activité de type &quot;Activités des sièges sociaux&quot;._x000a_Le dispositif &quot;Diagnostic Transition Ecologique&quot; pourrait m'intéresser car j'ai pour projet de ..._x000a_J'ai besoin d'être accompagné(e) sur ..._x000a__x000a_Merci d'avance pour votre appel"/>
    <n v="669258403"/>
    <x v="44"/>
    <s v="user_help: precise / questionnaire . parcours: objectif précis / siret: 88378977800015 / codeNaf: 70.10Z / codeNAF1:  / ville: PARIS 8 / codePostal: 75008 / région: Île-de-France / structure_sizes: TPE / denomination: GURU CREATIVES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
    <m/>
    <m/>
    <d v="2023-12-18T00:00:00"/>
    <s v="Transmis à PDE"/>
    <m/>
    <m/>
    <m/>
    <m/>
    <m/>
  </r>
  <r>
    <d v="2023-12-14T00:00:00"/>
    <s v="mnadal@perigord-ressources.fr"/>
    <s v="Nadal"/>
    <s v="Mathilde"/>
    <n v="39312541400010"/>
    <s v="PERIGORD RESSOUR INSERT RECLAS HANDICAPE"/>
    <s v="Bonjour,_x000a__x000a_Je suis alternante QHSSE au sein de l'entreprise adaptée Périgord ressources qui possède diverses activités dont la principale étant &quot;Blanchisserie-teinturerie de gros&quot;._x000a__x000a_Le dispositif &quot;Formations RSE&quot; pourrait m'intéresser car j'ai pour projet de certifier mon entreprise MASE et de mettre en place une démarche RSE. _x000a__x000a_Veuillez me contacter par mail car le numéro inscrit est mon numéro personnel (ne possédant pas de numéro professionnel) _x000a__x000a_Merci d'avance"/>
    <n v="680890497"/>
    <x v="24"/>
    <s v="user_help: unknown / questionnaire . parcours: je ne sais pas par où commencer / siret: 39312541400010 / codeNaf: 96.01A / codeNAF1:  / ville: TERRASSON-LAVILLEDIEU / codePostal: 24120 / région: Nouvelle-Aquitaine / structure_sizes: PME / denomination: PERIGORD RESSOUR INSERT RECLAS HANDICAPE / secteur: Blanchisserie-teinturerie de gro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24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B"/>
    <m/>
    <m/>
    <m/>
    <m/>
    <m/>
    <d v="2023-12-19T00:00:00"/>
    <s v="Transmis à Bpifrance"/>
    <m/>
    <m/>
    <m/>
    <m/>
    <m/>
  </r>
  <r>
    <d v="2023-12-14T00:00:00"/>
    <s v="contact@hotelcoteargent.com"/>
    <s v="Jacob"/>
    <s v="Severine"/>
    <n v="88095841800019"/>
    <s v="LA COTE D'ARGENT"/>
    <s v="Bonjour,_x000a__x000a_Mon entreprise a une activité de type &quot;tourisme&quot;._x000a_Le dispositif &quot;Prêt Économies d’Énergie (PEE)&quot; pourrait m'intéresser car j'ai pour projet d’installer une climatisation réversible_x000a_J'ai besoin d'être accompagné(e) sur ce projet_x000a__x000a_Merci d'avance pour votre appel"/>
    <n v="615869267"/>
    <x v="45"/>
    <s v="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3-12-19T00:00:00"/>
    <s v="Transmis à Bpifrance"/>
    <m/>
    <m/>
    <m/>
    <m/>
    <m/>
  </r>
  <r>
    <d v="2023-12-14T00:00:00"/>
    <s v="auberge.valleeoule@orange.fr"/>
    <s v="Damba"/>
    <s v="Delphine"/>
    <n v="50316987200010"/>
    <s v="SARL AUBERGE DE LA VALLEE DE L'OULE (AUBERGE DE LA VALLEE DE L'OULE)"/>
    <s v="Bonjour,_x000a__x000a_Mon entreprise a une activité de type &quot;tourisme&quot;._x000a_Le dispositif &quot;Baisse Les Watts&quot; pourrait m'interesser car l'inflation met notre activité dans une position délicate._x000a_J'ai besoin d'être accompagné(e) sur ma gestion des déchets afin que cela ne produise pas une charge de travail en plus pour mes employés. _x000a__x000a_Merci d'avance pour votre appel"/>
    <n v="475272166"/>
    <x v="15"/>
    <s v="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8T00:00:00"/>
    <s v="Transmis à PDE"/>
    <m/>
    <m/>
    <m/>
    <m/>
    <m/>
  </r>
  <r>
    <d v="2023-12-14T00:00:00"/>
    <s v="olivia.allard@gmail.com"/>
    <s v="Allard"/>
    <s v="Olivia"/>
    <n v="77568807000017"/>
    <s v="SOCIETE COLUNI"/>
    <s v="Bonjour,_x000a__x000a_Mon entreprise a une activité de type &quot;Autres activités de soutien aux entreprises n.c.a.&quot;. Nous sommes une Pépinière d’entreprises en plein milieu de la Plaine De Versailles._x000a_Le dispositif &quot;Rénovation énergétique&quot; pourrait m'intéresser car j'ai pour projet de is is isolé par l’extérieur les bâtiments et je dois aussi réaliser des travaux d’isolation sur les toitures. C’est une vieille Briqueterie._x000a_J'ai besoin d'être accompagné(e) sur tout …. Je n y connais rien _x000a__x000a_Merci d'avance pour votre appel"/>
    <n v="611043335"/>
    <x v="22"/>
    <s v="user_help: precise / questionnaire . parcours: objectif précis / siret: 77568807000017 / codeNaf: 82.99Z / codeNAF1:  / ville: PARIS 16 / codePostal: 75016 / région: Île-de-France / structure_sizes: TPE / denomination: SOCIETE COLUNI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8T00:00:00"/>
    <s v="Transmis à PDE"/>
    <m/>
    <m/>
    <m/>
    <m/>
    <m/>
  </r>
  <r>
    <d v="2023-12-14T00:00:00"/>
    <s v="nordinerrahouti@hotmail.com"/>
    <s v="Errahouti"/>
    <s v="Nordine"/>
    <n v="91114784100017"/>
    <s v="S.A.S. HOTEL &amp; RESTAURANT LES DEUX FRERES"/>
    <s v="Bonjour,_x000a__x000a_Mon entreprise a une activité de type &quot;tourisme&quot;._x000a_Le dispositif &quot;Rénovation Petit Tertiaire Privé&quot; pourrait m'intéresser car j'ai pour projet de rénovation pour améliorer notre consommation énergétique._x000a_J'ai besoin d'être accompagné(e) sur la rénovation et le financement._x000a__x000a_Merci d'avance pour votre appel"/>
    <n v="688861215"/>
    <x v="27"/>
    <s v="user_help: unknown / questionnaire . parcours: je ne sais pas par où commencer / siret:  / codeNaf:  / codeNAF1:  / ville:  / codePostal:  / région: Provence-Alpes-Côte d'Azur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t;CB"/>
    <m/>
    <m/>
    <s v="Pas de rappel "/>
    <m/>
    <m/>
    <d v="2023-12-18T00:00:00"/>
    <s v="Transmis à PDE"/>
    <s v="Faire des économies d'énergie"/>
    <s v="https://place-des-entreprises.beta.gouv.fr/besoins/96424"/>
    <s v="CCI"/>
    <m/>
    <m/>
  </r>
  <r>
    <d v="2023-12-14T00:00:00"/>
    <s v="sarlfontanettes@gmail.com"/>
    <s v="GACON"/>
    <s v="Gislaine"/>
    <n v="398515569"/>
    <s v="LES FONTANETTES"/>
    <s v="Bonjour,_x000a__x000a_Mon entreprise a une activité de type &quot;tourisme&quot;._x000a_Le dispositif &quot;Rénovation Petit Tertiaire Privé&quot; pourrait m'intéresser car j'ai pour projet de changer la chaudière fioul en sachant que nous sommes en station et qu'une solution de remplacement n'est pas facile à trouver. _x000a_J'ai besoin d'être accompagné(e) sur un bilan._x000a__x000a_Merci d'avance pour votre appel"/>
    <n v="671504067"/>
    <x v="27"/>
    <s v="user_help: unknown / questionnaire . parcours: je ne sais pas par où commencer / siret:  / codeNaf:  / codeNAF1:  / ville:  / codePostal:  / région: Auvergne-Rhône-Alpes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t;CB"/>
    <m/>
    <m/>
    <s v="Pas de rappel "/>
    <m/>
    <m/>
    <d v="2023-12-18T00:00:00"/>
    <s v="Aide prosposée"/>
    <s v="Faire des économies d'énergie"/>
    <s v="https://place-des-entreprises.beta.gouv.fr/besoins/96426"/>
    <s v="CCI"/>
    <m/>
    <m/>
  </r>
  <r>
    <d v="2023-12-14T00:00:00"/>
    <s v="asselin.larduinat@hotmail.com"/>
    <s v="ASSELIN"/>
    <s v="Emilie"/>
    <n v="87993877700015"/>
    <m/>
    <s v="Bonjour,_x000a__x000a_Mon entreprise a une activité de type &quot;Hébergement touristique et autre hébergement de courte durée&quot;._x000a_Le dispositif &quot;Étude &quot;Photovoltaïque&quot;&quot; pourrait m'intéresser car j'ai pour projet l'installation de panneaux photovoltaïques permettant d'alimenter les gîtes qui ont un fonctionnement tout électrique. _x000a_Nous avons fait faire un devis par une entreprise locale._x000a_J'ai besoin d'être accompagné(e) sur les financements possibles pour ce projet._x000a_Merci d'avance pour votre appel._x000a_Cordialement._x000a_Emilie ASSELIN."/>
    <n v="679426909"/>
    <x v="62"/>
    <s v="user_help: unknown / questionnaire . parcours: je ne sais pas par où commencer / siret: 87993877700015 / codeNaf: 55.20Z / codeNAF1:  / ville: PAYZAC / codePostal: 24270 / région: Nouvelle-Aquitaine / structure_sizes: TPE / denomination: SOCIETE DOMAINE DE VAULATOUR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
    <x v="1"/>
    <s v="COS"/>
    <m/>
    <m/>
    <m/>
    <m/>
    <m/>
    <m/>
    <m/>
    <m/>
    <m/>
    <m/>
    <m/>
    <m/>
  </r>
  <r>
    <d v="2023-12-14T00:00:00"/>
    <s v="la.cueille.ribes@gmail.com"/>
    <s v="cedat"/>
    <s v="emmanuel"/>
    <n v="89348724900011"/>
    <s v="LA RIBAMBELLE"/>
    <s v="Bonjour,_x000a__x000a_Mon entreprise a une activité de type &quot;Restauration traditionnelle&quot;._x000a_Le dispositif &quot;Booster Éco-Énergie Tertiaire&quot; pourrait m'intéresser car j'ai pour projet de créer un potager sur un toit terrasse_x000a_J'ai besoin d'être accompagné(e) sur les aides_x000a__x000a_Merci d'avance pour votre appel"/>
    <n v="475398249"/>
    <x v="14"/>
    <s v="user_help: precise / questionnaire . parcours: objectif précis / siret: 89348724900011 / codeNaf: 56.10A / codeNAF1:  / ville: RIBES / codePostal: 07260 / région: Auvergne-Rhône-Alpes / structure_sizes: TPE / denomination: LA RIBAMBELL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4T00:00:00"/>
    <s v="direction@dlsj.fr"/>
    <s v="MEEUWESSEN"/>
    <s v="David"/>
    <n v="50501164300028"/>
    <m/>
    <s v="Bonjour,_x000a__x000a_Mon entreprise a une activité de type &quot;Hôtels et hébergement similaire&quot;._x000a_Le dispositif &quot;Investissement &quot;vélotourisme&quot;&quot; pourrait m'intéresser car j'ai pour projet de mettre en place un abri velo avec si possible des panneaus photovoltaïques_x000a_J'ai besoin d'être accompagné(e) sur le choix des équipements et leur financement_x000a__x000a_Merci d'avance pour votre appel"/>
    <n v="607870379"/>
    <x v="59"/>
    <s v="user_help: precise / questionnaire . parcours: objectif précis / siret: 50501164300028 / codeNaf: 55.10Z / codeNAF1:  / ville: FRANCHEVILLE / codePostal: 69340 / région: Auvergne-Rhône-Alpes / structure_sizes: PME / denomination: DOMAINE LYON SAINT JOSEPH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5T00:00:00"/>
    <s v="e.bouvier@logisseo.com"/>
    <s v="Bouvier"/>
    <s v="Eléa"/>
    <n v="53093545100035"/>
    <s v="LOGISSEO"/>
    <s v="Bonjour,_x000a__x000a_En tant qu'entreprise de logistique engagée dans une démarche RSE, le dispositif &quot;Programme EVE&quot; pourrait nous intéresser. J'ai cependant besoin d'informations sur le programme afin de savoir ce qu'il pourrait nous apporter et dans quelles mesures il nous correspond._x000a__x000a_Merci !"/>
    <n v="241231363"/>
    <x v="47"/>
    <s v="user_help: precise / questionnaire . parcours: objectif précis / siret: 53093545100035 / codeNaf: 52.29B / codeNAF1:  / ville: ANGERS / codePostal: 49100 / région: Pays de la Loire / structure_sizes: PME / denomination: LOGISSEO / secteur: Affrètement et organisation des transpor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8T00:00:00"/>
    <s v="Transmis à PDE"/>
    <m/>
    <m/>
    <m/>
    <m/>
    <m/>
  </r>
  <r>
    <d v="2023-12-15T00:00:00"/>
    <s v="valerie.gayraud@thermoneo.fr"/>
    <s v="GAYRAUD"/>
    <s v="Valerie"/>
    <n v="51100773400029"/>
    <s v="2AVF ENERGIES (THERMONEO ENERGIES)"/>
    <s v="Bonjour,_x000a__x000a_Mon entreprise a une activité de type &quot;artisanat&quot;._x000a_Le dispositif &quot;Coup de pouce Chauffage&quot; pourrait m'intéresser car j'ai pour projet de ..._x000a_J'ai besoin d'être accompagné(e) sur ..._x000a__x000a_Merci d'avance pour votre appel"/>
    <n v="643174974"/>
    <x v="12"/>
    <s v="user_help: precise / questionnaire . parcours: objectif précis / siret:  / codeNaf:  / codeNAF1:  / ville:  / codePostal:  / région: Occitanie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8T00:00:00"/>
    <s v="Transmis à PDE"/>
    <m/>
    <m/>
    <m/>
    <m/>
    <m/>
  </r>
  <r>
    <d v="2023-12-15T00:00:00"/>
    <s v="pdarmante40@gmail.com"/>
    <s v="Darmante"/>
    <s v="Pierre"/>
    <n v="37878059700027"/>
    <s v="AIRIAL ELAGAGE"/>
    <s v="Bonjour,_x000a__x000a_Mon entreprise a une activité de type &quot;.aménagement paysager code naf 8130Z..&quot;._x000a_Le dispositif &quot;Rénovation énergétique&quot; pourrait m'intéresser car j'ai pour projet d’installation de panneaux photovoltaïques sur le toit de notre dépôt ( 6KW en autoconsommation avec revente du surplus ,climatisation réversible ,pose de bornes de rechargement pour véhicules électriques de la société ,acquisition d’un véhicule électrique .._x000a_J'ai besoin d'être accompagné(e) sur ..._x000a__x000a_Merci d'avance pour votre appel"/>
    <n v="686494439"/>
    <x v="22"/>
    <m/>
    <x v="5"/>
    <s v="CB"/>
    <m/>
    <m/>
    <s v="Pas de rappel "/>
    <m/>
    <m/>
    <d v="2023-12-18T00:00:00"/>
    <s v="Transmis à PDE"/>
    <m/>
    <m/>
    <m/>
    <m/>
    <m/>
  </r>
  <r>
    <d v="2023-12-15T00:00:00"/>
    <s v="g.bonnetmadin@hotmail.fr"/>
    <s v="Bonnet"/>
    <s v="Guillaume"/>
    <n v="79898154400025"/>
    <m/>
    <s v="Bonjour,_x000a__x000a_Mon entreprise a une activité de type &quot;Boulangerie et boulangerie-pâtisserie&quot;._x000a_Le dispositif &quot;AMO chaufferie biomasse&quot; pourrait m'intéresser car j'ai pour projet de ..._x000a_J'ai besoin d'être accompagné(e) sur ..._x000a__x000a_Merci d'avance pour votre appel"/>
    <n v="783353493"/>
    <x v="48"/>
    <s v="user_help: precise / questionnaire . parcours: objectif précis / siret: 79898154400025 / codeNaf: 10.71C / codeNAF1:  / ville: PRADES-LE-LEZ / codePostal: 34730 / région: Occitanie / structure_sizes: TPE / denomination: BM BOULANGERIE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5T00:00:00"/>
    <s v="neonode.nantes@gmail.com"/>
    <s v="Smadja"/>
    <s v="Tatiana"/>
    <n v="89448027600019"/>
    <s v="NEONODE"/>
    <s v="Bonjour,_x000a__x000a_&quot;._x000a_Le dispositif &quot;Rénovation Petit Tertiaire Privé&quot; pourrait m'intéresser car j'ai pour projet de changer le système de chauffage (fioul) actuellement _x000a_J'ai besoin d'être accompagné(e) sur l’optimisation de l’isolation et le choix d’un moyen de chauffage écologique _x000a__x000a_Merci d'avance pour votre appel"/>
    <n v="615717371"/>
    <x v="27"/>
    <s v="user_help: unknown / questionnaire . parcours: je ne sais pas par où commencer / siret: 89448027600019 / codeNaf: 90.02Z / codeNAF1:  / ville: NANTES / codePostal: 44000 / région: Pays de la Loire / structure_sizes: TPE / denomination: NEONODE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t;CB"/>
    <m/>
    <m/>
    <s v="Pas de rappel "/>
    <m/>
    <m/>
    <d v="2023-12-18T00:00:00"/>
    <s v="Transmis à PDE"/>
    <m/>
    <m/>
    <m/>
    <m/>
    <m/>
  </r>
  <r>
    <d v="2023-12-15T00:00:00"/>
    <s v="lebongrainditvrai@gmail.com"/>
    <b v="1"/>
    <s v="EARL"/>
    <n v="81059700500018"/>
    <m/>
    <s v="Bonjour,_x000a__x000a_Mon entreprise a une activité de type &quot;Culture de céréales (à l'exception du riz), de légumineuses et de graines oléagineuses&quot;._x000a_Le dispositif &quot;Investissement &quot;chaleur bois&quot;&quot; pourrait m'intéresser car j'ai pour projet de réduire ma consommation électrique pour des opérations de séchage en transformation agro et dispose de biomasse et ou bois déchiquetés _x000a_J'ai besoin d'être accompagné(e) sur chaudiere ou système ad hoc pour séchage  (air/air) et ou production vapeur. (air/eau/ fluides caloporteurs)_x000a__x000a_Merci d'avance pour votre appel"/>
    <n v="612513744"/>
    <x v="34"/>
    <s v="user_help: precise / questionnaire . parcours: objectif précis / siret: 81059700500018 / codeNaf: 01.11Z / codeNAF1:  / ville: SAINT-AUBIN-DES-CHATEAUX / codePostal: 44110 / région: Pays de la Loire / structure_sizes: TPE / denomination: EARL LE BON GRAIN DIT VRAI / secteur: Culture de céréales (à l'exception du riz), de légumineuses et de graines oléagineus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5T00:00:00"/>
    <s v="sfortuny@assas-am.com"/>
    <s v="FORTUNY"/>
    <s v="Steve"/>
    <n v="75276553700010"/>
    <m/>
    <s v="Bonjour,_x000a__x000a_Mon entreprise a une activité de type &quot;Conseil pour les affaires et autres conseils de gestion&quot;._x000a_Le dispositif &quot;Booster Éco-Énergie Tertiaire&quot; pourrait m'intéresser car j'ai pour projet de ..._x000a_J'ai besoin d'être accompagné(e) sur ..._x000a__x000a_Merci d'avance pour votre appel"/>
    <n v="769921303"/>
    <x v="14"/>
    <s v="user_help: precise / questionnaire . parcours: objectif précis / siret: 75276553700010 / codeNaf: 70.22Z / codeNAF1:  / ville: CHAMONIX-MONT-BLANC / codePostal: 74400 / région: Auvergne-Rhône-Alpes / structure_sizes: PME / denomination: ASSAS ASSET MANAGEMENT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5T00:00:00"/>
    <s v="didier@lasauternaise.com"/>
    <s v="Galhaud"/>
    <s v="Didier"/>
    <n v="79481930000011"/>
    <s v="OFFICE DE DEGUSTATION DE SAUTERNES"/>
    <s v="Bonjour,_x000a__x000a_Mon entreprise a une activité de type &quot;Hébergement touristique et autre hébergement de courte durée&quot;._x000a_Le dispositif &quot;Rénovation Petit Tertiaire Privé&quot; pourrait m'intéresser car j'ai pour projet de rénover un logement_x000a_J'ai besoin d'être accompagné(e) sur les aides auxquelles j'ai droit selon investissement (PAC notamment)_x000a__x000a_Merci d'avance pour votre appel"/>
    <n v="679161798"/>
    <x v="27"/>
    <s v="user_help: precise / questionnaire . parcours: objectif précis / siret: 79481930000011 / codeNaf: 55.20Z / codeNAF1:  / ville: SAUTERNES / codePostal: 33210 / région: Nouvelle-Aquitaine / structure_sizes: TPE / denomination: OFFICE DE DEGUSTATION DE SAUTERNES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s v="Pas de rappel "/>
    <m/>
    <m/>
    <d v="2023-12-18T00:00:00"/>
    <s v="Transmis à PDE"/>
    <m/>
    <m/>
    <m/>
    <m/>
    <m/>
  </r>
  <r>
    <d v="2023-12-16T00:00:00"/>
    <s v="schultze.gregor@gmail.com"/>
    <s v="schultze"/>
    <s v="gregor"/>
    <n v="45080398600030"/>
    <s v="Gregor SCHULTZE"/>
    <s v="Bonjour,_x000a__x000a_Mon entreprise a une activité de type &quot;Activité profess. rééducation appareillage &amp; pédicures-podologues&quot;. _x000a_Le dispositif &quot;Diag Perf'Immo&quot; pourrait m'intéresser car j'ai pour projet d'isoler mon cabinet par l'extérieur et d'installer une pompe à chaleur_x000a_J'ai besoin d'être accompagné(e) sur l'isolation en particulier svp. Merci_x000a__x000a_Merci d'avance pour votre appel"/>
    <n v="680935906"/>
    <x v="17"/>
    <s v="user_help: precise / questionnaire . parcours: objectif précis / siret: 45080398600030 / codeNaf: 86.90E / codeNAF1:  / ville: PARIS 3 / codePostal: 75003 / région: Île-de-France / structure_sizes: TPE / denomination: null / secteur: Activité profess. rééducation appareillage &amp; pédicures-podolog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3-12-19T00:00:00"/>
    <s v="Transmis à Bpifrance"/>
    <m/>
    <m/>
    <m/>
    <m/>
    <m/>
  </r>
  <r>
    <d v="2023-12-16T00:00:00"/>
    <s v="pbelloq@ranko-nettoyage.fr"/>
    <s v="BELLOQ"/>
    <s v="PATRICK"/>
    <n v="43244869400021"/>
    <s v="RANKO"/>
    <s v="Bonjour,_x000a__x000a_Mon entreprise a une activité de type &quot;Nettoyage courant des bâtiments&quot;._x000a_Le dispositif &quot;Rénovation énergétique&quot; pourrait m'intéresser car j'ai pour projet de faire changer ma façade vitrée qui actuellement est en simple vitrage._x000a_J'ai besoin d'être accompagné(e) sur les aides possibles ou défiscalisables._x000a__x000a_Merci d'avance pour votre appel_x000a__x000a_cordialement _x000a_Patrick belloq"/>
    <n v="614500636"/>
    <x v="22"/>
    <s v="user_help: precise / questionnaire . parcours: objectif précis / siret: 43244869400021 / codeNaf: 81.21Z / codeNAF1:  / ville: SAINT-MAURICE / codePostal: 94410 / région: Île-de-France / structure_sizes: TPE / denomination: RANKO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8T00:00:00"/>
    <s v="Transmis à PDE"/>
    <m/>
    <m/>
    <m/>
    <m/>
    <m/>
  </r>
  <r>
    <d v="2023-12-16T00:00:00"/>
    <s v="smile97421@gmail.com"/>
    <s v="DOUYERE"/>
    <s v="Jean"/>
    <n v="88962808700013"/>
    <s v="SMILE"/>
    <s v="Bonjour,_x000a__x000a_Mon entreprise a une activité de type &quot;Soins de beauté&quot;._x000a_Le dispositif &quot;Rénovation Petit Tertiaire Privé&quot; pourrait m'intéresser car j'ai pour projet de réaliser des travaux d'isolation et optimisation des surfaces pour valoriser l'utilisation de la climatisation dans notre institut._x000a_J'ai besoin d'être accompagné sur le dispositif d'aide existant pour réaliser cette transition écologique via les travaux svp._x000a__x000a_Merci d'avance pour votre appel._x000a_M.DOUYERE_x000a_PDG SMILE CENTRE DE BEAUTE"/>
    <n v="693489938"/>
    <x v="27"/>
    <s v="user_help: unknown / questionnaire . parcours: je ne sais pas par où commencer / siret: 88962808700013 / codeNaf: 96.02B / codeNAF1:  / ville: SAINT-LOUIS / codePostal: 97450 / région: La Réunion / structure_sizes: TPE / denomination: SMILE / secteur: Soins de beau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t;CB"/>
    <m/>
    <m/>
    <s v="Pas de rappel "/>
    <m/>
    <m/>
    <d v="2023-12-18T00:00:00"/>
    <s v="Transmis à PDE"/>
    <m/>
    <m/>
    <m/>
    <m/>
    <m/>
  </r>
  <r>
    <d v="2023-12-16T00:00:00"/>
    <s v="guitton.horti@gmail.com"/>
    <s v="guitton"/>
    <s v="gilles"/>
    <n v="78990065100017"/>
    <m/>
    <s v="Bonjour,_x000a__x000a_Mon entreprise a une activité de type &quot;Reproduction de plantes&quot;._x000a_Le dispositif &quot;Étude &quot;Photovoltaïque&quot;&quot; pourrait m'intéresser car je suis en site isolé _x000a_(éloigné des grandes lignes électriques) et j'ai besoin de refinancer un remplacement de batiment agricole (environ 1400m²-250kw) et voir aussi pour de l'autoconsommation sur 36kw sur un autre site_x000a_J'ai besoin d'être accompagné(e) sur  ces démarches car j'ai déjà commencé l'an passé mais j'ai du mal à avoir toutes les données financières (notamment celle du raccordement), et à ouvrir les discussions avec ENEDIS pour les extensions de lignes_x000a_Merci_x000a__x000a_Merci d'avance pour votre appel"/>
    <n v="620092742"/>
    <x v="62"/>
    <s v="user_help: unknown / questionnaire . parcours: je ne sais pas par où commencer / siret: 78990065100017 / codeNaf: 01.30Z / codeNAF1:  / ville: SAINT-LAURENT-MEDOC / codePostal: 33112 / région: Nouvelle-Aquitaine / structure_sizes: TPE / denomination: EARL PEPINIERES GUITTON / secteur: Reproduction de plant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no / questionnaire . objectif prioritaire . est ma performance énergétique: non / strategy_audits: yes / questionnaire . objectif prioritaire . est mon impact environnemental: non / strategy_audits_select: energy_consumption_audit"/>
    <x v="1"/>
    <s v="COS"/>
    <m/>
    <m/>
    <m/>
    <m/>
    <m/>
    <m/>
    <m/>
    <m/>
    <m/>
    <m/>
    <m/>
    <m/>
  </r>
  <r>
    <d v="2023-12-16T00:00:00"/>
    <s v="noet.s@icloud.com"/>
    <s v="NOET"/>
    <s v="Stéphane"/>
    <n v="98152795500018"/>
    <m/>
    <s v="Bonjour,_x000a__x000a_Mon entreprise a une activité de type &quot;Autres services de réservation et activités connexes&quot;._x000a_Le dispositif &quot;Booster Éco-Énergie Tertiaire&quot; pourrait m'intéresser car j'ai pour projet de ..._x000a_J'ai besoin d'être accompagné(e) sur ..._x000a__x000a_Merci d'avance pour votre appel"/>
    <n v="685609319"/>
    <x v="14"/>
    <s v="user_help: precise / questionnaire . parcours: objectif précis / siret: 98152795500018 / codeNaf: 79.90Z / codeNAF1:  / ville: AUBUSSARGUES / codePostal: 30190 / région: Occitanie / structure_sizes: TPE / denomination: CHAI LES DOLINES / secteur: Autres services de réservation et activités connex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6T00:00:00"/>
    <s v="contact@plateau31.com"/>
    <s v="CHEVARA"/>
    <s v="Stéphanie"/>
    <n v="39307507200024"/>
    <s v="PLATEAU 31 - COMPAGNIE MACK ET LES GARS"/>
    <s v="Bonjour,_x000a__x000a_Mon entreprise a une activité de type &quot;Arts du spectacle vivant&quot;._x000a_Le dispositif &quot;Rénovation Petit Tertiaire Privé&quot; pourrait m'intéresser car j'ai pour projet de f-procéder a une rénovation thermique du bâtiment_x000a_J'ai besoin d'être accompagné(e) sur trouver des financements et savoir quels travaux faire_x000a__x000a_Merci d'avance pour votre appel"/>
    <n v="674532207"/>
    <x v="27"/>
    <s v="user_help: precise / questionnaire . parcours: objectif précis / siret: 39307507200024 / codeNaf: 90.01Z / codeNAF1:  / ville: GENTILLY / codePostal: 94250 / région: Île-de-France / structure_sizes: TPE / denomination: PLATEAU 31 - COMPAGNIE MACK ET LES GARS / secteur: Arts d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s v="Pas de rappel "/>
    <m/>
    <m/>
    <d v="2023-12-18T00:00:00"/>
    <s v="Transmis à PDE"/>
    <m/>
    <m/>
    <m/>
    <m/>
    <m/>
  </r>
  <r>
    <d v="2023-12-17T00:00:00"/>
    <s v="vams.bcarbety@gmail.com"/>
    <s v="CARBETY"/>
    <s v="Benoît"/>
    <n v="914109061"/>
    <s v="BCY - VAM'S (BCY)"/>
    <s v="Bonjour,_x000a__x000a_Mon entreprise a une activité de type &quot;Prestation de service proposant une application web pour l'immobilier&quot;._x000a_Le dispositif &quot;Diagnostic RSE&quot; pourrait m'intéresser car j'ai pour projet de l'intégrer dans mes statuts. _x000a_J'ai besoin d'être accompagné(e) et connaître les différents aides. _x000a__x000a_Merci d'avance pour votre appel. (+3 heures)._x000a__x000a_Bien cordialement,_x000a_Mr Benoît CARBETY"/>
    <n v="692035806"/>
    <x v="30"/>
    <m/>
    <x v="6"/>
    <s v="CB"/>
    <m/>
    <m/>
    <s v="Pas de rappel "/>
    <m/>
    <m/>
    <d v="2023-12-18T00:00:00"/>
    <s v="Transmis à PDE"/>
    <m/>
    <m/>
    <m/>
    <m/>
    <m/>
  </r>
  <r>
    <d v="2023-12-18T00:00:00"/>
    <s v="cvia2@wanadoo.fr"/>
    <s v="HAMON"/>
    <s v="JEAN LAURENT"/>
    <n v="39383628300019"/>
    <s v="CREST VEHICULES INDUST ET AUTO (CVIA) (CVIA)"/>
    <s v="Bonjour,_x000a_Mon entreprise a une activité de type &quot;Entretien et réparation de véhicules automobiles légers&quot;. Location véhicules._x000a_Le dispositif &quot;Eco-Défis des artisans et des commerçants&quot; pourrait m'intéresser car j'ai pour projet de ..._x000a_J'ai besoin d'être accompagné(e) sur ..._x000a__x000a_Merci d'avance pour votre appel"/>
    <n v="475250282"/>
    <x v="23"/>
    <s v="user_help: unknown / questionnaire . parcours: je ne sais pas par où commencer / siret: 39383628300019 / codeNaf: 45.20A / codeNAF1:  / ville: CREST / codePostal: 26400 / région: Auvergne-Rhône-Alpes / structure_sizes: TPE / denomination: CREST VEHICULES INDUST ET AUTO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3-12-19T00:00:00"/>
    <s v="Transmis à PDE"/>
    <m/>
    <m/>
    <m/>
    <m/>
    <m/>
  </r>
  <r>
    <d v="2023-12-18T00:00:00"/>
    <s v="sebf.sospel@gmail.com"/>
    <s v="Musial"/>
    <s v="Frédéric"/>
    <n v="52087313400024"/>
    <s v="SOCIETE D'EXPLOITATION BOUCHERIE FRED SEBF"/>
    <s v="Bonjour,_x000a__x000a_Mon entreprise a une activité de type &quot;Comm. détail viandes &amp; produits à base de viande (magas. spéc.)&quot;._x000a_Le dispositif &quot;Eco-Défis des artisans et des commerçants&quot; pourrait m'intéresser car j'ai pour projet de ..._x000a_J'ai besoin d'être accompagné(e) sur ..._x000a__x000a_Merci d'avance pour votre appel"/>
    <n v="493040058"/>
    <x v="23"/>
    <s v="user_help: unknown / questionnaire . parcours: je ne sais pas par où commencer / siret: 52087313400024 / codeNaf: 47.22Z / codeNAF1:  / ville: SOSPEL / codePostal: 06380 / région: Provence-Alpes-Côte d'Azur / structure_sizes: TPE / denomination: SOCIETE D'EXPLOITATION BOUCHERIE FRED SEBF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3-12-19T00:00:00"/>
    <s v="Transmis à PDE"/>
    <m/>
    <m/>
    <m/>
    <m/>
    <m/>
  </r>
  <r>
    <d v="2023-12-18T00:00:00"/>
    <s v="a.losseau@sofit13.fr"/>
    <s v="LOSSEAU"/>
    <s v="Antoine"/>
    <n v="89744636500024"/>
    <s v="PORT HOTEL"/>
    <s v="Bonjour,_x000a__x000a_Mon entreprise a une activité de type &quot;Hôtels et hébergement similaire&quot;._x000a_Le dispositif &quot;Visite Énergie&quot; pourrait m'intéresser car j'ai pour projet de ..._x000a_J'ai besoin d'être accompagné(e) sur ..._x000a__x000a_Merci d'avance pour votre appel"/>
    <n v="786713356"/>
    <x v="40"/>
    <s v="user_help: precise / questionnaire . parcours: objectif précis / siret: 89744636500024 / codeNaf: 55.10Z / codeNAF1:  / ville: GASSIN / codePostal: 83580 / région: Provence-Alpes-Côte d'Azur / structure_sizes: TPE / denomination: PORT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4"/>
    <s v="CB"/>
    <m/>
    <m/>
    <s v="Pas de rappel "/>
    <m/>
    <m/>
    <d v="2023-12-19T00:00:00"/>
    <s v="Transmis à PDE"/>
    <m/>
    <m/>
    <m/>
    <m/>
    <m/>
  </r>
  <r>
    <d v="2023-12-18T00:00:00"/>
    <s v="direction@lafenetriere.fr"/>
    <s v="Guerniou"/>
    <s v="Catherine"/>
    <n v="33110117000057"/>
    <s v="LA FENETRIERE"/>
    <s v="Bonjour,_x000a__x000a_Mon entreprise a une activité de type &quot;Fabrication de portes et fenêtres en métal&quot;._x000a_Le dispositif &quot;Formations du CFDE&quot; pourrait m'intéresser car j'ai pour projet de ..._x000a_J'ai besoin d'être accompagné(e) sur ..._x000a__x000a_Merci d'avance pour votre appel"/>
    <n v="148824411"/>
    <x v="43"/>
    <s v="user_help: unknown / questionnaire . parcours: je ne sais pas par où commencer / siret: 33110117000057 / codeNaf: 25.12Z / codeNAF1:  / ville: CHAMPIGNY-SUR-MARNE / codePostal: 94500 / région: Île-de-France / structure_sizes: TPE / denomination: LA FENETRIERE / secteur: Fabrication de portes et fenêtres en métal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wastes_audit"/>
    <x v="6"/>
    <s v="CB"/>
    <m/>
    <m/>
    <s v="Pas de rappel "/>
    <m/>
    <m/>
    <d v="2023-12-18T00:00:00"/>
    <s v="Transmis à PDE"/>
    <m/>
    <m/>
    <m/>
    <m/>
    <m/>
  </r>
  <r>
    <d v="2023-12-18T00:00:00"/>
    <s v="yoan_m@hotmail.com"/>
    <s v="MEIMOUN"/>
    <s v="YOAN"/>
    <n v="97771008600017"/>
    <s v="H3D SERVICES"/>
    <s v="Bonjour,_x000a__x000a_Mon entreprise a une activité de type &quot;Désinfection, désinsectisation, dératisation&quot;._x000a_Le dispositif &quot;Diag Perf'Immo&quot; pourrait m'intéresser car j'ai pour projet de rénovation des fenêtres et devanture sur magasin._x000a_J'ai besoin d'être accompagné(e) sur changement des fenêtres en double vitrage_x000a__x000a_Merci d'avance pour votre appel"/>
    <n v="651909161"/>
    <x v="17"/>
    <s v="user_help: precise / questionnaire . parcours: objectif précis / siret: 97771008600017 / codeNaf: 81.29A / codeNAF1:  / ville: PARIS 12 / codePostal: 75012 / région: Île-de-France / structure_sizes: TPE / denomination: H3D SERVICES / secteur: Désinfection, désinsectisation, dér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4-01-04T00:00:00"/>
    <s v="Transmis à Bpifrance"/>
    <m/>
    <m/>
    <m/>
    <m/>
    <m/>
  </r>
  <r>
    <d v="2023-12-18T00:00:00"/>
    <s v="elisabeth@garagehuvelin.fr"/>
    <s v="GARAGE HUVELIN"/>
    <s v="SARL"/>
    <n v="43000282400018"/>
    <s v="SARL GARAGE HUVELIN "/>
    <s v="Bonjour,_x000a__x000a_Mon entreprise a une activité de type &quot;Entretien et réparation de véhicules automobiles légers&quot;._x000a_Le dispositif &quot;Prêt Économies d’Énergie (PEE)&quot; pourrait m'intéresser car nous avons pour projet de remplacer notre éclairage actuel par du LED, et aussi de poser des panneaux photovoltaïques_x000a_J'ai besoin d'être accompagné(e) sur le financement et la mise en place. _x000a__x000a_Merci d'avance pour votre appel"/>
    <n v="251572009"/>
    <x v="45"/>
    <s v="user_help: unknown / questionnaire . parcours: je ne sais pas par où commencer / siret: 43000282400018 / codeNaf: 45.20A / codeNAF1:  / ville: SEVREMONT / codePostal: 85700 / région: Pays de la Loire / structure_sizes: TPE / denomination: SARL GARAGE HUVELIN / secteur: Entretien et réparation de véhicules automobiles lég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energy_consumption_audit"/>
    <x v="3"/>
    <s v="Coline"/>
    <m/>
    <m/>
    <m/>
    <m/>
    <m/>
    <d v="2023-12-20T00:00:00"/>
    <s v="Transmis à Bpifrance"/>
    <m/>
    <m/>
    <m/>
    <m/>
    <m/>
  </r>
  <r>
    <d v="2023-12-18T00:00:00"/>
    <s v="denis.lebreton@diapfrance.fr"/>
    <s v="LEBRETON"/>
    <s v="Denis"/>
    <n v="39744695600039"/>
    <m/>
    <s v="Bonjour,_x000a__x000a_Mon entreprise a une activité de type fabrication détergents _x000a_Le dispositif &quot;Formations RSE&quot; pourrait m'intéresser car après la mise en place _x000a_de notre démarche éco-responsable nous devons élaborer notre démarche RSE  _x000a_...J'ai besoin d'être accompagné(e) sur  le plan d'action._x000a__x000a_Merci d'avance pour votre appel"/>
    <n v="680101511"/>
    <x v="24"/>
    <m/>
    <x v="3"/>
    <s v="Coline"/>
    <m/>
    <m/>
    <m/>
    <m/>
    <m/>
    <d v="2023-12-20T00:00:00"/>
    <s v="Transmis à Bpifrance"/>
    <m/>
    <m/>
    <m/>
    <m/>
    <m/>
  </r>
  <r>
    <d v="2023-12-18T00:00:00"/>
    <s v="lala.diarra@bpifrance.fr"/>
    <s v="DIARRA"/>
    <s v="TEST LALA"/>
    <n v="64811455420400"/>
    <s v=" "/>
    <s v="Bonjour,_x000a__x000a_Mon entreprise a une activité de type &quot;tertiaire&quot;._x000a_Le dispositif &quot;Diag Perf'Immo&quot; pourrait m'intéresser car j'ai pour projet de ..._x000a_J'ai besoin d'être accompagné(e) sur ..._x000a__x000a_Merci d'avance pour votre appel"/>
    <n v="640986587"/>
    <x v="17"/>
    <s v="user_help: unknown / questionnaire . parcours: je ne sais pas par où commencer / siret:  / codeNaf:  / codeNAF1:  / ville:  / codePostal:  / région: Centre-Val de Loir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oline"/>
    <m/>
    <m/>
    <m/>
    <m/>
    <m/>
    <d v="2023-12-20T00:00:00"/>
    <s v="Test"/>
    <m/>
    <m/>
    <m/>
    <m/>
    <m/>
  </r>
  <r>
    <d v="2023-12-18T00:00:00"/>
    <s v="fjldurrieux@gmail.com"/>
    <s v="Jean Louis Françoise "/>
    <s v="Durrieux"/>
    <n v="37840587200011"/>
    <s v="Gîte de Lespiland"/>
    <s v="Bonjour,_x000a__x000a_Mon entreprise a une activité de type &quot;Meublé de Tourisme 4 étoiles...&quot;._x000a_Le dispositif &quot;Prêt Action Climat&quot; pourrait m'intéresser car j'ai pour projet d'installer des panneaux photovoltaïque sur la toiture afin de produire de l'électricité pour la consommer..._x000a_J'ai besoin d'être accompagné(e) sur un prêt vert de 9000€ à rembourser sur 7 ans..._x000a__x000a_Merci d'avance pour votre appel"/>
    <n v="607679254"/>
    <x v="37"/>
    <m/>
    <x v="3"/>
    <s v="Coline"/>
    <m/>
    <m/>
    <m/>
    <m/>
    <m/>
    <d v="2023-12-20T00:00:00"/>
    <s v="Transmis à Bpifrance"/>
    <m/>
    <m/>
    <m/>
    <m/>
    <m/>
  </r>
  <r>
    <d v="2023-12-18T00:00:00"/>
    <s v="jjuguelet@cerp-rrm.com"/>
    <s v="juguelet"/>
    <s v="Jérémy"/>
    <n v="53542053300015"/>
    <s v="CONFRATERNELLE D'EXPLOITATION ET DE REPARTITION PHARMACEUTIQUE RHIN RHONE MEDITERRANEE (CERP RHIN RHONE) (CERP RHIN RHONE MEDI)"/>
    <s v="Bonjour,_x000a__x000a_Mon entreprise a une activité de type &quot;Commerce de gros de produits pharmaceutiques&quot;._x000a_Le dispositif &quot;Rétrofit électrique&quot; pourrait m'intéresser car j'ai pour projet de ..._x000a_J'ai besoin d'être accompagné(e) sur ..._x000a__x000a_Merci d'avance pour votre appel"/>
    <n v="638630082"/>
    <x v="67"/>
    <s v="user_help: unknown / questionnaire . parcours: je ne sais pas par où commencer / siret: 53542053300015 / codeNaf: 46.46Z / codeNAF1:  / ville: BELFORT / codePostal: 90000 / région: Bourgogne-Franche-Comté / structure_sizes: ETI,GE / denomination: CONFRATERNELLE D'EXPLOITATION ET DE REPARTITION PHARMACEUTIQUE RHIN RHONE MEDITERRANEE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
    <x v="5"/>
    <s v="CB"/>
    <m/>
    <m/>
    <s v="Pas de rappel "/>
    <m/>
    <m/>
    <d v="2023-12-18T00:00:00"/>
    <s v="Transmis à PDE"/>
    <m/>
    <m/>
    <m/>
    <m/>
    <m/>
  </r>
  <r>
    <d v="2023-12-18T00:00:00"/>
    <s v="contact@domaine-lacigaliere.com"/>
    <s v="caillat"/>
    <s v="cynthia"/>
    <n v="44247252800029"/>
    <s v="LA CASCOLLE "/>
    <s v="Bonjour,_x000a__x000a_Mon entreprise a une activité de type &quot;Terrains de camping et parcs pour caravanes, véhicules de loisirs&quot;._x000a_Le dispositif &quot;Bonus écologique&quot; m'intéresse car j'ai acheté un véhicule électrique il y a moins de 6 mois._x000a__x000a_Merci d'avance pour votre appel"/>
    <n v="680543645"/>
    <x v="20"/>
    <s v="user_help: precise / questionnaire . parcours: objectif précis / siret: 44247252800029 / codeNaf: 55.30Z / codeNAF1:  / ville: LE CANNET-DES-MAURES / codePostal: 83340 / région: Provence-Alpes-Côte d'Azur / structure_sizes: TPE / denomination: LA CASCOLLE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m/>
    <m/>
    <m/>
    <d v="2023-12-19T00:00:00"/>
    <s v="Mail Bonus Écologique envoyé"/>
    <m/>
    <m/>
    <m/>
    <m/>
    <m/>
  </r>
  <r>
    <d v="2023-12-18T00:00:00"/>
    <s v="stephanie.pompier@orange.fr"/>
    <s v="POMPIER"/>
    <s v="STEPHANIE"/>
    <n v="52837643700018"/>
    <s v=" "/>
    <s v="Bonjour,_x000a__x000a_Mon entreprise a une activité de type &quot;tourisme&quot;._x000a_Le dispositif &quot;Coup de pouce Chauffage&quot; pourrait m'intéresser car j'ai pour projet de remplacer la chaudière au fioul de mes locations de tourisme (chauffage de 6 appartements meublés) par une PAC air/eau._x000a_J'ai besoin d'être accompagné(e) sur les aides auxquelles je pourrai prétendre._x000a__x000a_Merci d'avance pour votre appel"/>
    <n v="684176929"/>
    <x v="12"/>
    <s v="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19T00:00:00"/>
    <s v="Transmis à PDE"/>
    <m/>
    <m/>
    <m/>
    <m/>
    <m/>
  </r>
  <r>
    <d v="2023-12-18T00:00:00"/>
    <s v="feminier.joel@gmail.com"/>
    <s v="Feminier"/>
    <s v="Joel"/>
    <n v="40902785100016"/>
    <s v="Joel FEMINIER"/>
    <s v="Bonjour,_x000a__x000a_Mon entreprise a une activité de type &quot;Terrains de camping et parcs pour caravanes, véhicules de loisirs&quot;._x000a_Le dispositif &quot;Baisse Les Watts&quot; pourrait m'intéresser car j'ai pour projet de ..._x000a_J'ai besoin d'être accompagné(e) sur ..._x000a__x000a_Merci d'avance pour votre appel"/>
    <n v="681289089"/>
    <x v="15"/>
    <s v="user_help: unknown / questionnaire . parcours: je ne sais pas par où commencer / siret: 40902785100016 / codeNaf: 55.30Z / codeNAF1:  / ville: CHASTANIER / codePostal: 48300 / région: Occitanie / structure_sizes: TPE / denomination: null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9T00:00:00"/>
    <s v="Transmis à PDE"/>
    <m/>
    <m/>
    <m/>
    <m/>
    <m/>
  </r>
  <r>
    <d v="2023-12-18T00:00:00"/>
    <s v="v.rouillard@ge16.fr"/>
    <s v="ROUILLARD"/>
    <s v="Virginie"/>
    <n v="34422363100039"/>
    <s v="FRANCE POIDS LOURDS"/>
    <s v="Madame, Monsieur,_x000a__x000a_L'entreprise FRANCE POIDS LOURDS, pour laquelle je suis détachée, a une activité de type &quot;Commerce d'autres véhicules automobiles&quot;._x000a_Le dispositif &quot;Rénovation Petit Tertiaire Privé&quot; pourrait m'intéresser car l'entreprise France Poids Lourds a pour projet de changer l'éclairage de plusieurs de ses garages et concessions. _x000a_L'entreprise a besoin d'être accompagnée notamment sur un projet de passage en éclairage LED afin de diminuer sa consommation d'énergie et également améliorer le confort visuel de ses salariés._x000a__x000a_Par avance, je vous remercie pour votre appel._x000a__x000a_Cordialement,_x000a__x000a_Virginie ROUILLARD_x000a_Ingénieure QHSE_x000a_groupement d'employeurs GE16 Emploi détachée pour le compte de France Poids Lourds (16560 Anais)"/>
    <n v="602043723"/>
    <x v="27"/>
    <s v="user_help: precise / questionnaire . parcours: objectif précis / siret: 34422363100039 / codeNaf: 45.19Z / codeNAF1:  / ville: ANAIS / codePostal: 16560 / région: Nouvelle-Aquitaine / structure_sizes: PME / denomination: FRANCE POIDS LOURDS / secteur: Commerce d'autres véhicules automobi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s v="Pas de rappel "/>
    <m/>
    <m/>
    <d v="2023-12-18T00:00:00"/>
    <s v="Transmis à PDE"/>
    <m/>
    <m/>
    <m/>
    <m/>
    <m/>
  </r>
  <r>
    <d v="2023-12-18T00:00:00"/>
    <s v="emeline.leroy@acpei.pro"/>
    <s v="LEROY"/>
    <s v="Emeline"/>
    <n v="30146112500132"/>
    <s v="ASSOCIATION CHALONNAISE DE PARENTS ET AMIS DE PERSONNES DEFICIENTES INTELLECTUELLES (ACPEI)"/>
    <s v="Bonjour,_x000a__x000a_Je suis la Responsable Qualité d'une association oeuvrant en faveur de personnes en situation de handicap. Nous avons une cuisine centrale qui livre aux autres établissements de l'association (une dizaine). _x000a_Le dispositif &quot;Aides au réemploi des emballages&quot; pourrait m'intéresser car j'ai pour projet d'arrêter la livraison des repas en barquettes recyclables (très souvent jetées) pour passer à une livraison en contenants réemployables._x000a_J'ai besoin d'être accompagné(e) sur le calcul à effectuer pour envisager l'impact de cette démarche et le ROI._x000a__x000a_Merci d'avance pour votre appel"/>
    <n v="638724963"/>
    <x v="21"/>
    <s v="user_help: unknown / questionnaire . parcours: je ne sais pas par où commencer / siret: 30146112500132 / codeNaf: 88.99B / codeNAF1:  / ville: CHALONS-EN-CHAMPAGNE / codePostal: 51000 / région: Grand Est / structure_sizes: ETI,GE / denomination: ASSOCIATION CHALONNAISE DE PARENTS ET AMIS DE PERSONNES DEFICIENTES INTELLECTUELLES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18T00:00:00"/>
    <s v="aministration@itsas-mendi.com"/>
    <s v="artola"/>
    <s v="patrick"/>
    <n v="41502647500012"/>
    <s v=" "/>
    <s v="Bonjour,_x000a__x000a_Mon entreprise a une activité de type &quot;tourisme&quot;._x000a_Le dispositif &quot;Investissement &quot;vélotourisme&quot;&quot; pourrait m'intéresser car j'ai pour projet de ..._x000a_J'ai besoin d'être accompagné(e) sur ..._x000a__x000a_Merci d'avance pour votre appel"/>
    <n v="559265650"/>
    <x v="59"/>
    <s v="user_help: unknown / questionnaire . parcours: je ne sais pas par où commencer / siret:  / codeNaf:  / codeNAF1:  / ville:  / codePostal:  / région: Nouvelle-Aquitaine / structure_sizes: PME / denomination:  / secteur: tourisme / entreprise . effectif: 4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18T00:00:00"/>
    <s v="peltier@opack.fr"/>
    <s v="Peltier"/>
    <s v="Chrystelle"/>
    <n v="91898651400019"/>
    <s v="LE PETIT PACK "/>
    <s v="Bonjour,_x000a__x000a_Mon entreprise a une activité de type « développement, Fabrication et distribution d’emballages d’expédition réutilisables »_x000a_Le dispositif &quot;Tremplin&quot; pourrait m'intéresser car j'ai pour projet de lancer d’autres produits_x000a__x000a_J'ai besoin d'être accompagné(e) sur l’ACV, l’amélioration de mes produits pour les rendre 100% recyclables trouver ..._x000a__x000a_Merci d'avance pour votre appel"/>
    <n v="617360937"/>
    <x v="1"/>
    <s v="user_help: precise / questionnaire . parcours: objectif précis / siret: 91898651400019 / codeNaf: 46.77Z / codeNAF1:  / ville: GRADIGNAN / codePostal: 33170 / région: Nouvelle-Aquitaine / structure_sizes: TPE / denomination: LE PETIT PACK / secteur: Commerce de gros (commerce interentreprises) de déchets et débri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8T00:00:00"/>
    <s v="heloise.wodka@stam-europe.com"/>
    <s v="Wodka"/>
    <s v="Héloïse"/>
    <n v="41471268700048"/>
    <s v="STAM EUROPE "/>
    <s v="Bonjour,_x000a__x000a_Mon entreprise a une activité de type &quot;Gestion de fonds&quot;._x000a_Le dispositif &quot;Investissement &quot;systèmes Solaires Combinés&quot;&quot; pourrait m'intéresser car j'ai pour projet d'installer des ombrières solaires sur le parking d'un actifs, dans le cadre d'un ^plan de rénovation énergétiques plus large en vu du décret tertiaire._x000a_J'ai besoin d'être accompagné(e) sur l'accès à un financement pour cette action spécifique, ainsi que voir s'il est possible de cumuler des aides pour différentes actions en faveur de la transition énergétique à mettre en place sur un même immeuble._x000a__x000a_Merci d'avance pour votre appel._x000a__x000a_Bien cordialement, _x000a__x000a_Héloïse Wodka"/>
    <n v="637858714"/>
    <x v="53"/>
    <s v="user_help: precise / questionnaire . parcours: objectif précis / siret: 41471268700048 / codeNaf: 66.30Z / codeNAF1:  / ville: PARIS 8 / codePostal: 75008 / région: Île-de-France / structure_sizes: TPE / denomination: STAM EUROPE / secteur: Gestion de fond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8T00:00:00"/>
    <s v="e.badessi@ffhandball.net"/>
    <s v="Badessi"/>
    <s v="Elisa"/>
    <n v="78454476900044"/>
    <s v="FEDERATION FRANCAISE DE HANDBALL "/>
    <s v="Bonjour,_x000a__x000a_Mon entreprise a une activité de type &quot;Autres activités liées au sport&quot;._x000a_Le dispositif &quot;Tremplin&quot; pourrait m'intéresser car nous avons pour projet de réaliser le premier bilan carbone de la FFHB, dans l'objectif de construire un plan d'actions de réduction des émissions CO2, à horizon 2030, puis 2050, etc. _x000a_J'ai besoin d'être accompagné(e) sur le dossier de demande de financement._x000a__x000a_Merci d'avance"/>
    <n v="33612603936"/>
    <x v="1"/>
    <s v="user_help: precise / questionnaire . parcours: objectif précis / siret: 78454476900044 / codeNaf: 93.19Z / codeNAF1:  / ville: CRETEIL / codePostal: 94000 / région: Île-de-France / structure_sizes: PME / denomination: FEDERATION FRANCAISE DE HANDBALL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8T00:00:00"/>
    <s v="direction@apmac.asso.fr"/>
    <s v="Robert"/>
    <s v="vincent"/>
    <n v="31714449100055"/>
    <s v="ASSOCIATION POUR LE PRET DE MATERIEL D'ACTIONS CULTURELLES "/>
    <s v="Bonjour,_x000a__x000a_Mon entreprise a une activité de type &quot;Activités de soutien au spectacle vivant&quot;._x000a_Le dispositif &quot;Étude &quot;Photovoltaïque&quot;&quot; pourrait m'intéresser car j'ai pour projet de remplacer la toiture amiantée et de l'isoler._x000a_J'ai besoin d'être accompagné(e) sur l'étude faisabilité d'une installation de centrale solaire et la recherche d'aides au financement._x000a__x000a_Merci d'avance pour votre appel"/>
    <n v="603804524"/>
    <x v="62"/>
    <s v="user_help: precise / questionnaire . parcours: objectif précis / siret: 31714449100055 / codeNaf: 90.02Z / codeNAF1:  / ville: LIMOGES / codePostal: 87100 / région: Nouvelle-Aquitaine / structure_sizes: TPE / denomination: ASSOCIATION POUR LE PRET DE MATERIEL D'ACTIONS CULTURELLES / secteur: Activités de soutien au spectacle vivant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18T00:00:00"/>
    <s v="patrick@kerpenhir.fr"/>
    <s v="GOVEN"/>
    <s v="Patrick"/>
    <n v="50219119000011"/>
    <s v="DOMAINE RESIDENTIEL DE KERPENHIR "/>
    <s v="Bonjour,_x000a__x000a_Mon entreprise a une activité de type &quot;Terrains de camping et parcs pour caravanes, véhicules de loisirs&quot;._x000a_Le dispositif &quot;Étude &quot;solaire thermique&quot;&quot; pourrait m'intéresser car j'ai pour projet de ..._x000a_J'ai besoin d'être accompagné(e) sur ..._x000a__x000a_Merci d'avance pour votre appel"/>
    <n v="685019800"/>
    <x v="25"/>
    <s v="user_help: unknown / questionnaire . parcours: je ne sais pas par où commencer / siret: 50219119000011 / codeNaf: 55.30Z / codeNAF1:  / ville: LOCMARIAQUER / codePostal: 56740 / région: Bretagne / structure_sizes: TPE / denomination: DOMAINE RESIDENTIEL DE KERPENHI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yes / questionnaire . objectif prioritaire . est mon impact environnemental: non / strategy_audits_select: other"/>
    <x v="1"/>
    <s v="COS"/>
    <m/>
    <m/>
    <m/>
    <m/>
    <m/>
    <m/>
    <m/>
    <m/>
    <m/>
    <m/>
    <m/>
    <m/>
  </r>
  <r>
    <d v="2023-12-19T00:00:00"/>
    <s v="emeline.leroy@acpei.pro"/>
    <s v="LEROY"/>
    <s v="Emeline"/>
    <n v="30146112500132"/>
    <s v="ASSOCIATION CHALONNAISE DE PARENTS ET AMIS DE PERSONNES DEFICIENTES INTELLECTUELLES (ACPEI)"/>
    <s v="Bonjour,_x000a_ _x000a_Je suis la Responsable Qualité d'une association œuvrant en faveur de personnes en situation de handicap._x000a_Le dispositif &quot;Formations RSE&quot; pourrait m'intéresser car j'ai pour projet d'élaborer et de formaliser la démarche RSE de l'association._x000a_J'ai besoin d'être accompagné(e) sur la méthode et les ressources mobilisables._x000a_ _x000a_Merci d'avance pour votre appel_x000a_ "/>
    <n v="638724963"/>
    <x v="68"/>
    <m/>
    <x v="3"/>
    <s v="CB"/>
    <m/>
    <m/>
    <m/>
    <m/>
    <m/>
    <d v="2023-12-19T00:00:00"/>
    <s v="Transmis à Bpifrance"/>
    <m/>
    <m/>
    <m/>
    <m/>
    <m/>
  </r>
  <r>
    <d v="2023-12-19T00:00:00"/>
    <s v="laurent.palmier@sgs.com"/>
    <s v="PALMIER"/>
    <s v="Laurent"/>
    <n v="38016919300063"/>
    <s v="SECURITEST"/>
    <s v="Bonjour,_x000a__x000a_Mon entreprise a une activité tertiaire de type  siège  de pilotage  de centre de Contrôle technique automobile._x000a_Le dispositif &quot;Diag Perf'Immo&quot; pourrait m'intéresser car j'ai pour projet d'isolation des locaux._x000a_J'ai besoin d'être accompagné(e) sur la réalisation d'un audit de conformité par rapport au décret tertiaire._x000a__x000a_Merci d'avance pour votre appel"/>
    <n v="243414141"/>
    <x v="17"/>
    <s v="user_help: precise / questionnaire . parcours: objectif précis / siret: 38016919300063 / codeNaf: 71.20A / codeNAF1:  / ville: LE MANS / codePostal: 72100 / région: Pays de la Loire / structure_sizes: PME / denomination: SECURITEST / secteur: Contrôle technique automobil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oline"/>
    <m/>
    <m/>
    <m/>
    <m/>
    <m/>
    <d v="2023-12-20T00:00:00"/>
    <s v="Transmis à Bpifrance"/>
    <m/>
    <m/>
    <m/>
    <m/>
    <m/>
  </r>
  <r>
    <d v="2023-12-19T00:00:00"/>
    <s v="g.pradier@ffhandball.net"/>
    <s v="Pradier"/>
    <s v="Grégory"/>
    <n v="78454476900044"/>
    <s v="FEDERATION FRANCAISE DE HANDBALL"/>
    <s v="Bonjour,_x000a__x000a_Mon entreprise a une activité de type &quot;Autres activités liées au sport&quot;._x000a_Le dispositif &quot;Formations RSE&quot; pourrait m'intéresser car j'ai pour projet de sensibiliser et former mes populations au développement durable._x000a_J'ai besoin d'être accompagné(e) sur tous types de sujet s'y rapportant_x000a__x000a_Merci d'avance pour votre appel"/>
    <n v="635554458"/>
    <x v="24"/>
    <s v="user_help: unknown / questionnaire . parcours: je ne sais pas par où commencer / siret: 78454476900044 / codeNaf: 93.19Z / codeNAF1: / ville: CRETEIL / codePostal: 94000 / région: Île-de-France / structure_sizes: PME / denomination: FEDERATION FRANCAISE DE HANDBALL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JB"/>
    <m/>
    <m/>
    <m/>
    <m/>
    <m/>
    <d v="2024-01-03T00:00:00"/>
    <s v="Transmis à Bpifrance"/>
    <m/>
    <m/>
    <m/>
    <m/>
    <m/>
  </r>
  <r>
    <d v="2023-12-19T00:00:00"/>
    <s v="hubert@aucreuxdesarbres.com"/>
    <s v="Morvillez"/>
    <s v="Hubert"/>
    <n v="89949023900022"/>
    <s v="AH TANDEM"/>
    <s v="Bonjour,_x000a__x000a_Mon entreprise a une activité de type &quot;Terrains de camping et parcs pour caravanes, véhicules de loisirs&quot;._x000a_Le dispositif &quot;Baisse Les Watts&quot; pourrait m'intéresser car j'ai pour projet d'optimiser les coûts d'électricité _x000a_J'ai besoin d'être accompagné(e) sur les moyens a mettre en place _x000a__x000a_Merci d'avance pour votre appel"/>
    <n v="609214139"/>
    <x v="15"/>
    <s v="user_help: unknown / questionnaire . parcours: je ne sais pas par où commencer / siret: 89949023900022 / codeNaf: 55.30Z / codeNAF1:  / ville: CARSAC-AILLAC / codePostal: 24200 / région: Nouvelle-Aquitaine / structure_sizes: TPE / denomination: AH TANDEM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19T00:00:00"/>
    <s v="Transmis à PDE"/>
    <m/>
    <m/>
    <m/>
    <m/>
    <m/>
  </r>
  <r>
    <d v="2023-12-19T00:00:00"/>
    <s v="francois.daligny@gpf.fr"/>
    <s v="d'aligny"/>
    <s v="francois"/>
    <n v="30500946600031"/>
    <s v="GAZ PURS ET FLUIDES"/>
    <s v="Bonjour,_x000a__x000a_Mon entreprise a une activité de type Installation, entretien et dépannage d'urgence des réseaux de fluides médicaux (oxygène, air, vide) dans les établissements de santé._x000a_Le dispositif &quot;Véhicule lourd énergies propres&quot; pourrait m'intéresser car nous avons une activité d'itinérance dans les hôpitaux et les cliniques et notre plus gros impact est lié au transport de nos techniciens (fourgonettes, fourgons)_x000a_J'ai besoin d'être accompagné(e) sur ce dispositif._x000a__x000a_Merci d'avance pour votre appel"/>
    <n v="344544448"/>
    <x v="69"/>
    <s v="user_help: unknown / questionnaire . parcours: je ne sais pas par où commencer / siret: 30500946600031 / codeNaf: 43.22A / codeNAF1: / ville: PLAILLY / codePostal: 60128 / région: Hauts-de-France / structure_sizes: PME / denomination: GAZ PURS ET FLUIDES / secteur: Travaux d'installation d'eau et de gaz en tous loc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m/>
    <m/>
    <s v="Pas de rappel "/>
    <m/>
    <m/>
    <d v="2023-12-28T00:00:00"/>
    <s v="Transmis à PDE"/>
    <m/>
    <m/>
    <m/>
    <m/>
    <m/>
  </r>
  <r>
    <d v="2023-12-19T00:00:00"/>
    <s v="thaon.aurelie@yahoo.com"/>
    <s v="Thaon"/>
    <s v="Aurélie"/>
    <n v="91402582000012"/>
    <s v="THAON PAGI"/>
    <s v="Bonjour,_x000a__x000a_Mon entreprise a une activité de type &quot;Restauration traditionnelle&quot;._x000a_Le dispositif &quot;Coup de pouce Chauffage&quot; pourrait m'intéresser car j'ai pour projet d'améliorer l'isolation et d'étudier des solutions renouvelables._x000a_J'ai besoin d'être accompagné(e) sur les travaux nécessaires et leur financement._x000a__x000a_Merci d'avance pour votre appel"/>
    <n v="680241966"/>
    <x v="12"/>
    <s v="user_help: unknown / questionnaire . parcours: je ne sais pas par où commencer / siret: 91402582000012 / codeNaf: 56.10A / codeNAF1: / ville: L'AIGUILLON-LA-PRESQU'ILE / codePostal: 85460 / région: Pays de la Loire / structure_sizes: TPE / denomination: THAON PAGI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28T00:00:00"/>
    <s v="Transmis à PDE"/>
    <m/>
    <m/>
    <m/>
    <m/>
    <m/>
  </r>
  <r>
    <d v="2023-12-19T00:00:00"/>
    <s v="smarec.insercycles@yahoo.com"/>
    <s v="MAREC"/>
    <s v="SONIA"/>
    <n v="41855611400035"/>
    <s v="INSER CYCLES BASSIN D'ARCACHON"/>
    <s v="Bonjour,_x000a__x000a_Mon entreprise a une activité de type &quot;Action sociale sans hébergement n.c.a.&quot;._x000a_Le dispositif &quot;Bonus écologique&quot; pourrait m'intéresser car j'ai pour projet d'acheter un véhicule professionnel electrique (type Crafter par exemple)_x000a__x000a_Merci d'avance pour votre appel"/>
    <n v="609140808"/>
    <x v="20"/>
    <s v="user_help: precise / questionnaire . parcours: objectif précis / siret: 41855611400035 / codeNaf: 88.99B / codeNAF1: / ville: LE TEICH / codePostal: 33470 / région: Nouvelle-Aquitaine / structure_sizes: TPE / denomination: INSER CYCLES BASSIN D'ARCACHON / secteur: Action sociale sans hébergement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Mail Bonus Écologique envoyé"/>
    <m/>
    <m/>
    <m/>
    <m/>
    <m/>
  </r>
  <r>
    <d v="2023-12-19T00:00:00"/>
    <s v="francois-joseph.laigneau@excelium.fr"/>
    <s v="LAIGNEAU"/>
    <s v="François-Joseph"/>
    <n v="45024826500024"/>
    <s v="EXCELIUM"/>
    <s v="Bonjour,_x000a__x000a_Mon entreprise a une activité de type &quot;Activités liées aux systèmes de sécurité&quot;._x000a_Le dispositif &quot;Coup de pouce Chauffage&quot; pourrait m'intéresser car j'ai pour projet de ..._x000a_J'ai besoin d'être accompagné(e) sur ..._x000a__x000a_Merci d'avance pour votre appel"/>
    <n v="698113737"/>
    <x v="12"/>
    <s v="user_help: precise / questionnaire . parcours: objectif précis / siret: 45024826500024 / codeNaf: 80.20Z / codeNAF1: / ville: ORVAULT / codePostal: 44700 / région: Pays de la Loire / structure_sizes: PME / denomination: EXCELIUM / secteur: Activités liées aux systèmes de sécurit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3-12-19T00:00:00"/>
    <s v="sallenave.claire@gmail.com"/>
    <s v="Sallenave"/>
    <s v="Claire"/>
    <n v="4047267600013"/>
    <m/>
    <s v="Madame, Monsieur,_x000a_ _x000a_Je me permets de vous écrire pour savoir si mon projet agricole pourrait rentrer dans une de vos aides gouvernementales.  J’essai de faire au mieux une transition écologique de mon entreprise._x000a_ _x000a_Je m’appelle Claire SALLENAVE, j’ai 25 ans et j’ai repris l’exploitation agricole de mon père avec mon grand frère (qui lui est associé non exploitant)._x000a_Mon père élevait des vaches (blondes d’aquitaine) et cultivait les céréales type maïs, soja, tournesol. Cette activité est encore présente mais fortement diminuée._x000a_ _x000a_Nous avons ensemble, ouvert une pépinière de grand arbres d’ornement et d’arbres fruitiers._x000a_ _x000a_Aussi, j’ai planté l’an dernier une culture de BAMBOU de 1.5hectare pour récolter sa matière première._x000a_ _x000a_Concernant notre pépinière, nous avons décidé de devenir indépendant dans notre consommation d’eau pour l’irrigation de celle-ci._x000a_ _x000a_Notre projet est la récupération de l’eau de pluie de 3 toitures dont deux de bâtiments photovoltaïques installés cette année. Les trois encercles un endroit bétonné anciennement utilisé pour nos vaches pour y positionner une bâche de récupération de 120 m3. Avec une installation d’une pompe + raccordements de tuyaux jusque la pépinière._x000a_ _x000a_Ceci nous permettrait d’être quasiment autonome en eau de pluie._x000a_ _x000a_Pourriez vous s’il vous plait me contacter au 07.87.15.93.37 pour me donner votre avis sur les aides aux quelles nous pourrions prétendre pour nous aider en tant que jeune agriculteurs pour la transition écologique ?_x000a_ _x000a_Cordialement,_x000a_ _x000a_Claire SALLENAVE"/>
    <s v="07.87.15.93.37"/>
    <x v="1"/>
    <m/>
    <x v="1"/>
    <s v="COS"/>
    <m/>
    <m/>
    <m/>
    <m/>
    <m/>
    <m/>
    <m/>
    <m/>
    <m/>
    <m/>
    <m/>
    <m/>
  </r>
  <r>
    <d v="2023-12-20T00:00:00"/>
    <s v="pierrebogenez@grange-aux-ormes.com"/>
    <s v="bogenez"/>
    <s v="pierre"/>
    <n v="43527064000012"/>
    <s v="DOMAINE DE LA GRANGE (LA GRANGE AUX ORMES)"/>
    <s v="Bonjour,_x000a__x000a_Mon entreprise a une activité de type &quot;Restauration traditionnelle&quot;._x000a_Le dispositif &quot;Eco-Défis des artisans et des commerçants&quot; pourrait m'intéresser car j'ai pour projet de ..._x000a_J'ai besoin d'être accompagné(e) sur ..._x000a__x000a_Merci d'avance pour votre appel"/>
    <n v="387631062"/>
    <x v="23"/>
    <s v="user_help: unknown / questionnaire . parcours: je ne sais pas par où commencer / siret: 43527064000012 / codeNaf: 56.10A / codeNAF1: / ville: MARLY / codePostal: 57155 / région: Grand Est / structure_sizes: TPE / denomination: DOMAINE DE LA GRANG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3-12-28T00:00:00"/>
    <s v="Transmis à PDE"/>
    <m/>
    <m/>
    <m/>
    <m/>
    <m/>
  </r>
  <r>
    <d v="2023-12-20T00:00:00"/>
    <s v="direction.ffrancois@leparchemin.org"/>
    <s v="Pascal"/>
    <s v="DURAND"/>
    <n v="38245262100032"/>
    <s v="LE PARCHEMIN"/>
    <s v="Bonjour,_x000a__x000a_Mon entreprise a une activité de type &quot;Aide par le travail&quot;._x000a_Le dispositif &quot;Prêt Vert - Ademe&quot; pourrait m'intéresser car j'ai pour projet de solarisation de toiture après désamiantage_x000a_J'ai besoin d'être accompagné(e) sur les possibilités de financements à taux préférentiel et de cofinancement_x000a__x000a_Merci d'avance pour votre appel"/>
    <n v="468314925"/>
    <x v="31"/>
    <s v="user_help: precise / questionnaire . parcours: objectif précis / siret: 38245262100032 / codeNaf: 88.10C / codeNAF1: / ville: LIMOUX / codePostal: 11300 / région: Occitanie / structure_sizes: PME / denomination: LE PARCHEMIN / secteur: Aide par le travai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oui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JB"/>
    <m/>
    <m/>
    <m/>
    <m/>
    <m/>
    <d v="2024-01-04T00:00:00"/>
    <s v="Transmis à Bpifrance"/>
    <m/>
    <m/>
    <m/>
    <m/>
    <m/>
  </r>
  <r>
    <d v="2023-12-20T00:00:00"/>
    <s v="laboucheriegourmande73@gmail.com"/>
    <s v="REANT"/>
    <s v="Benoît"/>
    <n v="88060975500017"/>
    <s v="MAISON REANT"/>
    <s v="Bonjour,_x000a__x000a_Mon entreprise a une activité de type &quot;Comm. détail viandes &amp; produits à base de viande (magas. spéc.)&quot;._x000a_Le dispositif &quot;Baisse Les Watts&quot; pourrait m'intéresser car j'ai pour projet de ..._x000a_J'ai besoin d'être accompagné(e) sur ..._x000a__x000a_Merci d'avance pour votre appel"/>
    <n v="479556735"/>
    <x v="15"/>
    <s v="user_help: unknown / questionnaire . parcours: je ne sais pas par où commencer / siret: 88060975500017 / codeNaf: 47.22Z / codeNAF1: / ville: AIME-LA-PLAGNE / codePostal: 73210 / région: Auvergne-Rhône-Alpes / structure_sizes: TPE / denomination: MAISON REANT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28T00:00:00"/>
    <s v="Transmis à PDE"/>
    <m/>
    <m/>
    <m/>
    <m/>
    <m/>
  </r>
  <r>
    <d v="2023-12-20T00:00:00"/>
    <s v="sas.domainevalleedutarn@gmail.com"/>
    <s v="SICARD"/>
    <s v="Pascale"/>
    <n v="91419321400022"/>
    <s v=""/>
    <s v="Bonjour,_x000a__x000a_Mon entreprise a une activité de type &quot;tourisme&quot;._x000a_Le dispositif &quot;Coup de pouce Chauffage&quot; pourrait m'intéresser car j'ai pour projet d'équiper nos chalets de parc résidentiel de Loisirs de poêles à bois_x000a_J'ai besoin d'être accompagné(e) sur l'aide financière accordée et des partenaires qui proposent la vente de petits poêles à bois._x000a__x000a_Merci d'avance pour votre appel"/>
    <n v="563455682"/>
    <x v="12"/>
    <s v="user_help: unknown / questionnaire . parcours: je ne sais pas par où commencer / siret: / codeNaf: / codeNAF1: / ville: / codePostal: / région: Occitani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m/>
    <m/>
    <m/>
    <m/>
    <m/>
    <m/>
    <m/>
    <m/>
    <m/>
    <m/>
    <m/>
    <m/>
    <m/>
  </r>
  <r>
    <d v="2023-12-20T00:00:00"/>
    <s v="vmangeart@stevenin-nollevaux.com"/>
    <s v="Mangeart"/>
    <s v="Vincent"/>
    <n v="78732041500021"/>
    <s v="STEVENIN NOLLEVAUX FORGES ET ESTAMPAGE"/>
    <s v="Bonjour,_x000a__x000a_Mon entreprise a une activité de type &quot;Forge, estampage, matriçage; métallurgie des poudres&quot;._x000a_Le dispositif &quot;Rénovation énergétique&quot; pourrait m'intéresser car j'ai pour projet d'isolation d'un bâtiment de production._x000a_J'ai besoin d'être accompagné(e) sur l'identification des aides possibles._x000a__x000a_Merci d'avance pour votre appel"/>
    <n v="683279077"/>
    <x v="22"/>
    <s v="user_help: precise / questionnaire . parcours: objectif précis / siret: 78732041500021 / codeNaf: 25.50A / codeNAF1: / ville: LES HAUTES-RIVIERES / codePostal: 08800 / région: Grand Est / structure_sizes: PME / denomination: STEVENIN NOLLEVAUX FORGES ET ESTAMPAGE / secteur: Forge, estampage, matriçage; métallurgie des poudr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Transmis à PDE"/>
    <m/>
    <m/>
    <m/>
    <m/>
    <m/>
  </r>
  <r>
    <d v="2023-12-20T00:00:00"/>
    <s v="contact@camping-laguichardiere.net"/>
    <s v="naud"/>
    <s v="delphine"/>
    <m/>
    <s v=""/>
    <s v="Bonjour,_x000a__x000a_Mon entreprise a une activité de type &quot;tourisme&quot;._x000a_Le dispositif &quot;Étude &quot;solaire thermique&quot;&quot; pourrait m'intéresser car nous sommes en train de faire installer des panneaux solaires._x000a_J'ai besoin d'être accompagné(e) pour savoir si je peux prétendre à une aide._x000a__x000a_Merci d'avance pour votre appel"/>
    <n v="240215509"/>
    <x v="25"/>
    <s v="user_help: precise / questionnaire . parcours: objectif précis / siret: / codeNaf: / codeNAF1: / ville: / codePostal: / région: Pays de la Loir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0T00:00:00"/>
    <s v="magali.durame@packgy.com"/>
    <s v="Duramé"/>
    <s v="Magali"/>
    <n v="89231694400016"/>
    <s v="PACKGY "/>
    <s v="Bonjour,_x000a__x000a_Mon entreprise a une activité de type &quot;Ingénierie, études techniques&quot;._x000a_Le dispositif &quot;Étude &quot;projet de recherche&quot;&quot; pourrait m'intéresser car j'ai pour projet de développer une technologie qui permet de doubler l’efficacité énergétique des machines thermiques de l'industrie (https://www.packgy.com/)._x000a_J'ai besoin d'être accompagnée sur les dispositifs de financement pour PackGy et aussi pour ses futurs clients._x000a__x000a_Merci d'avance pour votre appel._x000a__x000a_Magali Duramé"/>
    <n v="624102264"/>
    <x v="52"/>
    <s v="user_help: precise / questionnaire . parcours: objectif précis / siret: 89231694400016 / codeNaf: 71.12B / codeNAF1: / ville: KERVIGNAC / codePostal: 56700 / région: Bretagne / structure_sizes: TPE / denomination: PACKGY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0T00:00:00"/>
    <s v="camping.valleethore@wanadoo.fr"/>
    <s v="VALLEE DU THORE"/>
    <s v="CAMPING"/>
    <n v="44131765800017"/>
    <s v="CAMPLEINAIR "/>
    <s v="Bonjour,_x000a__x000a_Mon entreprise a une activité de type &quot;Terrains de camping&quot;._x000a_Le dispositif &quot;Booster Éco-Énergie Tertiaire&quot; pourrait m'intéresser car j'ai pour projet d'installer des panneaux photovoltaïques._x000a_J'ai besoin d'être accompagné(e) sur les subventions que peut avoir notre association installée sur un terrain municipal._x000a__x000a_Merci d'avance pour votre réponse par mail afin que le conseil d'administration puisse en prendre connaissance."/>
    <n v="563970543"/>
    <x v="14"/>
    <s v="user_help: precise / questionnaire . parcours: objectif précis / siret: 44131765800017 / codeNaf: 55.30Z / codeNAF1: / ville: SAINT-AMANS-SOULT / codePostal: 81240 / région: Occitanie / structure_sizes: TPE / denomination: CAMPLEINAI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0T00:00:00"/>
    <s v="elodie@mirabel-campings.com"/>
    <s v="VIMOND"/>
    <s v="Elodie"/>
    <n v="40788959100019"/>
    <s v="SA DOMAINE LES PRAIRIES DE LA MER "/>
    <s v="Bonjour,_x000a__x000a_Mon entreprise a une activité de type &quot;Terrains de camping et parcs pour caravanes, véhicules de loisirs&quot;._x000a_Le dispositif &quot;Sobriété et Résilience des Territoires&quot; pourrait m'intéresser car j'ai pour projet de revaloriser les déchets de coquillages._x000a_J'ai besoin d'être accompagné(e) pour trouver une solution de collecte et valorisation._x000a__x000a_Merci d'avance pour votre appel"/>
    <n v="252569500"/>
    <x v="50"/>
    <s v="user_help: precise / questionnaire . parcours: objectif précis / siret: 40788959100019 / codeNaf: 55.30Z / codeNAF1: / ville: OUISTREHAM / codePostal: 14150 / région: Normandie / structure_sizes: TPE / denomination: SA DOMAINE LES PRAIRIES DE LA MER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0T00:00:00"/>
    <s v="virginieadala@gmail.com"/>
    <s v="Adala"/>
    <s v="Virginie"/>
    <m/>
    <s v=""/>
    <s v="Bonjour,_x000a__x000a_Mon entreprise a une activité de type &quot;autre secteur&quot;._x000a_Le dispositif &quot;Aides au réemploi des emballages&quot; pourrait m'intéresser car j'ai pour projet de revalorisation des ressources. Je transforme les plastiques à pavés et briques hydrophobes_x000a_J'ai besoin d'être accompagné(e) sur le financement pour l'obtention des machines approprié et le finissage de construction de mon micro usine de production que j'ai commencé à construire pour l'assainissement de l'environnement et la revalorisation des ressources. Je suis la fondatrice de Action Metanoia Afrika. Nous luttons contre le changement climatique en éduquant sur la gestion de l'environnement._x000a__x000a_Merci d'avance pour votre appel"/>
    <n v="243840535003"/>
    <x v="21"/>
    <s v="user_help: precise / questionnaire . parcours: objectif précis / siret: / codeNaf: / codeNAF1: / ville: / codePostal: / région: Bourgogne-Franche-Comté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0T00:00:00"/>
    <s v="brasserielatruite@gmail.com"/>
    <s v="Fossez"/>
    <s v="Vivien"/>
    <n v="88426363300015"/>
    <s v="BRASSERIE LA TRUITE "/>
    <s v="Bonjour,_x000a__x000a_Mon entreprise a une activité de type &quot;Fabrication de bière&quot;._x000a_Le dispositif &quot;Aides au réemploi des emballages&quot; pourrait m'intéresser car j'ai pour projet d'acheter des fut inox pour eviter les fut à usage unique._x000a__x000a_Pourriez vous m'éclairer sur la faisabilité de l'aide ?_x000a__x000a_Merci d'avance pour votre appel"/>
    <n v="684104259"/>
    <x v="21"/>
    <s v="user_help: precise / questionnaire . parcours: objectif précis / siret: 88426363300015 / codeNaf: 11.05Z / codeNAF1: / ville: BUTTEAUX / codePostal: 89360 / région: Bourgogne-Franche-Comté / structure_sizes: TPE / denomination: BRASSERIE LA TRUITE / secteur: Fabrication de bièr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1T00:00:00"/>
    <s v="cdanoy@grandhoteldugolfe.com"/>
    <s v="DANOY-BOYER"/>
    <s v="Caroline"/>
    <n v="70420131800018"/>
    <s v="SOCIETE DU GRAND HOTEL DU GOLFE"/>
    <s v="Bonjour,_x000a__x000a_Mon entreprise a une activité de type &quot;Hôtels et hébergement similaire&quot;._x000a_Le dispositif &quot;Formations actions Baisse les watts&quot; pourrait m'intéresser car j'ai besoin d'être accompagné(e) sur la RSE._x000a_Je reprends un établissement précédemment géré par mes parents et je n'étais pas à l'origine de la signature des contrats précédents._x000a__x000a_Merci d'avance pour votre appel"/>
    <n v="623664797"/>
    <x v="42"/>
    <s v="user_help: unknown / questionnaire . parcours: je ne sais pas par où commencer / siret: 70420131800018 / codeNaf: 55.10Z / codeNAF1: / ville: ARGELES-SUR-MER / codePostal: 66700 / région: Occitanie / structure_sizes: TPE / denomination: SOCIETE DU GRAND HOTEL DU GOLF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unknown / questionnaire . objectif prioritaire . est diminuer ma consommation d'eau: oui / energy_reduction_priority: no / questionnaire . objectif prioritaire . est ma performance énergétique: non / strategy_audits: no / questionnaire . objectif prioritaire . est mon impact environnemental: oui"/>
    <x v="2"/>
    <s v="CB"/>
    <m/>
    <m/>
    <s v="Pas de rappel "/>
    <m/>
    <m/>
    <d v="2023-12-28T00:00:00"/>
    <s v="Transmis à PDE"/>
    <m/>
    <m/>
    <m/>
    <m/>
    <m/>
  </r>
  <r>
    <d v="2023-12-21T00:00:00"/>
    <s v="leroyer_guillaume@shure.com"/>
    <s v="Le Royer"/>
    <s v="GUILLAUME"/>
    <n v="82191364700029"/>
    <s v="SHURE FRANCE SARL"/>
    <s v="Bonjour,_x000a__x000a_Mon entreprise a une activité de type &quot;Conseil pour les affaires et autres conseils de gestion&quot;._x000a_Le dispositif &quot;Diagnostic Transition Ecologique&quot; pourrait m'intéresser car j'ai pour projet de ..._x000a_J'ai besoin d'être accompagné(e) sur ..._x000a__x000a_Merci d'avance pour votre appel"/>
    <n v="645226961"/>
    <x v="44"/>
    <s v="user_help: unknown / questionnaire . parcours: je ne sais pas par où commencer / siret: 82191364700029 / codeNaf: 70.22Z / codeNAF1: / ville: PUTEAUX / codePostal: 92800 / région: Île-de-France / structure_sizes: TPE / denomination: SHURE FRANCE SARL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6"/>
    <s v="CB"/>
    <m/>
    <m/>
    <s v="Pas de rappel "/>
    <m/>
    <m/>
    <d v="2023-12-28T00:00:00"/>
    <s v="Transmis à PDE"/>
    <m/>
    <m/>
    <m/>
    <m/>
    <m/>
  </r>
  <r>
    <d v="2023-12-21T00:00:00"/>
    <s v="c.bosseboeuf@ri2electronique.fr"/>
    <s v="Bosseboeuf"/>
    <s v="Coralie"/>
    <n v="34900936500074"/>
    <s v="RI 2 ELECTRONIQUE"/>
    <s v="Bonjour,_x000a__x000a_Mon entreprise a une activité de type &quot;Fabrication de moteurs, génératrices, transformateurs électriques&quot;._x000a_Le dispositif &quot;Formations RSE&quot; pourrait m'intéresser car j'ai pour projet de diminuer notre impact sur l'environnement._x000a_J'ai besoin d'être accompagné(e) sur l'amélioration de la gestion des déchets_x000a__x000a_Merci d'avance pour votre appel"/>
    <n v="546748036"/>
    <x v="24"/>
    <s v="user_help: unknown / questionnaire . parcours: je ne sais pas par où commencer / siret: 34900936500074 / codeNaf: 27.11Z / codeNAF1: / ville: SAINTES / codePostal: 17100 / région: Nouvelle-Aquitaine / structure_sizes: PME / denomination: RI 2 ELECTRONIQUE / secteur: Fabrication de moteurs, génératrices, transformateur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4-01-04T00:00:00"/>
    <s v="Transmis à Bpifrance"/>
    <m/>
    <m/>
    <m/>
    <m/>
    <m/>
  </r>
  <r>
    <d v="2023-12-21T00:00:00"/>
    <s v="sandrine-pinard@terresoubliees.com"/>
    <s v="PINARD"/>
    <s v="sandrine"/>
    <n v="44535586000047"/>
    <s v="PEUPLES ET TERRES OUBLIES (TERRES OUBLIEES)"/>
    <s v="Bonjour,_x000a__x000a_Mon entreprise a une activité de type &quot;Activités des voyagistes&quot;._x000a_Le dispositif &quot;Formations RSE&quot; pourrait m'intéresser car j'ai pour projet de mettre en place une véritable politique RSE et aimerais faire un bilan carbone (incluant les déplacements de nos clients). _x000a_J'ai besoin d'être accompagné(e) sur faire un bilan carbone et réfléchir à un modèle économique adapté à notre activité : vente de voyages._x000a__x000a_Merci d'avance pour votre appel"/>
    <n v="437484998"/>
    <x v="24"/>
    <s v="user_help: unknown / questionnaire . parcours: je ne sais pas par où commencer / siret: 44535586000047 / codeNaf: 79.12Z / codeNAF1:  / ville: LYON 3EME / codePostal: 69003 / région: Auvergne-Rhône-Alpes / structure_sizes: TPE / denomination: PEUPLES ET TERRES OUBLIES / secteur: Activités des voyagiste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3"/>
    <s v="JB"/>
    <m/>
    <m/>
    <m/>
    <m/>
    <m/>
    <d v="2024-01-04T00:00:00"/>
    <s v="Transmis à Bpifrance"/>
    <m/>
    <m/>
    <m/>
    <m/>
    <m/>
  </r>
  <r>
    <d v="2023-12-21T00:00:00"/>
    <s v="campingvallonsourn@hotmail.fr"/>
    <s v="MARTIN"/>
    <s v="NICOLAS"/>
    <n v="79284539800017"/>
    <s v="HPA LE VALLON DE SOURN (HPA LVS)"/>
    <s v="Bonjour,_x000a__x000a_Mon entreprise a une activité de type &quot;Terrains de camping et parcs pour caravanes, véhicules de loisirs&quot;._x000a_Le dispositif &quot;Coup de pouce Chauffage&quot; pourrait m'intéresser car j'ai pour projet de ..._x000a_J'ai besoin d'être accompagné(e) sur ..._x000a__x000a_Merci d'avance pour votre appel"/>
    <n v="617834821"/>
    <x v="12"/>
    <s v="user_help: precise / questionnaire . parcours: objectif précis / siret: 79284539800017 / codeNaf: 55.30Z / codeNAF1:  / ville: CORRENS / codePostal: 83570 / région: Provence-Alpes-Côte d'Azur / structure_sizes: TPE / denomination: HPA LE VALLON DE SOURN / secteur: Terrains de camping et parcs pour caravanes, véhicules de loisirs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3-12-21T00:00:00"/>
    <s v="coline.chasse@pasca.fr"/>
    <s v="CHASSE"/>
    <s v="Coline"/>
    <m/>
    <m/>
    <s v="Bonjour,_x000a__x000a_J'accompagne de &quot;petits&quot; transporteurs sur leur problématique de décarbonation de leurs activités. _x000a_Il y a un gros sujet sur la fin du diesel qui nécessite le renouvellement de la quasi totalité de leur flotte. Ce sont principalement des porteurs de 19 à 44 Tonnes. Qu'existe t-il pour les accompagner efficacement et équitablement dans le renouvellement de leur flotte ? _x000a_D'avance merci pour votre retour et bonnes fêtes de fin d'année_x000a_Cordialement, _x000a_Coline Chassé"/>
    <n v="750670599"/>
    <x v="20"/>
    <m/>
    <x v="5"/>
    <s v="CB"/>
    <m/>
    <m/>
    <s v="Pas de rappel "/>
    <m/>
    <m/>
    <d v="2023-12-28T00:00:00"/>
    <s v="Mail Bonus Écologique envoyé"/>
    <m/>
    <m/>
    <m/>
    <m/>
    <m/>
  </r>
  <r>
    <d v="2023-12-21T00:00:00"/>
    <s v="ian.decaix@thehotelsagency.com"/>
    <s v="decaix"/>
    <s v="yannick"/>
    <n v="56202538700019"/>
    <s v="ROMA HOTEL "/>
    <s v="Bonjour,_x000a__x000a_Mon entreprise a une activité de type &quot;Hôtels et hébergement similaire&quot;._x000a_Le dispositif &quot;Fonds Tourisme Durable&quot; pourrait m'intéresser car j'ai pour projet de ..._x000a_J'ai besoin d'être accompagné(e) sur ..._x000a__x000a_Merci d'avance pour votre appel"/>
    <n v="673375975"/>
    <x v="7"/>
    <s v="user_help: unknown / questionnaire . parcours: je ne sais pas par où commencer / siret: 56202538700019 / codeNaf: 55.10Z / codeNAF1:  / ville: PARIS 18 / codePostal: 75018 / région: Île-de-France / structure_sizes: TPE / denomination: ROMA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COS"/>
    <m/>
    <m/>
    <m/>
    <m/>
    <m/>
    <m/>
    <m/>
    <m/>
    <m/>
    <m/>
    <m/>
    <m/>
  </r>
  <r>
    <d v="2023-12-21T00:00:00"/>
    <s v="aubergedesremparts@gmail.com"/>
    <s v="Cribier"/>
    <s v="Nicolas"/>
    <n v="45359295800012"/>
    <s v="null "/>
    <s v="Bonjour,_x000a__x000a_Mon entreprise a une activité de type &quot;Hôtels et hébergement similaire&quot;._x000a_Le dispositif &quot;Fonds Tourisme Durable&quot; pourrait m'intéresser car j'ai pour projet d'isoler des combles (rampants)_x000a_J'ai besoin d'être accompagné(e) sur les aides possible auxquelles je peux bénéficier ..._x000a__x000a_Merci d'avance pour votre appel"/>
    <n v="243668680"/>
    <x v="7"/>
    <s v="user_help: precise / questionnaire . parcours: objectif précis / siret: 45359295800012 / codeNaf: 55.10Z / codeNAF1:  / ville: LAVAL / codePostal: 53000 / région: Pays de la Loire / structure_sizes: TPE / denomination: nul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2T00:00:00"/>
    <s v="accordeons17@gmail.com"/>
    <s v="Prud'homme"/>
    <s v="Carine"/>
    <n v="44915374100011"/>
    <s v="Carine PRUD'HOMME (LALOY) (ACCORDEON 17)"/>
    <s v="Bonjour,_x000a__x000a_Mon entreprise a une activité de type &quot;Fabrication d'instruments de musique&quot;._x000a_Le dispositif &quot;Prime à la conversion&quot; pourrait m'intéresser car j'ai pour projet de ..._x000a_J'ai besoin d'être accompagné(e) sur ..._x000a__x000a_Merci d'avance pour votre appel"/>
    <n v="677061618"/>
    <x v="32"/>
    <s v="user_help: precise / questionnaire . parcours: objectif précis / siret: 44915374100011 / codeNaf: 32.20Z / codeNAF1:  / ville: GEMOZAC / codePostal: 17260 / région: Nouvelle-Aquitaine / structure_sizes: TPE / denomination: null / secteur: Fabrication d'instruments de musique / entreprise . secteur d'activité . est artisanat: oui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Mail Bonus Écologique envoyé"/>
    <m/>
    <m/>
    <m/>
    <m/>
    <m/>
  </r>
  <r>
    <d v="2023-12-22T00:00:00"/>
    <s v="contact@exitia.fr"/>
    <s v="mansouri"/>
    <s v="KHAOULA"/>
    <n v="91471798800010"/>
    <s v="EXITIA PROPRETE"/>
    <s v="Bonjour,_x000a__x000a_Mon entreprise a une activité de type &quot;Autres activités nettoyage des bâtiments et nettoyage industriel&quot;._x000a_Le dispositif &quot;Bonus écologique&quot; pourrait m'intéresser car j'ai pour projet de ..._x000a_J'ai besoin d'être accompagné(e) sur ..._x000a__x000a_Merci d'avance pour votre appel"/>
    <n v="33665130573"/>
    <x v="20"/>
    <s v="user_help: precise / questionnaire . parcours: objectif précis / siret: 91471798800010 / codeNaf: 81.22Z / codeNAF1:  / ville: BRIGNAIS / codePostal: 69530 / région: Auvergne-Rhône-Alpes / structure_sizes: TPE / denomination: EXITIA PROPRETE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Mail Bonus Écologique envoyé"/>
    <m/>
    <m/>
    <m/>
    <m/>
    <m/>
  </r>
  <r>
    <d v="2023-12-22T00:00:00"/>
    <s v="info@coteauxetfourchettes.com"/>
    <s v="glemot"/>
    <s v="cyril"/>
    <n v="523992089"/>
    <s v="COTEAUX ET FOURCHETTES (COTEAUX ET FOURCHETTES)"/>
    <s v="Bonjour,_x000a__x000a_Mon entreprise a une activité de restauration traditionnel._x000a_Le dispositif &quot;Fonds Tourisme Durable&quot; pourrait m'intéresser car j'ai pour projet de panneau photovoltaïque_x000a_J'ai besoin d'être accompagné sur ce projet._x000a__x000a_Merci d'avance pour votre appel"/>
    <n v="490663599"/>
    <x v="7"/>
    <m/>
    <x v="1"/>
    <s v="COS"/>
    <m/>
    <m/>
    <m/>
    <m/>
    <m/>
    <m/>
    <m/>
    <m/>
    <m/>
    <m/>
    <m/>
    <m/>
  </r>
  <r>
    <d v="2023-12-23T00:00:00"/>
    <s v="ounsse.drine@hotmail.com"/>
    <s v="DRINE"/>
    <s v="OUNSSE"/>
    <n v="95192662500017"/>
    <s v=" "/>
    <s v="Bonjour,_x000a__x000a_Mon entreprise a une activité de type &quot;industrie&quot;._x000a_Le dispositif &quot;Tremplin&quot; pourrait m'intéresser car j'ai pour projet de ..._x000a_J'ai besoin d'être accompagné(e) sur ..._x000a__x000a_Merci d'avance pour votre appel"/>
    <n v="650821546"/>
    <x v="1"/>
    <s v="user_help: precise / questionnaire . parcours: objectif précis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5T00:00:00"/>
    <s v="simplystyleeltonnelson@gmail.com"/>
    <s v="STOCK"/>
    <s v="STOCK"/>
    <s v="STOCK"/>
    <s v=" "/>
    <s v="Bonjour,_x000a__x000a_Mon entreprise a une activité de type &quot;industrie&quot;._x000a_Le dispositif &quot;Investissement &quot;VTE Vert&quot;&quot; pourrait m'intéresser car j'ai pour projet de ..._x000a_J'ai besoin d'être accompagné(e) sur ..._x000a__x000a_Merci d'avance pour votre appel"/>
    <n v="751463946"/>
    <x v="61"/>
    <s v="user_help: precise / questionnaire . parcours: objectif précis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m/>
    <m/>
    <m/>
    <m/>
    <m/>
    <m/>
    <m/>
    <m/>
    <m/>
    <m/>
    <m/>
    <m/>
    <m/>
  </r>
  <r>
    <d v="2023-12-25T00:00:00"/>
    <s v="a.chapellier50@gmail.com"/>
    <s v="Chapellier"/>
    <s v="Annie"/>
    <n v="51168923400017"/>
    <s v="ATTITUDE VOYAGES"/>
    <s v="Bonjour,_x000a__x000a_Mon entreprise a une activité de type &quot;Activités des agences de voyage&quot;._x000a_Le dispositif &quot;Rénovation énergétique&quot; pourrait m'intéresser car j'ai pour projet de ..._x000a_J'ai besoin d'être accompagné(e) sur ..._x000a__x000a_Merci d'avance pour votre appel"/>
    <n v="466374863"/>
    <x v="22"/>
    <s v="user_help: unknown / questionnaire . parcours: je ne sais pas par où commencer / siret: 51168923400017 / codeNaf: 79.11Z / codeNAF1:  / ville: CAVEIRAC / codePostal: 30820 / région: Occitanie / structure_sizes: TPE / denomination: ATTITUDE VOYAGES / secteur: Activités des agences de voyag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s v="CB"/>
    <m/>
    <m/>
    <s v="Pas de rappel "/>
    <m/>
    <m/>
    <d v="2023-12-28T00:00:00"/>
    <s v="Transmis à PDE"/>
    <m/>
    <m/>
    <m/>
    <m/>
    <m/>
  </r>
  <r>
    <d v="2023-12-25T00:00:00"/>
    <s v="contact@swelladdiction.com"/>
    <s v="HURIER"/>
    <s v="Mathieu"/>
    <n v="48170589500037"/>
    <s v="DEVCOMM "/>
    <s v="Bonjour,_x000a__x000a_Mon entreprise a une activité de type &quot;Commerce de détail d'articles de sport en magasin spécialisé&quot;._x000a_Le dispositif &quot;Étude &quot;Économie de la fonctionnalité&quot;&quot; pourrait m'intéresser car j'ai pour projet de ..._x000a_J'ai besoin d'être accompagné(e) sur ..._x000a__x000a_Merci d'avance pour votre appel"/>
    <n v="678787960"/>
    <x v="29"/>
    <s v="user_help: precise / questionnaire . parcours: objectif précis / siret: 48170589500037 / codeNaf: 47.64Z / codeNAF1:  / ville: BREST / codePostal: 29200 / région: Bretagne / structure_sizes: TPE / denomination: DEVCOMM / secteur: Commerce de détail d'articles de sport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5T00:00:00"/>
    <s v="lalchimie2906@gmail.com"/>
    <s v="perree"/>
    <s v="delphine"/>
    <n v="89412886700013"/>
    <s v=" "/>
    <s v="Bonjour,_x000a_je suis coiffeuse et j ai besoin de conseils et d aide car j aimerais_x000a_refaire l électricité ,surtout  l éclairage   . _x000a_faire des économies en eau _x000a_cordialement _x000a_md Perree_x000a__x000a_Mon entreprise a une activité de type &quot;autre secteur&quot;._x000a_Le dispositif &quot;Étude &quot;Performance produits&quot;&quot; pourrait m'intéresser car j'ai pour projet de ..._x000a_J'ai besoin d'être accompagné(e) sur ..._x000a__x000a_Merci d'avance pour votre appel"/>
    <n v="251591374"/>
    <x v="63"/>
    <s v="user_help: precise / questionnaire . parcours: objectif précis / siret:  / codeNaf:  / codeNAF1:  / ville:  / codePostal:  / région: Pays de la Loir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5T00:00:00"/>
    <s v="ihssane.bahmane@hmarket.fr"/>
    <s v="BAHMANE"/>
    <s v="ihssane"/>
    <n v="97945056600026"/>
    <s v="H DELTA "/>
    <s v="Bonjour,_x000a__x000a_Mon entreprise a une activité de type &quot;Transformation et conservation de la viande de boucherie&quot;._x000a_Le dispositif &quot;Investissement contre le gaspillage alimentaire&quot; pourrait m'intéresser car j'ai pour projet de ..._x000a_J'ai besoin d'être accompagné(e) sur ..._x000a__x000a_Merci d'avance pour votre appel"/>
    <n v="33659371232"/>
    <x v="70"/>
    <s v="user_help: precise / questionnaire . parcours: objectif précis / siret: 97945056600026 / codeNaf: 10.11Z / codeNAF1:  / ville: SAINT-ETIENNE-DU-ROUVRAY / codePostal: 76800 / région: Normandie / structure_sizes: TPE / denomination: H DELTA / secteur: Transformation et conservation de la viande de bouch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5T00:00:00"/>
    <s v="sstocksstocks01@gmail.com"/>
    <s v="STOCK"/>
    <s v="STOCK"/>
    <m/>
    <s v=" "/>
    <s v="Bonjour,_x000a__x000a_Mon entreprise a une activité de type &quot;industrie&quot;._x000a_Le dispositif &quot;Audit énergétique en industrie&quot; pourrait m'intéresser car j'ai pour projet de ..._x000a_J'ai besoin d'être accompagné(e) sur ..._x000a__x000a_Merci d'avance pour votre appel"/>
    <n v="751463946"/>
    <x v="26"/>
    <s v="user_help: precise / questionnaire . parcours: objectif précis / siret:  / codeNaf:  / codeNAF1:  / ville:  / codePostal:  / région: Île-de-France / structure_sizes: TPE / denomination:  / secteur: industrie / entreprise . effectif: 19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oui / entreprise . code NAF niveau 1 . est C: oui / entreprise . code NAF niveau 1 . est D: oui / entreprise . code NAF niveau 1 . est E: oui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6T00:00:00"/>
    <s v="e.dornbierer@adorprimeur.com"/>
    <s v="DORNBIERER"/>
    <s v="EDOUARD"/>
    <n v="88402535400017"/>
    <s v="SCA ADOR"/>
    <s v="Bonjour,_x000a__x000a_Mon entreprise a une activité de type &quot;Commerce de gros (commerce interentreprises) de fruits et légumes&quot;._x000a_Le dispositif &quot;Eco-Défis des artisans et des commerçants&quot; pourrait m'intéresser car j'ai pour projet d'obtenir un label environnemental et j'ai besoin d'être accompagné(e) sur cette obtention._x000a__x000a_Merci d'avance pour votre appel"/>
    <n v="612103253"/>
    <x v="23"/>
    <s v="user_help: unknown / questionnaire . parcours: je ne sais pas par où commencer / siret: 88402535400017 / codeNaf: 46.31Z / codeNAF1:  / ville: NIMES / codePostal: 30900 / région: Occitanie / structure_sizes: TPE / denomination: SCA ADOR / secteur: Commerce de gros (commerce interentreprises) de fruits et légum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4"/>
    <s v="CB"/>
    <m/>
    <m/>
    <s v="Pas de rappel "/>
    <m/>
    <m/>
    <d v="2023-12-28T00:00:00"/>
    <s v="Transmis à PDE"/>
    <m/>
    <m/>
    <m/>
    <m/>
    <m/>
  </r>
  <r>
    <d v="2023-12-26T00:00:00"/>
    <s v="pharmacieverdenet@gmail.com"/>
    <s v="VERDENET"/>
    <s v="arnaud"/>
    <n v="39093142600014"/>
    <s v="PHARMACIE PRINCIPALE"/>
    <s v="Bonjour,_x000a__x000a_Mon entreprise a une activité de type &quot;Commerce de détail produits pharmaceutiques (magasin spécialisé)&quot;._x000a_Le dispositif &quot;Étude &quot;photovoltaïque&quot;&quot; pourrait m'intéresser car j'ai pour projet d'installer des panneaux photovoltaïques._x000a_J'ai besoin d'être accompagné sur le montant de l’investissement et aides financières, économies réalisées par la vente de l’électricité et/ou par l’autoconsommation, points de vigilance, temps de retour sur investissement et rentabilité._x000a__x000a_Merci d'avance pour votre appel_x000a_Arnaud VERDENET"/>
    <n v="633862377"/>
    <x v="64"/>
    <s v="user_help: precise / questionnaire . parcours: objectif précis / siret: 39093142600014 / codeNaf: 47.73Z / codeNAF1:  / ville: SAINT-VIT / codePostal: 25410 / région: Bourgogne-Franche-Comté / structure_sizes: TPE / denomination: PHARMACIE PRINCIPALE / secteur: Commerce de détail produits pharmaceutiques (magasin spécialisé)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
    <m/>
    <m/>
    <d v="2023-12-28T00:00:00"/>
    <s v="Transmis à PDE"/>
    <m/>
    <m/>
    <m/>
    <m/>
    <m/>
  </r>
  <r>
    <d v="2023-12-26T00:00:00"/>
    <s v="laboucherie.bergerac@gmail.com"/>
    <s v="Eboto"/>
    <s v="Thierry"/>
    <n v="80524942200025"/>
    <s v="EBOGROUP"/>
    <s v="Bonjour,_x000a__x000a_Mon entreprise a une activité de type restauration._x000a_Pour diminuer ma facture d'electrécité j'ai fait poser des panneaux photovoltaiques sur le toit de mon restaurant pour faire de l'autoconsommation je voudrais savoir s'il existait des aides pour aider à financer la pose des panneaux car l'investissement est important._x000a_Remerciements_x000a__x000a_Merci d'avance pour votre appel"/>
    <n v="674485838"/>
    <x v="62"/>
    <s v="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
    <m/>
    <m/>
    <d v="2023-12-28T00:00:00"/>
    <s v="Transmis à PDE"/>
    <m/>
    <m/>
    <m/>
    <m/>
    <m/>
  </r>
  <r>
    <d v="2023-12-26T00:00:00"/>
    <s v="boucheriebache@yahoo.fr"/>
    <s v="baché"/>
    <s v="Franck"/>
    <n v="78969292800011"/>
    <s v="BOUCHERIE FRANCK BACHE"/>
    <s v="Bonjour,_x000a__x000a_Mon entreprise a une activité de type &quot;Comm. détail viandes &amp; produits à base de viande (magas. spéc.)&quot;._x000a_Le dispositif &quot;Étude &quot;Photovoltaïque&quot;&quot; pourrait m'intéresser car j'ai pour projet de ..._x000a_J'ai besoin d'être accompagné(e) sur ..._x000a__x000a_Merci d'avance pour votre appel"/>
    <n v="682894872"/>
    <x v="62"/>
    <s v="user_help: precise / questionnaire . parcours: objectif précis / siret: 78969292800011 / codeNaf: 47.22Z / codeNAF1:  / ville: MONTFORT-EN-CHALOSSE / codePostal: 40380 / région: Nouvelle-Aquitaine / structure_sizes: TPE / denomination: BOUCHERIE FRANCK BACHE / secteur: Comm. détail viandes &amp; produits à base de viande (magas.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
    <m/>
    <m/>
    <d v="2023-12-28T00:00:00"/>
    <s v="Transmis à PDE"/>
    <m/>
    <m/>
    <m/>
    <m/>
    <m/>
  </r>
  <r>
    <d v="2023-12-26T00:00:00"/>
    <s v="g.boue@live.fr"/>
    <s v="BOUE"/>
    <s v="GERARD"/>
    <n v="48351510200026"/>
    <s v="SCI PRO-IMMO"/>
    <s v="Bonjour,_x000a__x000a_Mon entreprise a une activité de type &quot;tertiaire&quot;._x000a_Le dispositif &quot;Prêt Action Climat&quot; pourrait m'intéresser car j'ai pour projet de ..._x000a_J'ai besoin d'être accompagné(e) sur ..._x000a__x000a_Merci d'avance pour votre appel"/>
    <n v="645740096"/>
    <x v="37"/>
    <s v="user_help: precise / questionnaire . parcours: objectif précis / siret:  / codeNaf:  / codeNAF1:  / ville:  / codePostal:  / région: Hauts-de-France / structure_sizes: TPE / denomination:  / secteur: tertiaire / entreprise . effectif: 1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3-12-26T00:00:00"/>
    <s v="contact@lebrilletpontin.fr"/>
    <s v="MALIN"/>
    <s v="THIERRY"/>
    <n v="79402947000018"/>
    <s v="MALIN"/>
    <s v="Bonjour,_x000a__x000a_Mon entreprise a une activité de type &quot;Restauration traditionnelle&quot;._x000a_Le dispositif &quot;Diag Perf'Immo&quot; pourrait m'intéresser car j'ai pour projet de changer portes et fenetres_x000a_J'ai besoin d'être accompagné(e) sur les aides pour ces changements_x000a__x000a_Merci d'avance pour votre appel"/>
    <n v="33625570591"/>
    <x v="17"/>
    <s v="user_help: precise / questionnaire . parcours: objectif précis / siret: 79402947000018 / codeNaf: 56.10A / codeNAF1:  / ville: PORT-BRILLET / codePostal: 53410 / région: Pays de la Loire / structure_sizes: TPE / denomination: MALIN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3-12-26T00:00:00"/>
    <s v="sacha.gerard@ems-idf.fr"/>
    <s v="Gerard"/>
    <s v="sacha"/>
    <n v="38213110000051"/>
    <s v="EUROPE MEDICAL SERVICE (EMS)"/>
    <s v="Bonjour,_x000a__x000a_Mon entreprise a une activité de type &quot;Comm. détail d'articles médicaux &amp; orthopédiques en magasin spéc.&quot;._x000a_Le dispositif &quot;Rénovation énergétique&quot; pourrait m'intéresser car j'ai pour projet de ..._x000a_J'ai besoin d'être accompagné(e) sur la rénovation energetique de mon batiment, changement des fenetres actuellement en simple vitrage et changement des lumières néons pour du led. Eventuellement changement de la chaudiere a gaz pour une pompe a chaleur_x000a_cordialement_x000a__x000a_Merci d'avance pour votre appel"/>
    <n v="618001023"/>
    <x v="22"/>
    <s v="user_help: precise / questionnaire . parcours: objectif précis / siret: 38213110000051 / codeNaf: 47.74Z / codeNAF1:  / ville: SAINT OUEN L'AUMONE / codePostal: 95310 / région: Île-de-France / structure_sizes: PME / denomination: EUROPE MEDICAL SERVICE / secteur: Comm. détail d'articles médicaux &amp; orthopédiques en magasin spéc.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Transmis à PDE"/>
    <m/>
    <m/>
    <m/>
    <m/>
    <m/>
  </r>
  <r>
    <d v="2023-12-26T00:00:00"/>
    <s v="info@partage72.fr"/>
    <s v="VIOL"/>
    <s v="SYLVIE"/>
    <n v="48435637300015"/>
    <s v="SCI PADERBORN "/>
    <s v="Bonjour,_x000a__x000a_Mon entreprise a une activité de type &quot;Location de terrains et d'autres biens immobiliers&quot;._x000a_Le dispositif &quot;Coup de pouce Chauffage&quot; pourrait m'intéresser car j'ai pour projet de ..._x000a_J'ai besoin d'être accompagné(e) sur ..._x000a__x000a_Merci d'avance pour votre appel"/>
    <n v="243248081"/>
    <x v="12"/>
    <s v="user_help: unknown / questionnaire . parcours: je ne sais pas par où commencer / siret: 48435637300015 / codeNaf: 68.20B / codeNAF1:  / ville: LE MANS / codePostal: 72000 / région: Pays de la Loire / structure_sizes: TPE / denomination: SCI PADERBORN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unknown"/>
    <x v="5"/>
    <m/>
    <m/>
    <m/>
    <m/>
    <m/>
    <m/>
    <m/>
    <m/>
    <m/>
    <m/>
    <m/>
    <m/>
    <m/>
  </r>
  <r>
    <d v="2023-12-26T00:00:00"/>
    <s v="info@chateaudelongcol.com"/>
    <s v="gomeni"/>
    <s v="anna"/>
    <n v="53372627900011"/>
    <s v="CHATEAU DE LONGCOL"/>
    <s v="Bonjour,_x000a__x000a_Mon entreprise a une activité de type &quot;Hôtels et hébergement similaire&quot;._x000a_Le dispositif &quot;Baisse Les Watts&quot; pourrait m'intéresser car j'ai pour projet de baisser mes factures._x000a_J'ai besoin d'être accompagnée sur comment le realiser._x000a__x000a_Merci d'avance pour votre appel"/>
    <n v="661685586"/>
    <x v="15"/>
    <s v="user_help: unknown / questionnaire . parcours: je ne sais pas par où commencer / siret: 53372627900011 / codeNaf: 55.10Z / codeNAF1:  / ville: LA FOUILLADE / codePostal: 12270 / région: Occitanie / structure_sizes: TPE / denomination: CHATEAU DE LONGCO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28T00:00:00"/>
    <s v="Transmis à PDE"/>
    <m/>
    <m/>
    <m/>
    <m/>
    <m/>
  </r>
  <r>
    <d v="2023-12-26T00:00:00"/>
    <s v="artdeschoix1@orange.fr"/>
    <s v="Toularastel"/>
    <s v="thomas"/>
    <n v="94869610900016"/>
    <s v="Thomas TOULARASTEL"/>
    <s v="Bonjour,_x000a__x000a_Mon entreprise a une activité de type &quot;Commerce de détail de livres en magasin spécialisé&quot;._x000a_Le dispositif &quot;Coup de pouce Chauffage&quot; pourrait m'intéresser car j'ai pour projet de ..._x000a_J'ai besoin d'être accompagné(e) sur ..._x000a__x000a_Merci d'avance pour votre appel"/>
    <n v="681645186"/>
    <x v="12"/>
    <s v="user_help: precise / questionnaire . parcours: objectif précis / siret: 94869610900016 / codeNaf: 47.61Z / codeNAF1:  / ville: ANNONAY / codePostal: 07100 / région: Auvergne-Rhône-Alpes / structure_sizes: TPE / denomination: null / secteur: Commerce de détail de livres en magasin spécialisé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3-12-26T00:00:00"/>
    <s v="jpsoner@msn.com"/>
    <s v="Vilar"/>
    <s v="Jean Pierre"/>
    <n v="94747883000013"/>
    <s v="[ND] "/>
    <s v="Bonjour,_x000a__x000a_Mon entreprise a une activité de type &quot;VTC&quot;._x000a_Le dispositif &quot;Bonus écologique&quot; pourrait m'intéresser car j'ai pour projet d'acheter un véhicule électrique ou hybride pour démarrer mn activité. _x000a_J'ai besoin d'être accompagné(e) sur ..._x000a__x000a_Merci d'avance pour votre appel"/>
    <n v="33624413199"/>
    <x v="20"/>
    <s v="user_help: precise / questionnaire . parcours: objectif précis / siret: 94747883000013 / codeNaf: 70.22Z / codeNAF1:  / ville: MENNECY / codePostal: [ND] / région: Île-de-France / structure_sizes: TPE / denomination: [ND]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Mail Bonus Écologique envoyé"/>
    <m/>
    <m/>
    <m/>
    <m/>
    <m/>
  </r>
  <r>
    <d v="2023-12-26T00:00:00"/>
    <s v="thomas.andreani@airtec.fr"/>
    <s v="Andreani"/>
    <s v="Thomas"/>
    <n v="49499923800053"/>
    <s v="AIRTEC"/>
    <s v="Bonjour,_x000a__x000a_Mon entreprise a une activité de type &quot;Travaux d'installation équipements thermiques et climatisation&quot;._x000a_Le dispositif &quot;Bonus écologique&quot; pourrait m'intéresser car je viens d’acheter un véhicule électrique _x000a_J'ai besoin d'être accompagné(e) sur ..._x000a__x000a_Merci d'avance pour votre appel"/>
    <n v="432751295"/>
    <x v="20"/>
    <s v="user_help: unknown / questionnaire . parcours: je ne sais pas par où commencer / siret: 49499923800053 / codeNaf: 43.22B / codeNAF1:  / ville: VEDENE / codePostal: 84270 / région: Provence-Alpes-Côte d'Azur / structure_sizes: TPE / denomination: AIRTEC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unknown / wastes_materials: unknown / questionnaire . objectif prioritaire . est l'écoconception: oui / water_stake: unknown / questionnaire . objectif prioritaire . est diminuer ma consommation d'eau: oui / energy_reduction_priority: unknown / questionnaire . objectif prioritaire . est ma performance énergétique: oui / strategy_audits: no / questionnaire . objectif prioritaire . est mon impact environnemental: oui"/>
    <x v="5"/>
    <s v="CB"/>
    <m/>
    <m/>
    <s v="Pas de rappel "/>
    <m/>
    <m/>
    <d v="2023-12-28T00:00:00"/>
    <s v="Mail Bonus Écologique envoyé"/>
    <m/>
    <m/>
    <m/>
    <m/>
    <m/>
  </r>
  <r>
    <d v="2023-12-26T00:00:00"/>
    <s v="contact@emeraude-proprete-services.fr"/>
    <s v="BOURGEVIN"/>
    <s v="LAURENT"/>
    <n v="82093265500021"/>
    <s v="SODINEVI (SOCIETE DINARDAISE DE NETTOYAGE ET DE VIDANGE)"/>
    <s v="Bonjour,_x000a__x000a_Mon entreprise a une activité de type &quot;artisanat&quot;._x000a_Le dispositif &quot;Prime à la conversion&quot; pourrait m'intéresser car j'ai pour projet de renouvellement_x000a_J'ai besoin d'être accompagné(e) sur l'achat d'un véhicule &quot;propre&quot;_x000a__x000a_Merci d'avance pour votre appel"/>
    <n v="299466189"/>
    <x v="32"/>
    <s v="user_help: unknown / questionnaire . parcours: je ne sais pas par où commencer / siret:  / codeNaf:  / codeNAF1:  / ville:  / codePostal:  / région: Bretagne / structure_sizes: PME / denomination:  / secteur: artisanat / entreprise . effectif: 4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unknown / questionnaire . objectif prioritaire . est l'écoconception: oui / water_stake: yes / questionnaire . objectif prioritaire . est diminuer ma consommation d'eau: oui / energy_reduction_priority: no / questionnaire . objectif prioritaire . est ma performance énergétique: non / strategy_audits: no / questionnaire . objectif prioritaire . est mon impact environnemental: oui"/>
    <x v="5"/>
    <s v="CB"/>
    <m/>
    <m/>
    <s v="Pas de rappel "/>
    <m/>
    <m/>
    <d v="2023-12-28T00:00:00"/>
    <s v="Mail Bonus Écologique envoyé"/>
    <m/>
    <m/>
    <m/>
    <m/>
    <m/>
  </r>
  <r>
    <d v="2023-12-26T00:00:00"/>
    <s v="adabe.asso@adabe.fr"/>
    <s v="DIALLO"/>
    <s v="Waly"/>
    <n v="80378223400014"/>
    <s v="ASS POUR LE DEVELOPPEMENT DURABLE PAR L'AGRICULTURE BIOLOGIQUE, L'EDUCATION ET LA FORMATION PROFESSIONNELLE (ADABE)"/>
    <s v="Bonjour,_x000a__x000a_Mon entreprise a une activité de type &quot;Autres organisations fonctionnant par adhésion volontaire&quot;._x000a_Le dispositif &quot;Formations-actions Baisse les watts&quot; pourrait m'intéresser car j'ai pour projet de développer l'importation et conditionnement de beurre de Karité destiné au marché européen, _x000a_J'ai besoin d'être accompagné(e) sur la transformation de beurre de karité, le conditionnement (emballage) en pots écologiques et les débouchés du marché européen._x000a__x000a_Merci d'avance pour votre appel"/>
    <n v="664373033"/>
    <x v="42"/>
    <s v="user_help: unknown / questionnaire . parcours: je ne sais pas par où commencer / siret: 80378223400014 / codeNaf: 94.99Z / codeNAF1:  / ville: VILLENEUVE-LA-GARENNE / codePostal: 92390 / région: Île-de-France / structure_sizes: TPE / denomination: ASS POUR LE DEVELOPPEMENT DURABLE PAR L'AGRICULTURE BIOLOGIQUE, L'EDUCATION ET LA FORMATION PROFESSIONNELLE (ADABE) / secteur: Autres organisations fonctionnant par adhésion volontai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unknown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5"/>
    <s v="CB"/>
    <m/>
    <m/>
    <s v="Pas de rappel "/>
    <m/>
    <m/>
    <d v="2023-12-28T00:00:00"/>
    <s v="Transmis à PDE"/>
    <m/>
    <m/>
    <m/>
    <m/>
    <m/>
  </r>
  <r>
    <d v="2023-12-26T00:00:00"/>
    <s v="moisemartine@icloud.com"/>
    <s v="MARTINE"/>
    <s v="MOISE"/>
    <n v="45025340600018"/>
    <s v="null "/>
    <s v="Bonjour,_x000a__x000a_Mon entreprise a une activité de type &quot;Élevage de porcins&quot;._x000a_Le dispositif &quot;Tremplin&quot; pourrait m'intéresser car j'ai pour projet d’installation de methanisation..._x000a_J'ai besoin d'être accompagné(e) sur ...le sujet_x000a_Bien cordialement _x000a__x000a_Merci d'avance pour votre appel"/>
    <n v="690566106"/>
    <x v="1"/>
    <s v="user_help: precise / questionnaire . parcours: objectif précis / siret: 45025340600018 / codeNaf: 01.46Z / codeNAF1:  / ville: SAINTE-ANNE / codePostal: 97180 / région: Guadeloupe / structure_sizes: TPE / denomination: null / secteur: Élevage de porcin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oui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6T00:00:00"/>
    <s v="amplitudeisolation@gmail.com"/>
    <s v="Moulin"/>
    <s v="Tristan"/>
    <n v="82507716700039"/>
    <s v="AMPLITUDE ISOLATION "/>
    <s v="Bonjour,_x000a__x000a_Mon entreprise a une activité de type &quot;Travaux d'installation équipements thermiques et climatisation&quot;._x000a_Le dispositif &quot;Aides au réemploi des emballages&quot; pourrait m'intéresser car j'ai pour projet d acheter une presse hydraulique pour mes cartons et plastiques _x000a_J'ai besoin d'être accompagné(e) sur ..._x000a__x000a_Merci d'avance pour votre appel"/>
    <n v="762726946"/>
    <x v="21"/>
    <s v="user_help: precise / questionnaire . parcours: objectif précis / siret: 82507716700039 / codeNaf: 43.22B / codeNAF1:  / ville: VOGUE / codePostal: 07200 / région: Auvergne-Rhône-Alpes / structure_sizes: PME / denomination: AMPLITUDE ISOLATION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oui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6T00:00:00"/>
    <s v="contact@misteroffroad.fr"/>
    <s v="PEILLON"/>
    <s v="Jérôme"/>
    <n v="53057811100037"/>
    <s v="MISTER OFFROAD"/>
    <s v="Bonjour,_x000a__x000a_Mon entreprise a une activité de type &quot;Autres activités liées au sport&quot;._x000a_Le dispositif &quot;Rénovation Petit Tertiaire Privé&quot; pourrait m'intéresser car j'ai pour projet de mettre en place des panneaux solaires. _x000a_J'ai besoin d'être accompagné(e) sur ce projet la. _x000a__x000a_Merci d'avance pour votre appel"/>
    <n v="675652356"/>
    <x v="27"/>
    <s v="user_help: unknown / questionnaire . parcours: je ne sais pas par où commencer / siret: 53057811100037 / codeNaf: 93.19Z / codeNAF1:  / ville: BEAUVALLON / codePostal: 69700 / région: Auvergne-Rhône-Alpes / structure_sizes: TPE / denomination: MISTER OFFROAD / secteur: Autres activités liées au sport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oui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1"/>
    <s v="&gt;CB"/>
    <m/>
    <m/>
    <s v="Pas de rappel "/>
    <m/>
    <m/>
    <d v="2023-12-28T00:00:00"/>
    <s v="Transmis à PDE"/>
    <m/>
    <m/>
    <m/>
    <m/>
    <m/>
  </r>
  <r>
    <d v="2023-12-26T00:00:00"/>
    <s v="thibault@alltriangles.com"/>
    <s v="TORRECILLA"/>
    <s v="THIBAULT"/>
    <n v="84281576300029"/>
    <s v="ALL TRIANGLES "/>
    <s v="Bonjour,_x000a__x000a_Mon entreprise a une activité de type &quot;Conseil pour les affaires et autres conseils de gestion&quot;._x000a_Le dispositif &quot;Booster Éco-Énergie Tertiaire&quot; pourrait m'intéresser car j'ai pour projet de mieux isoler nos locaux en remplaçant les menuiseries datant des années 1980. Nous sommes locataire des lieux mais le propriétaire ne souhaite pas financier les rénovations. Néanmoins notre facture d'électricité est trop importante pour continuer ainsi. _x000a_J'ai besoin d'être accompagné(e) sur le financement de cette rénovation. _x000a__x000a_Merci d'avance pour votre appel"/>
    <n v="688784712"/>
    <x v="14"/>
    <s v="user_help: precise / questionnaire . parcours: objectif précis / siret: 84281576300029 / codeNaf: 70.22Z / codeNAF1:  / ville: ANNECY / codePostal: 74940 / région: Auvergne-Rhône-Alpes / structure_sizes: TPE / denomination: ALL TRIANGLES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7T00:00:00"/>
    <s v="philippe.coullomb@gmail.com"/>
    <s v="Coullomb"/>
    <s v="Philippe"/>
    <n v="97794599700012"/>
    <s v="SAINT-PREUIL HOSPITALITY"/>
    <s v="Bonjour,_x000a__x000a_Mon entreprise a une activité de type &quot;Hébergement touristique et autre hébergement de courte durée&quot;._x000a_Le dispositif &quot;Audits Clé Verte&quot; pourrait m'intéresser car j'ai pour projet de me refaire certifier._x000a_J'ai besoin d'être accompagné(e) sur la préparation de l'audit de certification._x000a__x000a_Merci d'avance pour votre appel"/>
    <n v="659852323"/>
    <x v="71"/>
    <s v="user_help: unknown / questionnaire . parcours: je ne sais pas par où commencer / siret: 97794599700012 / codeNaf: 55.20Z / codeNAF1:  / ville: SAINT-PREUIL / codePostal: 16130 / région: Nouvelle-Aquitaine / structure_sizes: TPE / denomination: SAINT-PREUIL HOSPITALIT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electric / wastes_stake: yes / questionnaire . objectif prioritaire . est la gestion des déchets: oui / wastes_sorting: can do better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m/>
    <m/>
    <s v="Pas de rappel "/>
    <m/>
    <m/>
    <d v="2023-12-28T00:00:00"/>
    <s v="Transmis à PDE"/>
    <m/>
    <m/>
    <m/>
    <m/>
    <m/>
  </r>
  <r>
    <d v="2023-12-27T00:00:00"/>
    <s v="aubergenature@gmail.com"/>
    <s v="Rocton"/>
    <s v="Michel"/>
    <n v="91812889300016"/>
    <s v="CALABACHE"/>
    <s v="Bonjour,_x000a__x000a_Mon entreprise a une activité de type &quot;Restauration traditionnelle&quot;._x000a_Le dispositif &quot;Audits Clé Verte&quot; pourrait m'intéresser car j'ai pour projet de réduire le plus possible mon empreinte carbon et celle de mes clients, mais également faire de mon mieux pour la preservation de notre environnement._x000a_J'ai besoin d'être accompagné(e) sur ces sujets mais aussi sur comment sensibiliser ma clientele sur les chalenges climatic et autre qui nous attendent ainsi que nos enfants._x000a__x000a_Merci d'avance pour votre appel"/>
    <n v="981966623"/>
    <x v="71"/>
    <s v="user_help: unknown / questionnaire . parcours: je ne sais pas par où commencer / siret: 91812889300016 / codeNaf: 56.10A / codeNAF1:  / ville: AIGLUN / codePostal: 06910 / région: Provence-Alpes-Côte d'Azur / structure_sizes: TPE / denomination: CALABACH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m/>
    <m/>
    <s v="Pas de rappel "/>
    <m/>
    <m/>
    <d v="2023-12-28T00:00:00"/>
    <s v="Transmis à PDE"/>
    <m/>
    <m/>
    <m/>
    <m/>
    <m/>
  </r>
  <r>
    <d v="2023-12-27T00:00:00"/>
    <s v="info@avaneo.fr"/>
    <s v="Passemard"/>
    <s v="Marie-Ange"/>
    <n v="82389202100010"/>
    <s v="AVANEO"/>
    <s v="Bonjour,_x000a__x000a_Mon entreprise a une activité de type &quot;Commerce de gros de Dispositifs Médicaux&quot;._x000a_Le dispositif &quot;Diagnostic Transition Ecologique&quot; pourrait m'intéresser car j'ai pour projet de fournir des preuves de mes démarches pour répondre aux appels d'offres publics_x000a_J'ai besoin d'être accompagné(e) sur validation des démarches faites ou à faire._x000a__x000a_Merci d'avance pour votre appel"/>
    <n v="33611845982"/>
    <x v="44"/>
    <s v="user_help: unknown / questionnaire . parcours: je ne sais pas par où commencer / siret: 82389202100010 / codeNaf: 46.46Z / codeNAF1:  / ville: SAINT-MEDARD-EN-JALLES / codePostal: 33160 / région: Nouvelle-Aquitaine / structure_sizes: TPE / denomination: AVANEO / secteur: Commerce de gros de produits pharmaceut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6"/>
    <s v="CB"/>
    <m/>
    <m/>
    <s v="Pas de rappel "/>
    <m/>
    <m/>
    <d v="2023-12-28T00:00:00"/>
    <s v="Transmis à PDE"/>
    <m/>
    <m/>
    <m/>
    <m/>
    <m/>
  </r>
  <r>
    <d v="2023-12-27T00:00:00"/>
    <s v="administratif@kpi-consulting.fr"/>
    <s v="VERSTAVEL"/>
    <s v="Cécile"/>
    <n v="79892615000037"/>
    <s v="K.P.I. CONSULTING"/>
    <s v="Bonjour,_x000a__x000a_Mon entreprise a une activité de type &quot;Conseil pour les affaires et autres conseils de gestion&quot;._x000a_Le dispositif &quot;Prêt Vert&quot; pourrait m'intéresser car j'ai pour projet de rénovation thermique, changement de toutes les fenêtres et installation de volets électriques_x000a_J'ai besoin d'être accompagné(e) sur les PTZ ou autres solutions d'accompagnement pour les travaux de rénovation thermique._x000a__x000a_Merci d'avance pour votre appel"/>
    <n v="366724177"/>
    <x v="19"/>
    <s v="user_help: precise / questionnaire . parcours: objectif précis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m/>
    <m/>
    <m/>
    <m/>
    <m/>
    <m/>
    <m/>
    <s v="DOUBLON ligne 537"/>
    <m/>
    <m/>
    <m/>
    <m/>
    <m/>
  </r>
  <r>
    <d v="2023-12-27T00:00:00"/>
    <s v="cecile@kpi-consulting.fr"/>
    <s v="verstaevel"/>
    <s v="cecile"/>
    <n v="79892615000037"/>
    <s v="K.P.I. CONSULTING"/>
    <s v="Bonjour,_x000a__x000a_Mon entreprise a une activité de type &quot;Conseil pour les affaires et autres conseils de gestion&quot;._x000a_Le dispositif &quot;Prêt Économies d’Énergie (PEE)&quot; pourrait m'intéresser car j'ai pour projet de ..._x000a_J'ai besoin d'être accompagné(e) sur ..._x000a__x000a_Merci d'avance pour votre appel"/>
    <n v="366724177"/>
    <x v="45"/>
    <s v="user_help: unknown / questionnaire . parcours: je ne sais pas par où commencer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hybrid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CB"/>
    <m/>
    <m/>
    <m/>
    <m/>
    <m/>
    <d v="2024-01-08T00:00:00"/>
    <s v="Transmis à Bpifrance"/>
    <m/>
    <m/>
    <m/>
    <m/>
    <m/>
  </r>
  <r>
    <d v="2023-12-27T00:00:00"/>
    <s v="contact@home-explorer.com"/>
    <s v="Pons Huguet"/>
    <s v="Emmanuelle"/>
    <n v="48772057500066"/>
    <s v="HOME SOLUTIONS (HOME EXPLORER)"/>
    <s v="Bonjour,_x000a__x000a_Mon entreprise a une activité de type &quot;Conseil pour les affaires et autres conseils de gestion&quot;._x000a_Le dispositif &quot;Formations RSE&quot; pourrait m'intéresser car nous avons de plus en plus de donneurs d'ordres qui exigent des certifications  ..._x000a_J'ai besoin d'être accompagné(e) sur la mise en place d'une politique RSE ..._x000a__x000a_Merci d'avance pour votre appel"/>
    <n v="556312517"/>
    <x v="24"/>
    <s v="user_help: unknown / questionnaire . parcours: je ne sais pas par où commencer / siret: 48772057500066 / codeNaf: 70.22Z / codeNAF1:  / ville: BORDEAUX / codePostal: 33000 / région: Nouvelle-Aquitaine / structure_sizes: TPE / denomination: HOME SOLUTIONS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energy_consumption_audit"/>
    <x v="3"/>
    <s v="JB"/>
    <m/>
    <m/>
    <m/>
    <m/>
    <m/>
    <d v="2024-01-04T00:00:00"/>
    <s v="Transmis à Bpifrance"/>
    <m/>
    <m/>
    <m/>
    <m/>
    <m/>
  </r>
  <r>
    <d v="2023-12-27T00:00:00"/>
    <s v="j.bertrand@june-expertises.fr"/>
    <s v="BERTRAND"/>
    <s v="JUSTINE"/>
    <n v="98083856900013"/>
    <s v="JUNE (EURL)"/>
    <s v="Bonjour,_x000a__x000a_Mon entreprise a une activité de type &quot;Activités comptables&quot;._x000a_Le dispositif &quot;Formations RSE&quot; pourrait m'intéresser car j'ai pour projet de réduire mon emprunte carbone &amp; former mes clients sur les enjeux RSE_x000a_J'ai besoin d'être accompagné(e) sur les sujets de RSE. _x000a__x000a_Merci d'avance pour votre appel"/>
    <n v="766887587"/>
    <x v="24"/>
    <s v="user_help: unknown / questionnaire . parcours: je ne sais pas par où commencer / siret: 98083856900013 / codeNaf: 69.20Z / codeNAF1:  / ville: LYON 5EME / codePostal: 69005 / région: Auvergne-Rhône-Alpes / structure_sizes: TPE / denomination: JUNE / secteur: Activités comptab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4-01-04T00:00:00"/>
    <s v="Transmis à Bpifrance"/>
    <m/>
    <m/>
    <m/>
    <m/>
    <m/>
  </r>
  <r>
    <d v="2023-12-27T00:00:00"/>
    <s v="camicourseparis@gmail.com"/>
    <s v="Forestier"/>
    <s v="Anais"/>
    <n v="40957659200045"/>
    <s v="CAMI COURSES EXPRESS"/>
    <s v="Bonjour,_x000a__x000a_Mon entreprise a une activité de type &quot;autre secteur&quot;._x000a_Le dispositif &quot;Prêt Vert&quot; pourrait m'intéresser car j'ai pour projet de ..._x000a_J'ai besoin d'être accompagné(e) sur ..._x000a__x000a_Merci d'avance pour votre appel"/>
    <n v="611090513"/>
    <x v="19"/>
    <s v="user_help: precise / questionnaire . parcours: objectif précis / siret:  / codeNaf:  / codeNAF1:  / ville:  / codePostal:  / région: Île-de-France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3-12-27T00:00:00"/>
    <s v="administratif@kpi-consulting.fr"/>
    <s v="VERSTAVEL"/>
    <s v="Cécile"/>
    <n v="79892615000037"/>
    <s v="K.P.I. CONSULTING"/>
    <s v="Bonjour,_x000a__x000a_Mon entreprise a une activité de type &quot;Conseil pour les affaires et autres conseils de gestion&quot;._x000a_Le dispositif &quot;Rénovation énergétique&quot; pourrait m'intéresser car j'ai pour projet de rénovation themique, notamment le changement des toutes les fenetres et l'installation de volets électriques._x000a_J'ai besoin d'être accompagné(e) sur accompagnements financiers possibles._x000a__x000a_Merci d'avance pour votre appel"/>
    <n v="366724177"/>
    <x v="22"/>
    <s v="user_help: precise / questionnaire . parcours: objectif précis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3-12-28T00:00:00"/>
    <s v="Transmis à PDE"/>
    <m/>
    <m/>
    <m/>
    <m/>
    <m/>
  </r>
  <r>
    <d v="2023-12-27T00:00:00"/>
    <s v="mrocton@yahoo.com"/>
    <s v="Rocton"/>
    <s v="Michel"/>
    <n v="91812889300016"/>
    <s v="CALABACHE"/>
    <s v="Bonjour,_x000a__x000a_Mon entreprise a une activité de type &quot;Restauration traditionnelle&quot;._x000a_Le dispositif &quot;Bonus écologique&quot; pourrait m'intéresser car j'ai pour projet de faire acquisition d'un véhicule électrique, du fait que mon véhicule du moment est très vieux et polluant._x000a_J'ai besoin d'être accompagné(e) sur les demarches et les aides existantes pour les nouvelles PME._x000a_Cela est très important du fait que les fournisseurs ne livrent pas dans ma commune est n'ai autre choix que de descendre à Nice faire mes provisions une a deux fois par semaines._x000a__x000a_Merci d'avance pour votre appel"/>
    <n v="33628112548"/>
    <x v="20"/>
    <s v="user_help: unknown / questionnaire . parcours: je ne sais pas par où commencer / siret: 91812889300016 / codeNaf: 56.10A / codeNAF1:  / ville: AIGLUN / codePostal: 06910 / région: Provence-Alpes-Côte d'Azur / structure_sizes: TPE / denomination: CALABACHE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yes / entreprise . possède des véhicules motorisés: oui / mobility_energy: gas / wastes_stake: yes / questionnaire . objectif prioritaire . est la gestion des déchets: oui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3-12-28T00:00:00"/>
    <s v="Mail Bonus Écologique envoyé"/>
    <m/>
    <m/>
    <m/>
    <m/>
    <m/>
  </r>
  <r>
    <d v="2023-12-27T00:00:00"/>
    <s v="contact@kpi-consulting.fr"/>
    <s v="GAUDFROY"/>
    <s v="Guillaume"/>
    <n v="79892615000037"/>
    <s v="K.P.I. CONSULTING"/>
    <s v="Bonjour,_x000a__x000a_Mon entreprise a une activité de type &quot;Conseil pour les affaires et autres conseils de gestion&quot;._x000a_Le dispositif &quot;Rénovation Petit Tertiaire Privé&quot; pourrait m'intéresser car j'ai pour projet de rénovation énergétique._x000a_J'ai besoin d'être accompagné(e) sur l'amélioration des performances de notre batiment._x000a__x000a_Merci d'avance pour votre appel"/>
    <n v="663028475"/>
    <x v="27"/>
    <s v="user_help: precise / questionnaire . parcours: objectif précis / siret: 79892615000037 / codeNaf: 70.22Z / codeNAF1:  / ville: MONS-EN-BAROEUL / codePostal: 59370 / région: Hauts-de-France / structure_sizes: TPE / denomination: K.P.I. CONSULTING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m/>
    <m/>
    <m/>
    <m/>
    <s v="DOUBLON ligne 537"/>
    <m/>
    <m/>
    <m/>
    <m/>
    <m/>
  </r>
  <r>
    <d v="2023-12-27T00:00:00"/>
    <s v="samuelfanny@wanadoo.fr"/>
    <s v="rollet"/>
    <s v="samuel"/>
    <n v="48170927700018"/>
    <s v="null "/>
    <s v="Bonjour,_x000a__x000a_Mon entreprise a une activité de type &quot;Boulangerie et boulangerie-pâtisserie&quot;._x000a_Le dispositif &quot;AMO chaufferie biomasse&quot; pourrait m'intéresser car j'ai pour projet de de panneau solaire pour prendre en charge ma consommation éléctrique_x000a_J'ai besoin d'être accompagné(e) pour comprendre quelles aides sont à notre disposition._x000a__x000a_Merci d'avance pour votre appel"/>
    <n v="385247142"/>
    <x v="48"/>
    <s v="user_help: precise / questionnaire . parcours: objectif précis / siret: 48170927700018 / codeNaf: 10.71C / codeNAF1:  / ville: SAINT-BONNET-DE-JOUX / codePostal: 71220 / région: Bourgogne-Franche-Comté / structure_sizes: TPE / denomination: null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7T00:00:00"/>
    <s v="alexislorent@livrado.fr"/>
    <s v="Lorent"/>
    <s v="Alexis"/>
    <n v="88306376000028"/>
    <s v="LIVRADO "/>
    <s v="Bonjour,_x000a__x000a_Mon entreprise a une activité de type &quot;Autres activités de poste et de courrier&quot;._x000a_Le dispositif &quot;Tremplin&quot; pourrait m'intéresser car j'ai pour projet de ..._x000a_J'ai besoin d'être accompagné(e) sur ..._x000a__x000a_Merci d'avance pour votre appel"/>
    <n v="614613198"/>
    <x v="1"/>
    <s v="user_help: precise / questionnaire . parcours: objectif précis / siret: 88306376000028 / codeNaf: 53.20Z / codeNAF1:  / ville: ROUBAIX / codePostal: 59100 / région: Hauts-de-France / structure_sizes: TPE / denomination: LIVRADO / secteur: Autres activités de poste et de courrier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8T00:00:00"/>
    <s v="mhmanager@hpb.co.uk"/>
    <s v="FESSIEUX"/>
    <s v="Sabine"/>
    <n v="33851826900018"/>
    <s v="MANOIR DU HILGUY"/>
    <s v="Bonjour,_x000a__x000a_Mon entreprise a une activité de type &quot;Hébergement touristique et autre hébergement de courte durée&quot;._x000a_Le dispositif &quot;Eco-Défis des artisans et des commerçants&quot; pourrait m'intéresser car j'ai pour projet de réduire la consommation d'eau et de l'électricité et d'installer une ou deux borne de charge pour voiture électrique_x000a__x000a_Merci d'avance pour votre appel"/>
    <n v="298545954"/>
    <x v="23"/>
    <s v="user_help: unknown / questionnaire . parcours: je ne sais pas par où commencer / siret: 33851826900018 / codeNaf: 55.20Z / codeNAF1:  / ville: PLOGASTEL-SAINT-GERMAIN / codePostal: 29710 / région: Bretagne / structure_sizes: TPE / denomination: MANOIR DU HILGUY / secteur: Hébergement touristique et autre hébergement de courte duré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4-01-04T00:00:00"/>
    <s v="Transmis à PDE"/>
    <m/>
    <m/>
    <m/>
    <m/>
    <m/>
  </r>
  <r>
    <d v="2023-12-28T00:00:00"/>
    <s v="contact@moumy.fr"/>
    <s v="Martin"/>
    <s v="Jean Marie"/>
    <n v="88089944800018"/>
    <s v="MOUMY"/>
    <s v="Bonjour,_x000a__x000a_Mon entreprise a une activité de type &quot;tourisme&quot;._x000a_Le dispositif &quot;Prêt Action Climat&quot; pourrait m'intéresser car j'ai pour projet de ..._x000a_J'ai besoin d'être accompagné(e) sur la rénovation de bâtiments : changement des fenêtre, isolation du toit, bardage du bâtiment._x000a__x000a_Merci d'avance pour votre appel"/>
    <n v="620108832"/>
    <x v="37"/>
    <s v="user_help: precise / questionnaire . parcours: objectif précis / siret:  / codeNaf:  / codeNAF1:  / ville:  / codePostal:  / région: Nouvelle-Aquitaine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3-12-28T00:00:00"/>
    <s v="j.taubregeas@hemera-proprete.fr"/>
    <s v="TAUBREGEAS"/>
    <s v="julien"/>
    <n v="50222502200073"/>
    <s v="HEMERA"/>
    <s v="Bonjour,_x000a__x000a_Mon entreprise a une activité de type &quot;Autres activités nettoyage des bâtiments et nettoyage industriel&quot;._x000a__x000a_Le dispositif &quot;Formations RSE&quot; pourrait m'intéresser car j'ai pour projet de continuer l'evolution RSE de mon entreprise._x000a__x000a_J'ai besoin d'être accompagné(e) sur les thèmes de l'écologie, sociale, ect....._x000a__x000a_Merci d'avance pour votre appel"/>
    <n v="647373500"/>
    <x v="24"/>
    <s v="user_help: precise / questionnaire . parcours: objectif précis / siret: 50222502200073 / codeNaf: 81.22Z / codeNAF1:  / ville: CESSON / codePostal: 77240 / région: Île-de-France / structure_sizes: ETI,GE / denomination: HEMERA / secteur: Autres activités nettoyage des bâtiments et nettoyage industriel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JB"/>
    <m/>
    <m/>
    <m/>
    <m/>
    <m/>
    <d v="2024-01-04T00:00:00"/>
    <s v="Transmis à Bpifrance"/>
    <m/>
    <m/>
    <m/>
    <m/>
    <m/>
  </r>
  <r>
    <d v="2023-12-28T00:00:00"/>
    <s v="marieangele.robin@gmail.com"/>
    <s v="Robin"/>
    <s v="Marie-  Angèle"/>
    <m/>
    <m/>
    <s v="Bonjour,_x000a__x000a_Mon entreprise a une activité de type &quot;autre secteur&quot;._x000a_Le dispositif &quot;Étude &quot;géothermie de surface et d'aérothermie&quot;&quot; pourrait m'intéresser car j'ai pour projet de ..._x000a_J'ai besoin d'être accompagné(e) sur ..._x000a__x000a_Merci d'avance pour votre appel"/>
    <n v="672817362"/>
    <x v="72"/>
    <s v="user_help: precise / questionnaire . parcours: objectif précis / siret:  / codeNaf:  / codeNAF1:  / ville:  / codePostal:  / région: Grand Est / structure_sizes: TPE / denomination:  / secteur: autre secteur / entreprise . effectif: 19 / entreprise . secteur d'activité . est artisanat: non / entreprise . secteur d'activité . est industrie: non / entreprise . secteur d'activité . est tourisme: non / entreprise . secteur d'activité . est tertiaire: non / entreprise . secteur d'activité . est agriculture: non / entreprise . secteur d'activité . est autre secteur: oui / entreprise . code NAF niveau 1 . est A: non / entreprise . code NAF niveau 1 . est B: non / entreprise . code NAF niveau 1 . est C: non / entreprise . code NAF niveau 1 . est D: oui / entreprise . code NAF niveau 1 . est E: oui / entreprise . code NAF niveau 1 . est F: oui / entreprise . code NAF niveau 1 . est G: non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8T00:00:00"/>
    <s v="jacques@le-bourguignon.com"/>
    <s v="NICOLAS"/>
    <s v="Jacques"/>
    <n v="85063838800023"/>
    <s v="SARL PHOENIX "/>
    <s v="Bonjour,_x000a__x000a_Mon entreprise a une activité de type &quot;Restauration traditionnelle&quot;._x000a_Le dispositif &quot;Fonds Tourisme Durable&quot; pourrait m'intéresser car j'ai pour projet de rénover et isoler les batiments de l'hotel et du restaurant._x000a_Merci d'avance pour votre appel Bien cordialement._x000a_Jacques NICOLAS"/>
    <n v="380753451"/>
    <x v="7"/>
    <s v="user_help: precise / questionnaire . parcours: objectif précis / siret: 85063838800023 / codeNaf: 56.10A / codeNAF1:  / ville: BEZE / codePostal: 21310 / région: Bourgogne-Franche-Comté / structure_sizes: TPE / denomination: SARL PHOENIX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8T00:00:00"/>
    <s v="blanc-paqueseddy@orange.fr"/>
    <s v="blanc-paques"/>
    <s v="eddy"/>
    <n v="53468441000010"/>
    <s v="DE LA CERISIERE "/>
    <s v="Bonjour,_x000a__x000a_Mon entreprise a une activité de type &quot;Élevage de vaches laitières&quot;._x000a_Le dispositif &quot;Tremplin&quot; pourrait m'intéresser car j'ai pour projet l'installation de panneau photovoltaïque en auto consommation pour l'exploitation. _x000a__x000a_Merci d'avance pour votre appel"/>
    <n v="33658477815"/>
    <x v="1"/>
    <s v="user_help: precise / questionnaire . parcours: objectif précis / siret: 53468441000010 / codeNaf: 01.41Z / codeNAF1:  / ville: AUTRANS-MEAUDRE EN VERCORS / codePostal: 38880 / région: Auvergne-Rhône-Alpes / structure_sizes: TPE / denomination: DE LA CERISIERE / secteur: Élevage de vaches laitières / entreprise . secteur d'activité . est artisanat: non / entreprise . secteur d'activité . est industrie: non / entreprise . secteur d'activité . est tourisme: non / entreprise . secteur d'activité . est tertiaire: non / entreprise . secteur d'activité . est agriculture: oui / entreprise . secteur d'activité . est autre secteur: non / entreprise . code NAF niveau 1 . est A: oui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3-12-29T00:00:00"/>
    <s v="naturelement.paysage@gmail.com"/>
    <s v="Laveau"/>
    <s v="Eléonore"/>
    <n v="82841516600010"/>
    <s v="NATURELEMENT"/>
    <s v="Bonjour,_x000a__x000a_Mon entreprise a une activité de type &quot;Comm. dét. fleurs, plantes, etc, animaux de cie et leurs aliments&quot;._x000a_Le dispositif &quot;Eco-Défis des artisans et des commerçants&quot; pourrait m'intéresser car je pratique déjà des gestes écologiques que je souhaite mettre en avant et j'aimerai aller plus loin avec une regard et un accompagnement extérieur._x000a__x000a_Merci d'avance pour votre retour,_x000a_Eléonore Laveau_x000a_Naturélément"/>
    <n v="650508915"/>
    <x v="23"/>
    <m/>
    <x v="4"/>
    <s v="CB"/>
    <m/>
    <m/>
    <s v="Pas de rappel "/>
    <m/>
    <m/>
    <d v="2024-01-04T00:00:00"/>
    <s v="Transmis à PDE"/>
    <m/>
    <m/>
    <m/>
    <m/>
    <m/>
  </r>
  <r>
    <d v="2023-12-29T00:00:00"/>
    <s v="pg.codexe@gmail.com"/>
    <s v="Redal"/>
    <s v="Delphine"/>
    <n v="83863774200019"/>
    <s v="Delphine REDAL (LEURETTE)"/>
    <s v="Bonjour,_x000a__x000a_Mon entreprise a une activité de type &quot;Restauration de type rapide&quot;._x000a_Le dispositif &quot;Rénovation énergétique&quot; pourrait m'intéresser car j'ai pour projet de ..._x000a_J'ai besoin d'être accompagné(e) sur ..._x000a__x000a_Merci d'avance pour votre appel"/>
    <n v="768977136"/>
    <x v="22"/>
    <s v="user_help: precise / questionnaire . parcours: objectif précis / siret: 83863774200019 / codeNaf: 56.10C / codeNAF1:  / ville: ARDRES / codePostal: 62610 / région: Hauts-de-France / structure_sizes: TPE / denomination: null / secteur: Restauration de type rapid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Transmis à PDE"/>
    <m/>
    <m/>
    <m/>
    <m/>
    <m/>
  </r>
  <r>
    <d v="2023-12-29T00:00:00"/>
    <s v="3aconduite971@gmail.com"/>
    <s v="MAYA"/>
    <s v="Gary"/>
    <n v="75118439100025"/>
    <s v="Garry MAYA"/>
    <s v="Bonjour,_x000a__x000a_Mon entreprise a une activité de type &quot;Enseignement de la conduite&quot;._x000a_Le dispositif &quot;Bonus écologique&quot; pourrait m'intéresser car j'ai pour projet d'acheter un véhicule auto-école électrique_x000a_J'ai besoin d'être accompagné(e) sur les modalités de financement._x000a__x000a_Merci d'avance pour votre appel"/>
    <n v="590690711024"/>
    <x v="20"/>
    <s v="user_help: precise / questionnaire . parcours: objectif précis / siret: 75118439100025 / codeNaf: 85.53Z / codeNAF1:  / ville: PETIT-BOURG / codePostal: 97170 / région: Guadeloupe / structure_sizes: TPE / denomination: null / secteur: Enseignement de la conduit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oui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Mail Bonus Écologique envoyé"/>
    <m/>
    <m/>
    <m/>
    <m/>
    <m/>
  </r>
  <r>
    <d v="2023-12-30T00:00:00"/>
    <s v="contact@hupercute.fr"/>
    <s v="TOUVET"/>
    <s v="laure"/>
    <n v="84870393000026"/>
    <s v="HUPERCUTE"/>
    <s v="Bonjour,_x000a__x000a_Mon entreprise a une activité de type &quot;Conseil pour les affaires et autres conseils de gestion&quot;._x000a_Le dispositif &quot;Formations RSE&quot; pourrait m'intéresser car j'ai pour projet de ..._x000a_J'ai besoin d'être accompagné(e) sur ..._x000a__x000a_Merci d'avance pour votre appel"/>
    <n v="782447704"/>
    <x v="24"/>
    <s v="user_help: unknown / questionnaire . parcours: je ne sais pas par où commencer / siret: 84870393000026 / codeNaf: 70.22Z / codeNAF1:  / ville: PAU / codePostal: 64000 / région: Nouvelle-Aquitaine / structure_sizes: TPE / denomination: HUPERCUTE / secteur: Conseil pour les affaires et autres conseils de ges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no / entreprise . possède des véhicules motorisés: non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s v="JB"/>
    <m/>
    <m/>
    <m/>
    <m/>
    <m/>
    <d v="2024-01-04T00:00:00"/>
    <s v="Transmis à Bpifrance"/>
    <m/>
    <m/>
    <m/>
    <m/>
    <m/>
  </r>
  <r>
    <d v="2024-01-02T00:00:00"/>
    <s v="jean.diana@gazdom.fr"/>
    <s v="DIANA"/>
    <s v="jean"/>
    <n v="80976537300026"/>
    <s v="GAZ DOM"/>
    <s v="Bonjour,_x000a__x000a_Mon entreprise a une activité de type &quot;Fabrication de gaz industriels&quot;._x000a_Le dispositif &quot;Visite Énergie&quot; pourrait m'intéresser car nous avons de nouveaux équipements de production_x000a_Nous souhaiterions avoir un accompagnement pour effectuer un bilan énergétique de notre installation afin d'optimiser la gestion des équipements_x000a__x000a_En vous remerciant._x000a__x000a_Merci d'avance pour votre appel"/>
    <n v="696838554"/>
    <x v="40"/>
    <s v="user_help: precise / questionnaire . parcours: objectif précis / siret: 80976537300026 / codeNaf: 20.11Z / codeNAF1:  / ville: DUCOS / codePostal: 97224 / région: Martinique / structure_sizes: TPE / denomination: GAZ DOM / secteur: Fabrication de gaz industriel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4"/>
    <s v="CB"/>
    <m/>
    <m/>
    <s v="Pas de rappel "/>
    <m/>
    <m/>
    <d v="2024-01-04T00:00:00"/>
    <s v="Transmis à PDE"/>
    <m/>
    <m/>
    <m/>
    <m/>
    <m/>
  </r>
  <r>
    <d v="2024-01-02T00:00:00"/>
    <s v="rpigault@groupecarso.com"/>
    <s v="Pigault"/>
    <s v="Robin"/>
    <n v="82380228500028"/>
    <s v="GROUPE CARSO HOLDING"/>
    <s v="Bonjour,_x000a__x000a_Mon entreprise a une activité de type &quot;Activités des sièges sociaux&quot;._x000a_Le dispositif &quot;Formations RSE&quot; pourrait m'intéresser car j'ai pour responsabilité de faire de la RSE l'avantage compétitif de mon groupe qui est une somme de PME._x000a__x000a_Merci d'avance pour votre appel"/>
    <n v="767772428"/>
    <x v="24"/>
    <s v="user_help: unknown / questionnaire . parcours: je ne sais pas par où commencer / siret: 82380228500028 / codeNaf: 70.10Z / codeNAF1:  / ville: VENISSIEUX / codePostal: 69200 / région: Auvergne-Rhône-Alpes / structure_sizes: ETI,GE / denomination: GROUPE CARSO HOLDING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3"/>
    <s v="JB"/>
    <m/>
    <m/>
    <m/>
    <m/>
    <m/>
    <d v="2024-01-04T00:00:00"/>
    <s v="Transmis à Bpifrance"/>
    <m/>
    <m/>
    <m/>
    <m/>
    <m/>
  </r>
  <r>
    <d v="2024-01-02T00:00:00"/>
    <s v="audrey.dolbeau@galactusinvest.com"/>
    <s v="Dolbeau"/>
    <s v="Audrey"/>
    <n v="88163677300031"/>
    <s v="ROMANEE"/>
    <s v="Bonjour,_x000a__x000a_Mon entreprise a une activité de type Hôtellerie de plein AIr_x000a_Le dispositif &quot;Formations RSE&quot; pourrait m'intéresser car j'ai pour projet de mettre en place une stratégie RSE. _x000a_J'ai besoin d'être accompagné(e) sur la sélection et la mise en place d'indicateurs de mesure. _x000a__x000a_Merci d'avance pour votre appel"/>
    <n v="676343274"/>
    <x v="24"/>
    <s v="user_help: unknown / questionnaire . parcours: je ne sais pas par où commencer / siret: 88163677300031 / codeNaf: 64.20Z / codeNAF1:  / ville: LYON 6EME / codePostal: 69006 / région: Auvergne-Rhône-Alpes / structure_sizes: PME / denomination: ROMANEE / secteur: Activités des sociétés holding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B"/>
    <m/>
    <m/>
    <m/>
    <m/>
    <m/>
    <d v="2024-01-08T00:00:00"/>
    <s v="Transmis à Bpifrance"/>
    <m/>
    <m/>
    <m/>
    <m/>
    <m/>
  </r>
  <r>
    <d v="2024-01-02T00:00:00"/>
    <s v="domi.izbo@gmail.com"/>
    <s v="IZBORNICKI"/>
    <s v="dominique"/>
    <m/>
    <m/>
    <s v="Bonjour,_x000a__x000a_Mon entreprise a une activité de type &quot;tertiaire&quot;._x000a_Le dispositif &quot;Formations RSE&quot; pourrait m'intéresser car j'ai pour projet de ..._x000a_J'ai besoin d'être accompagné(e) sur ..._x000a__x000a_Merci d'avance pour votre appel"/>
    <n v="603697343"/>
    <x v="24"/>
    <s v="user_help: unknown / questionnaire . parcours: je ne sais pas par où commencer / siret:  / codeNaf:  / codeNAF1:  / ville:  / codePostal:  / région: Île-de-France / structure_sizes: PME / denomination:  / secteur: tertiaire / entreprise . effectif: 249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oui / entreprise . code NAF niveau 1 . est I: non / entreprise . code NAF niveau 1 . est J: oui / entreprise . code NAF niveau 1 . est K: oui / entreprise . code NAF niveau 1 . est L: oui / entreprise . code NAF niveau 1 . est M: oui / entreprise . code NAF niveau 1 . est N: oui / entreprise . code NAF niveau 1 . est O: oui / entreprise . code NAF niveau 1 . est P: oui / entreprise . code NAF niveau 1 . est Q: oui / entreprise . code NAF niveau 1 . est R: oui / entreprise . code NAF niveau 1 . est S: oui / entreprise . code NAF niveau 1 . est T: oui / entreprise . code NAF niveau 1 . est U: oui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3"/>
    <m/>
    <m/>
    <m/>
    <m/>
    <m/>
    <m/>
    <m/>
    <m/>
    <m/>
    <m/>
    <m/>
    <m/>
    <m/>
  </r>
  <r>
    <d v="2024-01-02T00:00:00"/>
    <s v="bruno@bertrandfreres.fr"/>
    <s v="BERTRAND"/>
    <s v="Bruno"/>
    <n v="39953596200019"/>
    <s v="BETTRAND FRERES"/>
    <s v="Bonjour,_x000a__x000a_Mon entreprise a une activité de type &quot;Commerce de gros de produits chimiques&quot;._x000a_Le dispositif &quot;Bonus écologique&quot; pourrait m'intéresser car j'ai pour projet de ..._x000a_J'ai besoin d'être accompagné(e) sur ..._x000a__x000a_Merci d'avance pour votre appel"/>
    <n v="477322754"/>
    <x v="20"/>
    <s v="user_help: precise / questionnaire . parcours: objectif précis / siret: 39953596200019 / codeNaf: 46.75Z / codeNAF1:  / ville: SAINT-ETIENNE / codePostal: 42100 / région: Auvergne-Rhône-Alpes / structure_sizes: TPE / denomination: BETTRAND FRERES / secteur: Commerce de gros de produits chim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Mail Bonus Écologique envoyé"/>
    <m/>
    <m/>
    <m/>
    <m/>
    <m/>
  </r>
  <r>
    <d v="2024-01-02T00:00:00"/>
    <s v="amelie.le-stang@beautysuccess.fr"/>
    <s v="Goube Le Stang"/>
    <s v="Amélie"/>
    <n v="31188987700172"/>
    <s v="NOVI (BEAUTY SUCCESS)"/>
    <s v="Bonjour,_x000a__x000a_Mon entreprise a une activité de type &quot;Comm. détail de parfumerie &amp; produits de beauté en magasin spéc.&quot;._x000a_Le dispositif &quot;Programme EVE&quot; pourrait m'intéresser car j'ai pour projet de réduire notre impact énergétique et environnemental_x000a_J'ai besoin d'être accompagné(e) sur la partie transport et logistique (réduction des émissions liées au transport, réduction des déchets liés à l'activité logistique notamment)_x000a__x000a_Merci d'avance pour votre appel"/>
    <n v="631760232"/>
    <x v="47"/>
    <s v="user_help: unknown / questionnaire . parcours: je ne sais pas par où commencer / siret: 31188987700172 / codeNaf: 47.75Z / codeNAF1:  / ville: CENON / codePostal: 33150 / région: Nouvelle-Aquitaine / structure_sizes: ETI,GE / denomination: NOVI / secteur: Comm. détail de parfumerie &amp; produits de beauté en magasin spéc.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51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no / questionnaire . objectif prioritaire . est l'écoconception: non / water_stake: no / questionnaire . objectif prioritaire . est diminuer ma consommation d'eau: non / energy_reduction_priority: yes / questionnaire . objectif prioritaire . est ma performance énergétique: oui / strategy_audits: yes / questionnaire . objectif prioritaire . est mon impact environnemental: non / strategy_audits_select: carbon_audit"/>
    <x v="5"/>
    <s v="CB"/>
    <m/>
    <m/>
    <s v="Pas de rappel "/>
    <m/>
    <m/>
    <d v="2024-01-04T00:00:00"/>
    <s v="Transmis à PDE"/>
    <m/>
    <m/>
    <m/>
    <m/>
    <m/>
  </r>
  <r>
    <d v="2024-01-02T00:00:00"/>
    <s v="adeline-buellet@garry.fr"/>
    <s v="BUELLET"/>
    <s v="Adeline"/>
    <n v="77930538200045"/>
    <s v="GARRY BRESSE MOTEURS SA"/>
    <s v="Bonjour,_x000a__x000a_Mon entreprise a une activité de type &quot;Comm. détail de quincaillerie, peintures et verres (mag.&lt; 400 m2)&quot;._x000a_Le dispositif &quot;Rénovation énergétique&quot; pourrait m'intéresser car j'ai pour projet de ..._x000a_J'ai besoin d'être accompagné(e) sur ..._x000a__x000a_Merci d'avance pour votre appel"/>
    <n v="607024094"/>
    <x v="22"/>
    <s v="user_help: precise / questionnaire . parcours: objectif précis / siret: 77930538200045 / codeNaf: 47.52A / codeNAF1:  / ville: VIRIAT / codePostal: 01440 / région: Auvergne-Rhône-Alpes / structure_sizes: PME / denomination: GARRY BRESSE MOTEURS SA / secteur: Comm. détail de quincaillerie, peintures et verres (mag.&lt; 400 m2)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Transmis à PDE"/>
    <m/>
    <m/>
    <m/>
    <m/>
    <m/>
  </r>
  <r>
    <d v="2024-01-02T00:00:00"/>
    <s v="quentin.voeltzel@labonde.org"/>
    <s v="voeltzel"/>
    <s v="quentin"/>
    <n v="38887195600016"/>
    <s v="DOMAINE EQUESTRE DE LA BONDE"/>
    <s v="Bonjour,_x000a__x000a_Je vous souhaite une bonne année_x000a__x000a_Mon entreprise a une activité de type &quot;Hôtels et hébergement similaire&quot;._x000a_Le dispositif &quot;Étude &quot;récupération de chaleur fatale&quot;&quot; pourrait m'intéresser car j'ai pour projet de mettre en place un réseau de chaleur pour alimenter mes bâtiments.  _x000a_J'ai besoin d'être accompagné(e) sur l'étude."/>
    <n v="33620836717"/>
    <x v="58"/>
    <s v="user_help: precise / questionnaire . parcours: objectif précis / siret: 38887195600016 / codeNaf: 55.10Z / codeNAF1:  / ville: SAINT-DENIS-LE-FERMENT / codePostal: 27140 / région: Normandie / structure_sizes: TPE / denomination: DOMAINE EQUESTRE DE LA BONDE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oui / questionnaire . objectif prioritaire . est former ou recruter: non / questionnaire . objectif prioritaire . est faire des économies: non / questionnaire . objectif prioritaire . est investir durable: non / questionnaire . objectif prioritaire . est je ne sais pas encore: non"/>
    <x v="1"/>
    <s v="COS"/>
    <m/>
    <m/>
    <m/>
    <m/>
    <m/>
    <m/>
    <m/>
    <m/>
    <m/>
    <m/>
    <m/>
    <m/>
  </r>
  <r>
    <d v="2024-01-02T00:00:00"/>
    <s v="david.angelini@pessenergy.com"/>
    <s v="ANGELINI"/>
    <s v="David"/>
    <n v="89377843100039"/>
    <s v="PESS (PILLOT ENERGY STORAGE SOLUTIONS) "/>
    <s v="Bonjour,_x000a_Je souhaiterais connaitre les solutions d'accompagnement au financement d'un projet de rénovation qui viserait à améliorer l'étanchéité du bâtiment et son herméticité au chauf et au froid, la mise en place d'une solution de chauffage/refroidissement adaptée et la possibilité d'installer des panneaux photovoltaïques sur la toiture. A noter que nous sommes locataires du bâtiment que nous occupons._x000a_En vous remerciant par avance pour votre aide."/>
    <n v="677465650"/>
    <x v="27"/>
    <s v="user_help: unknown / questionnaire . parcours: je ne sais pas par où commencer / siret: 89377843100039 / codeNaf: 27.11Z / codeNAF1:  / ville: MARSEILLE 10 / codePostal: 13010 / région: Provence-Alpes-Côte d'Azur / structure_sizes: PME / denomination: PESS (PILLOT ENERGY STORAGE SOLUTIONS) / secteur: Fabrication de moteurs, génératrices, transformateurs électri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1"/>
    <s v="COS"/>
    <m/>
    <m/>
    <m/>
    <m/>
    <m/>
    <m/>
    <m/>
    <m/>
    <m/>
    <m/>
    <m/>
    <m/>
  </r>
  <r>
    <d v="2024-01-03T00:00:00"/>
    <s v="direction@chateaudechissay.com"/>
    <s v="moreau"/>
    <s v="gerald"/>
    <n v="94842808100012"/>
    <s v="CHATEAU DE CHISSAY "/>
    <s v="Bonjour,_x000a__x000a_Mon entreprise a une activité de type &quot;Hôtels et hébergement similaire&quot;._x000a_Le dispositif &quot;Eco-Défis des artisans et des commerçants&quot; pourrait m'intéresser car j'ai pour projet de ..._x000a_J'ai besoin d'être accompagné(e) sur ..._x000a__x000a_Merci d'avance pour votre appel"/>
    <n v="254323201"/>
    <x v="23"/>
    <s v="user_help: unknown / questionnaire . parcours: je ne sais pas par où commencer / siret: 94842808100012 / codeNaf: 55.10Z / codeNAF1:  / ville: CHISSAY-EN-TOURAINE / codePostal: 41400 / région: Centre-Val de Loire / structure_sizes: TPE / denomination: CHATEAU DE CHISSAY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4-01-04T00:00:00"/>
    <s v="Transmis à PDE"/>
    <m/>
    <m/>
    <m/>
    <m/>
    <m/>
  </r>
  <r>
    <d v="2024-01-03T00:00:00"/>
    <s v="rse@cleaningbio.eu"/>
    <s v="Grassin"/>
    <s v="Adeline"/>
    <n v="91479742800028"/>
    <s v="GROUPE CLEANING BIO"/>
    <s v="Bonjour,_x000a__x000a_Mon entreprise a une activité de type &quot;Activités des sièges sociaux&quot;._x000a_Le dispositif &quot;Formations du CFDE&quot; pourrait m'intéresser car j'ai pour projet de ..._x000a_J'ai besoin d'être accompagné(e) sur ..._x000a__x000a_Merci d'avance pour votre appel"/>
    <n v="629276516"/>
    <x v="43"/>
    <s v="user_help: unknown / questionnaire . parcours: je ne sais pas par où commencer / siret: 91479742800028 / codeNaf: 70.10Z / codeNAF1:  / ville: LOOS / codePostal: 59120 / région: Hauts-de-France / structure_sizes: PME / denomination: GROUPE CLEANING BIO / secteur: Activités des sièges sociaux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oui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m/>
    <m/>
    <s v="Pas de rappel "/>
    <m/>
    <m/>
    <d v="2024-01-04T00:00:00"/>
    <s v="Transmis à PDE"/>
    <m/>
    <m/>
    <m/>
    <m/>
    <m/>
  </r>
  <r>
    <d v="2024-01-03T00:00:00"/>
    <s v="franck.tardivat@cfen16.com"/>
    <s v="tardivat"/>
    <s v="franck"/>
    <n v="49470585800038"/>
    <s v="COMPAGNIE FRANCAISE DES ENERGIES NOUVELLES (CFEN)"/>
    <s v="Bonjour,_x000a__x000a_Mon entreprise a une activité de type &quot;Travaux d'isolation&quot;._x000a_Le dispositif &quot;Prêt Action Climat&quot; pourrait m'intéresser car j'ai pour projet d'installer des panneaux solaires_x000a__x000a_Merci d'avance pour votre appel"/>
    <n v="630364069"/>
    <x v="37"/>
    <s v="user_help: precise / questionnaire . parcours: objectif précis / siret: 49470585800038 / codeNaf: 43.29A / codeNAF1:  / ville: RIVIERES / codePostal: 16110 / région: Nouvelle-Aquitaine / structure_sizes: TPE / denomination: COMPAGNIE FRANCAISE DES ENERGIES NOUVELLES / secteur: Travaux d'isol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4-01-03T00:00:00"/>
    <s v="lm@procar-demas.fr"/>
    <s v="Megnent"/>
    <s v="Ludovic"/>
    <n v="32766735800011"/>
    <s v="PROCAR-DEMAS"/>
    <s v="Bonjour,_x000a__x000a_Mon entreprise a une activité de type &quot;Fabrication de carrosseries et remorques&quot;._x000a_Le dispositif &quot;Baisse Les Watts&quot; pourrait m'intéresser car j'ai pour projet de continuer les amélioration environnementales._x000a_J'ai besoin d'être accompagné sur toutes les actions et économies pouvant encore être mise en places._x000a__x000a_Merci d'avance pour votre appel"/>
    <n v="251617070"/>
    <x v="15"/>
    <s v="user_help: unknown / questionnaire . parcours: je ne sais pas par où commencer / siret: 32766735800011 / codeNaf: 29.20Z / codeNAF1:  / ville: SAINT-MESMIN / codePostal: 85700 / région: Pays de la Loire / structure_sizes: PME / denomination: PROCAR-DEMAS / secteur: Fabrication de carrosseries et remorques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 / questionnaire . objectif prioritaire . est la gestion des déchets: non / wastes_sorting: yes / wastes_materials: no / questionnaire . objectif prioritaire . est l'écoconception: non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4-01-04T00:00:00"/>
    <s v="Transmis à PDE"/>
    <m/>
    <m/>
    <m/>
    <m/>
    <m/>
  </r>
  <r>
    <d v="2024-01-03T00:00:00"/>
    <s v="p.chemla@scic-tetris.org"/>
    <s v="Chemla"/>
    <s v="Philippe"/>
    <n v="81219477700031"/>
    <s v="TRANSFORMATIONS ECOLOGIQUES TERRITORIALES PAR LA RECHERCHE ET L'INNOVATION SOCIALE (T.ET.R.I.S.)"/>
    <s v="Bonjour,_x000a__x000a_Mon entreprise a une activité de type &quot;Recherche-développement en sciences humaines et sociales&quot;._x000a_Le dispositif &quot;Rétrofit électrique&quot; pourrait m'intéresser car j'ai pour projet de modifier une Twingo._x000a_J'ai besoin d'être accompagné(e) sur les modalités de soutien._x000a__x000a_Merci d'avance pour votre appel"/>
    <n v="493775193"/>
    <x v="67"/>
    <s v="user_help: unknown / questionnaire . parcours: je ne sais pas par où commencer / siret: 81219477700031 / codeNaf: 72.20Z / codeNAF1:  / ville: GRASSE / codePostal: 06130 / région: Provence-Alpes-Côte d'Azur / structure_sizes: TPE / denomination: TRANSFORMATIONS ECOLOGIQUES TERRITORIALES PAR LA RECHERCHE ET L'INNOVATION SOCIALE / secteur: Recherche-développement en sciences humaines et social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s v="Pas de rappel "/>
    <m/>
    <m/>
    <d v="2024-01-04T00:00:00"/>
    <s v="Transmis à PDE"/>
    <m/>
    <m/>
    <m/>
    <m/>
    <m/>
  </r>
  <r>
    <d v="2024-01-03T00:00:00"/>
    <s v="salvagny.sas@gmail.com"/>
    <s v="MYON"/>
    <s v="Thibault"/>
    <n v="95850523200016"/>
    <s v="LYO HOTEL "/>
    <s v="Bonjour,_x000a_Mon entreprise a une activité de type &quot;Hôtels et hébergement similaire&quot;._x000a_Le dispositif &quot;Coup de pouce Chauffage&quot; pourrait m'intéresser car j'ai pour projet de rénovation de notre chaufferie au fioul par une pompe à chaleur air air._x000a_Merci d'avance pour votre appel_x000a_Thibault MYON"/>
    <n v="33664222245"/>
    <x v="12"/>
    <s v="user_help: precise / questionnaire . parcours: objectif précis / siret: 95850523200016 / codeNaf: 55.10Z / codeNAF1:  / ville: LYON 2EME / codePostal: 69002 / région: Auvergne-Rhône-Alpes / structure_sizes: TPE / denomination: LYO HOTEL / secteur: Hôtels et hébergement similair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4-01-03T00:00:00"/>
    <s v="edepardieu@gestal.fr"/>
    <s v="DEPARDIEU"/>
    <s v="Emilie"/>
    <n v="33533913100021"/>
    <s v="GESTAL"/>
    <s v="Bonjour,_x000a__x000a_Mon entreprise a une activité de type &quot;Ingénierie, études techniques&quot;._x000a_Le dispositif &quot;Rénovation énergétique&quot; pourrait m'intéresser car j'ai pour projet de rénovation par l'isolation des murs par l'extérieur de notre bâtiment tertaire._x000a_J'ai besoin d'être accompagné(e) sur les les démarches pour obtenir les aides de financement et crédit d'impôts_x000a__x000a_Merci d'avance pour votre appel"/>
    <n v="33240012854"/>
    <x v="22"/>
    <s v="user_help: precise / questionnaire . parcours: objectif précis / siret: 33533913100021 / codeNaf: 71.12B / codeNAF1:  / ville: SAINT-ANDRE-DES-EAUX / codePostal: 44117 / région: Pays de la Loire / structure_sizes: TPE / denomination: GESTAL / secteur: Ingénierie, études techniqu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Transmis à PDE"/>
    <m/>
    <m/>
    <m/>
    <m/>
    <m/>
  </r>
  <r>
    <d v="2024-01-03T00:00:00"/>
    <s v="clara.schram-martin@extreme.fr"/>
    <s v="Schram-Martin"/>
    <s v="Clara"/>
    <m/>
    <m/>
    <s v="Bonjour,_x000a__x000a_Mon entreprise est une agence de communication. _x000a_Le dispositif &quot;Bonus écologique&quot; pourrait m'intéresser car j'ai pour projet de changer de véhicule de fonction. _x000a__x000a_Merci d'avance pour votre appel"/>
    <n v="642304279"/>
    <x v="20"/>
    <m/>
    <x v="5"/>
    <s v="CB"/>
    <m/>
    <m/>
    <s v="Pas de rappel "/>
    <m/>
    <m/>
    <d v="2024-01-04T00:00:00"/>
    <s v="Mail Bonus Écologique envoyé"/>
    <m/>
    <m/>
    <m/>
    <m/>
    <m/>
  </r>
  <r>
    <d v="2024-01-03T00:00:00"/>
    <s v="g.gautierdelahaut@montcalm-abicene.com"/>
    <s v="Gautier de Lahaut"/>
    <s v="Guenièvre"/>
    <n v="50530302400036"/>
    <s v="MONTCALM ABICENE "/>
    <s v="Bonjour,_x000a__x000a_Mon entreprise a une activité de type &quot;Production de films et de programmes pour la télévision&quot;._x000a_Le dispositif &quot;Investissement &quot;écoconception&quot;&quot; m'intéresse car l'entreprise a fait de la transition écologique dans le secteur des ICC son coeur d'activité mais nous avons besoin d'investissement pour développer de nouveaux produits et améliorer notre démarche et donc notre offre auprès des autres professionnels du secteur._x000a_J'ai besoin d'être accompagné(e) sur le montage de dossier._x000a__x000a_Merci d'avance pour votre appel"/>
    <n v="667515943"/>
    <x v="35"/>
    <s v="user_help: precise / questionnaire . parcours: objectif précis / siret: 50530302400036 / codeNaf: 59.11A / codeNAF1:  / ville: PARIS 11 / codePostal: 75011 / région: Île-de-France / structure_sizes: TPE / denomination: MONTCALM ABICENE / secteur: Production de films et de programmes pour la télévis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oui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COS"/>
    <n v="237"/>
    <m/>
    <m/>
    <m/>
    <m/>
    <m/>
    <m/>
    <m/>
    <m/>
    <m/>
    <m/>
    <m/>
  </r>
  <r>
    <d v="2024-01-04T00:00:00"/>
    <s v="contact@gitelegevot.fr"/>
    <s v="BRENIAUX"/>
    <s v="Fanny"/>
    <n v="81281805200043"/>
    <s v="AFB IMMOBILIER"/>
    <s v="Bonjour,_x000a__x000a_Nous avons un gîte, et réfléchissons à la pose de panneaux photovoltaïque. Nous souhaiterions des renseignements sur les types de financements possibles, aides existantes..._x000a__x000a_Merci d'avance pour votre retour, et bonne journée._x000a__x000a_Cordialement,"/>
    <n v="783988260"/>
    <x v="64"/>
    <s v="user_help: precise / questionnaire . parcours: objectif précis / siret:  / codeNaf:  / codeNAF1:  / ville:  / codePostal:  / région: Bourgogne-Franche-Comté / structure_sizes: TPE / denomination:  / secteur: tourisme / entreprise . effectif: 19 / entreprise . secteur d'activité . est artisanat: non / entreprise . secteur d'activité . est industrie: non / entreprise . secteur d'activité . est tourisme: oui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6"/>
    <s v="CB"/>
    <m/>
    <m/>
    <s v="Pas de rappel "/>
    <m/>
    <m/>
    <d v="2024-01-08T00:00:00"/>
    <s v="Transmis à PDE"/>
    <m/>
    <m/>
    <m/>
    <m/>
    <m/>
  </r>
  <r>
    <d v="2024-01-04T00:00:00"/>
    <s v="laurine.ab@smprsa.com"/>
    <s v="AIMO-BOOT"/>
    <s v="LAURINE"/>
    <n v="40024160000024"/>
    <s v="SOCIETE MAINTENANCE PERET ROBERT "/>
    <s v="Bonjour,_x000a__x000a_Mon entreprise a une activité de type &quot;Nettoyage courant des bâtiments&quot;._x000a_Le dispositif &quot;Formations RSE&quot; pourrait m'intéresser car j'ai pour projet d'améliorer le développement durable. _x000a_J'ai besoin d'être accompagné(e). _x000a__x000a_Merci d'avance pour votre appel"/>
    <n v="478983377"/>
    <x v="24"/>
    <s v="user_help: unknown / questionnaire . parcours: je ne sais pas par où commencer / siret: 40024160000024 / codeNaf: 81.21Z / codeNAF1:  / ville: CIVRIEUX / codePostal: 01390 / région: Auvergne-Rhône-Alpes / structure_sizes: PME / denomination: SOCIETE MAINTENANCE PERET ROBERT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owns / entreprise . est propriétaire de ses locaux: oui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unknown / questionnaire . objectif prioritaire . est ma performance énergétique: oui / strategy_audits: unknown / questionnaire . objectif prioritaire . est mon impact environnemental: oui"/>
    <x v="3"/>
    <s v="CB"/>
    <m/>
    <m/>
    <m/>
    <m/>
    <m/>
    <d v="2024-01-08T00:00:00"/>
    <s v="Transmis à Bpifrance"/>
    <m/>
    <m/>
    <m/>
    <m/>
    <m/>
  </r>
  <r>
    <d v="2024-01-04T00:00:00"/>
    <s v="davidsolinem@gmail.com"/>
    <s v="JOUVE"/>
    <s v="David"/>
    <n v="91012638200019"/>
    <s v="SOLINEM "/>
    <s v="Bonjour,_x000a__x000a_Mon entreprise a une activité de type &quot;Gestion de fonds&quot;._x000a_Le dispositif &quot;Formations RSE&quot; pourrait m'intéresser car j'ai pour projet d'investir dans des fonds qui contribuent effectivement à la Transition écologique_x000a_J'ai besoin d'être accompagné(e) sur ce point pour contribuer à une RSE ++_x000a__x000a_Merci d'avance pour votre appel"/>
    <n v="674818761"/>
    <x v="24"/>
    <s v="user_help: unknown / questionnaire . parcours: je ne sais pas par où commencer / siret: 91012638200019 / codeNaf: 66.30Z / codeNAF1:  / ville: ANDREZIEUX-BOUTHEON / codePostal: 42160 / région: Auvergne-Rhône-Alpes / structure_sizes: TPE / denomination: SOLINEM / secteur: Gestion de fond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oui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 / questionnaire . objectif prioritaire . est la gestion des déchets: non / wastes_sorting: can do better / wastes_materials: unknown / questionnaire . objectif prioritaire . est l'écoconception: oui / water_stake: no / questionnaire . objectif prioritaire . est diminuer ma consommation d'eau: non / energy_reduction_priority: no / questionnaire . objectif prioritaire . est ma performance énergétique: non / strategy_audits: no / questionnaire . objectif prioritaire . est mon impact environnemental: oui"/>
    <x v="3"/>
    <s v="CB"/>
    <m/>
    <m/>
    <m/>
    <m/>
    <m/>
    <d v="2024-01-08T00:00:00"/>
    <s v="Transmis à Bpifrance"/>
    <m/>
    <m/>
    <m/>
    <m/>
    <m/>
  </r>
  <r>
    <d v="2024-01-04T00:00:00"/>
    <s v="c.sautrot@groupe-cafein.fr"/>
    <s v="SAUTROT"/>
    <s v="Cyril"/>
    <n v="91210437900025"/>
    <s v="LENO 25 "/>
    <s v="Bonjour,_x000a__x000a_Mon entreprise a une activité de type &quot;Restauration traditionnelle&quot;._x000a_Le dispositif &quot;Rénovation énergétique&quot; pourrait m'intéresser car j'ai pour projet d'isoler les combles._x000a_J'ai besoin d'être accompagné(e) sur le crédit d'impôt auquel je pourrais prétendre._x000a__x000a_Merci d'avance pour votre appel"/>
    <n v="788661533"/>
    <x v="22"/>
    <s v="user_help: precise / questionnaire . parcours: objectif précis / siret: 91210437900025 / codeNaf: 56.10A / codeNAF1:  / ville: BESANCON / codePostal: 25000 / région: Bourgogne-Franche-Comté / structure_sizes: PME / denomination: LENO 25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s v="Pas de rappel "/>
    <m/>
    <m/>
    <d v="2024-01-04T00:00:00"/>
    <s v="Transmis à PDE"/>
    <m/>
    <m/>
    <m/>
    <m/>
    <m/>
  </r>
  <r>
    <d v="2024-01-04T00:00:00"/>
    <s v="hortus.canis@hotmail.com"/>
    <s v="Muller"/>
    <s v="Pascal"/>
    <n v="89847713800017"/>
    <s v="Pascal MULLER"/>
    <s v="Bonjour,_x000a__x000a_Mon entreprise a une activité de type &quot;artisanat&quot;._x000a_Le dispositif &quot;Programme EVE&quot; pourrait m'intéresser car j'ai pour projet d'acquérir un nouveau véhicule._x000a_J'ai besoin d'être accompagné(e) sur les aides existantes à l'achat._x000a__x000a_Merci d'avance pour votre appel"/>
    <n v="626568472"/>
    <x v="47"/>
    <s v="user_help: unknown / questionnaire . parcours: je ne sais pas par où commencer / siret:  / codeNaf:  / codeNAF1:  / ville:  / codePostal:  / région: Provence-Alpes-Côte d'Azur / structure_sizes: TPE / denomination:  / secteur: artisanat / entreprise . effectif: 19 / entreprise . secteur d'activité . est artisanat: oui / entreprise . secteur d'activité . est industrie: non / entreprise . secteur d'activité . est tourisme: non / entreprise . secteur d'activité . est tertiaire: non / entreprise . secteur d'activité . est agriculture: non / entreprise . secteur d'activité . est autre secteur: non / entreprise . code NAF niveau 1 . est C: oui / entreprise . code NAF niveau 1 . est F: oui / entreprise . code NAF niveau 1 . est G: oui / structure_building_property: rents / entreprise . est propriétaire de ses locaux: non / entreprise . mode de transport domicile-travail . est vélo: non / entreprise . mode de transport domicile-travail . est bus: non / entreprise . mode de transport domicile-travail . est voiture: non / entreprise . mode de transport domicile-travail . est moto: oui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unknown / wastes_materials: unknown / questionnaire . objectif prioritaire . est l'écoconception: oui / water_stake: no / questionnaire . objectif prioritaire . est diminuer ma consommation d'eau: non / energy_reduction_priority: unknown / questionnaire . objectif prioritaire . est ma performance énergétique: oui / strategy_audits: no / questionnaire . objectif prioritaire . est mon impact environnemental: oui"/>
    <x v="5"/>
    <s v="CB"/>
    <m/>
    <m/>
    <s v="Pas de rappel "/>
    <m/>
    <m/>
    <d v="2024-01-08T00:00:00"/>
    <s v="Transmis à PDE ET Mail bonus écologique"/>
    <m/>
    <m/>
    <m/>
    <m/>
    <m/>
  </r>
  <r>
    <d v="2024-01-04T00:00:00"/>
    <s v="frantz.lepinois@gmail.com"/>
    <s v="LEPINOIS"/>
    <s v="Frantz"/>
    <m/>
    <s v="CHARPENTES DERVIN "/>
    <s v="Bonjour,_x000a__x000a_Mon entreprise a une activité de type &quot;Sciage et rabotage du bois, hors imprégnation&quot;._x000a_Le dispositif &quot;Coup de pouce Chauffage&quot; pourrait m'intéresser car j'ai pour projet d'installer des panneaux solaire pour alimenter mon entreprise en électricité_x000a_J'ai besoin d'être accompagné(e) sur le financement de ce projet_x000a__x000a_Merci d'avance pour votre appel"/>
    <n v="33638039632"/>
    <x v="12"/>
    <s v="user_help: precise / questionnaire . parcours: objectif précis / siret: 32430892300022 / codeNaf: 16.10A / codeNAF1:  / ville: BRIEULLES-SUR-BAR / codePostal: 08240 / région: Grand Est / structure_sizes: TPE / denomination: CHARPENTES DERVIN / secteur: Sciage et rabotage du bois, hors imprégnation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m/>
    <m/>
    <m/>
    <m/>
    <m/>
    <m/>
    <m/>
    <m/>
    <m/>
    <m/>
  </r>
  <r>
    <d v="2024-01-04T00:00:00"/>
    <s v="projetnb@joudoux.fr"/>
    <s v="Joudoux"/>
    <s v="Fabien"/>
    <n v="42369091600022"/>
    <s v="SARL JOUDOUX AMBULANCE AGREEE TAXI VSL"/>
    <s v="Bonjour,_x000a__x000a_Mon entreprise a une activité de type transport sanitaire._x000a_Le dispositif &quot;Rénovation Petit Tertiaire Privé&quot; pourrait m'intéresser car j'ai pour projet de changer de lieu d'exploitation._x000a_J'ai besoin d'être accompagné(e) sur de l'optimisation énergétique et les aides possibles attribuables._x000a__x000a_Merci d'avance pour votre appel"/>
    <n v="685900136"/>
    <x v="27"/>
    <m/>
    <x v="1"/>
    <s v="&gt;CB"/>
    <m/>
    <m/>
    <s v="Pas de rappel "/>
    <m/>
    <m/>
    <d v="2024-01-08T00:00:00"/>
    <s v="Transmis à PDE"/>
    <m/>
    <m/>
    <m/>
    <m/>
    <m/>
  </r>
  <r>
    <d v="2024-01-05T00:00:00"/>
    <s v="guillaume.peret@smprsa.com"/>
    <s v="PERET"/>
    <s v="GUILLAUME"/>
    <n v="40024160000024"/>
    <s v="SOCIETE MAINTENANCE PERET ROBERT (SMPR)"/>
    <s v="Bonjour,_x000a__x000a_Mon entreprise a une activité de type &quot;Nettoyage courant des bâtiments&quot;._x000a_Le dispositif &quot;Diagnostic Transition Ecologique&quot; pourrait m'intéresser car j'ai pour projet de ..._x000a_J'ai besoin d'être accompagné(e) sur la transition écologique dans le fonctionnement quotidien de mon entreprise._x000a__x000a_Merci d'avance pour votre appel"/>
    <n v="763432426"/>
    <x v="44"/>
    <s v="user_help: unknown / questionnaire . parcours: je ne sais pas par où commencer / siret: 40024160000024 / codeNaf: 81.21Z / codeNAF1:  / ville: CIVRIEUX / codePostal: 01390 / région: Auvergne-Rhône-Alpes / structure_sizes: PME / denomination: SOCIETE MAINTENANCE PERET ROBERT / secteur: Nettoyage courant d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oui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6"/>
    <s v="CB"/>
    <m/>
    <m/>
    <s v="Pas de rappel "/>
    <m/>
    <m/>
    <d v="2024-01-08T00:00:00"/>
    <s v="Transmis à PDE"/>
    <m/>
    <m/>
    <m/>
    <m/>
    <m/>
  </r>
  <r>
    <d v="2024-01-05T00:00:00"/>
    <s v="n.veve@avignon-tourisme.com"/>
    <s v="VEVE"/>
    <s v="nicolas"/>
    <n v="30720603700011"/>
    <s v="AVIGNON TOURISME (RMG)"/>
    <s v="Bonjour,_x000a__x000a_Mon entreprise a une activité de TOURISME_x000a_Le dispositif &quot;Formations RSE&quot; pourrait m'intéresser car_x000a_J'ai besoin d'être accompagné(e) sur la RSE_x000a__x000a_Merci d'avance pour votre appel"/>
    <n v="490275113"/>
    <x v="24"/>
    <m/>
    <x v="3"/>
    <s v="CB"/>
    <m/>
    <m/>
    <m/>
    <m/>
    <m/>
    <d v="2024-01-08T00:00:00"/>
    <s v="Transmis à Bpifrance"/>
    <m/>
    <m/>
    <m/>
    <m/>
    <m/>
  </r>
  <r>
    <d v="2024-01-05T00:00:00"/>
    <s v="contact@fannybon.com"/>
    <s v="BON"/>
    <s v="Fanny"/>
    <n v="87918242600012"/>
    <s v="FANNY BON INTERIEURS"/>
    <s v="Bonjour,_x000a__x000a_Mon entreprise a une activité de type &quot;Activités d'architecture&quot;._x000a_Le dispositif &quot;Mission Stratégie Environnement&quot; pourrait m'intéresser car j'ai pour projet d'accompagner les particuliers dans la rénovation énergétique avec du low tech et des consommations très réduites en énergie_x000a_J'ai besoin d'être accompagné(e) sur la mise en place d'une feuille de route jusqu'à 2030._x000a__x000a_Merci d'avance pour votre appel"/>
    <n v="658920923"/>
    <x v="73"/>
    <s v="user_help: unknown / questionnaire . parcours: je ne sais pas par où commencer / siret: 87918242600012 / codeNaf: 71.11Z / codeNAF1:  / ville: LA CELLE-SAINT-CLOUD / codePostal: 78170 / région: Île-de-France / structure_sizes: TPE / denomination: FANNY BON INTERIEURS / secteur: Activités d'architectur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oui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oui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yes / wastes_materials: unknown / questionnaire . objectif prioritaire . est l'écoconception: oui / water_stake: unknown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B"/>
    <m/>
    <m/>
    <m/>
    <m/>
    <m/>
    <d v="2024-01-08T00:00:00"/>
    <s v="Transmis à Bpifrance"/>
    <m/>
    <m/>
    <m/>
    <m/>
    <m/>
  </r>
  <r>
    <d v="2024-01-05T00:00:00"/>
    <s v="contact@itp-technologie.com"/>
    <s v="DING"/>
    <s v="ZHIGANG"/>
    <n v="79340339500031"/>
    <s v="ITP TECHNOLOGIE"/>
    <s v="Bonjour,_x000a__x000a_Mon entreprise a une activité de type &quot;Comm. de gros d'éqpts et composants électroniques et de télécomm.&quot;._x000a_Le dispositif &quot;Prêt Vert&quot; pourrait m'intéresser car j'ai pour projet de rénovation ._x000a_J'ai besoin d'être accompagné sur le financement_x000a__x000a_Merci d'avance pour votre appel"/>
    <n v="620238030"/>
    <x v="19"/>
    <s v="user_help: precise / questionnaire . parcours: objectif précis / siret: 79340339500031 / codeNaf: 46.52Z / codeNAF1:  / ville: TOULOUSE / codePostal: 31200 / région: Occitanie / structure_sizes: TPE / denomination: ITP TECHNOLOGIE / secteur: Comm. de gros d'éqpts et composants électroniques et de télécomm.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4-01-05T00:00:00"/>
    <s v="l.germain@quincaillerie-germain.fr"/>
    <s v="GERMAIN"/>
    <s v="Laurent"/>
    <n v="30720745600061"/>
    <s v="QUINCAILLERIE GERMAIN"/>
    <s v="Bonjour,_x000a__x000a_Mon entreprise a une activité de type &quot;Commerce de quincaillerie&quot;._x000a_Le dispositif &quot;Coup de pouce Chauffage&quot; pourrait m'intéresser car j'ai pour projet de panneaux solaires._x000a_J'ai besoin d'être accompagné(e) sur ce projet, et les aides possibles pour mener à bien ce projet._x000a__x000a_Merci d'avance pour votre appel"/>
    <n v="232430145"/>
    <x v="12"/>
    <s v="user_help: precise / questionnaire . parcours: objectif précis / siret: 53893850700018 / codeNaf: 46.73A / codeNAF1:  / ville: ORBEC / codePostal: 14290 / région: Normandie / structure_sizes: TPE / denomination: BRACQ ORBEC / secteur: Commerce de gros de bois et de matériaux de construc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oui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4-01-05T00:00:00"/>
    <s v="elodie.w@vingeanne.group"/>
    <s v="WITTWER"/>
    <s v="Elodie"/>
    <n v="30581723100023"/>
    <s v="VINGEANNE TRANSPORTS"/>
    <s v="Bonjour,_x000a__x000a_Mon entreprise a une activité de type &quot;Transports routiers de fret interurbains&quot;._x000a_Le dispositif &quot;Bonus écologique&quot; pourrait m'intéresser car nous avons acquis une fourgonnette électrique._x000a_J'ai besoin d'être accompagné(e) sur les financements possibles._x000a__x000a_Merci d'avance pour votre appel"/>
    <n v="352180253"/>
    <x v="20"/>
    <s v="user_help: unknown / questionnaire . parcours: je ne sais pas par où commencer / siret: 30581723100023 / codeNaf: 49.41A / codeNAF1:  / ville: LONGEAU-PERCEY / codePostal: 52250 / région: Grand Est / structure_sizes: PME / denomination: VINGEANNE TRANSPORTS / secteur: Transports routiers de fret interurbain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oui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249 / structure_building_property: rents / entreprise . est propriétaire de ses locaux: non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yes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5"/>
    <s v="CB"/>
    <m/>
    <m/>
    <m/>
    <m/>
    <m/>
    <d v="2024-01-08T00:00:00"/>
    <s v="Mail Bonus Écologique envoyé"/>
    <m/>
    <m/>
    <m/>
    <m/>
    <m/>
  </r>
  <r>
    <d v="2024-01-06T00:00:00"/>
    <s v="p.rigolot@orange.fr"/>
    <s v="Rigolot"/>
    <s v="Philippe"/>
    <n v="50296579100028"/>
    <s v="AVENIR ACIER (ACIER CONCEPT) (AVENIR ACIER)"/>
    <s v="Bonjour,_x000a__x000a_Mon entreprise a une activité de type &quot;Construction de batiment basse consommation et bas carbone&quot;._x000a_Le dispositif &quot;Prêt Vert&quot; pourrait m'intéresser car j'ai pour projet de développer notre activité ce qui permettra de faire considérablement baisser les émotions de gaz à effet de serre à toutes les étapes du cycle de vie._x000a_J'ai besoin d'être accompagné(e) sur l'élaboration des études accepté comparatives et sur le renforcement du réseau commercial ._x000a_Merci d'avance pour votre appel"/>
    <n v="611269877"/>
    <x v="19"/>
    <s v="user_help: unknown / questionnaire . parcours: je ne sais pas par où commencer / siret: 50296579100028 / codeNaf: 41.20B / codeNAF1:  / ville: WITRY-LES-REIMS / codePostal: 51420 / région: Grand Est / structure_sizes: TPE / denomination: AVENIR ACIER / secteur: Construction d'autres bâti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oui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3"/>
    <s v="CB"/>
    <m/>
    <m/>
    <m/>
    <m/>
    <m/>
    <d v="2024-01-08T00:00:00"/>
    <s v="Transmis à Bpifrance"/>
    <m/>
    <m/>
    <m/>
    <m/>
    <m/>
  </r>
  <r>
    <d v="2024-01-06T00:00:00"/>
    <s v="bernard.lebuy@orange.fr"/>
    <s v="Lebuy"/>
    <s v="bernard"/>
    <n v="79901356000013"/>
    <s v="Bernard LEBUY"/>
    <s v="Bonjour,_x000a__x000a_Mon entreprise a une activité de type &quot;Location de logements&quot;._x000a_Le dispositif &quot;Coup de pouce Chauffage&quot; pourrait m'intéresser car j'ai pour projet de d'installer des photovoltaïques sur un carport  avec prises pour vehicule electrique_x000a_J'ai besoin d'être accompagné(e) sur le financement_x000a__x000a_Merci d'avance pour votre appel"/>
    <n v="686483390"/>
    <x v="12"/>
    <s v="user_help: unknown / questionnaire . parcours: je ne sais pas par où commencer / siret: 79901356000013 / codeNaf: 68.20A / codeNAF1:  / ville: LA CHAPELLE D'AUREC / codePostal: 43120 / région: Auvergne-Rhône-Alpes / structure_sizes: TPE / denomination: null / secteur: Location de logement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 / entreprise . est propriétaire de ses locaux: oui / entreprise . mode de transport domicile-travail . est vélo: oui / entreprise . mode de transport domicile-travail . est bus: oui / entreprise . mode de transport domicile-travail . est voiture: oui / entreprise . mode de transport domicile-travail . est moto: oui / entreprise . mode de transport domicile-travail . est autre: oui / entreprise . mode de transport domicile-travail . est train ou métro: oui / entreprise . mode de transport domicile-travail . est camion: oui / mobility_number_vehicles: no / entreprise . possède des véhicules motorisés: non / wastes_stake: no-max / questionnaire . objectif prioritaire . est la gestion des déchets: non / wastes_sorting: yes / wastes_materials: unknown / questionnaire . objectif prioritaire . est l'écoconception: oui / water_stake: no / questionnaire . objectif prioritaire . est diminuer ma consommation d'eau: non / energy_reduction_priority: yes / questionnaire . objectif prioritaire . est ma performance énergétique: oui / strategy_audits: no / questionnaire . objectif prioritaire . est mon impact environnemental: oui"/>
    <x v="5"/>
    <m/>
    <m/>
    <m/>
    <m/>
    <m/>
    <m/>
    <m/>
    <m/>
    <m/>
    <m/>
    <m/>
    <m/>
    <m/>
  </r>
  <r>
    <d v="2024-01-08T00:00:00"/>
    <s v="stephaneteillon@gmail.com"/>
    <s v="TEILLON"/>
    <s v="Tamara"/>
    <n v="44195395700012"/>
    <s v="SARL TEILLON"/>
    <s v="Bonjour,_x000a__x000a_Mon entreprise a une activité de type &quot;Boulangerie et boulangerie-pâtisserie&quot;._x000a_Le dispositif &quot;Visite Énergie&quot; pourrait m'intéresser car j'ai pour projet de ..._x000a_J'ai besoin d'être accompagné(e) sur ..._x000a__x000a_Merci d'avance pour votre appel"/>
    <n v="474924170"/>
    <x v="40"/>
    <s v="user_help: unknown / questionnaire . parcours: je ne sais pas par où commencer / siret: 44195395700012 / codeNaf: 10.71C / codeNAF1:  / ville: SAINT-CHEF / codePostal: 38890 / région: Auvergne-Rhône-Alpes / structure_sizes: TPE / denomination: SARL TEILLON / secteur: Boulangerie et boulangerie-pâtisserie / entreprise . secteur d'activité . est artisanat: non / entreprise . secteur d'activité . est industrie: oui / entreprise . secteur d'activité . est tourisme: non / entreprise . secteur d'activité . est tertiaire: non / entreprise . secteur d'activité . est agriculture: non / entreprise . secteur d'activité . est autre secteur: non / entreprise . code NAF niveau 1 . est A: non / entreprise . code NAF niveau 1 . est B: non / entreprise . code NAF niveau 1 . est C: oui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owns_and_rents / entreprise . est propriétaire de ses locaux: oui / entreprise . mode de transport domicile-travail . est vélo: non / entreprise . mode de transport domicile-travail . est bus: non / entreprise . mode de transport domicile-travail . est voiture: oui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unknown / questionnaire . objectif prioritaire . est la gestion des déchets: oui / wastes_sorting: can do better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4"/>
    <s v="CB"/>
    <m/>
    <m/>
    <s v="Pas de rappel "/>
    <m/>
    <m/>
    <d v="2024-01-08T00:00:00"/>
    <s v="Transmis à PDE"/>
    <m/>
    <m/>
    <m/>
    <m/>
    <m/>
  </r>
  <r>
    <d v="2024-01-08T00:00:00"/>
    <s v="mikacuisine@gmail.com"/>
    <s v="chopart"/>
    <s v="mikael"/>
    <n v="88142664700015"/>
    <s v="C'EST MAINTENANT"/>
    <s v="Bonjour,_x000a__x000a_Mon entreprise a une activité de type &quot;Restauration traditionnelle&quot;._x000a_Le dispositif &quot;Eco-Défis des artisans et des commerçants&quot; pourrait m'intéresser car j'ai pour projet de ..._x000a_J'ai besoin d'être accompagné(e) sur ..._x000a__x000a_Merci d'avance pour votre appel"/>
    <n v="786067706"/>
    <x v="23"/>
    <s v="user_help: unknown / questionnaire . parcours: je ne sais pas par où commencer / siret: 88142664700015 / codeNaf: 56.10A / codeNAF1:  / ville: PIEGROS-LA-CLASTRE / codePostal: 26400 / région: Auvergne-Rhône-Alpes / structure_sizes: TPE / denomination: C'EST MAINTENANT / secteur: Restauration traditionnelle / entreprise . secteur d'activité . est artisanat: non / entreprise . secteur d'activité . est industrie: non / entreprise . secteur d'activité . est tourisme: oui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oui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structure_building_property: rents / entreprise . est propriétaire de ses locaux: non / entreprise . mode de transport domicile-travail . est vélo: oui / entreprise . mode de transport domicile-travail . est bus: non / entreprise . mode de transport domicile-travail . est voiture: non / entreprise . mode de transport domicile-travail . est moto: non / entreprise . mode de transport domicile-travail . est autre: non / entreprise . mode de transport domicile-travail . est train ou métro: non / entreprise . mode de transport domicile-travail . est camion: non / mobility_number_vehicles: yes / entreprise . possède des véhicules motorisés: oui / mobility_energy: gas / wastes_stake: no-max / questionnaire . objectif prioritaire . est la gestion des déchets: non / wastes_sorting: yes / wastes_materials: yes / questionnaire . objectif prioritaire . est l'écoconception: oui / water_stake: yes / questionnaire . objectif prioritaire . est diminuer ma consommation d'eau: oui / energy_reduction_priority: yes / questionnaire . objectif prioritaire . est ma performance énergétique: oui / strategy_audits: no / questionnaire . objectif prioritaire . est mon impact environnemental: oui"/>
    <x v="2"/>
    <s v="CB"/>
    <m/>
    <m/>
    <s v="Pas de rappel "/>
    <m/>
    <m/>
    <d v="2024-01-08T00:00:00"/>
    <s v="Transmis à PDE"/>
    <m/>
    <m/>
    <m/>
    <m/>
    <m/>
  </r>
  <r>
    <d v="2024-01-08T00:00:00"/>
    <s v="c.cailleaux@safari-immobilier.com"/>
    <s v="cailleaux"/>
    <s v="carole"/>
    <n v="84822016600013"/>
    <s v="SAFARI IMMOBILIER"/>
    <s v="Bonjour,_x000a_Mon entreprise a une activité de type &quot;Agences immobilières&quot;._x000a_Le dispositif &quot;Prêt Action Climat&quot; pourrait m'intéresser car j'ai pour projet d'améliorer mon expérience clients acquéreurs et vendeurs sur la problématique de leur bien immobilier en E, F ou G_x000a_J'ai besoin d'être accompagné(e) sur l'aide que vous m'accorderiez afin de bâtir mon plan de financement de mon outil digital et humain pour se faire._x000a_Merci d'avance pour votre appel_x000a_bien cordialement,_x000a_Carole Cailleaux"/>
    <n v="661880039"/>
    <x v="37"/>
    <s v="user_help: precise / questionnaire . parcours: objectif précis / siret: 84822016600013 / codeNaf: 68.31Z / codeNAF1:  / ville: LYON 3EME / codePostal: 69003 / région: Auvergne-Rhône-Alpes / structure_sizes: TPE / denomination: SAFARI IMMOBILIER / secteur: Agences immobilière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oui / questionnaire . objectif prioritaire . est faire des économies: non / questionnaire . objectif prioritaire . est investir durable: non / questionnaire . objectif prioritaire . est je ne sais pas encore: non"/>
    <x v="3"/>
    <s v="CB"/>
    <m/>
    <m/>
    <m/>
    <m/>
    <m/>
    <d v="2024-01-08T00:00:00"/>
    <s v="Transmis à Bpifrance"/>
    <m/>
    <m/>
    <m/>
    <m/>
    <m/>
  </r>
  <r>
    <d v="2024-01-08T00:00:00"/>
    <s v="amandine@makemycom.fr"/>
    <s v="ROVERE"/>
    <s v="Amandine"/>
    <n v="92106580100018"/>
    <s v="Amandine ROVERE"/>
    <s v="Bonjour,_x000a__x000a_Mon entreprise a une activité de conseil en marketing_x000a_Le dispositif &quot;Formations RSE&quot; pourrait m'intéresser car j'ai pour projet de proposer un accompagnement en marketing responsable_x000a_J'ai besoin d'être accompagné(e) sur la RSE pour mieux m'approprier les principes et comprendre les besoins des Responsables RSE afin de les accompagner en marketing responsable ou de former les équipes marketing._x000a__x000a_Merci d'avance pour votre appel"/>
    <n v="33615407938"/>
    <x v="24"/>
    <m/>
    <x v="3"/>
    <m/>
    <m/>
    <m/>
    <m/>
    <m/>
    <m/>
    <m/>
    <m/>
    <m/>
    <m/>
    <m/>
    <m/>
    <m/>
  </r>
  <r>
    <d v="2024-01-08T00:00:00"/>
    <s v="clofenoll@gmail.com"/>
    <s v="FENOLL"/>
    <s v="Chloé"/>
    <n v="91240875400014"/>
    <s v="SCI ALPHA "/>
    <s v="Bonjour,_x000a__x000a_Mon entreprise a une activité de type &quot;Location de terrains et d'autres biens immobiliers&quot;._x000a_Le dispositif &quot;Diag Perf'Immo&quot; pourrait m'intéresser car j'ai pour projet de ..._x000a_J'ai besoin d'être accompagné(e) sur ..._x000a__x000a_Merci d'avance pour votre appel"/>
    <n v="33636830760"/>
    <x v="17"/>
    <s v="user_help: precise / questionnaire . parcours: objectif précis / siret: 91240875400014 / codeNaf: 68.20B / codeNAF1:  / ville: CAMPBON / codePostal: 44750 / région: Pays de la Loire / structure_sizes: TPE / denomination: SCI ALPHA / secteur: Location de terrains et d'autres biens immobiliers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oui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m/>
    <m/>
    <m/>
    <m/>
    <m/>
    <m/>
    <m/>
    <m/>
    <m/>
    <m/>
    <m/>
    <m/>
    <m/>
  </r>
  <r>
    <d v="2024-01-08T00:00:00"/>
    <s v="margot.dollinger@ets-dollinger.fr"/>
    <s v="DOLLINGER"/>
    <s v="MARGOT"/>
    <n v="34817898900029"/>
    <s v="ETS DOLLINGER PIERRE "/>
    <s v="Bonjour,_x000a__x000a_Mon entreprise a une activité de type &quot;Travaux d'installation équipements thermiques et climatisation&quot;._x000a_Le dispositif &quot;Bonus écologique&quot; pourrait m'intéresser car j'ai pour projet de changer mes utilitaires par des utilitaires électrique. _x000a_J'ai besoin d'être accompagné(e) sur les aides pour la transition écologique des véhicules. Nous avons une vingtaines de véhicules, qui sont en leasing. _x000a_En 2024 : 1 a changer _x000a_En 2025 : 5 à changer _x000a_En 2026 : 7 à changer _x000a_En 2027 : 3 à changer_x000a__x000a_Merci d'avance pour votre appel, demander Margot."/>
    <n v="388515705"/>
    <x v="20"/>
    <s v="user_help: precise / questionnaire . parcours: objectif précis / siret: 34817898900029 / codeNaf: 43.22B / codeNAF1:  / ville: BERSTHEIM / codePostal: 67170 / région: Grand Est / structure_sizes: PME / denomination: ETS DOLLINGER PIERRE / secteur: Travaux d'installation équipements thermiques et climatisation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oui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4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s v="CB"/>
    <m/>
    <m/>
    <m/>
    <m/>
    <m/>
    <d v="2024-01-08T00:00:00"/>
    <s v="Mail Bonus Écologique envoyé"/>
    <m/>
    <m/>
    <m/>
    <m/>
    <m/>
  </r>
  <r>
    <d v="2024-01-08T00:00:00"/>
    <s v="julien.renier@leadoff.io"/>
    <s v="RENIER"/>
    <s v="Julien"/>
    <n v="79064489200032"/>
    <s v="LEAD OFF "/>
    <s v="Bonjour,_x000a__x000a_Mon entreprise a une activité de type &quot;Programmation informatique&quot;._x000a_Le dispositif &quot;Flotte de vélos à disposition&quot; pourrait m'intéresser car j'ai pour projet de favoriser les mobilités douces._x000a__x000a_J'ai besoin d'être accompagné(e) : _x000a_- soit sur le dispositif de mise à disposition d'une flotte de vélos (est ce que les trotinettes electriques entrent dans ce dispositif ? Quels sont les avantages fiscaux ?)_x000a_- Soit sur le Forfait Mobilité Durable_x000a__x000a_Merci d'avance pour votre appel"/>
    <n v="685546354"/>
    <x v="18"/>
    <s v="user_help: precise / questionnaire . parcours: objectif précis / siret: 79064489200032 / codeNaf: 62.01Z / codeNAF1:  / ville: VANNES / codePostal: 56000 / région: Bretagne / structure_sizes: TPE / denomination: LEAD OFF / secteur: Programmation informatique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oui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non / questionnaire . objectif prioritaire . est la mobilité durable: oui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5"/>
    <m/>
    <m/>
    <m/>
    <m/>
    <m/>
    <m/>
    <m/>
    <m/>
    <m/>
    <m/>
    <m/>
    <m/>
    <m/>
  </r>
  <r>
    <d v="2024-01-08T00:00:00"/>
    <s v="cats.cocoon@free.fr"/>
    <s v="Mazoyer"/>
    <s v="Yvette"/>
    <n v="79305175600013"/>
    <s v="CAT'S COCOON"/>
    <s v="Bonjour,_x000a_Mon entreprise a une activité de type &quot;Autres services personnels n.c.a.&quot;._x000a_Le dispositif &quot;Rénovation Petit Tertiaire Privé&quot; pourrait m'intéresser car j'ai pour projet de rénover mon éclairage extérieur voire intérieur._x000a_J'ai besoin d'être accompagnée afin de connaitre les démarches et les différentes aides pouvant m'être octroyées._x000a_Bien cordialement,_x000a_Mme Mazoyer"/>
    <n v="952587576"/>
    <x v="27"/>
    <s v="user_help: precise / questionnaire . parcours: objectif précis / siret: 79305175600013 / codeNaf: 96.09Z / codeNAF1:  / ville: RILLIEUX-LA-PAPE / codePostal: 69140 / région: Auvergne-Rhône-Alpes / structure_sizes: TPE / denomination: CAT'S COCOON / secteur: Autres services personnel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non / entreprise . code NAF niveau 1 . est O: non / entreprise . code NAF niveau 1 . est P: non / entreprise . code NAF niveau 1 . est Q: non / entreprise . code NAF niveau 1 . est R: non / entreprise . code NAF niveau 1 . est S: oui / entreprise . code NAF niveau 1 . est T: non / entreprise . code NAF niveau 1 . est U: non / entreprise . effectif: 19 / questionnaire . objectif prioritaire . est mon impact environnemental: non / questionnaire . objectif prioritaire . est ma performance énergétique: oui / questionnaire . objectif prioritaire . est diminuer ma consommation d'eau: non / questionnaire . objectif prioritaire . est rénover mon bâtiment: non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1"/>
    <s v="&gt;CB"/>
    <m/>
    <m/>
    <s v="Pas de rappel "/>
    <m/>
    <m/>
    <d v="2024-01-08T00:00:00"/>
    <s v="Transmis à PDE"/>
    <m/>
    <m/>
    <m/>
    <m/>
    <m/>
  </r>
  <r>
    <d v="2024-01-09T00:00:00"/>
    <s v="contact@workingshare.org"/>
    <s v="RETEL"/>
    <s v="Elodie"/>
    <n v="79455526800018"/>
    <s v="LA ROCHELLE COWORKING "/>
    <s v="Bonjour,_x000a__x000a_Mon entreprise a une activité de type &quot;Autres activités de soutien aux entreprises n.c.a.&quot;._x000a_Le dispositif &quot;Prêt Vert&quot; pourrait m'intéresser car nous avons pour projet d'acheter le bâtiment et de le rénover._x000a_J'ai besoin d'être accompagné(e) sur le financement des travaux de rénovation énergétique._x000a__x000a_Merci d'avance pour votre appel"/>
    <n v="626966665"/>
    <x v="19"/>
    <s v="user_help: precise / questionnaire . parcours: objectif précis / siret: 79455526800018 / codeNaf: 82.99Z / codeNAF1:  / ville: LA ROCHELLE / codePostal: 17000 / région: Nouvelle-Aquitaine / structure_sizes: TPE / denomination: LA ROCHELLE COWORKING / secteur: Autres activités de soutien aux entreprises n.c.a. / entreprise . secteur d'activité . est artisanat: non / entreprise . secteur d'activité . est industrie: non / entreprise . secteur d'activité . est tourisme: non / entreprise . secteur d'activité . est tertiaire: oui / entreprise . secteur d'activité . est agriculture: non / entreprise . secteur d'activité . est autre secteur: non / entreprise . code NAF niveau 1 . est A: non / entreprise . code NAF niveau 1 . est B: non / entreprise . code NAF niveau 1 . est C: non / entreprise . code NAF niveau 1 . est D: non / entreprise . code NAF niveau 1 . est E: non / entreprise . code NAF niveau 1 . est F: non / entreprise . code NAF niveau 1 . est G: non / entreprise . code NAF niveau 1 . est H: non / entreprise . code NAF niveau 1 . est I: non / entreprise . code NAF niveau 1 . est J: non / entreprise . code NAF niveau 1 . est K: non / entreprise . code NAF niveau 1 . est L: non / entreprise . code NAF niveau 1 . est M: non / entreprise . code NAF niveau 1 . est N: oui / entreprise . code NAF niveau 1 . est O: non / entreprise . code NAF niveau 1 . est P: non / entreprise . code NAF niveau 1 . est Q: non / entreprise . code NAF niveau 1 . est R: non / entreprise . code NAF niveau 1 . est S: non / entreprise . code NAF niveau 1 . est T: non / entreprise . code NAF niveau 1 . est U: non / entreprise . effectif: 19 / questionnaire . objectif prioritaire . est mon impact environnemental: non / questionnaire . objectif prioritaire . est ma performance énergétique: non / questionnaire . objectif prioritaire . est diminuer ma consommation d'eau: non / questionnaire . objectif prioritaire . est rénover mon bâtiment: oui / questionnaire . objectif prioritaire . est la mobilité durable: non / questionnaire . objectif prioritaire . est la gestion des déchets: non / questionnaire . objectif prioritaire . est l'écoconception: non / questionnaire . objectif prioritaire . est former ou recruter: non / questionnaire . objectif prioritaire . est faire des économies: non / questionnaire . objectif prioritaire . est investir durable: non / questionnaire . objectif prioritaire . est je ne sais pas encore: non"/>
    <x v="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3185F-2C9E-4B31-A0E0-E3E333C2131E}" name="Tableau croisé dynamique1" cacheId="1908"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location ref="A3:B78" firstHeaderRow="1" firstDataRow="1" firstDataCol="1"/>
  <pivotFields count="24">
    <pivotField dataField="1"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75">
        <item x="46"/>
        <item x="21"/>
        <item x="16"/>
        <item x="48"/>
        <item x="26"/>
        <item x="71"/>
        <item x="15"/>
        <item x="20"/>
        <item x="14"/>
        <item x="8"/>
        <item x="12"/>
        <item x="3"/>
        <item x="4"/>
        <item x="66"/>
        <item x="6"/>
        <item x="11"/>
        <item x="60"/>
        <item x="30"/>
        <item x="44"/>
        <item x="17"/>
        <item x="23"/>
        <item x="28"/>
        <item x="55"/>
        <item x="49"/>
        <item x="10"/>
        <item x="29"/>
        <item x="54"/>
        <item x="33"/>
        <item x="72"/>
        <item x="57"/>
        <item x="63"/>
        <item x="64"/>
        <item x="62"/>
        <item x="52"/>
        <item x="58"/>
        <item x="9"/>
        <item x="25"/>
        <item x="18"/>
        <item x="7"/>
        <item x="68"/>
        <item x="42"/>
        <item x="43"/>
        <item x="24"/>
        <item x="34"/>
        <item x="51"/>
        <item x="70"/>
        <item x="35"/>
        <item x="38"/>
        <item x="56"/>
        <item x="13"/>
        <item x="65"/>
        <item x="53"/>
        <item x="59"/>
        <item x="61"/>
        <item x="73"/>
        <item x="39"/>
        <item x="37"/>
        <item x="45"/>
        <item x="19"/>
        <item x="31"/>
        <item x="32"/>
        <item x="47"/>
        <item x="22"/>
        <item x="27"/>
        <item x="67"/>
        <item x="50"/>
        <item x="5"/>
        <item x="41"/>
        <item x="1"/>
        <item x="36"/>
        <item x="69"/>
        <item x="2"/>
        <item x="40"/>
        <item x="0"/>
        <item t="default"/>
      </items>
    </pivotField>
    <pivotField compact="0" outline="0" showAll="0"/>
    <pivotField compact="0" outline="0" multipleItemSelectionAllowed="1" showAll="0">
      <items count="11">
        <item x="1"/>
        <item x="5"/>
        <item m="1" x="8"/>
        <item x="3"/>
        <item x="6"/>
        <item m="1" x="7"/>
        <item m="1" x="9"/>
        <item x="2"/>
        <item x="4"/>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Nombre de Date TEE"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B4B09A-EB2A-4065-A6DB-353F09969B68}" name="Tableau134" displayName="Tableau134" ref="A1:P247" totalsRowShown="0" headerRowDxfId="42" headerRowBorderDxfId="40" tableBorderDxfId="41" totalsRowBorderDxfId="39">
  <autoFilter ref="A1:P247" xr:uid="{2158D555-799D-46E0-BF19-BE5B33AD31B3}"/>
  <sortState xmlns:xlrd2="http://schemas.microsoft.com/office/spreadsheetml/2017/richdata2" ref="A2:P247">
    <sortCondition ref="L1:L247"/>
  </sortState>
  <tableColumns count="16">
    <tableColumn id="1" xr3:uid="{ABA50982-7743-4092-934E-D316CF28A985}" name="Type de source" dataDxfId="38"/>
    <tableColumn id="2" xr3:uid="{2E39231F-303C-40A8-9379-E5954DC9C3B0}" name="Intitulé de la source" dataDxfId="37"/>
    <tableColumn id="3" xr3:uid="{FF94544E-773C-484F-A6D5-86A5B7C58F4B}" name="Détail de la source" dataDxfId="36"/>
    <tableColumn id="4" xr3:uid="{1BFFD344-B024-4593-9DCF-048BA123D37B}" name="Identifiant du besoin" dataDxfId="35"/>
    <tableColumn id="5" xr3:uid="{11E057C1-2D64-428F-BA31-CE26AC8B46CB}" name="NbBesoin" dataDxfId="34"/>
    <tableColumn id="6" xr3:uid="{0B016C4C-6820-4B17-8CBB-C1F6D94F2296}" name="Date de création du besoin" dataDxfId="33"/>
    <tableColumn id="7" xr3:uid="{8752DE68-1180-4281-BE29-5C7171A17915}" name="SIRET" dataDxfId="32"/>
    <tableColumn id="8" xr3:uid="{E3CD614E-2F10-4C50-A7A3-CD48572997C9}" name="Thème réel" dataDxfId="31"/>
    <tableColumn id="9" xr3:uid="{4C695700-955D-4FCF-BA7B-7398F94136E8}" name="Sujet réel" dataDxfId="30"/>
    <tableColumn id="10" xr3:uid="{A70C1ED5-29A4-4000-B2E9-271A05670535}" name="Statut du besoin" dataDxfId="29"/>
    <tableColumn id="11" xr3:uid="{1B9E4D72-9463-49ED-9EF9-E974D0134E98}" name="Date de clôture du besoin" dataDxfId="28"/>
    <tableColumn id="12" xr3:uid="{9D0BA847-5209-4413-A630-C63A7BE66179}" name="Statut de la mise en relation" dataDxfId="27"/>
    <tableColumn id="13" xr3:uid="{5193E93B-2E3D-4108-96D6-A49819BECC2C}" name="Date de cloture" dataDxfId="26"/>
    <tableColumn id="14" xr3:uid="{351748B5-C1FF-41B8-ACA2-8220568C33B6}" name="Antenne de l’expert" dataDxfId="25"/>
    <tableColumn id="15" xr3:uid="{62567199-8FE0-44C7-9945-914822E034EA}" name="Institution de l’expert" dataDxfId="24"/>
    <tableColumn id="16" xr3:uid="{BDB003EC-C516-467E-9A9A-8AB495802525}" name="Commentaires des conseillers de l’antenne"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58D555-799D-46E0-BF19-BE5B33AD31B3}" name="Tableau13" displayName="Tableau13" ref="A1:P458" totalsRowShown="0" headerRowDxfId="21" headerRowBorderDxfId="19" tableBorderDxfId="20" totalsRowBorderDxfId="18">
  <autoFilter ref="A1:P458" xr:uid="{2158D555-799D-46E0-BF19-BE5B33AD31B3}"/>
  <sortState xmlns:xlrd2="http://schemas.microsoft.com/office/spreadsheetml/2017/richdata2" ref="A2:P458">
    <sortCondition ref="F1:F458"/>
  </sortState>
  <tableColumns count="16">
    <tableColumn id="1" xr3:uid="{8A0CD8CA-D76C-4513-BC8F-1F7CAE63C736}" name="Type de source" dataDxfId="17"/>
    <tableColumn id="2" xr3:uid="{DCADE1B0-D3F4-483F-B9E6-83A1191BE204}" name="Intitulé de la source" dataDxfId="16"/>
    <tableColumn id="3" xr3:uid="{6C2A0492-7893-41E0-AB6B-1B9D1CD0A36D}" name="Détail de la source" dataDxfId="15"/>
    <tableColumn id="4" xr3:uid="{DAB254C3-C9D2-446F-A4FC-8F1430430DA3}" name="Identifiant du besoin" dataDxfId="14"/>
    <tableColumn id="5" xr3:uid="{B912B331-E2E7-4FB0-89D0-2AA6DB444D51}" name="NbBesoin" dataDxfId="13"/>
    <tableColumn id="6" xr3:uid="{CBBCFD44-7734-4811-9799-C3D7676C906C}" name="Date de création du besoin" dataDxfId="12"/>
    <tableColumn id="7" xr3:uid="{BD84EEE0-2F45-44F1-9EB1-13FCC0EFCF1F}" name="SIRET" dataDxfId="11"/>
    <tableColumn id="8" xr3:uid="{B3198AFB-92A0-4F9A-A2C5-12FCF5133842}" name="Thème réel" dataDxfId="10"/>
    <tableColumn id="9" xr3:uid="{074F2113-AAB8-48DD-89CA-E6763ADA8FE4}" name="Sujet réel" dataDxfId="9"/>
    <tableColumn id="10" xr3:uid="{C2018CE3-687E-4AD5-9B08-26383EEE25C7}" name="Statut du besoin" dataDxfId="8"/>
    <tableColumn id="11" xr3:uid="{5D0E6D7C-5568-470F-BD3B-E905AAA65470}" name="Date de clôture du besoin" dataDxfId="7"/>
    <tableColumn id="12" xr3:uid="{1DFE5EE4-8CB7-4589-9FA0-7D53B7F634B8}" name="Statut de la mise en relation" dataDxfId="6"/>
    <tableColumn id="13" xr3:uid="{BDFFE01D-EA26-4762-B809-4C208EB2168B}" name="Date de cloture" dataDxfId="5"/>
    <tableColumn id="14" xr3:uid="{A7BE98A8-FB9F-455D-8624-1F047A3D2E9F}" name="Antenne de l’expert" dataDxfId="4"/>
    <tableColumn id="15" xr3:uid="{CD1B9688-3C55-4854-AB75-8560D7585451}" name="Institution de l’expert" dataDxfId="3"/>
    <tableColumn id="16" xr3:uid="{0C63EDC9-53BB-4A13-B05A-7C49AE264315}" name="Commentaires des conseillers de l’antenne"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684962-E6CA-4E28-978C-3B8163D0BF4E}" name="Tableau1" displayName="Tableau1" ref="A3:X24" totalsRowShown="0">
  <autoFilter ref="A3:X24" xr:uid="{93684962-E6CA-4E28-978C-3B8163D0BF4E}"/>
  <sortState xmlns:xlrd2="http://schemas.microsoft.com/office/spreadsheetml/2017/richdata2" ref="A4:X24">
    <sortCondition ref="C3:C24"/>
  </sortState>
  <tableColumns count="24">
    <tableColumn id="1" xr3:uid="{2577728F-87B7-4AE5-8BAF-A28A1448C6F8}" name="Date TEE" dataDxfId="1"/>
    <tableColumn id="2" xr3:uid="{207F06E9-B278-4FC6-850D-EBF6C092AB34}" name="EMAIL"/>
    <tableColumn id="3" xr3:uid="{17E4A012-9231-4FFB-867E-FF813057FBBA}" name="NOM"/>
    <tableColumn id="4" xr3:uid="{24C16538-F4C1-4DC1-8BA7-A66007AE90BC}" name="PRENOM"/>
    <tableColumn id="5" xr3:uid="{E91BC140-C129-44B7-93CE-60DE0A035015}" name="SIRET"/>
    <tableColumn id="6" xr3:uid="{7CDB4AF9-316F-4DA1-80B1-3132D3E91264}" name="RAISON SOCIALE"/>
    <tableColumn id="7" xr3:uid="{3E2037A2-C03A-4DB5-A127-03AFD91F995A}" name="FORM_NEEDS"/>
    <tableColumn id="8" xr3:uid="{68499EA1-127A-4257-AD4E-9D3B3F00B9F7}" name="TEL"/>
    <tableColumn id="9" xr3:uid="{82DA84B5-46C7-4CFB-9EB6-BCC02FAFDD16}" name="PROGRAM_ID"/>
    <tableColumn id="10" xr3:uid="{47B45E42-DB3C-4F9D-A8EE-FA6A9EB78649}" name="ALL_RESPONSES"/>
    <tableColumn id="11" xr3:uid="{1BA568C1-E559-49CE-9328-E238061192BE}" name="Opérateur"/>
    <tableColumn id="12" xr3:uid="{BE203943-0BCA-4327-9884-FCEE6C4D5BE8}" name="Agent"/>
    <tableColumn id="13" xr3:uid="{1471E488-FDE1-4FB6-A6D7-EB5D054E287F}" name="Suivi de l'appel (interne)"/>
    <tableColumn id="14" xr3:uid="{F94B7E29-D838-4291-8DE2-C3C701F44198}" name="Date de rappel potentiel"/>
    <tableColumn id="15" xr3:uid="{BA696CBA-D3DC-4D87-B3AF-3D8B5921FD6E}" name="Détails échange (à communiquer aux opérateurs)"/>
    <tableColumn id="16" xr3:uid="{EC4AFE98-0AC6-46A6-B972-0B64E217D136}" name="Produit ciblé post-échange"/>
    <tableColumn id="17" xr3:uid="{FD41D07B-5551-412D-948B-08456BC349BB}" name="Source de la demande TEE"/>
    <tableColumn id="18" xr3:uid="{10BB5934-4B7D-4C9E-A3BA-23DB5BC062E4}" name="Date Transmission" dataDxfId="0"/>
    <tableColumn id="19" xr3:uid="{FA489C70-9EFE-4546-AE5F-0A59E7384628}" name="Statut"/>
    <tableColumn id="20" xr3:uid="{A60FBA2F-759B-48D0-A16B-54039EBD04B6}" name="Sujet"/>
    <tableColumn id="21" xr3:uid="{4112553F-65AE-40E4-8093-1DB225B2E4AC}" name="Description"/>
    <tableColumn id="22" xr3:uid="{B48AC62C-43A9-444F-B304-B73DF80FFD50}" name="Acteurs"/>
    <tableColumn id="23" xr3:uid="{E26AD4F2-8119-4130-BFE6-4AE8592529D3}" name="Produit proposé"/>
    <tableColumn id="24" xr3:uid="{D3A5D8CF-7616-40C9-83A9-7151B03B34DA}" name="Suivi circulation de la deman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lace-des-entreprises.beta.gouv.fr/besoins/89419" TargetMode="External"/><Relationship Id="rId21" Type="http://schemas.openxmlformats.org/officeDocument/2006/relationships/hyperlink" Target="https://place-des-entreprises.beta.gouv.fr/besoins/95734" TargetMode="External"/><Relationship Id="rId42" Type="http://schemas.openxmlformats.org/officeDocument/2006/relationships/hyperlink" Target="mailto:florent.ledieu@me.com" TargetMode="External"/><Relationship Id="rId63" Type="http://schemas.openxmlformats.org/officeDocument/2006/relationships/hyperlink" Target="mailto:aepinette@chimirec.fr" TargetMode="External"/><Relationship Id="rId84" Type="http://schemas.openxmlformats.org/officeDocument/2006/relationships/hyperlink" Target="https://place-des-entreprises.beta.gouv.fr/besoins/93697" TargetMode="External"/><Relationship Id="rId138" Type="http://schemas.openxmlformats.org/officeDocument/2006/relationships/hyperlink" Target="https://place-des-entreprises.beta.gouv.fr/besoins/81338" TargetMode="External"/><Relationship Id="rId159" Type="http://schemas.openxmlformats.org/officeDocument/2006/relationships/hyperlink" Target="mailto:melvintouch2023@yahoo.com" TargetMode="External"/><Relationship Id="rId107" Type="http://schemas.openxmlformats.org/officeDocument/2006/relationships/hyperlink" Target="https://place-des-entreprises.beta.gouv.fr/besoins/91869" TargetMode="External"/><Relationship Id="rId11" Type="http://schemas.openxmlformats.org/officeDocument/2006/relationships/hyperlink" Target="mailto:laurent.palmier@sgs.com" TargetMode="External"/><Relationship Id="rId32" Type="http://schemas.openxmlformats.org/officeDocument/2006/relationships/hyperlink" Target="mailto:sebastien.hugot@sten-sas.com" TargetMode="External"/><Relationship Id="rId53" Type="http://schemas.openxmlformats.org/officeDocument/2006/relationships/hyperlink" Target="mailto:c.falque@mjpro.fr" TargetMode="External"/><Relationship Id="rId74" Type="http://schemas.openxmlformats.org/officeDocument/2006/relationships/hyperlink" Target="mailto:danipinarosas@gmail.com" TargetMode="External"/><Relationship Id="rId128" Type="http://schemas.openxmlformats.org/officeDocument/2006/relationships/hyperlink" Target="https://place-des-entreprises.beta.gouv.fr/besoins/88419" TargetMode="External"/><Relationship Id="rId149" Type="http://schemas.openxmlformats.org/officeDocument/2006/relationships/hyperlink" Target="https://place-des-entreprises.beta.gouv.fr/besoins/72996" TargetMode="External"/><Relationship Id="rId5" Type="http://schemas.openxmlformats.org/officeDocument/2006/relationships/hyperlink" Target="https://place-des-entreprises.beta.gouv.fr/besoins/96424" TargetMode="External"/><Relationship Id="rId95" Type="http://schemas.openxmlformats.org/officeDocument/2006/relationships/hyperlink" Target="https://place-des-entreprises.beta.gouv.fr/besoins/93266" TargetMode="External"/><Relationship Id="rId22" Type="http://schemas.openxmlformats.org/officeDocument/2006/relationships/hyperlink" Target="https://place-des-entreprises.beta.gouv.fr/besoins/95725" TargetMode="External"/><Relationship Id="rId43" Type="http://schemas.openxmlformats.org/officeDocument/2006/relationships/hyperlink" Target="mailto:nirvan.sandner@gmail.com" TargetMode="External"/><Relationship Id="rId64" Type="http://schemas.openxmlformats.org/officeDocument/2006/relationships/hyperlink" Target="mailto:direction@atelier-concorde.fr" TargetMode="External"/><Relationship Id="rId118" Type="http://schemas.openxmlformats.org/officeDocument/2006/relationships/hyperlink" Target="https://place-des-entreprises.beta.gouv.fr/besoins/89423" TargetMode="External"/><Relationship Id="rId139" Type="http://schemas.openxmlformats.org/officeDocument/2006/relationships/hyperlink" Target="https://place-des-entreprises.beta.gouv.fr/besoins/81263" TargetMode="External"/><Relationship Id="rId80" Type="http://schemas.openxmlformats.org/officeDocument/2006/relationships/hyperlink" Target="https://place-des-entreprises.beta.gouv.fr/besoins/93898" TargetMode="External"/><Relationship Id="rId85" Type="http://schemas.openxmlformats.org/officeDocument/2006/relationships/hyperlink" Target="https://place-des-entreprises.beta.gouv.fr/besoins/93627" TargetMode="External"/><Relationship Id="rId150" Type="http://schemas.openxmlformats.org/officeDocument/2006/relationships/hyperlink" Target="https://place-des-entreprises.beta.gouv.fr/besoins/72985" TargetMode="External"/><Relationship Id="rId155" Type="http://schemas.openxmlformats.org/officeDocument/2006/relationships/hyperlink" Target="mailto:madani@groupe-sebo.fr" TargetMode="External"/><Relationship Id="rId12" Type="http://schemas.openxmlformats.org/officeDocument/2006/relationships/hyperlink" Target="mailto:fjldurrieux@gmail.com" TargetMode="External"/><Relationship Id="rId17" Type="http://schemas.openxmlformats.org/officeDocument/2006/relationships/hyperlink" Target="https://place-des-entreprises.beta.gouv.fr/besoins/95341" TargetMode="External"/><Relationship Id="rId33" Type="http://schemas.openxmlformats.org/officeDocument/2006/relationships/hyperlink" Target="mailto:optiquesevin@orange.fr" TargetMode="External"/><Relationship Id="rId38" Type="http://schemas.openxmlformats.org/officeDocument/2006/relationships/hyperlink" Target="mailto:gregory.boisiaud@cholet-cablage.fr" TargetMode="External"/><Relationship Id="rId59" Type="http://schemas.openxmlformats.org/officeDocument/2006/relationships/hyperlink" Target="mailto:contact@accordeons17.fr" TargetMode="External"/><Relationship Id="rId103" Type="http://schemas.openxmlformats.org/officeDocument/2006/relationships/hyperlink" Target="https://place-des-entreprises.beta.gouv.fr/besoins/92489" TargetMode="External"/><Relationship Id="rId108" Type="http://schemas.openxmlformats.org/officeDocument/2006/relationships/hyperlink" Target="https://place-des-entreprises.beta.gouv.fr/besoins/91864" TargetMode="External"/><Relationship Id="rId124" Type="http://schemas.openxmlformats.org/officeDocument/2006/relationships/hyperlink" Target="https://place-des-entreprises.beta.gouv.fr/besoins/85973" TargetMode="External"/><Relationship Id="rId129" Type="http://schemas.openxmlformats.org/officeDocument/2006/relationships/hyperlink" Target="https://place-des-entreprises.beta.gouv.fr/besoins/84886" TargetMode="External"/><Relationship Id="rId54" Type="http://schemas.openxmlformats.org/officeDocument/2006/relationships/hyperlink" Target="mailto:btourret@asptt.com" TargetMode="External"/><Relationship Id="rId70" Type="http://schemas.openxmlformats.org/officeDocument/2006/relationships/hyperlink" Target="mailto:dali@swilo.fr" TargetMode="External"/><Relationship Id="rId75" Type="http://schemas.openxmlformats.org/officeDocument/2006/relationships/hyperlink" Target="mailto:mlehmann@delage-official.com" TargetMode="External"/><Relationship Id="rId91" Type="http://schemas.openxmlformats.org/officeDocument/2006/relationships/hyperlink" Target="https://place-des-entreprises.beta.gouv.fr/besoins/93289" TargetMode="External"/><Relationship Id="rId96" Type="http://schemas.openxmlformats.org/officeDocument/2006/relationships/hyperlink" Target="https://place-des-entreprises.beta.gouv.fr/besoins/91424" TargetMode="External"/><Relationship Id="rId140" Type="http://schemas.openxmlformats.org/officeDocument/2006/relationships/hyperlink" Target="https://place-des-entreprises.beta.gouv.fr/besoins/81242" TargetMode="External"/><Relationship Id="rId145" Type="http://schemas.openxmlformats.org/officeDocument/2006/relationships/hyperlink" Target="https://place-des-entreprises.beta.gouv.fr/besoins/75546" TargetMode="External"/><Relationship Id="rId1" Type="http://schemas.openxmlformats.org/officeDocument/2006/relationships/hyperlink" Target="mailto:francois-joseph.laigneau@excelium.fr" TargetMode="External"/><Relationship Id="rId6" Type="http://schemas.openxmlformats.org/officeDocument/2006/relationships/hyperlink" Target="https://place-des-entreprises.beta.gouv.fr/besoins/95619" TargetMode="External"/><Relationship Id="rId23" Type="http://schemas.openxmlformats.org/officeDocument/2006/relationships/hyperlink" Target="https://place-des-entreprises.beta.gouv.fr/besoins/95724" TargetMode="External"/><Relationship Id="rId28" Type="http://schemas.openxmlformats.org/officeDocument/2006/relationships/hyperlink" Target="https://place-des-entreprises.beta.gouv.fr/besoins/93908" TargetMode="External"/><Relationship Id="rId49" Type="http://schemas.openxmlformats.org/officeDocument/2006/relationships/hyperlink" Target="mailto:christian.sanchez@gedimat.fr" TargetMode="External"/><Relationship Id="rId114" Type="http://schemas.openxmlformats.org/officeDocument/2006/relationships/hyperlink" Target="https://place-des-entreprises.beta.gouv.fr/besoins/91448" TargetMode="External"/><Relationship Id="rId119" Type="http://schemas.openxmlformats.org/officeDocument/2006/relationships/hyperlink" Target="https://place-des-entreprises.beta.gouv.fr/besoins/89393" TargetMode="External"/><Relationship Id="rId44" Type="http://schemas.openxmlformats.org/officeDocument/2006/relationships/hyperlink" Target="mailto:dir-biomotik@orange.fr" TargetMode="External"/><Relationship Id="rId60" Type="http://schemas.openxmlformats.org/officeDocument/2006/relationships/hyperlink" Target="mailto:c.druenne@cfe-france.com" TargetMode="External"/><Relationship Id="rId65" Type="http://schemas.openxmlformats.org/officeDocument/2006/relationships/hyperlink" Target="mailto:ericpostal@hotmail.fr" TargetMode="External"/><Relationship Id="rId81" Type="http://schemas.openxmlformats.org/officeDocument/2006/relationships/hyperlink" Target="https://place-des-entreprises.beta.gouv.fr/besoins/93852" TargetMode="External"/><Relationship Id="rId86" Type="http://schemas.openxmlformats.org/officeDocument/2006/relationships/hyperlink" Target="https://place-des-entreprises.beta.gouv.fr/besoins/93623" TargetMode="External"/><Relationship Id="rId130" Type="http://schemas.openxmlformats.org/officeDocument/2006/relationships/hyperlink" Target="https://place-des-entreprises.beta.gouv.fr/besoins/86010" TargetMode="External"/><Relationship Id="rId135" Type="http://schemas.openxmlformats.org/officeDocument/2006/relationships/hyperlink" Target="https://place-des-entreprises.beta.gouv.fr/besoins/82382" TargetMode="External"/><Relationship Id="rId151" Type="http://schemas.openxmlformats.org/officeDocument/2006/relationships/hyperlink" Target="https://www.ecologie.gouv.fr/operations-standardisees-deconomies-denergie" TargetMode="External"/><Relationship Id="rId156" Type="http://schemas.openxmlformats.org/officeDocument/2006/relationships/hyperlink" Target="mailto:contact@parcs6jardins.fr" TargetMode="External"/><Relationship Id="rId13" Type="http://schemas.openxmlformats.org/officeDocument/2006/relationships/hyperlink" Target="mailto:lala.diarra@bpifrance.fr" TargetMode="External"/><Relationship Id="rId18" Type="http://schemas.openxmlformats.org/officeDocument/2006/relationships/hyperlink" Target="https://place-des-entreprises.beta.gouv.fr/besoins/94938" TargetMode="External"/><Relationship Id="rId39" Type="http://schemas.openxmlformats.org/officeDocument/2006/relationships/hyperlink" Target="mailto:ela.ozturk@millenium-sas.com" TargetMode="External"/><Relationship Id="rId109" Type="http://schemas.openxmlformats.org/officeDocument/2006/relationships/hyperlink" Target="https://place-des-entreprises.beta.gouv.fr/besoins/91888" TargetMode="External"/><Relationship Id="rId34" Type="http://schemas.openxmlformats.org/officeDocument/2006/relationships/hyperlink" Target="mailto:castelpraline@gmail.com" TargetMode="External"/><Relationship Id="rId50" Type="http://schemas.openxmlformats.org/officeDocument/2006/relationships/hyperlink" Target="mailto:celine.beaufrere@hotmail.com" TargetMode="External"/><Relationship Id="rId55" Type="http://schemas.openxmlformats.org/officeDocument/2006/relationships/hyperlink" Target="mailto:francoisb@cabinetboutin.fr" TargetMode="External"/><Relationship Id="rId76" Type="http://schemas.openxmlformats.org/officeDocument/2006/relationships/hyperlink" Target="mailto:sj2000raguin@gmail.com" TargetMode="External"/><Relationship Id="rId97" Type="http://schemas.openxmlformats.org/officeDocument/2006/relationships/hyperlink" Target="https://place-des-entreprises.beta.gouv.fr/besoins/93194" TargetMode="External"/><Relationship Id="rId104" Type="http://schemas.openxmlformats.org/officeDocument/2006/relationships/hyperlink" Target="https://place-des-entreprises.beta.gouv.fr/besoins/92360" TargetMode="External"/><Relationship Id="rId120" Type="http://schemas.openxmlformats.org/officeDocument/2006/relationships/hyperlink" Target="https://place-des-entreprises.beta.gouv.fr/besoins/89407" TargetMode="External"/><Relationship Id="rId125" Type="http://schemas.openxmlformats.org/officeDocument/2006/relationships/hyperlink" Target="https://place-des-entreprises.beta.gouv.fr/besoins/87560" TargetMode="External"/><Relationship Id="rId141" Type="http://schemas.openxmlformats.org/officeDocument/2006/relationships/hyperlink" Target="https://place-des-entreprises.beta.gouv.fr/besoins/82638" TargetMode="External"/><Relationship Id="rId146" Type="http://schemas.openxmlformats.org/officeDocument/2006/relationships/hyperlink" Target="https://place-des-entreprises.beta.gouv.fr/besoins/75513" TargetMode="External"/><Relationship Id="rId7" Type="http://schemas.openxmlformats.org/officeDocument/2006/relationships/hyperlink" Target="https://place-des-entreprises.beta.gouv.fr/besoins/95751" TargetMode="External"/><Relationship Id="rId71" Type="http://schemas.openxmlformats.org/officeDocument/2006/relationships/hyperlink" Target="mailto:contact@e-lectreec.io" TargetMode="External"/><Relationship Id="rId92" Type="http://schemas.openxmlformats.org/officeDocument/2006/relationships/hyperlink" Target="https://place-des-entreprises.beta.gouv.fr/besoins/93285" TargetMode="External"/><Relationship Id="rId2" Type="http://schemas.openxmlformats.org/officeDocument/2006/relationships/hyperlink" Target="mailto:amelie.le-stang@beautysuccess.fr" TargetMode="External"/><Relationship Id="rId29" Type="http://schemas.openxmlformats.org/officeDocument/2006/relationships/hyperlink" Target="https://place-des-entreprises.beta.gouv.fr/besoins/95775" TargetMode="External"/><Relationship Id="rId24" Type="http://schemas.openxmlformats.org/officeDocument/2006/relationships/hyperlink" Target="https://place-des-entreprises.beta.gouv.fr/besoins/95722" TargetMode="External"/><Relationship Id="rId40" Type="http://schemas.openxmlformats.org/officeDocument/2006/relationships/hyperlink" Target="mailto:vincent@lafabriquedespieds.com" TargetMode="External"/><Relationship Id="rId45" Type="http://schemas.openxmlformats.org/officeDocument/2006/relationships/hyperlink" Target="mailto:elise.truong@habellis.fr" TargetMode="External"/><Relationship Id="rId66" Type="http://schemas.openxmlformats.org/officeDocument/2006/relationships/hyperlink" Target="mailto:saveursdebain@gmail.com" TargetMode="External"/><Relationship Id="rId87" Type="http://schemas.openxmlformats.org/officeDocument/2006/relationships/hyperlink" Target="https://place-des-entreprises.beta.gouv.fr/besoins/93882" TargetMode="External"/><Relationship Id="rId110" Type="http://schemas.openxmlformats.org/officeDocument/2006/relationships/hyperlink" Target="https://place-des-entreprises.beta.gouv.fr/besoins/92150" TargetMode="External"/><Relationship Id="rId115" Type="http://schemas.openxmlformats.org/officeDocument/2006/relationships/hyperlink" Target="https://place-des-entreprises.beta.gouv.fr/besoins/91434" TargetMode="External"/><Relationship Id="rId131" Type="http://schemas.openxmlformats.org/officeDocument/2006/relationships/hyperlink" Target="https://place-des-entreprises.beta.gouv.fr/besoins/83322" TargetMode="External"/><Relationship Id="rId136" Type="http://schemas.openxmlformats.org/officeDocument/2006/relationships/hyperlink" Target="https://place-des-entreprises.beta.gouv.fr/besoins/87905" TargetMode="External"/><Relationship Id="rId157" Type="http://schemas.openxmlformats.org/officeDocument/2006/relationships/hyperlink" Target="mailto:contact@parcs-jardins.fr" TargetMode="External"/><Relationship Id="rId61" Type="http://schemas.openxmlformats.org/officeDocument/2006/relationships/hyperlink" Target="mailto:christophe@graffeuille.com" TargetMode="External"/><Relationship Id="rId82" Type="http://schemas.openxmlformats.org/officeDocument/2006/relationships/hyperlink" Target="https://place-des-entreprises.beta.gouv.fr/besoins/93843" TargetMode="External"/><Relationship Id="rId152" Type="http://schemas.openxmlformats.org/officeDocument/2006/relationships/hyperlink" Target="https://place-des-entreprises.beta.gouv.fr/besoins/72982" TargetMode="External"/><Relationship Id="rId19" Type="http://schemas.openxmlformats.org/officeDocument/2006/relationships/hyperlink" Target="https://place-des-entreprises.beta.gouv.fr/besoins/95736" TargetMode="External"/><Relationship Id="rId14" Type="http://schemas.openxmlformats.org/officeDocument/2006/relationships/hyperlink" Target="mailto:denis.lebreton@diapfrance.fr" TargetMode="External"/><Relationship Id="rId30" Type="http://schemas.openxmlformats.org/officeDocument/2006/relationships/hyperlink" Target="https://place-des-entreprises.beta.gouv.fr/besoins/95858" TargetMode="External"/><Relationship Id="rId35" Type="http://schemas.openxmlformats.org/officeDocument/2006/relationships/hyperlink" Target="mailto:qualite@garos-energie.fr" TargetMode="External"/><Relationship Id="rId56" Type="http://schemas.openxmlformats.org/officeDocument/2006/relationships/hyperlink" Target="mailto:durandtp@orange.fr" TargetMode="External"/><Relationship Id="rId77" Type="http://schemas.openxmlformats.org/officeDocument/2006/relationships/hyperlink" Target="https://place-des-entreprises.beta.gouv.fr/besoins/94844" TargetMode="External"/><Relationship Id="rId100" Type="http://schemas.openxmlformats.org/officeDocument/2006/relationships/hyperlink" Target="https://place-des-entreprises.beta.gouv.fr/besoins/92530" TargetMode="External"/><Relationship Id="rId105" Type="http://schemas.openxmlformats.org/officeDocument/2006/relationships/hyperlink" Target="https://place-des-entreprises.beta.gouv.fr/besoins/92173" TargetMode="External"/><Relationship Id="rId126" Type="http://schemas.openxmlformats.org/officeDocument/2006/relationships/hyperlink" Target="https://place-des-entreprises.beta.gouv.fr/besoins/86627" TargetMode="External"/><Relationship Id="rId147" Type="http://schemas.openxmlformats.org/officeDocument/2006/relationships/hyperlink" Target="https://place-des-entreprises.beta.gouv.fr/besoins/74729" TargetMode="External"/><Relationship Id="rId8" Type="http://schemas.openxmlformats.org/officeDocument/2006/relationships/hyperlink" Target="https://place-des-entreprises.beta.gouv.fr/besoins/95745" TargetMode="External"/><Relationship Id="rId51" Type="http://schemas.openxmlformats.org/officeDocument/2006/relationships/hyperlink" Target="mailto:cbleu@acmo-controle.fr" TargetMode="External"/><Relationship Id="rId72" Type="http://schemas.openxmlformats.org/officeDocument/2006/relationships/hyperlink" Target="mailto:mai@bymaihealthy.com" TargetMode="External"/><Relationship Id="rId93" Type="http://schemas.openxmlformats.org/officeDocument/2006/relationships/hyperlink" Target="https://place-des-entreprises.beta.gouv.fr/besoins/93276" TargetMode="External"/><Relationship Id="rId98" Type="http://schemas.openxmlformats.org/officeDocument/2006/relationships/hyperlink" Target="https://place-des-entreprises.beta.gouv.fr/besoins/92521" TargetMode="External"/><Relationship Id="rId121" Type="http://schemas.openxmlformats.org/officeDocument/2006/relationships/hyperlink" Target="https://place-des-entreprises.beta.gouv.fr/besoins/89325" TargetMode="External"/><Relationship Id="rId142" Type="http://schemas.openxmlformats.org/officeDocument/2006/relationships/hyperlink" Target="https://place-des-entreprises.beta.gouv.fr/besoins/78601" TargetMode="External"/><Relationship Id="rId3" Type="http://schemas.openxmlformats.org/officeDocument/2006/relationships/hyperlink" Target="mailto:administratif@kpi-consulting.fr" TargetMode="External"/><Relationship Id="rId25" Type="http://schemas.openxmlformats.org/officeDocument/2006/relationships/hyperlink" Target="mailto:emeline.leroy@acpei.pro" TargetMode="External"/><Relationship Id="rId46" Type="http://schemas.openxmlformats.org/officeDocument/2006/relationships/hyperlink" Target="mailto:s.balcerzak@orchestras.fr" TargetMode="External"/><Relationship Id="rId67" Type="http://schemas.openxmlformats.org/officeDocument/2006/relationships/hyperlink" Target="mailto:jd.franck@me.com" TargetMode="External"/><Relationship Id="rId116" Type="http://schemas.openxmlformats.org/officeDocument/2006/relationships/hyperlink" Target="https://place-des-entreprises.beta.gouv.fr/besoins/91454" TargetMode="External"/><Relationship Id="rId137" Type="http://schemas.openxmlformats.org/officeDocument/2006/relationships/hyperlink" Target="https://place-des-entreprises.beta.gouv.fr/besoins/82387" TargetMode="External"/><Relationship Id="rId158" Type="http://schemas.openxmlformats.org/officeDocument/2006/relationships/hyperlink" Target="mailto:emeline.leroy@acpei.pro" TargetMode="External"/><Relationship Id="rId20" Type="http://schemas.openxmlformats.org/officeDocument/2006/relationships/hyperlink" Target="https://place-des-entreprises.beta.gouv.fr/besoins/95735" TargetMode="External"/><Relationship Id="rId41" Type="http://schemas.openxmlformats.org/officeDocument/2006/relationships/hyperlink" Target="mailto:olivier@pfguerin.com" TargetMode="External"/><Relationship Id="rId62" Type="http://schemas.openxmlformats.org/officeDocument/2006/relationships/hyperlink" Target="mailto:s.rouvreau@ascotran.com" TargetMode="External"/><Relationship Id="rId83" Type="http://schemas.openxmlformats.org/officeDocument/2006/relationships/hyperlink" Target="https://place-des-entreprises.beta.gouv.fr/besoins/93793" TargetMode="External"/><Relationship Id="rId88" Type="http://schemas.openxmlformats.org/officeDocument/2006/relationships/hyperlink" Target="https://place-des-entreprises.beta.gouv.fr/besoins/93680" TargetMode="External"/><Relationship Id="rId111" Type="http://schemas.openxmlformats.org/officeDocument/2006/relationships/hyperlink" Target="https://place-des-entreprises.beta.gouv.fr/besoins/91848" TargetMode="External"/><Relationship Id="rId132" Type="http://schemas.openxmlformats.org/officeDocument/2006/relationships/hyperlink" Target="https://place-des-entreprises.beta.gouv.fr/besoins/84882" TargetMode="External"/><Relationship Id="rId153" Type="http://schemas.openxmlformats.org/officeDocument/2006/relationships/hyperlink" Target="https://place-des-entreprises.beta.gouv.fr/besoins/72747" TargetMode="External"/><Relationship Id="rId15" Type="http://schemas.openxmlformats.org/officeDocument/2006/relationships/hyperlink" Target="mailto:elisabeth@garagehuvelin.fr" TargetMode="External"/><Relationship Id="rId36" Type="http://schemas.openxmlformats.org/officeDocument/2006/relationships/hyperlink" Target="mailto:bureaugranville50400@gmail.com" TargetMode="External"/><Relationship Id="rId57" Type="http://schemas.openxmlformats.org/officeDocument/2006/relationships/hyperlink" Target="mailto:f.vandenbrouck@cen-hautsdefrance.org" TargetMode="External"/><Relationship Id="rId106" Type="http://schemas.openxmlformats.org/officeDocument/2006/relationships/hyperlink" Target="https://place-des-entreprises.beta.gouv.fr/besoins/91884" TargetMode="External"/><Relationship Id="rId127" Type="http://schemas.openxmlformats.org/officeDocument/2006/relationships/hyperlink" Target="https://place-des-entreprises.beta.gouv.fr/admin/solicitations?q%5Bcompletion_eq%5D=step_complete&amp;q%5Bsiret_contains%5D=87782012600010&amp;commit=Filtrer&amp;order=id_desc" TargetMode="External"/><Relationship Id="rId10" Type="http://schemas.openxmlformats.org/officeDocument/2006/relationships/hyperlink" Target="https://place-des-entreprises.beta.gouv.fr/besoins/95739" TargetMode="External"/><Relationship Id="rId31" Type="http://schemas.openxmlformats.org/officeDocument/2006/relationships/hyperlink" Target="mailto:n.skrzypezak@socor.fr" TargetMode="External"/><Relationship Id="rId52" Type="http://schemas.openxmlformats.org/officeDocument/2006/relationships/hyperlink" Target="mailto:d.marechal@somme-tourisme.com" TargetMode="External"/><Relationship Id="rId73" Type="http://schemas.openxmlformats.org/officeDocument/2006/relationships/hyperlink" Target="mailto:karine.hibon@gmail.com" TargetMode="External"/><Relationship Id="rId78" Type="http://schemas.openxmlformats.org/officeDocument/2006/relationships/hyperlink" Target="https://place-des-entreprises.beta.gouv.fr/besoins/93906" TargetMode="External"/><Relationship Id="rId94" Type="http://schemas.openxmlformats.org/officeDocument/2006/relationships/hyperlink" Target="https://place-des-entreprises.beta.gouv.fr/besoins/93239" TargetMode="External"/><Relationship Id="rId99" Type="http://schemas.openxmlformats.org/officeDocument/2006/relationships/hyperlink" Target="https://place-des-entreprises.beta.gouv.fr/besoins/92518" TargetMode="External"/><Relationship Id="rId101" Type="http://schemas.openxmlformats.org/officeDocument/2006/relationships/hyperlink" Target="https://place-des-entreprises.beta.gouv.fr/besoins/93175" TargetMode="External"/><Relationship Id="rId122" Type="http://schemas.openxmlformats.org/officeDocument/2006/relationships/hyperlink" Target="https://place-des-entreprises.beta.gouv.fr/besoins/87916" TargetMode="External"/><Relationship Id="rId143" Type="http://schemas.openxmlformats.org/officeDocument/2006/relationships/hyperlink" Target="https://place-des-entreprises.beta.gouv.fr/admin/diagnoses/62306" TargetMode="External"/><Relationship Id="rId148" Type="http://schemas.openxmlformats.org/officeDocument/2006/relationships/hyperlink" Target="https://place-des-entreprises.beta.gouv.fr/besoins/74095" TargetMode="External"/><Relationship Id="rId4" Type="http://schemas.openxmlformats.org/officeDocument/2006/relationships/hyperlink" Target="https://place-des-entreprises.beta.gouv.fr/besoins/96426" TargetMode="External"/><Relationship Id="rId9" Type="http://schemas.openxmlformats.org/officeDocument/2006/relationships/hyperlink" Target="https://place-des-entreprises.beta.gouv.fr/besoins/95740" TargetMode="External"/><Relationship Id="rId26" Type="http://schemas.openxmlformats.org/officeDocument/2006/relationships/hyperlink" Target="mailto:cabinetvalec@gmail.com" TargetMode="External"/><Relationship Id="rId47" Type="http://schemas.openxmlformats.org/officeDocument/2006/relationships/hyperlink" Target="mailto:jdlg@live.fr" TargetMode="External"/><Relationship Id="rId68" Type="http://schemas.openxmlformats.org/officeDocument/2006/relationships/hyperlink" Target="mailto:julien_roquette@yahoo.fr" TargetMode="External"/><Relationship Id="rId89" Type="http://schemas.openxmlformats.org/officeDocument/2006/relationships/hyperlink" Target="https://place-des-entreprises.beta.gouv.fr/besoins/93615" TargetMode="External"/><Relationship Id="rId112" Type="http://schemas.openxmlformats.org/officeDocument/2006/relationships/hyperlink" Target="https://place-des-entreprises.beta.gouv.fr/besoins/92247" TargetMode="External"/><Relationship Id="rId133" Type="http://schemas.openxmlformats.org/officeDocument/2006/relationships/hyperlink" Target="https://place-des-entreprises.beta.gouv.fr/besoins/83083" TargetMode="External"/><Relationship Id="rId154" Type="http://schemas.openxmlformats.org/officeDocument/2006/relationships/hyperlink" Target="https://place-des-entreprises.beta.gouv.fr/besoins/71817" TargetMode="External"/><Relationship Id="rId16" Type="http://schemas.openxmlformats.org/officeDocument/2006/relationships/hyperlink" Target="https://place-des-entreprises.beta.gouv.fr/besoins/95738" TargetMode="External"/><Relationship Id="rId37" Type="http://schemas.openxmlformats.org/officeDocument/2006/relationships/hyperlink" Target="mailto:rqshe@plastiques-verchere.com" TargetMode="External"/><Relationship Id="rId58" Type="http://schemas.openxmlformats.org/officeDocument/2006/relationships/hyperlink" Target="mailto:d.sutre@sagefi.net" TargetMode="External"/><Relationship Id="rId79" Type="http://schemas.openxmlformats.org/officeDocument/2006/relationships/hyperlink" Target="https://place-des-entreprises.beta.gouv.fr/besoins/94483" TargetMode="External"/><Relationship Id="rId102" Type="http://schemas.openxmlformats.org/officeDocument/2006/relationships/hyperlink" Target="https://place-des-entreprises.beta.gouv.fr/besoins/92480" TargetMode="External"/><Relationship Id="rId123" Type="http://schemas.openxmlformats.org/officeDocument/2006/relationships/hyperlink" Target="https://place-des-entreprises.beta.gouv.fr/besoins/82878" TargetMode="External"/><Relationship Id="rId144" Type="http://schemas.openxmlformats.org/officeDocument/2006/relationships/hyperlink" Target="https://place-des-entreprises.beta.gouv.fr/besoins/76382" TargetMode="External"/><Relationship Id="rId90" Type="http://schemas.openxmlformats.org/officeDocument/2006/relationships/hyperlink" Target="https://place-des-entreprises.beta.gouv.fr/besoins/93292" TargetMode="External"/><Relationship Id="rId27" Type="http://schemas.openxmlformats.org/officeDocument/2006/relationships/hyperlink" Target="https://place-des-entreprises.beta.gouv.fr/besoins/93919" TargetMode="External"/><Relationship Id="rId48" Type="http://schemas.openxmlformats.org/officeDocument/2006/relationships/hyperlink" Target="mailto:annelise.laigle@jpee.fr" TargetMode="External"/><Relationship Id="rId69" Type="http://schemas.openxmlformats.org/officeDocument/2006/relationships/hyperlink" Target="mailto:cmllgregoire@gmail.com" TargetMode="External"/><Relationship Id="rId113" Type="http://schemas.openxmlformats.org/officeDocument/2006/relationships/hyperlink" Target="https://place-des-entreprises.beta.gouv.fr/besoins/92405" TargetMode="External"/><Relationship Id="rId134" Type="http://schemas.openxmlformats.org/officeDocument/2006/relationships/hyperlink" Target="https://place-des-entreprises.beta.gouv.fr/besoins/8265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place-des-entreprises.beta.gouv.fr/besoins/89419" TargetMode="External"/><Relationship Id="rId21" Type="http://schemas.openxmlformats.org/officeDocument/2006/relationships/hyperlink" Target="https://place-des-entreprises.beta.gouv.fr/besoins/95734" TargetMode="External"/><Relationship Id="rId42" Type="http://schemas.openxmlformats.org/officeDocument/2006/relationships/hyperlink" Target="mailto:florent.ledieu@me.com" TargetMode="External"/><Relationship Id="rId63" Type="http://schemas.openxmlformats.org/officeDocument/2006/relationships/hyperlink" Target="mailto:aepinette@chimirec.fr" TargetMode="External"/><Relationship Id="rId84" Type="http://schemas.openxmlformats.org/officeDocument/2006/relationships/hyperlink" Target="https://place-des-entreprises.beta.gouv.fr/besoins/93697" TargetMode="External"/><Relationship Id="rId138" Type="http://schemas.openxmlformats.org/officeDocument/2006/relationships/hyperlink" Target="https://place-des-entreprises.beta.gouv.fr/besoins/81338" TargetMode="External"/><Relationship Id="rId159" Type="http://schemas.openxmlformats.org/officeDocument/2006/relationships/hyperlink" Target="mailto:melvintouch2023@yahoo.com" TargetMode="External"/><Relationship Id="rId107" Type="http://schemas.openxmlformats.org/officeDocument/2006/relationships/hyperlink" Target="https://place-des-entreprises.beta.gouv.fr/besoins/91869" TargetMode="External"/><Relationship Id="rId11" Type="http://schemas.openxmlformats.org/officeDocument/2006/relationships/hyperlink" Target="mailto:laurent.palmier@sgs.com" TargetMode="External"/><Relationship Id="rId32" Type="http://schemas.openxmlformats.org/officeDocument/2006/relationships/hyperlink" Target="mailto:sebastien.hugot@sten-sas.com" TargetMode="External"/><Relationship Id="rId53" Type="http://schemas.openxmlformats.org/officeDocument/2006/relationships/hyperlink" Target="mailto:c.falque@mjpro.fr" TargetMode="External"/><Relationship Id="rId74" Type="http://schemas.openxmlformats.org/officeDocument/2006/relationships/hyperlink" Target="mailto:danipinarosas@gmail.com" TargetMode="External"/><Relationship Id="rId128" Type="http://schemas.openxmlformats.org/officeDocument/2006/relationships/hyperlink" Target="https://place-des-entreprises.beta.gouv.fr/besoins/88419" TargetMode="External"/><Relationship Id="rId149" Type="http://schemas.openxmlformats.org/officeDocument/2006/relationships/hyperlink" Target="https://place-des-entreprises.beta.gouv.fr/besoins/72996" TargetMode="External"/><Relationship Id="rId5" Type="http://schemas.openxmlformats.org/officeDocument/2006/relationships/hyperlink" Target="https://place-des-entreprises.beta.gouv.fr/besoins/96424" TargetMode="External"/><Relationship Id="rId95" Type="http://schemas.openxmlformats.org/officeDocument/2006/relationships/hyperlink" Target="https://place-des-entreprises.beta.gouv.fr/besoins/93266" TargetMode="External"/><Relationship Id="rId22" Type="http://schemas.openxmlformats.org/officeDocument/2006/relationships/hyperlink" Target="https://place-des-entreprises.beta.gouv.fr/besoins/95725" TargetMode="External"/><Relationship Id="rId43" Type="http://schemas.openxmlformats.org/officeDocument/2006/relationships/hyperlink" Target="mailto:nirvan.sandner@gmail.com" TargetMode="External"/><Relationship Id="rId64" Type="http://schemas.openxmlformats.org/officeDocument/2006/relationships/hyperlink" Target="mailto:direction@atelier-concorde.fr" TargetMode="External"/><Relationship Id="rId118" Type="http://schemas.openxmlformats.org/officeDocument/2006/relationships/hyperlink" Target="https://place-des-entreprises.beta.gouv.fr/besoins/89423" TargetMode="External"/><Relationship Id="rId139" Type="http://schemas.openxmlformats.org/officeDocument/2006/relationships/hyperlink" Target="https://place-des-entreprises.beta.gouv.fr/besoins/81263" TargetMode="External"/><Relationship Id="rId80" Type="http://schemas.openxmlformats.org/officeDocument/2006/relationships/hyperlink" Target="https://place-des-entreprises.beta.gouv.fr/besoins/93898" TargetMode="External"/><Relationship Id="rId85" Type="http://schemas.openxmlformats.org/officeDocument/2006/relationships/hyperlink" Target="https://place-des-entreprises.beta.gouv.fr/besoins/93627" TargetMode="External"/><Relationship Id="rId150" Type="http://schemas.openxmlformats.org/officeDocument/2006/relationships/hyperlink" Target="https://place-des-entreprises.beta.gouv.fr/besoins/72985" TargetMode="External"/><Relationship Id="rId155" Type="http://schemas.openxmlformats.org/officeDocument/2006/relationships/hyperlink" Target="mailto:madani@groupe-sebo.fr" TargetMode="External"/><Relationship Id="rId12" Type="http://schemas.openxmlformats.org/officeDocument/2006/relationships/hyperlink" Target="mailto:fjldurrieux@gmail.com" TargetMode="External"/><Relationship Id="rId17" Type="http://schemas.openxmlformats.org/officeDocument/2006/relationships/hyperlink" Target="https://place-des-entreprises.beta.gouv.fr/besoins/95341" TargetMode="External"/><Relationship Id="rId33" Type="http://schemas.openxmlformats.org/officeDocument/2006/relationships/hyperlink" Target="mailto:optiquesevin@orange.fr" TargetMode="External"/><Relationship Id="rId38" Type="http://schemas.openxmlformats.org/officeDocument/2006/relationships/hyperlink" Target="mailto:gregory.boisiaud@cholet-cablage.fr" TargetMode="External"/><Relationship Id="rId59" Type="http://schemas.openxmlformats.org/officeDocument/2006/relationships/hyperlink" Target="mailto:contact@accordeons17.fr" TargetMode="External"/><Relationship Id="rId103" Type="http://schemas.openxmlformats.org/officeDocument/2006/relationships/hyperlink" Target="https://place-des-entreprises.beta.gouv.fr/besoins/92489" TargetMode="External"/><Relationship Id="rId108" Type="http://schemas.openxmlformats.org/officeDocument/2006/relationships/hyperlink" Target="https://place-des-entreprises.beta.gouv.fr/besoins/91864" TargetMode="External"/><Relationship Id="rId124" Type="http://schemas.openxmlformats.org/officeDocument/2006/relationships/hyperlink" Target="https://place-des-entreprises.beta.gouv.fr/besoins/85973" TargetMode="External"/><Relationship Id="rId129" Type="http://schemas.openxmlformats.org/officeDocument/2006/relationships/hyperlink" Target="https://place-des-entreprises.beta.gouv.fr/besoins/84886" TargetMode="External"/><Relationship Id="rId54" Type="http://schemas.openxmlformats.org/officeDocument/2006/relationships/hyperlink" Target="mailto:btourret@asptt.com" TargetMode="External"/><Relationship Id="rId70" Type="http://schemas.openxmlformats.org/officeDocument/2006/relationships/hyperlink" Target="mailto:dali@swilo.fr" TargetMode="External"/><Relationship Id="rId75" Type="http://schemas.openxmlformats.org/officeDocument/2006/relationships/hyperlink" Target="mailto:mlehmann@delage-official.com" TargetMode="External"/><Relationship Id="rId91" Type="http://schemas.openxmlformats.org/officeDocument/2006/relationships/hyperlink" Target="https://place-des-entreprises.beta.gouv.fr/besoins/93289" TargetMode="External"/><Relationship Id="rId96" Type="http://schemas.openxmlformats.org/officeDocument/2006/relationships/hyperlink" Target="https://place-des-entreprises.beta.gouv.fr/besoins/91424" TargetMode="External"/><Relationship Id="rId140" Type="http://schemas.openxmlformats.org/officeDocument/2006/relationships/hyperlink" Target="https://place-des-entreprises.beta.gouv.fr/besoins/81242" TargetMode="External"/><Relationship Id="rId145" Type="http://schemas.openxmlformats.org/officeDocument/2006/relationships/hyperlink" Target="https://place-des-entreprises.beta.gouv.fr/besoins/75546" TargetMode="External"/><Relationship Id="rId1" Type="http://schemas.openxmlformats.org/officeDocument/2006/relationships/hyperlink" Target="mailto:francois-joseph.laigneau@excelium.fr" TargetMode="External"/><Relationship Id="rId6" Type="http://schemas.openxmlformats.org/officeDocument/2006/relationships/hyperlink" Target="https://place-des-entreprises.beta.gouv.fr/besoins/95619" TargetMode="External"/><Relationship Id="rId23" Type="http://schemas.openxmlformats.org/officeDocument/2006/relationships/hyperlink" Target="https://place-des-entreprises.beta.gouv.fr/besoins/95724" TargetMode="External"/><Relationship Id="rId28" Type="http://schemas.openxmlformats.org/officeDocument/2006/relationships/hyperlink" Target="https://place-des-entreprises.beta.gouv.fr/besoins/93908" TargetMode="External"/><Relationship Id="rId49" Type="http://schemas.openxmlformats.org/officeDocument/2006/relationships/hyperlink" Target="mailto:christian.sanchez@gedimat.fr" TargetMode="External"/><Relationship Id="rId114" Type="http://schemas.openxmlformats.org/officeDocument/2006/relationships/hyperlink" Target="https://place-des-entreprises.beta.gouv.fr/besoins/91448" TargetMode="External"/><Relationship Id="rId119" Type="http://schemas.openxmlformats.org/officeDocument/2006/relationships/hyperlink" Target="https://place-des-entreprises.beta.gouv.fr/besoins/89393" TargetMode="External"/><Relationship Id="rId44" Type="http://schemas.openxmlformats.org/officeDocument/2006/relationships/hyperlink" Target="mailto:dir-biomotik@orange.fr" TargetMode="External"/><Relationship Id="rId60" Type="http://schemas.openxmlformats.org/officeDocument/2006/relationships/hyperlink" Target="mailto:c.druenne@cfe-france.com" TargetMode="External"/><Relationship Id="rId65" Type="http://schemas.openxmlformats.org/officeDocument/2006/relationships/hyperlink" Target="mailto:ericpostal@hotmail.fr" TargetMode="External"/><Relationship Id="rId81" Type="http://schemas.openxmlformats.org/officeDocument/2006/relationships/hyperlink" Target="https://place-des-entreprises.beta.gouv.fr/besoins/93852" TargetMode="External"/><Relationship Id="rId86" Type="http://schemas.openxmlformats.org/officeDocument/2006/relationships/hyperlink" Target="https://place-des-entreprises.beta.gouv.fr/besoins/93623" TargetMode="External"/><Relationship Id="rId130" Type="http://schemas.openxmlformats.org/officeDocument/2006/relationships/hyperlink" Target="https://place-des-entreprises.beta.gouv.fr/besoins/86010" TargetMode="External"/><Relationship Id="rId135" Type="http://schemas.openxmlformats.org/officeDocument/2006/relationships/hyperlink" Target="https://place-des-entreprises.beta.gouv.fr/besoins/82382" TargetMode="External"/><Relationship Id="rId151" Type="http://schemas.openxmlformats.org/officeDocument/2006/relationships/hyperlink" Target="https://www.ecologie.gouv.fr/operations-standardisees-deconomies-denergie" TargetMode="External"/><Relationship Id="rId156" Type="http://schemas.openxmlformats.org/officeDocument/2006/relationships/hyperlink" Target="mailto:contact@parcs6jardins.fr" TargetMode="External"/><Relationship Id="rId13" Type="http://schemas.openxmlformats.org/officeDocument/2006/relationships/hyperlink" Target="mailto:lala.diarra@bpifrance.fr" TargetMode="External"/><Relationship Id="rId18" Type="http://schemas.openxmlformats.org/officeDocument/2006/relationships/hyperlink" Target="https://place-des-entreprises.beta.gouv.fr/besoins/94938" TargetMode="External"/><Relationship Id="rId39" Type="http://schemas.openxmlformats.org/officeDocument/2006/relationships/hyperlink" Target="mailto:ela.ozturk@millenium-sas.com" TargetMode="External"/><Relationship Id="rId109" Type="http://schemas.openxmlformats.org/officeDocument/2006/relationships/hyperlink" Target="https://place-des-entreprises.beta.gouv.fr/besoins/91888" TargetMode="External"/><Relationship Id="rId34" Type="http://schemas.openxmlformats.org/officeDocument/2006/relationships/hyperlink" Target="mailto:castelpraline@gmail.com" TargetMode="External"/><Relationship Id="rId50" Type="http://schemas.openxmlformats.org/officeDocument/2006/relationships/hyperlink" Target="mailto:celine.beaufrere@hotmail.com" TargetMode="External"/><Relationship Id="rId55" Type="http://schemas.openxmlformats.org/officeDocument/2006/relationships/hyperlink" Target="mailto:francoisb@cabinetboutin.fr" TargetMode="External"/><Relationship Id="rId76" Type="http://schemas.openxmlformats.org/officeDocument/2006/relationships/hyperlink" Target="mailto:sj2000raguin@gmail.com" TargetMode="External"/><Relationship Id="rId97" Type="http://schemas.openxmlformats.org/officeDocument/2006/relationships/hyperlink" Target="https://place-des-entreprises.beta.gouv.fr/besoins/93194" TargetMode="External"/><Relationship Id="rId104" Type="http://schemas.openxmlformats.org/officeDocument/2006/relationships/hyperlink" Target="https://place-des-entreprises.beta.gouv.fr/besoins/92360" TargetMode="External"/><Relationship Id="rId120" Type="http://schemas.openxmlformats.org/officeDocument/2006/relationships/hyperlink" Target="https://place-des-entreprises.beta.gouv.fr/besoins/89407" TargetMode="External"/><Relationship Id="rId125" Type="http://schemas.openxmlformats.org/officeDocument/2006/relationships/hyperlink" Target="https://place-des-entreprises.beta.gouv.fr/besoins/87560" TargetMode="External"/><Relationship Id="rId141" Type="http://schemas.openxmlformats.org/officeDocument/2006/relationships/hyperlink" Target="https://place-des-entreprises.beta.gouv.fr/besoins/82638" TargetMode="External"/><Relationship Id="rId146" Type="http://schemas.openxmlformats.org/officeDocument/2006/relationships/hyperlink" Target="https://place-des-entreprises.beta.gouv.fr/besoins/75513" TargetMode="External"/><Relationship Id="rId7" Type="http://schemas.openxmlformats.org/officeDocument/2006/relationships/hyperlink" Target="https://place-des-entreprises.beta.gouv.fr/besoins/95751" TargetMode="External"/><Relationship Id="rId71" Type="http://schemas.openxmlformats.org/officeDocument/2006/relationships/hyperlink" Target="mailto:contact@e-lectreec.io" TargetMode="External"/><Relationship Id="rId92" Type="http://schemas.openxmlformats.org/officeDocument/2006/relationships/hyperlink" Target="https://place-des-entreprises.beta.gouv.fr/besoins/93285" TargetMode="External"/><Relationship Id="rId2" Type="http://schemas.openxmlformats.org/officeDocument/2006/relationships/hyperlink" Target="mailto:amelie.le-stang@beautysuccess.fr" TargetMode="External"/><Relationship Id="rId29" Type="http://schemas.openxmlformats.org/officeDocument/2006/relationships/hyperlink" Target="https://place-des-entreprises.beta.gouv.fr/besoins/95775" TargetMode="External"/><Relationship Id="rId24" Type="http://schemas.openxmlformats.org/officeDocument/2006/relationships/hyperlink" Target="https://place-des-entreprises.beta.gouv.fr/besoins/95722" TargetMode="External"/><Relationship Id="rId40" Type="http://schemas.openxmlformats.org/officeDocument/2006/relationships/hyperlink" Target="mailto:vincent@lafabriquedespieds.com" TargetMode="External"/><Relationship Id="rId45" Type="http://schemas.openxmlformats.org/officeDocument/2006/relationships/hyperlink" Target="mailto:elise.truong@habellis.fr" TargetMode="External"/><Relationship Id="rId66" Type="http://schemas.openxmlformats.org/officeDocument/2006/relationships/hyperlink" Target="mailto:saveursdebain@gmail.com" TargetMode="External"/><Relationship Id="rId87" Type="http://schemas.openxmlformats.org/officeDocument/2006/relationships/hyperlink" Target="https://place-des-entreprises.beta.gouv.fr/besoins/93882" TargetMode="External"/><Relationship Id="rId110" Type="http://schemas.openxmlformats.org/officeDocument/2006/relationships/hyperlink" Target="https://place-des-entreprises.beta.gouv.fr/besoins/92150" TargetMode="External"/><Relationship Id="rId115" Type="http://schemas.openxmlformats.org/officeDocument/2006/relationships/hyperlink" Target="https://place-des-entreprises.beta.gouv.fr/besoins/91434" TargetMode="External"/><Relationship Id="rId131" Type="http://schemas.openxmlformats.org/officeDocument/2006/relationships/hyperlink" Target="https://place-des-entreprises.beta.gouv.fr/besoins/83322" TargetMode="External"/><Relationship Id="rId136" Type="http://schemas.openxmlformats.org/officeDocument/2006/relationships/hyperlink" Target="https://place-des-entreprises.beta.gouv.fr/besoins/87905" TargetMode="External"/><Relationship Id="rId157" Type="http://schemas.openxmlformats.org/officeDocument/2006/relationships/hyperlink" Target="mailto:contact@parcs-jardins.fr" TargetMode="External"/><Relationship Id="rId61" Type="http://schemas.openxmlformats.org/officeDocument/2006/relationships/hyperlink" Target="mailto:christophe@graffeuille.com" TargetMode="External"/><Relationship Id="rId82" Type="http://schemas.openxmlformats.org/officeDocument/2006/relationships/hyperlink" Target="https://place-des-entreprises.beta.gouv.fr/besoins/93843" TargetMode="External"/><Relationship Id="rId152" Type="http://schemas.openxmlformats.org/officeDocument/2006/relationships/hyperlink" Target="https://place-des-entreprises.beta.gouv.fr/besoins/72982" TargetMode="External"/><Relationship Id="rId19" Type="http://schemas.openxmlformats.org/officeDocument/2006/relationships/hyperlink" Target="https://place-des-entreprises.beta.gouv.fr/besoins/95736" TargetMode="External"/><Relationship Id="rId14" Type="http://schemas.openxmlformats.org/officeDocument/2006/relationships/hyperlink" Target="mailto:denis.lebreton@diapfrance.fr" TargetMode="External"/><Relationship Id="rId30" Type="http://schemas.openxmlformats.org/officeDocument/2006/relationships/hyperlink" Target="https://place-des-entreprises.beta.gouv.fr/besoins/95858" TargetMode="External"/><Relationship Id="rId35" Type="http://schemas.openxmlformats.org/officeDocument/2006/relationships/hyperlink" Target="mailto:qualite@garos-energie.fr" TargetMode="External"/><Relationship Id="rId56" Type="http://schemas.openxmlformats.org/officeDocument/2006/relationships/hyperlink" Target="mailto:durandtp@orange.fr" TargetMode="External"/><Relationship Id="rId77" Type="http://schemas.openxmlformats.org/officeDocument/2006/relationships/hyperlink" Target="https://place-des-entreprises.beta.gouv.fr/besoins/94844" TargetMode="External"/><Relationship Id="rId100" Type="http://schemas.openxmlformats.org/officeDocument/2006/relationships/hyperlink" Target="https://place-des-entreprises.beta.gouv.fr/besoins/92530" TargetMode="External"/><Relationship Id="rId105" Type="http://schemas.openxmlformats.org/officeDocument/2006/relationships/hyperlink" Target="https://place-des-entreprises.beta.gouv.fr/besoins/92173" TargetMode="External"/><Relationship Id="rId126" Type="http://schemas.openxmlformats.org/officeDocument/2006/relationships/hyperlink" Target="https://place-des-entreprises.beta.gouv.fr/besoins/86627" TargetMode="External"/><Relationship Id="rId147" Type="http://schemas.openxmlformats.org/officeDocument/2006/relationships/hyperlink" Target="https://place-des-entreprises.beta.gouv.fr/besoins/74729" TargetMode="External"/><Relationship Id="rId8" Type="http://schemas.openxmlformats.org/officeDocument/2006/relationships/hyperlink" Target="https://place-des-entreprises.beta.gouv.fr/besoins/95745" TargetMode="External"/><Relationship Id="rId51" Type="http://schemas.openxmlformats.org/officeDocument/2006/relationships/hyperlink" Target="mailto:cbleu@acmo-controle.fr" TargetMode="External"/><Relationship Id="rId72" Type="http://schemas.openxmlformats.org/officeDocument/2006/relationships/hyperlink" Target="mailto:mai@bymaihealthy.com" TargetMode="External"/><Relationship Id="rId93" Type="http://schemas.openxmlformats.org/officeDocument/2006/relationships/hyperlink" Target="https://place-des-entreprises.beta.gouv.fr/besoins/93276" TargetMode="External"/><Relationship Id="rId98" Type="http://schemas.openxmlformats.org/officeDocument/2006/relationships/hyperlink" Target="https://place-des-entreprises.beta.gouv.fr/besoins/92521" TargetMode="External"/><Relationship Id="rId121" Type="http://schemas.openxmlformats.org/officeDocument/2006/relationships/hyperlink" Target="https://place-des-entreprises.beta.gouv.fr/besoins/89325" TargetMode="External"/><Relationship Id="rId142" Type="http://schemas.openxmlformats.org/officeDocument/2006/relationships/hyperlink" Target="https://place-des-entreprises.beta.gouv.fr/besoins/78601" TargetMode="External"/><Relationship Id="rId3" Type="http://schemas.openxmlformats.org/officeDocument/2006/relationships/hyperlink" Target="mailto:administratif@kpi-consulting.fr" TargetMode="External"/><Relationship Id="rId25" Type="http://schemas.openxmlformats.org/officeDocument/2006/relationships/hyperlink" Target="mailto:emeline.leroy@acpei.pro" TargetMode="External"/><Relationship Id="rId46" Type="http://schemas.openxmlformats.org/officeDocument/2006/relationships/hyperlink" Target="mailto:s.balcerzak@orchestras.fr" TargetMode="External"/><Relationship Id="rId67" Type="http://schemas.openxmlformats.org/officeDocument/2006/relationships/hyperlink" Target="mailto:jd.franck@me.com" TargetMode="External"/><Relationship Id="rId116" Type="http://schemas.openxmlformats.org/officeDocument/2006/relationships/hyperlink" Target="https://place-des-entreprises.beta.gouv.fr/besoins/91454" TargetMode="External"/><Relationship Id="rId137" Type="http://schemas.openxmlformats.org/officeDocument/2006/relationships/hyperlink" Target="https://place-des-entreprises.beta.gouv.fr/besoins/82387" TargetMode="External"/><Relationship Id="rId158" Type="http://schemas.openxmlformats.org/officeDocument/2006/relationships/hyperlink" Target="mailto:emeline.leroy@acpei.pro" TargetMode="External"/><Relationship Id="rId20" Type="http://schemas.openxmlformats.org/officeDocument/2006/relationships/hyperlink" Target="https://place-des-entreprises.beta.gouv.fr/besoins/95735" TargetMode="External"/><Relationship Id="rId41" Type="http://schemas.openxmlformats.org/officeDocument/2006/relationships/hyperlink" Target="mailto:olivier@pfguerin.com" TargetMode="External"/><Relationship Id="rId62" Type="http://schemas.openxmlformats.org/officeDocument/2006/relationships/hyperlink" Target="mailto:s.rouvreau@ascotran.com" TargetMode="External"/><Relationship Id="rId83" Type="http://schemas.openxmlformats.org/officeDocument/2006/relationships/hyperlink" Target="https://place-des-entreprises.beta.gouv.fr/besoins/93793" TargetMode="External"/><Relationship Id="rId88" Type="http://schemas.openxmlformats.org/officeDocument/2006/relationships/hyperlink" Target="https://place-des-entreprises.beta.gouv.fr/besoins/93680" TargetMode="External"/><Relationship Id="rId111" Type="http://schemas.openxmlformats.org/officeDocument/2006/relationships/hyperlink" Target="https://place-des-entreprises.beta.gouv.fr/besoins/91848" TargetMode="External"/><Relationship Id="rId132" Type="http://schemas.openxmlformats.org/officeDocument/2006/relationships/hyperlink" Target="https://place-des-entreprises.beta.gouv.fr/besoins/84882" TargetMode="External"/><Relationship Id="rId153" Type="http://schemas.openxmlformats.org/officeDocument/2006/relationships/hyperlink" Target="https://place-des-entreprises.beta.gouv.fr/besoins/72747" TargetMode="External"/><Relationship Id="rId15" Type="http://schemas.openxmlformats.org/officeDocument/2006/relationships/hyperlink" Target="mailto:elisabeth@garagehuvelin.fr" TargetMode="External"/><Relationship Id="rId36" Type="http://schemas.openxmlformats.org/officeDocument/2006/relationships/hyperlink" Target="mailto:bureaugranville50400@gmail.com" TargetMode="External"/><Relationship Id="rId57" Type="http://schemas.openxmlformats.org/officeDocument/2006/relationships/hyperlink" Target="mailto:f.vandenbrouck@cen-hautsdefrance.org" TargetMode="External"/><Relationship Id="rId106" Type="http://schemas.openxmlformats.org/officeDocument/2006/relationships/hyperlink" Target="https://place-des-entreprises.beta.gouv.fr/besoins/91884" TargetMode="External"/><Relationship Id="rId127" Type="http://schemas.openxmlformats.org/officeDocument/2006/relationships/hyperlink" Target="https://place-des-entreprises.beta.gouv.fr/admin/solicitations?q%5Bcompletion_eq%5D=step_complete&amp;q%5Bsiret_contains%5D=87782012600010&amp;commit=Filtrer&amp;order=id_desc" TargetMode="External"/><Relationship Id="rId10" Type="http://schemas.openxmlformats.org/officeDocument/2006/relationships/hyperlink" Target="https://place-des-entreprises.beta.gouv.fr/besoins/95739" TargetMode="External"/><Relationship Id="rId31" Type="http://schemas.openxmlformats.org/officeDocument/2006/relationships/hyperlink" Target="mailto:n.skrzypezak@socor.fr" TargetMode="External"/><Relationship Id="rId52" Type="http://schemas.openxmlformats.org/officeDocument/2006/relationships/hyperlink" Target="mailto:d.marechal@somme-tourisme.com" TargetMode="External"/><Relationship Id="rId73" Type="http://schemas.openxmlformats.org/officeDocument/2006/relationships/hyperlink" Target="mailto:karine.hibon@gmail.com" TargetMode="External"/><Relationship Id="rId78" Type="http://schemas.openxmlformats.org/officeDocument/2006/relationships/hyperlink" Target="https://place-des-entreprises.beta.gouv.fr/besoins/93906" TargetMode="External"/><Relationship Id="rId94" Type="http://schemas.openxmlformats.org/officeDocument/2006/relationships/hyperlink" Target="https://place-des-entreprises.beta.gouv.fr/besoins/93239" TargetMode="External"/><Relationship Id="rId99" Type="http://schemas.openxmlformats.org/officeDocument/2006/relationships/hyperlink" Target="https://place-des-entreprises.beta.gouv.fr/besoins/92518" TargetMode="External"/><Relationship Id="rId101" Type="http://schemas.openxmlformats.org/officeDocument/2006/relationships/hyperlink" Target="https://place-des-entreprises.beta.gouv.fr/besoins/93175" TargetMode="External"/><Relationship Id="rId122" Type="http://schemas.openxmlformats.org/officeDocument/2006/relationships/hyperlink" Target="https://place-des-entreprises.beta.gouv.fr/besoins/87916" TargetMode="External"/><Relationship Id="rId143" Type="http://schemas.openxmlformats.org/officeDocument/2006/relationships/hyperlink" Target="https://place-des-entreprises.beta.gouv.fr/admin/diagnoses/62306" TargetMode="External"/><Relationship Id="rId148" Type="http://schemas.openxmlformats.org/officeDocument/2006/relationships/hyperlink" Target="https://place-des-entreprises.beta.gouv.fr/besoins/74095" TargetMode="External"/><Relationship Id="rId4" Type="http://schemas.openxmlformats.org/officeDocument/2006/relationships/hyperlink" Target="https://place-des-entreprises.beta.gouv.fr/besoins/96426" TargetMode="External"/><Relationship Id="rId9" Type="http://schemas.openxmlformats.org/officeDocument/2006/relationships/hyperlink" Target="https://place-des-entreprises.beta.gouv.fr/besoins/95740" TargetMode="External"/><Relationship Id="rId26" Type="http://schemas.openxmlformats.org/officeDocument/2006/relationships/hyperlink" Target="mailto:cabinetvalec@gmail.com" TargetMode="External"/><Relationship Id="rId47" Type="http://schemas.openxmlformats.org/officeDocument/2006/relationships/hyperlink" Target="mailto:jdlg@live.fr" TargetMode="External"/><Relationship Id="rId68" Type="http://schemas.openxmlformats.org/officeDocument/2006/relationships/hyperlink" Target="mailto:julien_roquette@yahoo.fr" TargetMode="External"/><Relationship Id="rId89" Type="http://schemas.openxmlformats.org/officeDocument/2006/relationships/hyperlink" Target="https://place-des-entreprises.beta.gouv.fr/besoins/93615" TargetMode="External"/><Relationship Id="rId112" Type="http://schemas.openxmlformats.org/officeDocument/2006/relationships/hyperlink" Target="https://place-des-entreprises.beta.gouv.fr/besoins/92247" TargetMode="External"/><Relationship Id="rId133" Type="http://schemas.openxmlformats.org/officeDocument/2006/relationships/hyperlink" Target="https://place-des-entreprises.beta.gouv.fr/besoins/83083" TargetMode="External"/><Relationship Id="rId154" Type="http://schemas.openxmlformats.org/officeDocument/2006/relationships/hyperlink" Target="https://place-des-entreprises.beta.gouv.fr/besoins/71817" TargetMode="External"/><Relationship Id="rId16" Type="http://schemas.openxmlformats.org/officeDocument/2006/relationships/hyperlink" Target="https://place-des-entreprises.beta.gouv.fr/besoins/95738" TargetMode="External"/><Relationship Id="rId37" Type="http://schemas.openxmlformats.org/officeDocument/2006/relationships/hyperlink" Target="mailto:rqshe@plastiques-verchere.com" TargetMode="External"/><Relationship Id="rId58" Type="http://schemas.openxmlformats.org/officeDocument/2006/relationships/hyperlink" Target="mailto:d.sutre@sagefi.net" TargetMode="External"/><Relationship Id="rId79" Type="http://schemas.openxmlformats.org/officeDocument/2006/relationships/hyperlink" Target="https://place-des-entreprises.beta.gouv.fr/besoins/94483" TargetMode="External"/><Relationship Id="rId102" Type="http://schemas.openxmlformats.org/officeDocument/2006/relationships/hyperlink" Target="https://place-des-entreprises.beta.gouv.fr/besoins/92480" TargetMode="External"/><Relationship Id="rId123" Type="http://schemas.openxmlformats.org/officeDocument/2006/relationships/hyperlink" Target="https://place-des-entreprises.beta.gouv.fr/besoins/82878" TargetMode="External"/><Relationship Id="rId144" Type="http://schemas.openxmlformats.org/officeDocument/2006/relationships/hyperlink" Target="https://place-des-entreprises.beta.gouv.fr/besoins/76382" TargetMode="External"/><Relationship Id="rId90" Type="http://schemas.openxmlformats.org/officeDocument/2006/relationships/hyperlink" Target="https://place-des-entreprises.beta.gouv.fr/besoins/93292" TargetMode="External"/><Relationship Id="rId27" Type="http://schemas.openxmlformats.org/officeDocument/2006/relationships/hyperlink" Target="https://place-des-entreprises.beta.gouv.fr/besoins/93919" TargetMode="External"/><Relationship Id="rId48" Type="http://schemas.openxmlformats.org/officeDocument/2006/relationships/hyperlink" Target="mailto:annelise.laigle@jpee.fr" TargetMode="External"/><Relationship Id="rId69" Type="http://schemas.openxmlformats.org/officeDocument/2006/relationships/hyperlink" Target="mailto:cmllgregoire@gmail.com" TargetMode="External"/><Relationship Id="rId113" Type="http://schemas.openxmlformats.org/officeDocument/2006/relationships/hyperlink" Target="https://place-des-entreprises.beta.gouv.fr/besoins/92405" TargetMode="External"/><Relationship Id="rId134" Type="http://schemas.openxmlformats.org/officeDocument/2006/relationships/hyperlink" Target="https://place-des-entreprises.beta.gouv.fr/besoins/82654"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hyperlink" Target="https://mission-transition-ecologique.beta.gouv.fr/aides-entreprise/booster-eco-energie-tertiaire" TargetMode="External"/><Relationship Id="rId13" Type="http://schemas.openxmlformats.org/officeDocument/2006/relationships/hyperlink" Target="https://mission-transition-ecologique.beta.gouv.fr/aides-entreprise/aides-au-reemploi-des-emballages" TargetMode="External"/><Relationship Id="rId3" Type="http://schemas.openxmlformats.org/officeDocument/2006/relationships/hyperlink" Target="https://mission-transition-ecologique.beta.gouv.fr/aides-entreprise/coup-de-pouce-chauffage" TargetMode="External"/><Relationship Id="rId7" Type="http://schemas.openxmlformats.org/officeDocument/2006/relationships/hyperlink" Target="https://mission-transition-ecologique.beta.gouv.fr/aides-entreprise/renovation-petit-tertiaire-prive" TargetMode="External"/><Relationship Id="rId12" Type="http://schemas.openxmlformats.org/officeDocument/2006/relationships/hyperlink" Target="https://mission-transition-ecologique.beta.gouv.fr/aides-entreprise/pret-vert" TargetMode="External"/><Relationship Id="rId2" Type="http://schemas.openxmlformats.org/officeDocument/2006/relationships/hyperlink" Target="https://mission-transition-ecologique.beta.gouv.fr/aides-entreprise/tremplin" TargetMode="External"/><Relationship Id="rId16" Type="http://schemas.openxmlformats.org/officeDocument/2006/relationships/hyperlink" Target="https://mission-transition-ecologique.beta.gouv.fr/aides-entreprise/visite-energie" TargetMode="External"/><Relationship Id="rId1" Type="http://schemas.openxmlformats.org/officeDocument/2006/relationships/hyperlink" Target="https://mission-transition-ecologique.beta.gouv.fr/aides-entreprise/bonus-ecologique" TargetMode="External"/><Relationship Id="rId6" Type="http://schemas.openxmlformats.org/officeDocument/2006/relationships/hyperlink" Target="https://mission-transition-ecologique.beta.gouv.fr/aides-entreprise/renovation-energetique" TargetMode="External"/><Relationship Id="rId11" Type="http://schemas.openxmlformats.org/officeDocument/2006/relationships/hyperlink" Target="https://mission-transition-ecologique.beta.gouv.fr/aides-entreprise/etude-solaire-thermique" TargetMode="External"/><Relationship Id="rId5" Type="http://schemas.openxmlformats.org/officeDocument/2006/relationships/hyperlink" Target="https://mission-transition-ecologique.beta.gouv.fr/aides-entreprise/fonds-tourisme-durable" TargetMode="External"/><Relationship Id="rId15" Type="http://schemas.openxmlformats.org/officeDocument/2006/relationships/hyperlink" Target="https://mission-transition-ecologique.beta.gouv.fr/aides-entreprise/pret-action-climat" TargetMode="External"/><Relationship Id="rId10" Type="http://schemas.openxmlformats.org/officeDocument/2006/relationships/hyperlink" Target="https://mission-transition-ecologique.beta.gouv.fr/aides-entreprise/eco-defis-des-artisans-et-des-commercants" TargetMode="External"/><Relationship Id="rId4" Type="http://schemas.openxmlformats.org/officeDocument/2006/relationships/hyperlink" Target="https://mission-transition-ecologique.beta.gouv.fr/aides-entreprise/formations-rse" TargetMode="External"/><Relationship Id="rId9" Type="http://schemas.openxmlformats.org/officeDocument/2006/relationships/hyperlink" Target="https://mission-transition-ecologique.beta.gouv.fr/aides-entreprise/baisse-les-watts" TargetMode="External"/><Relationship Id="rId14" Type="http://schemas.openxmlformats.org/officeDocument/2006/relationships/hyperlink" Target="https://mission-transition-ecologique.beta.gouv.fr/aides-entreprise/diag-perf-immo"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betagouv/transition-ecologique-entreprises-widget/blob/main/packages/data/programs/accelerateur-decarbonation.yaml" TargetMode="External"/><Relationship Id="rId2" Type="http://schemas.openxmlformats.org/officeDocument/2006/relationships/hyperlink" Target="mailto:...@gmail.com" TargetMode="External"/><Relationship Id="rId1" Type="http://schemas.openxmlformats.org/officeDocument/2006/relationships/hyperlink" Target="https://annuaire-entreprises.data.gouv.fr/etablissement/79497019400013" TargetMode="External"/><Relationship Id="rId4" Type="http://schemas.openxmlformats.org/officeDocument/2006/relationships/hyperlink" Target="https://xxxxxxxbonus-ecologiq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20"/>
  <sheetViews>
    <sheetView tabSelected="1" workbookViewId="0">
      <pane ySplit="1" topLeftCell="A2" activePane="bottomLeft" state="frozen"/>
      <selection pane="bottomLeft" activeCell="B398" sqref="B398"/>
    </sheetView>
  </sheetViews>
  <sheetFormatPr defaultColWidth="9.140625" defaultRowHeight="16.5" customHeight="1"/>
  <cols>
    <col min="1" max="1" width="20.42578125" style="25" customWidth="1"/>
    <col min="2" max="2" width="20.5703125" style="20" customWidth="1"/>
    <col min="3" max="3" width="14.140625" style="20" customWidth="1"/>
    <col min="4" max="4" width="11.85546875" style="20" customWidth="1"/>
    <col min="5" max="5" width="18.5703125" style="26" customWidth="1"/>
    <col min="6" max="6" width="32" style="8" customWidth="1"/>
    <col min="7" max="7" width="10.7109375" style="28" customWidth="1"/>
    <col min="8" max="8" width="17.28515625" style="27" customWidth="1"/>
    <col min="9" max="9" width="24.7109375" style="20" customWidth="1"/>
    <col min="10" max="10" width="8.85546875" style="20" customWidth="1"/>
    <col min="11" max="11" width="12.28515625" style="22" customWidth="1"/>
    <col min="12" max="12" width="8.7109375" style="22" customWidth="1"/>
    <col min="13" max="13" width="9.140625" style="23"/>
    <col min="14" max="14" width="4.5703125" style="29" customWidth="1"/>
    <col min="15" max="15" width="1.5703125" style="29" customWidth="1"/>
    <col min="16" max="16" width="2.140625" style="29" customWidth="1"/>
    <col min="17" max="17" width="1.85546875" style="29" customWidth="1"/>
    <col min="18" max="18" width="3" style="29" customWidth="1"/>
    <col min="19" max="20" width="2.140625" style="29" customWidth="1"/>
    <col min="21" max="21" width="4.42578125" style="29" customWidth="1"/>
    <col min="22" max="22" width="2" style="29" hidden="1" customWidth="1"/>
    <col min="23" max="23" width="2" style="29" customWidth="1"/>
    <col min="24" max="24" width="14.28515625" style="23" customWidth="1"/>
    <col min="25" max="25" width="10.85546875" style="23" customWidth="1"/>
    <col min="26" max="26" width="6" style="23" customWidth="1"/>
    <col min="27" max="27" width="11.140625" style="23" customWidth="1"/>
    <col min="28" max="28" width="6.85546875" style="23" customWidth="1"/>
    <col min="29" max="29" width="13.85546875" style="8" customWidth="1"/>
    <col min="30" max="30" width="36.5703125" style="8" customWidth="1"/>
    <col min="31" max="31" width="10.85546875" style="5" customWidth="1"/>
    <col min="32" max="33" width="8.85546875" style="5" customWidth="1"/>
    <col min="34" max="36" width="9.140625" style="8" bestFit="1" customWidth="1"/>
    <col min="37" max="38" width="36.140625" style="24" customWidth="1"/>
    <col min="39" max="39" width="10.140625" style="8" bestFit="1" customWidth="1"/>
    <col min="40" max="41" width="12.42578125" style="8" bestFit="1" customWidth="1"/>
    <col min="42" max="16384" width="9.140625" style="8"/>
  </cols>
  <sheetData>
    <row r="1" spans="1:39" ht="16.5" customHeight="1">
      <c r="A1" s="30" t="s">
        <v>0</v>
      </c>
      <c r="B1" s="31" t="s">
        <v>1</v>
      </c>
      <c r="C1" s="31" t="s">
        <v>2</v>
      </c>
      <c r="D1" s="31" t="s">
        <v>3</v>
      </c>
      <c r="E1" s="32" t="s">
        <v>4</v>
      </c>
      <c r="F1" s="33" t="s">
        <v>5</v>
      </c>
      <c r="G1" s="34" t="s">
        <v>6</v>
      </c>
      <c r="H1" s="35" t="s">
        <v>7</v>
      </c>
      <c r="I1" s="31" t="s">
        <v>8</v>
      </c>
      <c r="J1" s="31" t="s">
        <v>9</v>
      </c>
      <c r="K1" s="33" t="s">
        <v>10</v>
      </c>
      <c r="L1" s="33" t="s">
        <v>11</v>
      </c>
      <c r="M1" s="36" t="s">
        <v>12</v>
      </c>
      <c r="N1" s="37" t="s">
        <v>13</v>
      </c>
      <c r="O1" s="37" t="s">
        <v>14</v>
      </c>
      <c r="P1" s="37" t="s">
        <v>15</v>
      </c>
      <c r="Q1" s="37" t="s">
        <v>16</v>
      </c>
      <c r="R1" s="37" t="s">
        <v>17</v>
      </c>
      <c r="S1" s="37" t="s">
        <v>18</v>
      </c>
      <c r="T1" s="37" t="s">
        <v>19</v>
      </c>
      <c r="U1" s="37" t="s">
        <v>20</v>
      </c>
      <c r="V1" s="37" t="s">
        <v>21</v>
      </c>
      <c r="W1" s="37" t="s">
        <v>4</v>
      </c>
      <c r="X1" s="36" t="s">
        <v>22</v>
      </c>
      <c r="Y1" s="36" t="s">
        <v>23</v>
      </c>
      <c r="Z1" s="36" t="s">
        <v>24</v>
      </c>
      <c r="AA1" s="36" t="s">
        <v>25</v>
      </c>
      <c r="AB1" s="36" t="s">
        <v>26</v>
      </c>
      <c r="AC1" s="38" t="s">
        <v>27</v>
      </c>
      <c r="AD1" s="38" t="s">
        <v>28</v>
      </c>
      <c r="AE1" s="88" t="s">
        <v>29</v>
      </c>
      <c r="AF1" s="88"/>
      <c r="AG1" s="88"/>
      <c r="AH1" s="33" t="s">
        <v>30</v>
      </c>
      <c r="AI1" s="33" t="s">
        <v>31</v>
      </c>
      <c r="AJ1" s="33" t="s">
        <v>32</v>
      </c>
      <c r="AK1" s="39" t="s">
        <v>33</v>
      </c>
      <c r="AL1" s="39" t="s">
        <v>34</v>
      </c>
      <c r="AM1" s="40"/>
    </row>
    <row r="2" spans="1:39" ht="16.5" customHeight="1">
      <c r="A2" s="30">
        <v>45086</v>
      </c>
      <c r="B2" s="31" t="s">
        <v>35</v>
      </c>
      <c r="C2" s="31" t="s">
        <v>36</v>
      </c>
      <c r="D2" s="31" t="s">
        <v>37</v>
      </c>
      <c r="E2" s="32">
        <v>79497019400013</v>
      </c>
      <c r="F2" s="33" t="s">
        <v>38</v>
      </c>
      <c r="G2" s="34" t="s">
        <v>39</v>
      </c>
      <c r="H2" s="35">
        <v>660732078</v>
      </c>
      <c r="I2" s="31"/>
      <c r="J2" s="31"/>
      <c r="K2" s="33"/>
      <c r="L2" s="33"/>
      <c r="M2" s="41" t="s">
        <v>40</v>
      </c>
      <c r="N2" s="42"/>
      <c r="O2" s="42"/>
      <c r="P2" s="42"/>
      <c r="Q2" s="42"/>
      <c r="R2" s="42"/>
      <c r="S2" s="42"/>
      <c r="T2" s="42"/>
      <c r="U2" s="42"/>
      <c r="V2" s="42"/>
      <c r="W2" s="42"/>
      <c r="X2" s="41"/>
      <c r="Y2" s="41"/>
      <c r="Z2" s="41"/>
      <c r="AA2" s="41"/>
      <c r="AB2" s="41"/>
      <c r="AC2" s="43">
        <v>45086</v>
      </c>
      <c r="AD2" s="44" t="s">
        <v>41</v>
      </c>
      <c r="AE2" s="88" t="s">
        <v>41</v>
      </c>
      <c r="AF2" s="88"/>
      <c r="AG2" s="88"/>
      <c r="AH2" s="33" t="s">
        <v>42</v>
      </c>
      <c r="AI2" s="45" t="s">
        <v>43</v>
      </c>
      <c r="AJ2" s="33" t="s">
        <v>44</v>
      </c>
      <c r="AK2" s="46" t="s">
        <v>45</v>
      </c>
      <c r="AL2" s="39" t="s">
        <v>46</v>
      </c>
      <c r="AM2" s="40"/>
    </row>
    <row r="3" spans="1:39" ht="16.5" customHeight="1">
      <c r="A3" s="30">
        <v>45087</v>
      </c>
      <c r="B3" s="31" t="s">
        <v>47</v>
      </c>
      <c r="C3" s="31" t="s">
        <v>48</v>
      </c>
      <c r="D3" s="31" t="s">
        <v>49</v>
      </c>
      <c r="E3" s="32">
        <v>75009686900011</v>
      </c>
      <c r="F3" s="33" t="s">
        <v>50</v>
      </c>
      <c r="G3" s="34" t="s">
        <v>51</v>
      </c>
      <c r="H3" s="35">
        <v>673576650</v>
      </c>
      <c r="I3" s="31"/>
      <c r="J3" s="31"/>
      <c r="K3" s="33"/>
      <c r="L3" s="33"/>
      <c r="M3" s="41" t="s">
        <v>40</v>
      </c>
      <c r="N3" s="42"/>
      <c r="O3" s="42"/>
      <c r="P3" s="42"/>
      <c r="Q3" s="42"/>
      <c r="R3" s="42"/>
      <c r="S3" s="42"/>
      <c r="T3" s="42"/>
      <c r="U3" s="42"/>
      <c r="V3" s="42"/>
      <c r="W3" s="42"/>
      <c r="X3" s="41"/>
      <c r="Y3" s="41"/>
      <c r="Z3" s="41"/>
      <c r="AA3" s="41"/>
      <c r="AB3" s="41"/>
      <c r="AC3" s="43">
        <v>45092</v>
      </c>
      <c r="AD3" s="47" t="s">
        <v>52</v>
      </c>
      <c r="AE3" s="88" t="s">
        <v>53</v>
      </c>
      <c r="AF3" s="88"/>
      <c r="AG3" s="88"/>
      <c r="AH3" s="33" t="s">
        <v>42</v>
      </c>
      <c r="AI3" s="45" t="s">
        <v>54</v>
      </c>
      <c r="AJ3" s="33" t="s">
        <v>55</v>
      </c>
      <c r="AK3" s="39" t="s">
        <v>56</v>
      </c>
      <c r="AL3" s="39"/>
      <c r="AM3" s="40"/>
    </row>
    <row r="4" spans="1:39" ht="16.5" customHeight="1">
      <c r="A4" s="30">
        <v>45092</v>
      </c>
      <c r="B4" s="31" t="s">
        <v>57</v>
      </c>
      <c r="C4" s="31" t="s">
        <v>58</v>
      </c>
      <c r="D4" s="31" t="s">
        <v>59</v>
      </c>
      <c r="E4" s="32">
        <v>41089287100022</v>
      </c>
      <c r="F4" s="33" t="s">
        <v>60</v>
      </c>
      <c r="G4" s="34" t="s">
        <v>61</v>
      </c>
      <c r="H4" s="35">
        <v>608481246</v>
      </c>
      <c r="I4" s="31"/>
      <c r="J4" s="31"/>
      <c r="K4" s="33"/>
      <c r="L4" s="33"/>
      <c r="M4" s="41" t="s">
        <v>40</v>
      </c>
      <c r="N4" s="42"/>
      <c r="O4" s="42"/>
      <c r="P4" s="42"/>
      <c r="Q4" s="42"/>
      <c r="R4" s="42"/>
      <c r="S4" s="42"/>
      <c r="T4" s="42"/>
      <c r="U4" s="42"/>
      <c r="V4" s="42"/>
      <c r="W4" s="42"/>
      <c r="X4" s="41"/>
      <c r="Y4" s="41"/>
      <c r="Z4" s="41"/>
      <c r="AA4" s="41"/>
      <c r="AB4" s="41"/>
      <c r="AC4" s="43">
        <v>45093</v>
      </c>
      <c r="AD4" s="44" t="s">
        <v>41</v>
      </c>
      <c r="AE4" s="88" t="s">
        <v>41</v>
      </c>
      <c r="AF4" s="88"/>
      <c r="AG4" s="88"/>
      <c r="AH4" s="33" t="s">
        <v>62</v>
      </c>
      <c r="AI4" s="45" t="s">
        <v>63</v>
      </c>
      <c r="AJ4" s="33" t="s">
        <v>64</v>
      </c>
      <c r="AK4" s="48" t="s">
        <v>65</v>
      </c>
      <c r="AL4" s="49" t="s">
        <v>66</v>
      </c>
      <c r="AM4" s="40"/>
    </row>
    <row r="5" spans="1:39" ht="16.5" customHeight="1">
      <c r="A5" s="30">
        <v>45092</v>
      </c>
      <c r="B5" s="31" t="s">
        <v>67</v>
      </c>
      <c r="C5" s="31" t="s">
        <v>68</v>
      </c>
      <c r="D5" s="31" t="s">
        <v>69</v>
      </c>
      <c r="E5" s="32">
        <v>91485098700019</v>
      </c>
      <c r="F5" s="33" t="s">
        <v>70</v>
      </c>
      <c r="G5" s="34" t="s">
        <v>71</v>
      </c>
      <c r="H5" s="35">
        <v>641571512</v>
      </c>
      <c r="I5" s="31"/>
      <c r="J5" s="31"/>
      <c r="K5" s="33"/>
      <c r="L5" s="33"/>
      <c r="M5" s="41" t="s">
        <v>40</v>
      </c>
      <c r="N5" s="42"/>
      <c r="O5" s="42"/>
      <c r="P5" s="42"/>
      <c r="Q5" s="42"/>
      <c r="R5" s="42"/>
      <c r="S5" s="42"/>
      <c r="T5" s="42"/>
      <c r="U5" s="42"/>
      <c r="V5" s="42"/>
      <c r="W5" s="42"/>
      <c r="X5" s="41"/>
      <c r="Y5" s="41"/>
      <c r="Z5" s="41"/>
      <c r="AA5" s="41"/>
      <c r="AB5" s="41"/>
      <c r="AC5" s="43">
        <v>45093</v>
      </c>
      <c r="AD5" s="94" t="s">
        <v>72</v>
      </c>
      <c r="AE5" s="90" t="s">
        <v>73</v>
      </c>
      <c r="AF5" s="88"/>
      <c r="AG5" s="88"/>
      <c r="AH5" s="33" t="s">
        <v>42</v>
      </c>
      <c r="AI5" s="45" t="s">
        <v>74</v>
      </c>
      <c r="AJ5" s="33" t="s">
        <v>75</v>
      </c>
      <c r="AK5" s="39" t="s">
        <v>76</v>
      </c>
      <c r="AL5" s="39"/>
      <c r="AM5" s="40"/>
    </row>
    <row r="6" spans="1:39" ht="16.5" customHeight="1">
      <c r="A6" s="30">
        <v>45093</v>
      </c>
      <c r="B6" s="31" t="s">
        <v>77</v>
      </c>
      <c r="C6" s="31" t="s">
        <v>78</v>
      </c>
      <c r="D6" s="31" t="s">
        <v>79</v>
      </c>
      <c r="E6" s="32">
        <v>89349622400013</v>
      </c>
      <c r="F6" s="33" t="s">
        <v>80</v>
      </c>
      <c r="G6" s="34"/>
      <c r="H6" s="35">
        <v>767674423</v>
      </c>
      <c r="I6" s="31"/>
      <c r="J6" s="31"/>
      <c r="K6" s="33"/>
      <c r="L6" s="33"/>
      <c r="M6" s="41" t="s">
        <v>40</v>
      </c>
      <c r="N6" s="42"/>
      <c r="O6" s="42"/>
      <c r="P6" s="42"/>
      <c r="Q6" s="42"/>
      <c r="R6" s="42"/>
      <c r="S6" s="42"/>
      <c r="T6" s="42"/>
      <c r="U6" s="42"/>
      <c r="V6" s="42"/>
      <c r="W6" s="42"/>
      <c r="X6" s="41"/>
      <c r="Y6" s="41"/>
      <c r="Z6" s="41"/>
      <c r="AA6" s="41"/>
      <c r="AB6" s="41"/>
      <c r="AC6" s="43">
        <v>45093</v>
      </c>
      <c r="AD6" s="47" t="s">
        <v>81</v>
      </c>
      <c r="AE6" s="88" t="s">
        <v>53</v>
      </c>
      <c r="AF6" s="88"/>
      <c r="AG6" s="88"/>
      <c r="AH6" s="33" t="s">
        <v>42</v>
      </c>
      <c r="AI6" s="45" t="s">
        <v>82</v>
      </c>
      <c r="AJ6" s="33" t="s">
        <v>83</v>
      </c>
      <c r="AK6" s="39" t="s">
        <v>84</v>
      </c>
      <c r="AL6" s="39"/>
      <c r="AM6" s="40"/>
    </row>
    <row r="7" spans="1:39" ht="16.5" customHeight="1">
      <c r="A7" s="30">
        <v>45096</v>
      </c>
      <c r="B7" s="31" t="s">
        <v>85</v>
      </c>
      <c r="C7" s="31" t="s">
        <v>86</v>
      </c>
      <c r="D7" s="31" t="s">
        <v>87</v>
      </c>
      <c r="E7" s="32">
        <v>30299790300026</v>
      </c>
      <c r="F7" s="33" t="s">
        <v>88</v>
      </c>
      <c r="G7" s="50" t="s">
        <v>89</v>
      </c>
      <c r="H7" s="35">
        <v>609664909</v>
      </c>
      <c r="I7" s="31"/>
      <c r="J7" s="31"/>
      <c r="K7" s="33"/>
      <c r="L7" s="33"/>
      <c r="M7" s="41" t="s">
        <v>40</v>
      </c>
      <c r="N7" s="42"/>
      <c r="O7" s="42"/>
      <c r="P7" s="42"/>
      <c r="Q7" s="42"/>
      <c r="R7" s="42"/>
      <c r="S7" s="42"/>
      <c r="T7" s="42"/>
      <c r="U7" s="42"/>
      <c r="V7" s="42"/>
      <c r="W7" s="42"/>
      <c r="X7" s="41"/>
      <c r="Y7" s="41"/>
      <c r="Z7" s="41"/>
      <c r="AA7" s="41"/>
      <c r="AB7" s="41"/>
      <c r="AC7" s="43">
        <v>45100</v>
      </c>
      <c r="AD7" s="44" t="s">
        <v>72</v>
      </c>
      <c r="AE7" s="90" t="s">
        <v>73</v>
      </c>
      <c r="AF7" s="88"/>
      <c r="AG7" s="88"/>
      <c r="AH7" s="33" t="s">
        <v>62</v>
      </c>
      <c r="AI7" s="45" t="s">
        <v>90</v>
      </c>
      <c r="AJ7" s="33" t="s">
        <v>91</v>
      </c>
      <c r="AK7" s="51" t="s">
        <v>92</v>
      </c>
      <c r="AL7" s="39" t="s">
        <v>93</v>
      </c>
      <c r="AM7" s="40"/>
    </row>
    <row r="8" spans="1:39" ht="16.5" customHeight="1">
      <c r="A8" s="30">
        <v>45099</v>
      </c>
      <c r="B8" s="31" t="s">
        <v>94</v>
      </c>
      <c r="C8" s="31" t="s">
        <v>95</v>
      </c>
      <c r="D8" s="31" t="s">
        <v>96</v>
      </c>
      <c r="E8" s="32">
        <v>518808001</v>
      </c>
      <c r="F8" s="33" t="s">
        <v>97</v>
      </c>
      <c r="G8" s="34" t="s">
        <v>98</v>
      </c>
      <c r="H8" s="35">
        <v>609571798</v>
      </c>
      <c r="I8" s="31"/>
      <c r="J8" s="31"/>
      <c r="K8" s="33"/>
      <c r="L8" s="33"/>
      <c r="M8" s="41" t="s">
        <v>40</v>
      </c>
      <c r="N8" s="42"/>
      <c r="O8" s="42"/>
      <c r="P8" s="42"/>
      <c r="Q8" s="42"/>
      <c r="R8" s="42"/>
      <c r="S8" s="42"/>
      <c r="T8" s="42"/>
      <c r="U8" s="42"/>
      <c r="V8" s="42"/>
      <c r="W8" s="42"/>
      <c r="X8" s="41"/>
      <c r="Y8" s="41"/>
      <c r="Z8" s="41"/>
      <c r="AA8" s="41"/>
      <c r="AB8" s="41"/>
      <c r="AC8" s="43">
        <v>45104</v>
      </c>
      <c r="AD8" s="47" t="s">
        <v>99</v>
      </c>
      <c r="AE8" s="88" t="s">
        <v>53</v>
      </c>
      <c r="AF8" s="88"/>
      <c r="AG8" s="88"/>
      <c r="AH8" s="33" t="s">
        <v>100</v>
      </c>
      <c r="AI8" s="33"/>
      <c r="AJ8" s="33"/>
      <c r="AK8" s="39"/>
      <c r="AL8" s="39"/>
      <c r="AM8" s="40"/>
    </row>
    <row r="9" spans="1:39" ht="16.5" customHeight="1">
      <c r="A9" s="30">
        <v>45099</v>
      </c>
      <c r="B9" s="31" t="s">
        <v>101</v>
      </c>
      <c r="C9" s="31" t="s">
        <v>102</v>
      </c>
      <c r="D9" s="31" t="s">
        <v>103</v>
      </c>
      <c r="E9" s="32">
        <v>52016594500012</v>
      </c>
      <c r="F9" s="33" t="s">
        <v>104</v>
      </c>
      <c r="G9" s="34" t="s">
        <v>105</v>
      </c>
      <c r="H9" s="35">
        <v>764202147</v>
      </c>
      <c r="I9" s="31"/>
      <c r="J9" s="31"/>
      <c r="K9" s="33"/>
      <c r="L9" s="33"/>
      <c r="M9" s="41" t="s">
        <v>40</v>
      </c>
      <c r="N9" s="42"/>
      <c r="O9" s="42"/>
      <c r="P9" s="42"/>
      <c r="Q9" s="42"/>
      <c r="R9" s="42"/>
      <c r="S9" s="42"/>
      <c r="T9" s="42"/>
      <c r="U9" s="42"/>
      <c r="V9" s="42"/>
      <c r="W9" s="42"/>
      <c r="X9" s="41"/>
      <c r="Y9" s="41"/>
      <c r="Z9" s="41"/>
      <c r="AA9" s="41"/>
      <c r="AB9" s="41"/>
      <c r="AC9" s="43">
        <v>45104</v>
      </c>
      <c r="AD9" s="52" t="s">
        <v>72</v>
      </c>
      <c r="AE9" s="90" t="s">
        <v>73</v>
      </c>
      <c r="AF9" s="88"/>
      <c r="AG9" s="88"/>
      <c r="AH9" s="33" t="s">
        <v>42</v>
      </c>
      <c r="AI9" s="45" t="s">
        <v>106</v>
      </c>
      <c r="AJ9" s="33" t="s">
        <v>107</v>
      </c>
      <c r="AK9" s="39" t="s">
        <v>76</v>
      </c>
      <c r="AL9" s="39"/>
      <c r="AM9" s="40"/>
    </row>
    <row r="10" spans="1:39" ht="16.5" customHeight="1">
      <c r="A10" s="30">
        <v>45107</v>
      </c>
      <c r="B10" s="31" t="s">
        <v>108</v>
      </c>
      <c r="C10" s="31" t="s">
        <v>109</v>
      </c>
      <c r="D10" s="31" t="s">
        <v>110</v>
      </c>
      <c r="E10" s="32">
        <v>31363136800013</v>
      </c>
      <c r="F10" s="33" t="s">
        <v>111</v>
      </c>
      <c r="G10" s="34" t="s">
        <v>112</v>
      </c>
      <c r="H10" s="35">
        <v>671570967</v>
      </c>
      <c r="I10" s="31" t="s">
        <v>113</v>
      </c>
      <c r="J10" s="31"/>
      <c r="K10" s="33" t="s">
        <v>114</v>
      </c>
      <c r="L10" s="33"/>
      <c r="M10" s="41" t="s">
        <v>40</v>
      </c>
      <c r="N10" s="42"/>
      <c r="O10" s="42"/>
      <c r="P10" s="42"/>
      <c r="Q10" s="42"/>
      <c r="R10" s="42"/>
      <c r="S10" s="42"/>
      <c r="T10" s="42"/>
      <c r="U10" s="42"/>
      <c r="V10" s="42"/>
      <c r="W10" s="42"/>
      <c r="X10" s="41"/>
      <c r="Y10" s="41"/>
      <c r="Z10" s="41"/>
      <c r="AA10" s="41"/>
      <c r="AB10" s="41"/>
      <c r="AC10" s="43">
        <v>45111</v>
      </c>
      <c r="AD10" s="44" t="s">
        <v>41</v>
      </c>
      <c r="AE10" s="88" t="s">
        <v>41</v>
      </c>
      <c r="AF10" s="88"/>
      <c r="AG10" s="88"/>
      <c r="AH10" s="33" t="s">
        <v>100</v>
      </c>
      <c r="AI10" s="45" t="s">
        <v>115</v>
      </c>
      <c r="AJ10" s="33" t="s">
        <v>116</v>
      </c>
      <c r="AK10" s="53" t="s">
        <v>117</v>
      </c>
      <c r="AL10" s="39" t="s">
        <v>118</v>
      </c>
      <c r="AM10" s="40"/>
    </row>
    <row r="11" spans="1:39" ht="16.5" customHeight="1">
      <c r="A11" s="30">
        <v>45108</v>
      </c>
      <c r="B11" s="30">
        <v>45108</v>
      </c>
      <c r="C11" s="31" t="s">
        <v>119</v>
      </c>
      <c r="D11" s="31" t="s">
        <v>120</v>
      </c>
      <c r="E11" s="32">
        <v>41279654200014</v>
      </c>
      <c r="F11" s="33" t="s">
        <v>121</v>
      </c>
      <c r="G11" s="34" t="s">
        <v>122</v>
      </c>
      <c r="H11" s="35">
        <v>656672211</v>
      </c>
      <c r="I11" s="31" t="s">
        <v>123</v>
      </c>
      <c r="J11" s="31"/>
      <c r="K11" s="33" t="s">
        <v>124</v>
      </c>
      <c r="L11" s="33"/>
      <c r="M11" s="41" t="s">
        <v>40</v>
      </c>
      <c r="N11" s="42"/>
      <c r="O11" s="42"/>
      <c r="P11" s="42"/>
      <c r="Q11" s="42"/>
      <c r="R11" s="42"/>
      <c r="S11" s="42"/>
      <c r="T11" s="42"/>
      <c r="U11" s="42"/>
      <c r="V11" s="42"/>
      <c r="W11" s="42"/>
      <c r="X11" s="41"/>
      <c r="Y11" s="41"/>
      <c r="Z11" s="41"/>
      <c r="AA11" s="41" t="s">
        <v>125</v>
      </c>
      <c r="AB11" s="41"/>
      <c r="AC11" s="43">
        <v>45111</v>
      </c>
      <c r="AD11" s="44" t="s">
        <v>41</v>
      </c>
      <c r="AE11" s="88" t="s">
        <v>41</v>
      </c>
      <c r="AF11" s="88"/>
      <c r="AG11" s="88"/>
      <c r="AH11" s="33" t="s">
        <v>62</v>
      </c>
      <c r="AI11" s="45" t="s">
        <v>126</v>
      </c>
      <c r="AJ11" s="33" t="s">
        <v>91</v>
      </c>
      <c r="AK11" s="54" t="s">
        <v>127</v>
      </c>
      <c r="AL11" s="55" t="s">
        <v>128</v>
      </c>
      <c r="AM11" s="40"/>
    </row>
    <row r="12" spans="1:39" ht="16.5" customHeight="1">
      <c r="A12" s="30">
        <v>45112</v>
      </c>
      <c r="B12" s="31" t="s">
        <v>129</v>
      </c>
      <c r="C12" s="31" t="s">
        <v>130</v>
      </c>
      <c r="D12" s="31" t="s">
        <v>131</v>
      </c>
      <c r="E12" s="32">
        <v>84330363700022</v>
      </c>
      <c r="F12" s="33" t="s">
        <v>132</v>
      </c>
      <c r="G12" s="34" t="s">
        <v>133</v>
      </c>
      <c r="H12" s="35">
        <v>763337188</v>
      </c>
      <c r="I12" s="31" t="s">
        <v>134</v>
      </c>
      <c r="J12" s="31"/>
      <c r="K12" s="33" t="s">
        <v>135</v>
      </c>
      <c r="L12" s="33"/>
      <c r="M12" s="41" t="s">
        <v>40</v>
      </c>
      <c r="N12" s="42"/>
      <c r="O12" s="42"/>
      <c r="P12" s="42"/>
      <c r="Q12" s="42"/>
      <c r="R12" s="42"/>
      <c r="S12" s="42"/>
      <c r="T12" s="42"/>
      <c r="U12" s="42"/>
      <c r="V12" s="42"/>
      <c r="W12" s="42"/>
      <c r="X12" s="41"/>
      <c r="Y12" s="41"/>
      <c r="Z12" s="41"/>
      <c r="AA12" s="41"/>
      <c r="AB12" s="41"/>
      <c r="AC12" s="43">
        <v>45118</v>
      </c>
      <c r="AD12" s="56" t="s">
        <v>136</v>
      </c>
      <c r="AE12" s="88" t="s">
        <v>53</v>
      </c>
      <c r="AF12" s="88"/>
      <c r="AG12" s="88"/>
      <c r="AH12" s="33" t="s">
        <v>137</v>
      </c>
      <c r="AI12" s="45" t="s">
        <v>138</v>
      </c>
      <c r="AJ12" s="33" t="s">
        <v>91</v>
      </c>
      <c r="AK12" s="39" t="s">
        <v>139</v>
      </c>
      <c r="AL12" s="39"/>
      <c r="AM12" s="40"/>
    </row>
    <row r="13" spans="1:39" ht="16.5" customHeight="1">
      <c r="A13" s="30">
        <v>45120</v>
      </c>
      <c r="B13" s="31" t="s">
        <v>140</v>
      </c>
      <c r="C13" s="31" t="s">
        <v>141</v>
      </c>
      <c r="D13" s="31" t="s">
        <v>142</v>
      </c>
      <c r="E13" s="32"/>
      <c r="F13" s="33" t="s">
        <v>143</v>
      </c>
      <c r="G13" s="34"/>
      <c r="H13" s="35">
        <v>607142744</v>
      </c>
      <c r="I13" s="31" t="s">
        <v>113</v>
      </c>
      <c r="J13" s="31"/>
      <c r="K13" s="33" t="s">
        <v>114</v>
      </c>
      <c r="L13" s="33"/>
      <c r="M13" s="41" t="s">
        <v>40</v>
      </c>
      <c r="N13" s="42"/>
      <c r="O13" s="42"/>
      <c r="P13" s="42"/>
      <c r="Q13" s="42"/>
      <c r="R13" s="42"/>
      <c r="S13" s="42"/>
      <c r="T13" s="42"/>
      <c r="U13" s="42"/>
      <c r="V13" s="42"/>
      <c r="W13" s="42"/>
      <c r="X13" s="41"/>
      <c r="Y13" s="41"/>
      <c r="Z13" s="41"/>
      <c r="AA13" s="41"/>
      <c r="AB13" s="41" t="s">
        <v>144</v>
      </c>
      <c r="AC13" s="43">
        <v>45124</v>
      </c>
      <c r="AD13" s="47" t="s">
        <v>81</v>
      </c>
      <c r="AE13" s="88" t="s">
        <v>53</v>
      </c>
      <c r="AF13" s="88"/>
      <c r="AG13" s="88"/>
      <c r="AH13" s="33" t="s">
        <v>137</v>
      </c>
      <c r="AI13" s="45" t="s">
        <v>145</v>
      </c>
      <c r="AJ13" s="33"/>
      <c r="AK13" s="39"/>
      <c r="AL13" s="39"/>
      <c r="AM13" s="40"/>
    </row>
    <row r="14" spans="1:39" ht="16.5" customHeight="1">
      <c r="A14" s="30">
        <v>45138</v>
      </c>
      <c r="B14" s="31" t="s">
        <v>146</v>
      </c>
      <c r="C14" s="31" t="s">
        <v>147</v>
      </c>
      <c r="D14" s="31" t="s">
        <v>148</v>
      </c>
      <c r="E14" s="32">
        <v>44037106000011</v>
      </c>
      <c r="F14" s="33" t="s">
        <v>149</v>
      </c>
      <c r="G14" s="34"/>
      <c r="H14" s="35">
        <v>324540057</v>
      </c>
      <c r="I14" s="31" t="s">
        <v>113</v>
      </c>
      <c r="J14" s="31"/>
      <c r="K14" s="33" t="s">
        <v>114</v>
      </c>
      <c r="L14" s="33"/>
      <c r="M14" s="41" t="s">
        <v>40</v>
      </c>
      <c r="N14" s="42"/>
      <c r="O14" s="42"/>
      <c r="P14" s="42"/>
      <c r="Q14" s="42"/>
      <c r="R14" s="42"/>
      <c r="S14" s="42"/>
      <c r="T14" s="42"/>
      <c r="U14" s="42"/>
      <c r="V14" s="42"/>
      <c r="W14" s="42"/>
      <c r="X14" s="41"/>
      <c r="Y14" s="41"/>
      <c r="Z14" s="41"/>
      <c r="AA14" s="41"/>
      <c r="AB14" s="41"/>
      <c r="AC14" s="43">
        <v>45139</v>
      </c>
      <c r="AD14" s="44" t="s">
        <v>41</v>
      </c>
      <c r="AE14" s="88" t="s">
        <v>41</v>
      </c>
      <c r="AF14" s="88"/>
      <c r="AG14" s="88"/>
      <c r="AH14" s="33" t="s">
        <v>150</v>
      </c>
      <c r="AI14" s="45" t="s">
        <v>151</v>
      </c>
      <c r="AJ14" s="33" t="s">
        <v>91</v>
      </c>
      <c r="AK14" s="53" t="s">
        <v>152</v>
      </c>
      <c r="AL14" s="39"/>
      <c r="AM14" s="40"/>
    </row>
    <row r="15" spans="1:39" ht="16.5" customHeight="1">
      <c r="A15" s="30">
        <v>45161</v>
      </c>
      <c r="B15" s="31" t="s">
        <v>153</v>
      </c>
      <c r="C15" s="31" t="s">
        <v>154</v>
      </c>
      <c r="D15" s="31" t="s">
        <v>155</v>
      </c>
      <c r="E15" s="32">
        <v>40162301200036</v>
      </c>
      <c r="F15" s="33" t="s">
        <v>156</v>
      </c>
      <c r="G15" s="34"/>
      <c r="H15" s="35" t="s">
        <v>157</v>
      </c>
      <c r="I15" s="31" t="s">
        <v>113</v>
      </c>
      <c r="J15" s="31"/>
      <c r="K15" s="33" t="s">
        <v>124</v>
      </c>
      <c r="L15" s="33"/>
      <c r="M15" s="41" t="s">
        <v>40</v>
      </c>
      <c r="N15" s="42"/>
      <c r="O15" s="42"/>
      <c r="P15" s="42"/>
      <c r="Q15" s="42"/>
      <c r="R15" s="42"/>
      <c r="S15" s="42"/>
      <c r="T15" s="42"/>
      <c r="U15" s="42"/>
      <c r="V15" s="42"/>
      <c r="W15" s="42"/>
      <c r="X15" s="41"/>
      <c r="Y15" s="41"/>
      <c r="Z15" s="41"/>
      <c r="AA15" s="41"/>
      <c r="AB15" s="41" t="s">
        <v>144</v>
      </c>
      <c r="AC15" s="43">
        <v>45166</v>
      </c>
      <c r="AD15" s="44" t="s">
        <v>41</v>
      </c>
      <c r="AE15" s="88" t="s">
        <v>41</v>
      </c>
      <c r="AF15" s="88"/>
      <c r="AG15" s="88"/>
      <c r="AH15" s="33" t="s">
        <v>150</v>
      </c>
      <c r="AI15" s="45" t="s">
        <v>158</v>
      </c>
      <c r="AJ15" s="33" t="s">
        <v>91</v>
      </c>
      <c r="AK15" s="53" t="s">
        <v>159</v>
      </c>
      <c r="AL15" s="39"/>
      <c r="AM15" s="40"/>
    </row>
    <row r="16" spans="1:39" ht="16.5" customHeight="1">
      <c r="A16" s="30">
        <v>45161</v>
      </c>
      <c r="B16" s="31" t="s">
        <v>160</v>
      </c>
      <c r="C16" s="31" t="s">
        <v>161</v>
      </c>
      <c r="D16" s="31" t="s">
        <v>162</v>
      </c>
      <c r="E16" s="32">
        <v>91194568100011</v>
      </c>
      <c r="F16" s="33"/>
      <c r="G16" s="34"/>
      <c r="H16" s="35">
        <v>651495286</v>
      </c>
      <c r="I16" s="31" t="s">
        <v>113</v>
      </c>
      <c r="J16" s="31"/>
      <c r="K16" s="33" t="s">
        <v>114</v>
      </c>
      <c r="L16" s="33"/>
      <c r="M16" s="41" t="s">
        <v>40</v>
      </c>
      <c r="N16" s="42"/>
      <c r="O16" s="42"/>
      <c r="P16" s="42"/>
      <c r="Q16" s="42"/>
      <c r="R16" s="42"/>
      <c r="S16" s="42"/>
      <c r="T16" s="42"/>
      <c r="U16" s="42"/>
      <c r="V16" s="42"/>
      <c r="W16" s="42"/>
      <c r="X16" s="41"/>
      <c r="Y16" s="41"/>
      <c r="Z16" s="41"/>
      <c r="AA16" s="41"/>
      <c r="AB16" s="41" t="s">
        <v>144</v>
      </c>
      <c r="AC16" s="38"/>
      <c r="AD16" s="47" t="s">
        <v>163</v>
      </c>
      <c r="AE16" s="88" t="s">
        <v>53</v>
      </c>
      <c r="AF16" s="88"/>
      <c r="AG16" s="88"/>
      <c r="AH16" s="33"/>
      <c r="AI16" s="33"/>
      <c r="AJ16" s="33"/>
      <c r="AK16" s="39"/>
      <c r="AL16" s="39"/>
      <c r="AM16" s="40"/>
    </row>
    <row r="17" spans="1:39" ht="16.5" customHeight="1">
      <c r="A17" s="30">
        <v>45161</v>
      </c>
      <c r="B17" s="31" t="s">
        <v>164</v>
      </c>
      <c r="C17" s="31" t="s">
        <v>165</v>
      </c>
      <c r="D17" s="31" t="s">
        <v>166</v>
      </c>
      <c r="E17" s="32">
        <v>38350783700011</v>
      </c>
      <c r="F17" s="33" t="s">
        <v>167</v>
      </c>
      <c r="G17" s="34"/>
      <c r="H17" s="35">
        <v>789088054</v>
      </c>
      <c r="I17" s="31" t="s">
        <v>123</v>
      </c>
      <c r="J17" s="31"/>
      <c r="K17" s="33" t="s">
        <v>124</v>
      </c>
      <c r="L17" s="33"/>
      <c r="M17" s="41" t="s">
        <v>40</v>
      </c>
      <c r="N17" s="42"/>
      <c r="O17" s="42"/>
      <c r="P17" s="42"/>
      <c r="Q17" s="42"/>
      <c r="R17" s="42"/>
      <c r="S17" s="42"/>
      <c r="T17" s="42"/>
      <c r="U17" s="42"/>
      <c r="V17" s="42"/>
      <c r="W17" s="42"/>
      <c r="X17" s="41"/>
      <c r="Y17" s="41"/>
      <c r="Z17" s="41"/>
      <c r="AA17" s="41"/>
      <c r="AB17" s="41"/>
      <c r="AC17" s="43">
        <v>45176</v>
      </c>
      <c r="AD17" s="44" t="s">
        <v>41</v>
      </c>
      <c r="AE17" s="88" t="s">
        <v>41</v>
      </c>
      <c r="AF17" s="88"/>
      <c r="AG17" s="88"/>
      <c r="AH17" s="33" t="s">
        <v>150</v>
      </c>
      <c r="AI17" s="45" t="s">
        <v>168</v>
      </c>
      <c r="AJ17" s="33" t="s">
        <v>91</v>
      </c>
      <c r="AK17" s="57" t="s">
        <v>169</v>
      </c>
      <c r="AL17" s="39" t="s">
        <v>170</v>
      </c>
      <c r="AM17" s="40"/>
    </row>
    <row r="18" spans="1:39" ht="16.5" customHeight="1">
      <c r="A18" s="30">
        <v>45161</v>
      </c>
      <c r="B18" s="31" t="s">
        <v>171</v>
      </c>
      <c r="C18" s="31" t="s">
        <v>172</v>
      </c>
      <c r="D18" s="31" t="s">
        <v>173</v>
      </c>
      <c r="E18" s="32">
        <v>49814869100013</v>
      </c>
      <c r="F18" s="33" t="s">
        <v>174</v>
      </c>
      <c r="G18" s="34"/>
      <c r="H18" s="35">
        <v>615477382</v>
      </c>
      <c r="I18" s="31" t="s">
        <v>123</v>
      </c>
      <c r="J18" s="31"/>
      <c r="K18" s="33" t="s">
        <v>124</v>
      </c>
      <c r="L18" s="33"/>
      <c r="M18" s="41" t="s">
        <v>40</v>
      </c>
      <c r="N18" s="42"/>
      <c r="O18" s="42"/>
      <c r="P18" s="42"/>
      <c r="Q18" s="42"/>
      <c r="R18" s="42"/>
      <c r="S18" s="42"/>
      <c r="T18" s="42"/>
      <c r="U18" s="42"/>
      <c r="V18" s="42"/>
      <c r="W18" s="42"/>
      <c r="X18" s="41"/>
      <c r="Y18" s="41"/>
      <c r="Z18" s="41"/>
      <c r="AA18" s="41"/>
      <c r="AB18" s="41" t="s">
        <v>144</v>
      </c>
      <c r="AC18" s="43">
        <v>45166</v>
      </c>
      <c r="AD18" s="44" t="s">
        <v>41</v>
      </c>
      <c r="AE18" s="88" t="s">
        <v>41</v>
      </c>
      <c r="AF18" s="88"/>
      <c r="AG18" s="88"/>
      <c r="AH18" s="33" t="s">
        <v>150</v>
      </c>
      <c r="AI18" s="45" t="s">
        <v>175</v>
      </c>
      <c r="AJ18" s="33" t="s">
        <v>91</v>
      </c>
      <c r="AK18" s="51" t="s">
        <v>176</v>
      </c>
      <c r="AL18" s="39"/>
      <c r="AM18" s="40"/>
    </row>
    <row r="19" spans="1:39" ht="16.5" customHeight="1">
      <c r="A19" s="30">
        <v>45162</v>
      </c>
      <c r="B19" s="31" t="s">
        <v>177</v>
      </c>
      <c r="C19" s="31" t="s">
        <v>178</v>
      </c>
      <c r="D19" s="31" t="s">
        <v>179</v>
      </c>
      <c r="E19" s="32">
        <v>37950927600042</v>
      </c>
      <c r="F19" s="33" t="s">
        <v>180</v>
      </c>
      <c r="G19" s="34"/>
      <c r="H19" s="35">
        <v>631081279</v>
      </c>
      <c r="I19" s="31" t="s">
        <v>123</v>
      </c>
      <c r="J19" s="31"/>
      <c r="K19" s="33" t="s">
        <v>124</v>
      </c>
      <c r="L19" s="33"/>
      <c r="M19" s="41" t="s">
        <v>40</v>
      </c>
      <c r="N19" s="42"/>
      <c r="O19" s="42"/>
      <c r="P19" s="42"/>
      <c r="Q19" s="42"/>
      <c r="R19" s="42"/>
      <c r="S19" s="42"/>
      <c r="T19" s="42"/>
      <c r="U19" s="42"/>
      <c r="V19" s="42"/>
      <c r="W19" s="42"/>
      <c r="X19" s="41"/>
      <c r="Y19" s="41"/>
      <c r="Z19" s="41"/>
      <c r="AA19" s="41"/>
      <c r="AB19" s="41" t="s">
        <v>181</v>
      </c>
      <c r="AC19" s="43">
        <v>45167</v>
      </c>
      <c r="AD19" s="44" t="s">
        <v>41</v>
      </c>
      <c r="AE19" s="88" t="s">
        <v>41</v>
      </c>
      <c r="AF19" s="88"/>
      <c r="AG19" s="88"/>
      <c r="AH19" s="33" t="s">
        <v>182</v>
      </c>
      <c r="AI19" s="45" t="s">
        <v>183</v>
      </c>
      <c r="AJ19" s="33" t="s">
        <v>55</v>
      </c>
      <c r="AK19" s="53" t="s">
        <v>184</v>
      </c>
      <c r="AL19" s="55" t="s">
        <v>128</v>
      </c>
      <c r="AM19" s="40"/>
    </row>
    <row r="20" spans="1:39" ht="16.5" customHeight="1">
      <c r="A20" s="30">
        <v>45170</v>
      </c>
      <c r="B20" s="31" t="s">
        <v>185</v>
      </c>
      <c r="C20" s="31" t="s">
        <v>186</v>
      </c>
      <c r="D20" s="31" t="s">
        <v>186</v>
      </c>
      <c r="E20" s="32">
        <v>41383794900028</v>
      </c>
      <c r="F20" s="33" t="s">
        <v>187</v>
      </c>
      <c r="G20" s="34"/>
      <c r="H20" s="35">
        <v>472795152</v>
      </c>
      <c r="I20" s="31" t="s">
        <v>134</v>
      </c>
      <c r="J20" s="31"/>
      <c r="K20" s="33" t="s">
        <v>135</v>
      </c>
      <c r="L20" s="33"/>
      <c r="M20" s="41" t="s">
        <v>40</v>
      </c>
      <c r="N20" s="42"/>
      <c r="O20" s="42"/>
      <c r="P20" s="42"/>
      <c r="Q20" s="42"/>
      <c r="R20" s="42"/>
      <c r="S20" s="42"/>
      <c r="T20" s="42"/>
      <c r="U20" s="42"/>
      <c r="V20" s="42"/>
      <c r="W20" s="42"/>
      <c r="X20" s="41"/>
      <c r="Y20" s="41"/>
      <c r="Z20" s="41"/>
      <c r="AA20" s="41"/>
      <c r="AB20" s="41" t="s">
        <v>144</v>
      </c>
      <c r="AC20" s="43">
        <v>45175</v>
      </c>
      <c r="AD20" s="44" t="s">
        <v>72</v>
      </c>
      <c r="AE20" s="90" t="s">
        <v>73</v>
      </c>
      <c r="AF20" s="88"/>
      <c r="AG20" s="88"/>
      <c r="AH20" s="33" t="s">
        <v>188</v>
      </c>
      <c r="AI20" s="45" t="s">
        <v>189</v>
      </c>
      <c r="AJ20" s="33" t="s">
        <v>91</v>
      </c>
      <c r="AK20" s="51" t="s">
        <v>190</v>
      </c>
      <c r="AL20" s="39"/>
      <c r="AM20" s="40"/>
    </row>
    <row r="21" spans="1:39" ht="16.5" customHeight="1">
      <c r="A21" s="30">
        <v>45170</v>
      </c>
      <c r="B21" s="31" t="s">
        <v>191</v>
      </c>
      <c r="C21" s="31" t="s">
        <v>192</v>
      </c>
      <c r="D21" s="31" t="s">
        <v>193</v>
      </c>
      <c r="E21" s="32">
        <v>43822417200017</v>
      </c>
      <c r="F21" s="33" t="s">
        <v>194</v>
      </c>
      <c r="G21" s="34"/>
      <c r="H21" s="35">
        <v>628063148</v>
      </c>
      <c r="I21" s="31" t="s">
        <v>113</v>
      </c>
      <c r="J21" s="31"/>
      <c r="K21" s="33" t="s">
        <v>114</v>
      </c>
      <c r="L21" s="33"/>
      <c r="M21" s="41" t="s">
        <v>40</v>
      </c>
      <c r="N21" s="42"/>
      <c r="O21" s="42"/>
      <c r="P21" s="42"/>
      <c r="Q21" s="42"/>
      <c r="R21" s="42"/>
      <c r="S21" s="42"/>
      <c r="T21" s="42"/>
      <c r="U21" s="42"/>
      <c r="V21" s="42"/>
      <c r="W21" s="42"/>
      <c r="X21" s="41"/>
      <c r="Y21" s="41"/>
      <c r="Z21" s="41"/>
      <c r="AA21" s="41" t="s">
        <v>195</v>
      </c>
      <c r="AB21" s="41" t="s">
        <v>181</v>
      </c>
      <c r="AC21" s="43">
        <v>45211</v>
      </c>
      <c r="AD21" s="44" t="s">
        <v>41</v>
      </c>
      <c r="AE21" s="88" t="s">
        <v>41</v>
      </c>
      <c r="AF21" s="88"/>
      <c r="AG21" s="88"/>
      <c r="AH21" s="33" t="s">
        <v>42</v>
      </c>
      <c r="AI21" s="45" t="s">
        <v>196</v>
      </c>
      <c r="AJ21" s="33" t="s">
        <v>91</v>
      </c>
      <c r="AK21" s="51" t="s">
        <v>197</v>
      </c>
      <c r="AL21" s="39"/>
      <c r="AM21" s="40"/>
    </row>
    <row r="22" spans="1:39" ht="16.5" customHeight="1">
      <c r="A22" s="30">
        <v>45173</v>
      </c>
      <c r="B22" s="31" t="s">
        <v>198</v>
      </c>
      <c r="C22" s="31" t="s">
        <v>199</v>
      </c>
      <c r="D22" s="31" t="s">
        <v>200</v>
      </c>
      <c r="E22" s="32">
        <v>87777060200010</v>
      </c>
      <c r="F22" s="33" t="s">
        <v>201</v>
      </c>
      <c r="G22" s="34"/>
      <c r="H22" s="35">
        <v>983064096</v>
      </c>
      <c r="I22" s="31" t="s">
        <v>123</v>
      </c>
      <c r="J22" s="31"/>
      <c r="K22" s="33" t="s">
        <v>124</v>
      </c>
      <c r="L22" s="33"/>
      <c r="M22" s="41" t="s">
        <v>40</v>
      </c>
      <c r="N22" s="42"/>
      <c r="O22" s="42"/>
      <c r="P22" s="42"/>
      <c r="Q22" s="42"/>
      <c r="R22" s="42"/>
      <c r="S22" s="42"/>
      <c r="T22" s="42"/>
      <c r="U22" s="42"/>
      <c r="V22" s="42"/>
      <c r="W22" s="42"/>
      <c r="X22" s="41"/>
      <c r="Y22" s="41"/>
      <c r="Z22" s="41"/>
      <c r="AA22" s="41" t="s">
        <v>125</v>
      </c>
      <c r="AB22" s="41" t="s">
        <v>202</v>
      </c>
      <c r="AC22" s="43">
        <v>45191</v>
      </c>
      <c r="AD22" s="38"/>
      <c r="AE22" s="88" t="s">
        <v>203</v>
      </c>
      <c r="AF22" s="88"/>
      <c r="AG22" s="88"/>
      <c r="AH22" s="33" t="s">
        <v>182</v>
      </c>
      <c r="AI22" s="33"/>
      <c r="AJ22" s="33"/>
      <c r="AK22" s="39"/>
      <c r="AL22" s="39"/>
      <c r="AM22" s="40"/>
    </row>
    <row r="23" spans="1:39" ht="16.5" customHeight="1">
      <c r="A23" s="30">
        <v>45174</v>
      </c>
      <c r="B23" s="31" t="s">
        <v>204</v>
      </c>
      <c r="C23" s="31" t="s">
        <v>205</v>
      </c>
      <c r="D23" s="31" t="s">
        <v>206</v>
      </c>
      <c r="E23" s="32">
        <v>41213131000226</v>
      </c>
      <c r="F23" s="33" t="s">
        <v>207</v>
      </c>
      <c r="G23" s="34"/>
      <c r="H23" s="35">
        <v>607995490</v>
      </c>
      <c r="I23" s="31" t="s">
        <v>208</v>
      </c>
      <c r="J23" s="31"/>
      <c r="K23" s="33" t="s">
        <v>135</v>
      </c>
      <c r="L23" s="33"/>
      <c r="M23" s="41" t="s">
        <v>40</v>
      </c>
      <c r="N23" s="42"/>
      <c r="O23" s="42"/>
      <c r="P23" s="42"/>
      <c r="Q23" s="42"/>
      <c r="R23" s="42"/>
      <c r="S23" s="42"/>
      <c r="T23" s="42"/>
      <c r="U23" s="42"/>
      <c r="V23" s="42"/>
      <c r="W23" s="42"/>
      <c r="X23" s="41"/>
      <c r="Y23" s="41"/>
      <c r="Z23" s="41"/>
      <c r="AA23" s="41"/>
      <c r="AB23" s="41"/>
      <c r="AC23" s="43">
        <v>45176</v>
      </c>
      <c r="AD23" s="44" t="s">
        <v>72</v>
      </c>
      <c r="AE23" s="90" t="s">
        <v>73</v>
      </c>
      <c r="AF23" s="88"/>
      <c r="AG23" s="88"/>
      <c r="AH23" s="33" t="s">
        <v>182</v>
      </c>
      <c r="AI23" s="45" t="s">
        <v>209</v>
      </c>
      <c r="AJ23" s="33" t="s">
        <v>210</v>
      </c>
      <c r="AK23" s="51" t="s">
        <v>211</v>
      </c>
      <c r="AL23" s="39"/>
      <c r="AM23" s="40"/>
    </row>
    <row r="24" spans="1:39" ht="16.5" customHeight="1">
      <c r="A24" s="30">
        <v>45174</v>
      </c>
      <c r="B24" s="31" t="s">
        <v>212</v>
      </c>
      <c r="C24" s="31" t="s">
        <v>213</v>
      </c>
      <c r="D24" s="31" t="s">
        <v>214</v>
      </c>
      <c r="E24" s="32">
        <v>82798400600029</v>
      </c>
      <c r="F24" s="33" t="s">
        <v>215</v>
      </c>
      <c r="G24" s="34"/>
      <c r="H24" s="35">
        <v>698141390</v>
      </c>
      <c r="I24" s="31" t="s">
        <v>123</v>
      </c>
      <c r="J24" s="31"/>
      <c r="K24" s="33" t="s">
        <v>124</v>
      </c>
      <c r="L24" s="33"/>
      <c r="M24" s="41" t="s">
        <v>40</v>
      </c>
      <c r="N24" s="42"/>
      <c r="O24" s="42"/>
      <c r="P24" s="42"/>
      <c r="Q24" s="42"/>
      <c r="R24" s="42"/>
      <c r="S24" s="42"/>
      <c r="T24" s="42"/>
      <c r="U24" s="42"/>
      <c r="V24" s="42"/>
      <c r="W24" s="42"/>
      <c r="X24" s="41"/>
      <c r="Y24" s="41"/>
      <c r="Z24" s="41"/>
      <c r="AA24" s="41"/>
      <c r="AB24" s="41" t="s">
        <v>144</v>
      </c>
      <c r="AC24" s="43">
        <v>45175</v>
      </c>
      <c r="AD24" s="44" t="s">
        <v>41</v>
      </c>
      <c r="AE24" s="88" t="s">
        <v>41</v>
      </c>
      <c r="AF24" s="88"/>
      <c r="AG24" s="88"/>
      <c r="AH24" s="33" t="s">
        <v>182</v>
      </c>
      <c r="AI24" s="45" t="s">
        <v>216</v>
      </c>
      <c r="AJ24" s="33" t="s">
        <v>55</v>
      </c>
      <c r="AK24" s="54" t="s">
        <v>217</v>
      </c>
      <c r="AL24" s="39"/>
      <c r="AM24" s="40"/>
    </row>
    <row r="25" spans="1:39" ht="16.5" customHeight="1">
      <c r="A25" s="30">
        <v>45175</v>
      </c>
      <c r="B25" s="31" t="s">
        <v>218</v>
      </c>
      <c r="C25" s="31" t="s">
        <v>219</v>
      </c>
      <c r="D25" s="31" t="s">
        <v>220</v>
      </c>
      <c r="E25" s="32">
        <v>40293124000038</v>
      </c>
      <c r="F25" s="33" t="s">
        <v>221</v>
      </c>
      <c r="G25" s="34"/>
      <c r="H25" s="35">
        <v>750991031</v>
      </c>
      <c r="I25" s="31" t="s">
        <v>134</v>
      </c>
      <c r="J25" s="31"/>
      <c r="K25" s="33" t="s">
        <v>135</v>
      </c>
      <c r="L25" s="33"/>
      <c r="M25" s="41" t="s">
        <v>40</v>
      </c>
      <c r="N25" s="42"/>
      <c r="O25" s="42"/>
      <c r="P25" s="42"/>
      <c r="Q25" s="42"/>
      <c r="R25" s="42"/>
      <c r="S25" s="42"/>
      <c r="T25" s="42"/>
      <c r="U25" s="42"/>
      <c r="V25" s="42"/>
      <c r="W25" s="42"/>
      <c r="X25" s="41"/>
      <c r="Y25" s="41"/>
      <c r="Z25" s="41"/>
      <c r="AA25" s="41"/>
      <c r="AB25" s="41" t="s">
        <v>144</v>
      </c>
      <c r="AC25" s="43">
        <v>45180</v>
      </c>
      <c r="AD25" s="58" t="s">
        <v>222</v>
      </c>
      <c r="AE25" s="88" t="s">
        <v>53</v>
      </c>
      <c r="AF25" s="88"/>
      <c r="AG25" s="88"/>
      <c r="AH25" s="33" t="s">
        <v>182</v>
      </c>
      <c r="AI25" s="45" t="s">
        <v>223</v>
      </c>
      <c r="AJ25" s="33"/>
      <c r="AK25" s="39"/>
      <c r="AL25" s="39"/>
      <c r="AM25" s="40"/>
    </row>
    <row r="26" spans="1:39" ht="16.5" customHeight="1">
      <c r="A26" s="30">
        <v>45176</v>
      </c>
      <c r="B26" s="31" t="s">
        <v>224</v>
      </c>
      <c r="C26" s="31" t="s">
        <v>225</v>
      </c>
      <c r="D26" s="31" t="s">
        <v>226</v>
      </c>
      <c r="E26" s="32">
        <v>34779204600026</v>
      </c>
      <c r="F26" s="33" t="s">
        <v>227</v>
      </c>
      <c r="G26" s="34"/>
      <c r="H26" s="35">
        <v>556488140</v>
      </c>
      <c r="I26" s="31" t="s">
        <v>123</v>
      </c>
      <c r="J26" s="31"/>
      <c r="K26" s="33" t="s">
        <v>124</v>
      </c>
      <c r="L26" s="33"/>
      <c r="M26" s="41" t="s">
        <v>40</v>
      </c>
      <c r="N26" s="42"/>
      <c r="O26" s="42"/>
      <c r="P26" s="42"/>
      <c r="Q26" s="42"/>
      <c r="R26" s="42"/>
      <c r="S26" s="42"/>
      <c r="T26" s="42"/>
      <c r="U26" s="42"/>
      <c r="V26" s="42"/>
      <c r="W26" s="42"/>
      <c r="X26" s="41"/>
      <c r="Y26" s="41"/>
      <c r="Z26" s="41"/>
      <c r="AA26" s="41"/>
      <c r="AB26" s="41"/>
      <c r="AC26" s="43">
        <v>45191</v>
      </c>
      <c r="AD26" s="44" t="s">
        <v>41</v>
      </c>
      <c r="AE26" s="88" t="s">
        <v>41</v>
      </c>
      <c r="AF26" s="88"/>
      <c r="AG26" s="88"/>
      <c r="AH26" s="33" t="s">
        <v>150</v>
      </c>
      <c r="AI26" s="45" t="s">
        <v>228</v>
      </c>
      <c r="AJ26" s="33" t="s">
        <v>229</v>
      </c>
      <c r="AK26" s="54" t="s">
        <v>230</v>
      </c>
      <c r="AL26" s="39"/>
      <c r="AM26" s="40"/>
    </row>
    <row r="27" spans="1:39" ht="16.5" customHeight="1">
      <c r="A27" s="30">
        <v>45177</v>
      </c>
      <c r="B27" s="31" t="s">
        <v>231</v>
      </c>
      <c r="C27" s="31" t="s">
        <v>232</v>
      </c>
      <c r="D27" s="31" t="s">
        <v>233</v>
      </c>
      <c r="E27" s="32">
        <v>30171874800025</v>
      </c>
      <c r="F27" s="33" t="s">
        <v>234</v>
      </c>
      <c r="G27" s="34"/>
      <c r="H27" s="35">
        <v>680705988</v>
      </c>
      <c r="I27" s="31" t="s">
        <v>123</v>
      </c>
      <c r="J27" s="31"/>
      <c r="K27" s="33" t="s">
        <v>124</v>
      </c>
      <c r="L27" s="33"/>
      <c r="M27" s="41" t="s">
        <v>40</v>
      </c>
      <c r="N27" s="42"/>
      <c r="O27" s="42"/>
      <c r="P27" s="42"/>
      <c r="Q27" s="42"/>
      <c r="R27" s="42"/>
      <c r="S27" s="42"/>
      <c r="T27" s="42"/>
      <c r="U27" s="42"/>
      <c r="V27" s="42"/>
      <c r="W27" s="42"/>
      <c r="X27" s="41"/>
      <c r="Y27" s="41"/>
      <c r="Z27" s="41"/>
      <c r="AA27" s="41"/>
      <c r="AB27" s="41" t="s">
        <v>144</v>
      </c>
      <c r="AC27" s="43">
        <v>45181</v>
      </c>
      <c r="AD27" s="59" t="s">
        <v>235</v>
      </c>
      <c r="AE27" s="88" t="s">
        <v>53</v>
      </c>
      <c r="AF27" s="88"/>
      <c r="AG27" s="88"/>
      <c r="AH27" s="33" t="s">
        <v>150</v>
      </c>
      <c r="AI27" s="45" t="s">
        <v>236</v>
      </c>
      <c r="AJ27" s="33" t="s">
        <v>91</v>
      </c>
      <c r="AK27" s="39" t="s">
        <v>237</v>
      </c>
      <c r="AL27" s="39"/>
      <c r="AM27" s="40"/>
    </row>
    <row r="28" spans="1:39" ht="16.5" customHeight="1">
      <c r="A28" s="30">
        <v>45181</v>
      </c>
      <c r="B28" s="31" t="s">
        <v>238</v>
      </c>
      <c r="C28" s="31" t="s">
        <v>239</v>
      </c>
      <c r="D28" s="31" t="s">
        <v>240</v>
      </c>
      <c r="E28" s="32">
        <v>87756407000010</v>
      </c>
      <c r="F28" s="33" t="s">
        <v>241</v>
      </c>
      <c r="G28" s="34"/>
      <c r="H28" s="35">
        <v>617432390</v>
      </c>
      <c r="I28" s="31" t="s">
        <v>123</v>
      </c>
      <c r="J28" s="31"/>
      <c r="K28" s="33" t="s">
        <v>124</v>
      </c>
      <c r="L28" s="33"/>
      <c r="M28" s="41" t="s">
        <v>40</v>
      </c>
      <c r="N28" s="42"/>
      <c r="O28" s="42"/>
      <c r="P28" s="42"/>
      <c r="Q28" s="42"/>
      <c r="R28" s="42"/>
      <c r="S28" s="42"/>
      <c r="T28" s="42"/>
      <c r="U28" s="42"/>
      <c r="V28" s="42"/>
      <c r="W28" s="42"/>
      <c r="X28" s="41"/>
      <c r="Y28" s="41"/>
      <c r="Z28" s="41"/>
      <c r="AA28" s="41"/>
      <c r="AB28" s="41"/>
      <c r="AC28" s="38"/>
      <c r="AD28" s="47" t="s">
        <v>242</v>
      </c>
      <c r="AE28" s="88" t="s">
        <v>53</v>
      </c>
      <c r="AF28" s="88"/>
      <c r="AG28" s="88"/>
      <c r="AH28" s="33"/>
      <c r="AI28" s="45" t="s">
        <v>243</v>
      </c>
      <c r="AJ28" s="33" t="s">
        <v>44</v>
      </c>
      <c r="AK28" s="39"/>
      <c r="AL28" s="39"/>
      <c r="AM28" s="40"/>
    </row>
    <row r="29" spans="1:39" ht="16.5" customHeight="1">
      <c r="A29" s="30">
        <v>45183</v>
      </c>
      <c r="B29" s="31" t="s">
        <v>244</v>
      </c>
      <c r="C29" s="31" t="s">
        <v>245</v>
      </c>
      <c r="D29" s="31" t="s">
        <v>246</v>
      </c>
      <c r="E29" s="32">
        <v>43872079900016</v>
      </c>
      <c r="F29" s="33" t="s">
        <v>247</v>
      </c>
      <c r="G29" s="50" t="s">
        <v>248</v>
      </c>
      <c r="H29" s="35" t="s">
        <v>249</v>
      </c>
      <c r="I29" s="31" t="s">
        <v>250</v>
      </c>
      <c r="J29" s="31" t="s">
        <v>251</v>
      </c>
      <c r="K29" s="33" t="s">
        <v>124</v>
      </c>
      <c r="L29" s="33"/>
      <c r="M29" s="41" t="s">
        <v>40</v>
      </c>
      <c r="N29" s="42"/>
      <c r="O29" s="42"/>
      <c r="P29" s="42"/>
      <c r="Q29" s="42"/>
      <c r="R29" s="42"/>
      <c r="S29" s="42"/>
      <c r="T29" s="42"/>
      <c r="U29" s="42"/>
      <c r="V29" s="42"/>
      <c r="W29" s="42"/>
      <c r="X29" s="41"/>
      <c r="Y29" s="41"/>
      <c r="Z29" s="41"/>
      <c r="AA29" s="41" t="s">
        <v>252</v>
      </c>
      <c r="AB29" s="41" t="s">
        <v>144</v>
      </c>
      <c r="AC29" s="43">
        <v>45187</v>
      </c>
      <c r="AD29" s="44" t="s">
        <v>41</v>
      </c>
      <c r="AE29" s="88" t="s">
        <v>41</v>
      </c>
      <c r="AF29" s="88"/>
      <c r="AG29" s="88"/>
      <c r="AH29" s="33"/>
      <c r="AI29" s="33"/>
      <c r="AJ29" s="33"/>
      <c r="AK29" s="39"/>
      <c r="AL29" s="39"/>
      <c r="AM29" s="40"/>
    </row>
    <row r="30" spans="1:39" ht="16.5" customHeight="1">
      <c r="A30" s="30">
        <v>45187</v>
      </c>
      <c r="B30" s="31" t="s">
        <v>253</v>
      </c>
      <c r="C30" s="31" t="s">
        <v>254</v>
      </c>
      <c r="D30" s="31" t="s">
        <v>255</v>
      </c>
      <c r="E30" s="32">
        <v>88827249900011</v>
      </c>
      <c r="F30" s="33" t="s">
        <v>256</v>
      </c>
      <c r="G30" s="50" t="s">
        <v>257</v>
      </c>
      <c r="H30" s="35">
        <v>629936878</v>
      </c>
      <c r="I30" s="31" t="s">
        <v>113</v>
      </c>
      <c r="J30" s="31" t="s">
        <v>258</v>
      </c>
      <c r="K30" s="33" t="s">
        <v>114</v>
      </c>
      <c r="L30" s="33"/>
      <c r="M30" s="41" t="s">
        <v>40</v>
      </c>
      <c r="N30" s="42"/>
      <c r="O30" s="42"/>
      <c r="P30" s="42"/>
      <c r="Q30" s="42"/>
      <c r="R30" s="42"/>
      <c r="S30" s="42"/>
      <c r="T30" s="42"/>
      <c r="U30" s="42"/>
      <c r="V30" s="42"/>
      <c r="W30" s="42"/>
      <c r="X30" s="41" t="s">
        <v>259</v>
      </c>
      <c r="Y30" s="41"/>
      <c r="Z30" s="41"/>
      <c r="AA30" s="41"/>
      <c r="AB30" s="41"/>
      <c r="AC30" s="38"/>
      <c r="AD30" s="44" t="s">
        <v>41</v>
      </c>
      <c r="AE30" s="88" t="s">
        <v>41</v>
      </c>
      <c r="AF30" s="88"/>
      <c r="AG30" s="88"/>
      <c r="AH30" s="33" t="s">
        <v>42</v>
      </c>
      <c r="AI30" s="45" t="s">
        <v>260</v>
      </c>
      <c r="AJ30" s="33" t="s">
        <v>91</v>
      </c>
      <c r="AK30" s="54" t="s">
        <v>261</v>
      </c>
      <c r="AL30" s="39"/>
      <c r="AM30" s="40"/>
    </row>
    <row r="31" spans="1:39" ht="16.5" customHeight="1">
      <c r="A31" s="30">
        <v>45189</v>
      </c>
      <c r="B31" s="31" t="s">
        <v>262</v>
      </c>
      <c r="C31" s="31" t="s">
        <v>263</v>
      </c>
      <c r="D31" s="31" t="s">
        <v>264</v>
      </c>
      <c r="E31" s="32">
        <v>90229644100022</v>
      </c>
      <c r="F31" s="33" t="s">
        <v>265</v>
      </c>
      <c r="G31" s="50" t="s">
        <v>266</v>
      </c>
      <c r="H31" s="35">
        <v>607224027</v>
      </c>
      <c r="I31" s="31" t="s">
        <v>267</v>
      </c>
      <c r="J31" s="31" t="s">
        <v>268</v>
      </c>
      <c r="K31" s="33" t="s">
        <v>135</v>
      </c>
      <c r="L31" s="33"/>
      <c r="M31" s="41" t="s">
        <v>40</v>
      </c>
      <c r="N31" s="42"/>
      <c r="O31" s="42"/>
      <c r="P31" s="42"/>
      <c r="Q31" s="42"/>
      <c r="R31" s="42"/>
      <c r="S31" s="42"/>
      <c r="T31" s="42"/>
      <c r="U31" s="42"/>
      <c r="V31" s="42"/>
      <c r="W31" s="42"/>
      <c r="X31" s="41"/>
      <c r="Y31" s="41"/>
      <c r="Z31" s="41"/>
      <c r="AA31" s="41"/>
      <c r="AB31" s="41"/>
      <c r="AC31" s="38"/>
      <c r="AD31" s="44" t="s">
        <v>41</v>
      </c>
      <c r="AE31" s="88" t="s">
        <v>41</v>
      </c>
      <c r="AF31" s="88"/>
      <c r="AG31" s="88"/>
      <c r="AH31" s="33" t="s">
        <v>42</v>
      </c>
      <c r="AI31" s="45" t="s">
        <v>269</v>
      </c>
      <c r="AJ31" s="33" t="s">
        <v>270</v>
      </c>
      <c r="AK31" s="54" t="s">
        <v>271</v>
      </c>
      <c r="AL31" s="39"/>
      <c r="AM31" s="40"/>
    </row>
    <row r="32" spans="1:39" ht="16.5" customHeight="1">
      <c r="A32" s="30">
        <v>45189</v>
      </c>
      <c r="B32" s="31" t="s">
        <v>272</v>
      </c>
      <c r="C32" s="31" t="s">
        <v>273</v>
      </c>
      <c r="D32" s="31" t="s">
        <v>274</v>
      </c>
      <c r="E32" s="32">
        <v>87782012600010</v>
      </c>
      <c r="F32" s="33" t="s">
        <v>275</v>
      </c>
      <c r="G32" s="50" t="s">
        <v>276</v>
      </c>
      <c r="H32" s="35">
        <v>637483520</v>
      </c>
      <c r="I32" s="31" t="s">
        <v>123</v>
      </c>
      <c r="J32" s="31" t="s">
        <v>277</v>
      </c>
      <c r="K32" s="33" t="s">
        <v>124</v>
      </c>
      <c r="L32" s="33"/>
      <c r="M32" s="41" t="s">
        <v>40</v>
      </c>
      <c r="N32" s="42"/>
      <c r="O32" s="42"/>
      <c r="P32" s="42"/>
      <c r="Q32" s="42"/>
      <c r="R32" s="42"/>
      <c r="S32" s="42"/>
      <c r="T32" s="42"/>
      <c r="U32" s="42"/>
      <c r="V32" s="42"/>
      <c r="W32" s="42"/>
      <c r="X32" s="41"/>
      <c r="Y32" s="41"/>
      <c r="Z32" s="41"/>
      <c r="AA32" s="41" t="s">
        <v>278</v>
      </c>
      <c r="AB32" s="41" t="s">
        <v>279</v>
      </c>
      <c r="AC32" s="43">
        <v>45215</v>
      </c>
      <c r="AD32" s="44" t="s">
        <v>41</v>
      </c>
      <c r="AE32" s="88" t="s">
        <v>41</v>
      </c>
      <c r="AF32" s="88"/>
      <c r="AG32" s="88"/>
      <c r="AH32" s="33" t="s">
        <v>150</v>
      </c>
      <c r="AI32" s="45" t="s">
        <v>280</v>
      </c>
      <c r="AJ32" s="33" t="s">
        <v>281</v>
      </c>
      <c r="AK32" s="54" t="s">
        <v>282</v>
      </c>
      <c r="AL32" s="39"/>
      <c r="AM32" s="40"/>
    </row>
    <row r="33" spans="1:39" ht="16.5" customHeight="1">
      <c r="A33" s="30">
        <v>45190</v>
      </c>
      <c r="B33" s="31" t="s">
        <v>283</v>
      </c>
      <c r="C33" s="31" t="s">
        <v>284</v>
      </c>
      <c r="D33" s="31" t="s">
        <v>285</v>
      </c>
      <c r="E33" s="32">
        <v>89128451500022</v>
      </c>
      <c r="F33" s="33" t="s">
        <v>286</v>
      </c>
      <c r="G33" s="50" t="s">
        <v>287</v>
      </c>
      <c r="H33" s="35">
        <v>611019138</v>
      </c>
      <c r="I33" s="31" t="s">
        <v>113</v>
      </c>
      <c r="J33" s="31" t="s">
        <v>288</v>
      </c>
      <c r="K33" s="33" t="s">
        <v>114</v>
      </c>
      <c r="L33" s="33"/>
      <c r="M33" s="41" t="s">
        <v>40</v>
      </c>
      <c r="N33" s="42"/>
      <c r="O33" s="42"/>
      <c r="P33" s="42"/>
      <c r="Q33" s="42"/>
      <c r="R33" s="42"/>
      <c r="S33" s="42"/>
      <c r="T33" s="42"/>
      <c r="U33" s="42"/>
      <c r="V33" s="42"/>
      <c r="W33" s="42"/>
      <c r="X33" s="41"/>
      <c r="Y33" s="41"/>
      <c r="Z33" s="41"/>
      <c r="AA33" s="41" t="s">
        <v>289</v>
      </c>
      <c r="AB33" s="41"/>
      <c r="AC33" s="38"/>
      <c r="AD33" s="44" t="s">
        <v>72</v>
      </c>
      <c r="AE33" s="90" t="s">
        <v>73</v>
      </c>
      <c r="AF33" s="88"/>
      <c r="AG33" s="88"/>
      <c r="AH33" s="33" t="s">
        <v>42</v>
      </c>
      <c r="AI33" s="45" t="s">
        <v>290</v>
      </c>
      <c r="AJ33" s="33" t="s">
        <v>91</v>
      </c>
      <c r="AK33" s="54" t="s">
        <v>291</v>
      </c>
      <c r="AL33" s="39"/>
      <c r="AM33" s="40"/>
    </row>
    <row r="34" spans="1:39" ht="16.5" customHeight="1">
      <c r="A34" s="30">
        <v>45191</v>
      </c>
      <c r="B34" s="31" t="s">
        <v>292</v>
      </c>
      <c r="C34" s="31" t="s">
        <v>293</v>
      </c>
      <c r="D34" s="31" t="s">
        <v>294</v>
      </c>
      <c r="E34" s="32">
        <v>89827153100011</v>
      </c>
      <c r="F34" s="33" t="s">
        <v>295</v>
      </c>
      <c r="G34" s="50" t="s">
        <v>257</v>
      </c>
      <c r="H34" s="35">
        <v>33652324977</v>
      </c>
      <c r="I34" s="31" t="s">
        <v>113</v>
      </c>
      <c r="J34" s="31" t="s">
        <v>296</v>
      </c>
      <c r="K34" s="33" t="s">
        <v>114</v>
      </c>
      <c r="L34" s="33"/>
      <c r="M34" s="41" t="s">
        <v>40</v>
      </c>
      <c r="N34" s="42"/>
      <c r="O34" s="42"/>
      <c r="P34" s="42"/>
      <c r="Q34" s="42"/>
      <c r="R34" s="42"/>
      <c r="S34" s="42"/>
      <c r="T34" s="42"/>
      <c r="U34" s="42"/>
      <c r="V34" s="42"/>
      <c r="W34" s="42"/>
      <c r="X34" s="41"/>
      <c r="Y34" s="41"/>
      <c r="Z34" s="41"/>
      <c r="AA34" s="41" t="s">
        <v>297</v>
      </c>
      <c r="AB34" s="41"/>
      <c r="AC34" s="43">
        <v>45209</v>
      </c>
      <c r="AD34" s="44" t="s">
        <v>41</v>
      </c>
      <c r="AE34" s="88" t="s">
        <v>41</v>
      </c>
      <c r="AF34" s="88"/>
      <c r="AG34" s="88"/>
      <c r="AH34" s="33" t="s">
        <v>42</v>
      </c>
      <c r="AI34" s="45" t="s">
        <v>298</v>
      </c>
      <c r="AJ34" s="33" t="s">
        <v>299</v>
      </c>
      <c r="AK34" s="51" t="s">
        <v>300</v>
      </c>
      <c r="AL34" s="39"/>
      <c r="AM34" s="40"/>
    </row>
    <row r="35" spans="1:39" ht="16.5" customHeight="1">
      <c r="A35" s="30">
        <v>45198</v>
      </c>
      <c r="B35" s="31" t="s">
        <v>301</v>
      </c>
      <c r="C35" s="31" t="s">
        <v>302</v>
      </c>
      <c r="D35" s="31" t="s">
        <v>240</v>
      </c>
      <c r="E35" s="32">
        <v>50493330000023</v>
      </c>
      <c r="F35" s="33" t="s">
        <v>303</v>
      </c>
      <c r="G35" s="50" t="s">
        <v>257</v>
      </c>
      <c r="H35" s="35">
        <v>758572721</v>
      </c>
      <c r="I35" s="31" t="s">
        <v>113</v>
      </c>
      <c r="J35" s="31" t="s">
        <v>304</v>
      </c>
      <c r="K35" s="33" t="s">
        <v>114</v>
      </c>
      <c r="L35" s="33"/>
      <c r="M35" s="41" t="s">
        <v>40</v>
      </c>
      <c r="N35" s="42"/>
      <c r="O35" s="42"/>
      <c r="P35" s="42"/>
      <c r="Q35" s="42"/>
      <c r="R35" s="42"/>
      <c r="S35" s="42"/>
      <c r="T35" s="42"/>
      <c r="U35" s="42"/>
      <c r="V35" s="42"/>
      <c r="W35" s="42"/>
      <c r="X35" s="41"/>
      <c r="Y35" s="41"/>
      <c r="Z35" s="41"/>
      <c r="AA35" s="41" t="s">
        <v>305</v>
      </c>
      <c r="AB35" s="41"/>
      <c r="AC35" s="38"/>
      <c r="AD35" s="44" t="s">
        <v>41</v>
      </c>
      <c r="AE35" s="88" t="s">
        <v>41</v>
      </c>
      <c r="AF35" s="88"/>
      <c r="AG35" s="88"/>
      <c r="AH35" s="33" t="s">
        <v>150</v>
      </c>
      <c r="AI35" s="45" t="s">
        <v>306</v>
      </c>
      <c r="AJ35" s="33" t="s">
        <v>307</v>
      </c>
      <c r="AK35" s="51" t="s">
        <v>308</v>
      </c>
      <c r="AL35" s="39"/>
      <c r="AM35" s="40"/>
    </row>
    <row r="36" spans="1:39" ht="16.5" customHeight="1">
      <c r="A36" s="30">
        <v>45202</v>
      </c>
      <c r="B36" s="31" t="s">
        <v>309</v>
      </c>
      <c r="C36" s="31" t="s">
        <v>310</v>
      </c>
      <c r="D36" s="31" t="s">
        <v>311</v>
      </c>
      <c r="E36" s="32">
        <v>95233800200019</v>
      </c>
      <c r="F36" s="33" t="s">
        <v>312</v>
      </c>
      <c r="G36" s="50" t="s">
        <v>313</v>
      </c>
      <c r="H36" s="35">
        <v>762599645</v>
      </c>
      <c r="I36" s="31" t="s">
        <v>113</v>
      </c>
      <c r="J36" s="31" t="s">
        <v>314</v>
      </c>
      <c r="K36" s="33" t="s">
        <v>114</v>
      </c>
      <c r="L36" s="33"/>
      <c r="M36" s="41" t="s">
        <v>40</v>
      </c>
      <c r="N36" s="42"/>
      <c r="O36" s="42"/>
      <c r="P36" s="42"/>
      <c r="Q36" s="42"/>
      <c r="R36" s="42"/>
      <c r="S36" s="42"/>
      <c r="T36" s="42"/>
      <c r="U36" s="42"/>
      <c r="V36" s="42"/>
      <c r="W36" s="42"/>
      <c r="X36" s="41"/>
      <c r="Y36" s="41"/>
      <c r="Z36" s="41"/>
      <c r="AA36" s="41" t="s">
        <v>125</v>
      </c>
      <c r="AB36" s="41"/>
      <c r="AC36" s="38"/>
      <c r="AD36" s="44" t="s">
        <v>41</v>
      </c>
      <c r="AE36" s="88" t="s">
        <v>41</v>
      </c>
      <c r="AF36" s="88"/>
      <c r="AG36" s="88"/>
      <c r="AH36" s="33" t="s">
        <v>315</v>
      </c>
      <c r="AI36" s="45" t="s">
        <v>316</v>
      </c>
      <c r="AJ36" s="33" t="s">
        <v>317</v>
      </c>
      <c r="AK36" s="54" t="s">
        <v>318</v>
      </c>
      <c r="AL36" s="39"/>
      <c r="AM36" s="40"/>
    </row>
    <row r="37" spans="1:39" ht="16.5" customHeight="1">
      <c r="A37" s="30">
        <v>45205</v>
      </c>
      <c r="B37" s="31" t="s">
        <v>319</v>
      </c>
      <c r="C37" s="31" t="s">
        <v>320</v>
      </c>
      <c r="D37" s="31" t="s">
        <v>321</v>
      </c>
      <c r="E37" s="32">
        <v>81808923700015</v>
      </c>
      <c r="F37" s="33" t="s">
        <v>322</v>
      </c>
      <c r="G37" s="50" t="s">
        <v>257</v>
      </c>
      <c r="H37" s="35">
        <v>679589363</v>
      </c>
      <c r="I37" s="31" t="s">
        <v>113</v>
      </c>
      <c r="J37" s="31" t="s">
        <v>323</v>
      </c>
      <c r="K37" s="33" t="s">
        <v>114</v>
      </c>
      <c r="L37" s="33"/>
      <c r="M37" s="41" t="s">
        <v>40</v>
      </c>
      <c r="N37" s="42"/>
      <c r="O37" s="42"/>
      <c r="P37" s="42"/>
      <c r="Q37" s="42"/>
      <c r="R37" s="42"/>
      <c r="S37" s="42"/>
      <c r="T37" s="42"/>
      <c r="U37" s="42"/>
      <c r="V37" s="42"/>
      <c r="W37" s="42"/>
      <c r="X37" s="41"/>
      <c r="Y37" s="41"/>
      <c r="Z37" s="41"/>
      <c r="AA37" s="41"/>
      <c r="AB37" s="41" t="s">
        <v>144</v>
      </c>
      <c r="AC37" s="43">
        <v>45211</v>
      </c>
      <c r="AD37" s="59" t="s">
        <v>235</v>
      </c>
      <c r="AE37" s="88" t="s">
        <v>53</v>
      </c>
      <c r="AF37" s="88"/>
      <c r="AG37" s="88"/>
      <c r="AH37" s="33" t="s">
        <v>324</v>
      </c>
      <c r="AI37" s="45" t="s">
        <v>325</v>
      </c>
      <c r="AJ37" s="33" t="s">
        <v>326</v>
      </c>
      <c r="AK37" s="39" t="s">
        <v>327</v>
      </c>
      <c r="AL37" s="39"/>
      <c r="AM37" s="40"/>
    </row>
    <row r="38" spans="1:39" ht="16.5" customHeight="1">
      <c r="A38" s="30">
        <v>45206</v>
      </c>
      <c r="B38" s="31" t="s">
        <v>328</v>
      </c>
      <c r="C38" s="31" t="s">
        <v>110</v>
      </c>
      <c r="D38" s="31" t="s">
        <v>329</v>
      </c>
      <c r="E38" s="32">
        <v>95310751300012</v>
      </c>
      <c r="F38" s="33" t="s">
        <v>330</v>
      </c>
      <c r="G38" s="50" t="s">
        <v>331</v>
      </c>
      <c r="H38" s="35">
        <v>749342004</v>
      </c>
      <c r="I38" s="31" t="s">
        <v>123</v>
      </c>
      <c r="J38" s="31" t="s">
        <v>332</v>
      </c>
      <c r="K38" s="33" t="s">
        <v>124</v>
      </c>
      <c r="L38" s="33"/>
      <c r="M38" s="41" t="s">
        <v>40</v>
      </c>
      <c r="N38" s="42"/>
      <c r="O38" s="42"/>
      <c r="P38" s="42"/>
      <c r="Q38" s="42"/>
      <c r="R38" s="42"/>
      <c r="S38" s="42"/>
      <c r="T38" s="42"/>
      <c r="U38" s="42"/>
      <c r="V38" s="42"/>
      <c r="W38" s="42"/>
      <c r="X38" s="41"/>
      <c r="Y38" s="41"/>
      <c r="Z38" s="41"/>
      <c r="AA38" s="41"/>
      <c r="AB38" s="41" t="s">
        <v>144</v>
      </c>
      <c r="AC38" s="43">
        <v>45222</v>
      </c>
      <c r="AD38" s="44" t="s">
        <v>41</v>
      </c>
      <c r="AE38" s="88" t="s">
        <v>41</v>
      </c>
      <c r="AF38" s="88"/>
      <c r="AG38" s="88"/>
      <c r="AH38" s="33" t="s">
        <v>42</v>
      </c>
      <c r="AI38" s="45" t="s">
        <v>333</v>
      </c>
      <c r="AJ38" s="33" t="s">
        <v>91</v>
      </c>
      <c r="AK38" s="54" t="s">
        <v>334</v>
      </c>
      <c r="AL38" s="39"/>
      <c r="AM38" s="40"/>
    </row>
    <row r="39" spans="1:39" ht="16.5" customHeight="1">
      <c r="A39" s="30">
        <v>45219</v>
      </c>
      <c r="B39" s="31" t="s">
        <v>335</v>
      </c>
      <c r="C39" s="31" t="s">
        <v>336</v>
      </c>
      <c r="D39" s="31" t="s">
        <v>337</v>
      </c>
      <c r="E39" s="32">
        <v>47817501100020</v>
      </c>
      <c r="F39" s="33" t="s">
        <v>338</v>
      </c>
      <c r="G39" s="50" t="s">
        <v>339</v>
      </c>
      <c r="H39" s="35">
        <v>624717043</v>
      </c>
      <c r="I39" s="31" t="s">
        <v>250</v>
      </c>
      <c r="J39" s="31" t="s">
        <v>340</v>
      </c>
      <c r="K39" s="33" t="s">
        <v>55</v>
      </c>
      <c r="L39" s="33"/>
      <c r="M39" s="41" t="s">
        <v>40</v>
      </c>
      <c r="N39" s="42"/>
      <c r="O39" s="42"/>
      <c r="P39" s="42"/>
      <c r="Q39" s="42"/>
      <c r="R39" s="42"/>
      <c r="S39" s="42"/>
      <c r="T39" s="42"/>
      <c r="U39" s="42"/>
      <c r="V39" s="42"/>
      <c r="W39" s="42"/>
      <c r="X39" s="41"/>
      <c r="Y39" s="41"/>
      <c r="Z39" s="41"/>
      <c r="AA39" s="41"/>
      <c r="AB39" s="41" t="s">
        <v>144</v>
      </c>
      <c r="AC39" s="43">
        <v>45222</v>
      </c>
      <c r="AD39" s="44" t="s">
        <v>41</v>
      </c>
      <c r="AE39" s="88" t="s">
        <v>41</v>
      </c>
      <c r="AF39" s="88"/>
      <c r="AG39" s="88"/>
      <c r="AH39" s="33" t="s">
        <v>42</v>
      </c>
      <c r="AI39" s="45" t="s">
        <v>341</v>
      </c>
      <c r="AJ39" s="33" t="s">
        <v>91</v>
      </c>
      <c r="AK39" s="54" t="s">
        <v>342</v>
      </c>
      <c r="AL39" s="39"/>
      <c r="AM39" s="40"/>
    </row>
    <row r="40" spans="1:39" ht="16.5" customHeight="1">
      <c r="A40" s="30">
        <v>45219</v>
      </c>
      <c r="B40" s="31" t="s">
        <v>343</v>
      </c>
      <c r="C40" s="31" t="s">
        <v>344</v>
      </c>
      <c r="D40" s="31" t="s">
        <v>345</v>
      </c>
      <c r="E40" s="32">
        <v>97823149600016</v>
      </c>
      <c r="F40" s="33" t="s">
        <v>346</v>
      </c>
      <c r="G40" s="50" t="s">
        <v>347</v>
      </c>
      <c r="H40" s="35">
        <v>670601784</v>
      </c>
      <c r="I40" s="31" t="s">
        <v>113</v>
      </c>
      <c r="J40" s="31" t="s">
        <v>348</v>
      </c>
      <c r="K40" s="33" t="s">
        <v>114</v>
      </c>
      <c r="L40" s="33"/>
      <c r="M40" s="41" t="s">
        <v>40</v>
      </c>
      <c r="N40" s="42"/>
      <c r="O40" s="42"/>
      <c r="P40" s="42"/>
      <c r="Q40" s="42"/>
      <c r="R40" s="42"/>
      <c r="S40" s="42"/>
      <c r="T40" s="42"/>
      <c r="U40" s="42"/>
      <c r="V40" s="42"/>
      <c r="W40" s="42"/>
      <c r="X40" s="41"/>
      <c r="Y40" s="41"/>
      <c r="Z40" s="41"/>
      <c r="AA40" s="41"/>
      <c r="AB40" s="41" t="s">
        <v>144</v>
      </c>
      <c r="AC40" s="43">
        <v>45222</v>
      </c>
      <c r="AD40" s="44" t="s">
        <v>41</v>
      </c>
      <c r="AE40" s="88" t="s">
        <v>41</v>
      </c>
      <c r="AF40" s="88"/>
      <c r="AG40" s="88"/>
      <c r="AH40" s="33" t="s">
        <v>150</v>
      </c>
      <c r="AI40" s="45" t="s">
        <v>349</v>
      </c>
      <c r="AJ40" s="33" t="s">
        <v>307</v>
      </c>
      <c r="AK40" s="54" t="s">
        <v>350</v>
      </c>
      <c r="AL40" s="39"/>
      <c r="AM40" s="40"/>
    </row>
    <row r="41" spans="1:39" ht="16.5" customHeight="1">
      <c r="A41" s="30">
        <v>45220</v>
      </c>
      <c r="B41" s="31" t="s">
        <v>351</v>
      </c>
      <c r="C41" s="31" t="s">
        <v>352</v>
      </c>
      <c r="D41" s="31" t="s">
        <v>353</v>
      </c>
      <c r="E41" s="32">
        <v>34281421700028</v>
      </c>
      <c r="F41" s="33" t="s">
        <v>354</v>
      </c>
      <c r="G41" s="50" t="s">
        <v>355</v>
      </c>
      <c r="H41" s="35">
        <v>320765789</v>
      </c>
      <c r="I41" s="31" t="s">
        <v>113</v>
      </c>
      <c r="J41" s="31" t="s">
        <v>356</v>
      </c>
      <c r="K41" s="33" t="s">
        <v>114</v>
      </c>
      <c r="L41" s="33"/>
      <c r="M41" s="41" t="s">
        <v>40</v>
      </c>
      <c r="N41" s="42"/>
      <c r="O41" s="42"/>
      <c r="P41" s="42"/>
      <c r="Q41" s="42"/>
      <c r="R41" s="42"/>
      <c r="S41" s="42"/>
      <c r="T41" s="42"/>
      <c r="U41" s="42"/>
      <c r="V41" s="42"/>
      <c r="W41" s="42"/>
      <c r="X41" s="41"/>
      <c r="Y41" s="41"/>
      <c r="Z41" s="41"/>
      <c r="AA41" s="41" t="s">
        <v>357</v>
      </c>
      <c r="AB41" s="41"/>
      <c r="AC41" s="43">
        <v>45222</v>
      </c>
      <c r="AD41" s="44" t="s">
        <v>41</v>
      </c>
      <c r="AE41" s="88" t="s">
        <v>41</v>
      </c>
      <c r="AF41" s="88"/>
      <c r="AG41" s="88"/>
      <c r="AH41" s="33" t="s">
        <v>188</v>
      </c>
      <c r="AI41" s="45" t="s">
        <v>358</v>
      </c>
      <c r="AJ41" s="33" t="s">
        <v>91</v>
      </c>
      <c r="AK41" s="39" t="s">
        <v>359</v>
      </c>
      <c r="AL41" s="39"/>
      <c r="AM41" s="40"/>
    </row>
    <row r="42" spans="1:39" ht="16.5" customHeight="1">
      <c r="A42" s="30">
        <v>45221</v>
      </c>
      <c r="B42" s="31" t="s">
        <v>360</v>
      </c>
      <c r="C42" s="31" t="s">
        <v>361</v>
      </c>
      <c r="D42" s="31" t="s">
        <v>362</v>
      </c>
      <c r="E42" s="32">
        <v>79831176700015</v>
      </c>
      <c r="F42" s="33" t="s">
        <v>363</v>
      </c>
      <c r="G42" s="50" t="s">
        <v>364</v>
      </c>
      <c r="H42" s="35">
        <v>603722052</v>
      </c>
      <c r="I42" s="31" t="s">
        <v>365</v>
      </c>
      <c r="J42" s="31" t="s">
        <v>366</v>
      </c>
      <c r="K42" s="33" t="s">
        <v>114</v>
      </c>
      <c r="L42" s="33"/>
      <c r="M42" s="41" t="s">
        <v>40</v>
      </c>
      <c r="N42" s="42"/>
      <c r="O42" s="42"/>
      <c r="P42" s="42"/>
      <c r="Q42" s="42"/>
      <c r="R42" s="42"/>
      <c r="S42" s="42"/>
      <c r="T42" s="42"/>
      <c r="U42" s="42"/>
      <c r="V42" s="42"/>
      <c r="W42" s="42"/>
      <c r="X42" s="41"/>
      <c r="Y42" s="41"/>
      <c r="Z42" s="41"/>
      <c r="AA42" s="41" t="s">
        <v>125</v>
      </c>
      <c r="AB42" s="41" t="s">
        <v>367</v>
      </c>
      <c r="AC42" s="43">
        <v>45222</v>
      </c>
      <c r="AD42" s="44" t="s">
        <v>41</v>
      </c>
      <c r="AE42" s="88" t="s">
        <v>41</v>
      </c>
      <c r="AF42" s="88"/>
      <c r="AG42" s="88"/>
      <c r="AH42" s="33" t="s">
        <v>150</v>
      </c>
      <c r="AI42" s="45" t="s">
        <v>368</v>
      </c>
      <c r="AJ42" s="33" t="s">
        <v>307</v>
      </c>
      <c r="AK42" s="54" t="s">
        <v>369</v>
      </c>
      <c r="AL42" s="39"/>
      <c r="AM42" s="40"/>
    </row>
    <row r="43" spans="1:39" ht="16.5" customHeight="1">
      <c r="A43" s="30">
        <v>45232</v>
      </c>
      <c r="B43" s="31" t="s">
        <v>370</v>
      </c>
      <c r="C43" s="31" t="s">
        <v>371</v>
      </c>
      <c r="D43" s="31" t="s">
        <v>69</v>
      </c>
      <c r="E43" s="32">
        <v>18733001400015</v>
      </c>
      <c r="F43" s="33" t="s">
        <v>372</v>
      </c>
      <c r="G43" s="50" t="s">
        <v>373</v>
      </c>
      <c r="H43" s="35">
        <v>688674695</v>
      </c>
      <c r="I43" s="31" t="s">
        <v>374</v>
      </c>
      <c r="J43" s="31" t="s">
        <v>375</v>
      </c>
      <c r="K43" s="33" t="s">
        <v>114</v>
      </c>
      <c r="L43" s="33"/>
      <c r="M43" s="41" t="s">
        <v>40</v>
      </c>
      <c r="N43" s="42"/>
      <c r="O43" s="42"/>
      <c r="P43" s="42"/>
      <c r="Q43" s="42"/>
      <c r="R43" s="42"/>
      <c r="S43" s="42"/>
      <c r="T43" s="42"/>
      <c r="U43" s="42"/>
      <c r="V43" s="42"/>
      <c r="W43" s="42"/>
      <c r="X43" s="41"/>
      <c r="Y43" s="41"/>
      <c r="Z43" s="41"/>
      <c r="AA43" s="41"/>
      <c r="AB43" s="41"/>
      <c r="AC43" s="43">
        <v>45246</v>
      </c>
      <c r="AD43" s="47" t="s">
        <v>376</v>
      </c>
      <c r="AE43" s="88" t="s">
        <v>53</v>
      </c>
      <c r="AF43" s="88"/>
      <c r="AG43" s="88"/>
      <c r="AH43" s="33"/>
      <c r="AI43" s="33"/>
      <c r="AJ43" s="33"/>
      <c r="AK43" s="39"/>
      <c r="AL43" s="39"/>
      <c r="AM43" s="40"/>
    </row>
    <row r="44" spans="1:39" ht="16.5" customHeight="1">
      <c r="A44" s="30">
        <v>45232</v>
      </c>
      <c r="B44" s="31" t="s">
        <v>377</v>
      </c>
      <c r="C44" s="31" t="s">
        <v>378</v>
      </c>
      <c r="D44" s="31" t="s">
        <v>379</v>
      </c>
      <c r="E44" s="32">
        <v>38162296800034</v>
      </c>
      <c r="F44" s="33" t="s">
        <v>380</v>
      </c>
      <c r="G44" s="50" t="s">
        <v>381</v>
      </c>
      <c r="H44" s="35">
        <v>468412529</v>
      </c>
      <c r="I44" s="31" t="s">
        <v>382</v>
      </c>
      <c r="J44" s="31" t="s">
        <v>383</v>
      </c>
      <c r="K44" s="33" t="s">
        <v>114</v>
      </c>
      <c r="L44" s="33"/>
      <c r="M44" s="41" t="s">
        <v>40</v>
      </c>
      <c r="N44" s="42"/>
      <c r="O44" s="42"/>
      <c r="P44" s="42"/>
      <c r="Q44" s="42"/>
      <c r="R44" s="42"/>
      <c r="S44" s="42"/>
      <c r="T44" s="42"/>
      <c r="U44" s="42"/>
      <c r="V44" s="42"/>
      <c r="W44" s="42"/>
      <c r="X44" s="41"/>
      <c r="Y44" s="41"/>
      <c r="Z44" s="41"/>
      <c r="AA44" s="41" t="s">
        <v>384</v>
      </c>
      <c r="AB44" s="41" t="s">
        <v>279</v>
      </c>
      <c r="AC44" s="43">
        <v>45237</v>
      </c>
      <c r="AD44" s="44" t="s">
        <v>41</v>
      </c>
      <c r="AE44" s="88" t="s">
        <v>41</v>
      </c>
      <c r="AF44" s="88" t="str">
        <f>IF(ISNA(VLOOKUP(E44,Tableau134[[SIRET]:[Statut de la mise en relation]],6,FALSE)),"",VLOOKUP(E44,Tableau134[[SIRET]:[Statut de la mise en relation]],6,FALSE))</f>
        <v>Refusé</v>
      </c>
      <c r="AG44" s="88"/>
      <c r="AH44" s="33" t="s">
        <v>150</v>
      </c>
      <c r="AI44" s="45" t="s">
        <v>385</v>
      </c>
      <c r="AJ44" s="33" t="s">
        <v>386</v>
      </c>
      <c r="AK44" s="54" t="s">
        <v>387</v>
      </c>
      <c r="AL44" s="39"/>
      <c r="AM44" s="40"/>
    </row>
    <row r="45" spans="1:39" ht="16.5" customHeight="1">
      <c r="A45" s="30">
        <v>45233</v>
      </c>
      <c r="B45" s="31" t="s">
        <v>388</v>
      </c>
      <c r="C45" s="31" t="s">
        <v>389</v>
      </c>
      <c r="D45" s="31" t="s">
        <v>390</v>
      </c>
      <c r="E45" s="32">
        <v>92134531000012</v>
      </c>
      <c r="F45" s="33" t="s">
        <v>391</v>
      </c>
      <c r="G45" s="50" t="s">
        <v>364</v>
      </c>
      <c r="H45" s="35">
        <v>690164086</v>
      </c>
      <c r="I45" s="31" t="s">
        <v>365</v>
      </c>
      <c r="J45" s="31" t="s">
        <v>392</v>
      </c>
      <c r="K45" s="33" t="s">
        <v>114</v>
      </c>
      <c r="L45" s="33"/>
      <c r="M45" s="41" t="s">
        <v>40</v>
      </c>
      <c r="N45" s="42"/>
      <c r="O45" s="42"/>
      <c r="P45" s="42"/>
      <c r="Q45" s="42"/>
      <c r="R45" s="42"/>
      <c r="S45" s="42"/>
      <c r="T45" s="42"/>
      <c r="U45" s="42"/>
      <c r="V45" s="42"/>
      <c r="W45" s="42"/>
      <c r="X45" s="41"/>
      <c r="Y45" s="41"/>
      <c r="Z45" s="41"/>
      <c r="AA45" s="41" t="s">
        <v>393</v>
      </c>
      <c r="AB45" s="41" t="s">
        <v>394</v>
      </c>
      <c r="AC45" s="43">
        <v>45237</v>
      </c>
      <c r="AD45" s="44" t="s">
        <v>41</v>
      </c>
      <c r="AE45" s="88" t="s">
        <v>41</v>
      </c>
      <c r="AF45" s="88" t="str">
        <f>IF(ISNA(VLOOKUP(E45,Tableau134[[SIRET]:[Statut de la mise en relation]],6,FALSE)),"",VLOOKUP(E45,Tableau134[[SIRET]:[Statut de la mise en relation]],6,FALSE))</f>
        <v>Aide proposée</v>
      </c>
      <c r="AG45" s="88"/>
      <c r="AH45" s="33" t="s">
        <v>42</v>
      </c>
      <c r="AI45" s="45" t="s">
        <v>395</v>
      </c>
      <c r="AJ45" s="33" t="s">
        <v>386</v>
      </c>
      <c r="AK45" s="39" t="s">
        <v>396</v>
      </c>
      <c r="AL45" s="39"/>
      <c r="AM45" s="40"/>
    </row>
    <row r="46" spans="1:39" ht="16.5" customHeight="1">
      <c r="A46" s="30">
        <v>45237</v>
      </c>
      <c r="B46" s="31" t="s">
        <v>397</v>
      </c>
      <c r="C46" s="31" t="s">
        <v>398</v>
      </c>
      <c r="D46" s="31" t="s">
        <v>399</v>
      </c>
      <c r="E46" s="32">
        <v>41809700011</v>
      </c>
      <c r="F46" s="33" t="s">
        <v>400</v>
      </c>
      <c r="G46" s="50" t="s">
        <v>401</v>
      </c>
      <c r="H46" s="35">
        <v>609036624</v>
      </c>
      <c r="I46" s="31" t="s">
        <v>402</v>
      </c>
      <c r="J46" s="31" t="s">
        <v>403</v>
      </c>
      <c r="K46" s="33" t="s">
        <v>114</v>
      </c>
      <c r="L46" s="33"/>
      <c r="M46" s="41" t="s">
        <v>40</v>
      </c>
      <c r="N46" s="42"/>
      <c r="O46" s="42"/>
      <c r="P46" s="42"/>
      <c r="Q46" s="42"/>
      <c r="R46" s="42"/>
      <c r="S46" s="42"/>
      <c r="T46" s="42"/>
      <c r="U46" s="42"/>
      <c r="V46" s="42"/>
      <c r="W46" s="42"/>
      <c r="X46" s="41"/>
      <c r="Y46" s="41"/>
      <c r="Z46" s="41"/>
      <c r="AA46" s="41"/>
      <c r="AB46" s="41"/>
      <c r="AC46" s="43">
        <v>45237</v>
      </c>
      <c r="AD46" s="44" t="s">
        <v>41</v>
      </c>
      <c r="AE46" s="88" t="s">
        <v>41</v>
      </c>
      <c r="AF46" s="88" t="str">
        <f>IF(ISNA(VLOOKUP(E46,Tableau134[[SIRET]:[Statut de la mise en relation]],6,FALSE)),"",VLOOKUP(E46,Tableau134[[SIRET]:[Statut de la mise en relation]],6,FALSE))</f>
        <v/>
      </c>
      <c r="AG46" s="88"/>
      <c r="AH46" s="33" t="s">
        <v>150</v>
      </c>
      <c r="AI46" s="45" t="s">
        <v>404</v>
      </c>
      <c r="AJ46" s="33" t="s">
        <v>386</v>
      </c>
      <c r="AK46" s="54" t="s">
        <v>405</v>
      </c>
      <c r="AL46" s="39"/>
      <c r="AM46" s="40"/>
    </row>
    <row r="47" spans="1:39" ht="16.5" customHeight="1">
      <c r="A47" s="30">
        <v>45238</v>
      </c>
      <c r="B47" s="31" t="s">
        <v>406</v>
      </c>
      <c r="C47" s="31" t="s">
        <v>407</v>
      </c>
      <c r="D47" s="31" t="s">
        <v>408</v>
      </c>
      <c r="E47" s="32">
        <v>95850345000040</v>
      </c>
      <c r="F47" s="33" t="s">
        <v>409</v>
      </c>
      <c r="G47" s="50" t="s">
        <v>410</v>
      </c>
      <c r="H47" s="35">
        <v>637155773</v>
      </c>
      <c r="I47" s="31" t="s">
        <v>411</v>
      </c>
      <c r="J47" s="31" t="s">
        <v>412</v>
      </c>
      <c r="K47" s="33" t="s">
        <v>135</v>
      </c>
      <c r="L47" s="33"/>
      <c r="M47" s="41" t="s">
        <v>40</v>
      </c>
      <c r="N47" s="42"/>
      <c r="O47" s="42"/>
      <c r="P47" s="42"/>
      <c r="Q47" s="42"/>
      <c r="R47" s="42"/>
      <c r="S47" s="42"/>
      <c r="T47" s="42"/>
      <c r="U47" s="42"/>
      <c r="V47" s="42"/>
      <c r="W47" s="42"/>
      <c r="X47" s="41"/>
      <c r="Y47" s="41"/>
      <c r="Z47" s="41"/>
      <c r="AA47" s="41"/>
      <c r="AB47" s="41" t="s">
        <v>279</v>
      </c>
      <c r="AC47" s="43">
        <v>45250</v>
      </c>
      <c r="AD47" s="44" t="s">
        <v>41</v>
      </c>
      <c r="AE47" s="88" t="s">
        <v>41</v>
      </c>
      <c r="AF47" s="88" t="str">
        <f>IF(ISNA(VLOOKUP(E47,Tableau134[[SIRET]:[Statut de la mise en relation]],6,FALSE)),"",VLOOKUP(E47,Tableau134[[SIRET]:[Statut de la mise en relation]],6,FALSE))</f>
        <v>Aide proposée</v>
      </c>
      <c r="AG47" s="88"/>
      <c r="AH47" s="60" t="s">
        <v>413</v>
      </c>
      <c r="AI47" s="45" t="s">
        <v>414</v>
      </c>
      <c r="AJ47" s="33" t="s">
        <v>415</v>
      </c>
      <c r="AK47" s="51" t="s">
        <v>416</v>
      </c>
      <c r="AL47" s="39"/>
      <c r="AM47" s="40"/>
    </row>
    <row r="48" spans="1:39" ht="16.5" customHeight="1">
      <c r="A48" s="30">
        <v>45239</v>
      </c>
      <c r="B48" s="31" t="s">
        <v>417</v>
      </c>
      <c r="C48" s="31" t="s">
        <v>418</v>
      </c>
      <c r="D48" s="31" t="s">
        <v>419</v>
      </c>
      <c r="E48" s="32">
        <v>84281404800018</v>
      </c>
      <c r="F48" s="33" t="s">
        <v>420</v>
      </c>
      <c r="G48" s="50" t="s">
        <v>421</v>
      </c>
      <c r="H48" s="35">
        <v>380232313</v>
      </c>
      <c r="I48" s="31" t="s">
        <v>374</v>
      </c>
      <c r="J48" s="31" t="s">
        <v>422</v>
      </c>
      <c r="K48" s="33" t="s">
        <v>114</v>
      </c>
      <c r="L48" s="33"/>
      <c r="M48" s="41" t="s">
        <v>40</v>
      </c>
      <c r="N48" s="42"/>
      <c r="O48" s="42"/>
      <c r="P48" s="42"/>
      <c r="Q48" s="42"/>
      <c r="R48" s="42"/>
      <c r="S48" s="42"/>
      <c r="T48" s="42"/>
      <c r="U48" s="42"/>
      <c r="V48" s="42"/>
      <c r="W48" s="42"/>
      <c r="X48" s="41"/>
      <c r="Y48" s="41"/>
      <c r="Z48" s="41"/>
      <c r="AA48" s="41"/>
      <c r="AB48" s="41"/>
      <c r="AC48" s="43">
        <v>45246</v>
      </c>
      <c r="AD48" s="44" t="s">
        <v>41</v>
      </c>
      <c r="AE48" s="88" t="s">
        <v>41</v>
      </c>
      <c r="AF48" s="88" t="str">
        <f>IF(ISNA(VLOOKUP(E48,Tableau13[[SIRET]:[Statut de la mise en relation]],6,FALSE)),"",VLOOKUP(E48,Tableau13[[SIRET]:[Statut de la mise en relation]],6,FALSE))</f>
        <v/>
      </c>
      <c r="AG48" s="88"/>
      <c r="AH48" s="33" t="s">
        <v>42</v>
      </c>
      <c r="AI48" s="45" t="s">
        <v>423</v>
      </c>
      <c r="AJ48" s="33" t="s">
        <v>424</v>
      </c>
      <c r="AK48" s="39" t="s">
        <v>425</v>
      </c>
      <c r="AL48" s="39"/>
      <c r="AM48" s="40"/>
    </row>
    <row r="49" spans="1:39" ht="16.5" customHeight="1">
      <c r="A49" s="30">
        <v>45239</v>
      </c>
      <c r="B49" s="31" t="s">
        <v>426</v>
      </c>
      <c r="C49" s="31" t="s">
        <v>427</v>
      </c>
      <c r="D49" s="31" t="s">
        <v>428</v>
      </c>
      <c r="E49" s="32">
        <v>38460708100013</v>
      </c>
      <c r="F49" s="33" t="s">
        <v>429</v>
      </c>
      <c r="G49" s="50" t="s">
        <v>430</v>
      </c>
      <c r="H49" s="35">
        <v>607060959</v>
      </c>
      <c r="I49" s="31" t="s">
        <v>431</v>
      </c>
      <c r="J49" s="31" t="s">
        <v>432</v>
      </c>
      <c r="K49" s="33" t="s">
        <v>433</v>
      </c>
      <c r="L49" s="33"/>
      <c r="M49" s="41" t="s">
        <v>40</v>
      </c>
      <c r="N49" s="42"/>
      <c r="O49" s="42"/>
      <c r="P49" s="42"/>
      <c r="Q49" s="42"/>
      <c r="R49" s="42"/>
      <c r="S49" s="42"/>
      <c r="T49" s="42"/>
      <c r="U49" s="42"/>
      <c r="V49" s="42"/>
      <c r="W49" s="42"/>
      <c r="X49" s="41"/>
      <c r="Y49" s="41"/>
      <c r="Z49" s="41"/>
      <c r="AA49" s="41"/>
      <c r="AB49" s="41"/>
      <c r="AC49" s="43">
        <v>45246</v>
      </c>
      <c r="AD49" s="44" t="s">
        <v>41</v>
      </c>
      <c r="AE49" s="88" t="s">
        <v>41</v>
      </c>
      <c r="AF49" s="88" t="str">
        <f>IF(ISNA(VLOOKUP(E49,Tableau13[[SIRET]:[Statut de la mise en relation]],6,FALSE)),"",VLOOKUP(E49,Tableau13[[SIRET]:[Statut de la mise en relation]],6,FALSE))</f>
        <v/>
      </c>
      <c r="AG49" s="88"/>
      <c r="AH49" s="33" t="s">
        <v>150</v>
      </c>
      <c r="AI49" s="45" t="s">
        <v>434</v>
      </c>
      <c r="AJ49" s="33" t="s">
        <v>307</v>
      </c>
      <c r="AK49" s="39" t="s">
        <v>435</v>
      </c>
      <c r="AL49" s="39"/>
      <c r="AM49" s="40"/>
    </row>
    <row r="50" spans="1:39" ht="16.5" customHeight="1">
      <c r="A50" s="30">
        <v>45239</v>
      </c>
      <c r="B50" s="31" t="s">
        <v>436</v>
      </c>
      <c r="C50" s="31" t="s">
        <v>437</v>
      </c>
      <c r="D50" s="31" t="s">
        <v>438</v>
      </c>
      <c r="E50" s="32">
        <v>82176586400029</v>
      </c>
      <c r="F50" s="33" t="s">
        <v>439</v>
      </c>
      <c r="G50" s="50" t="s">
        <v>440</v>
      </c>
      <c r="H50" s="35">
        <v>384267137</v>
      </c>
      <c r="I50" s="31" t="s">
        <v>441</v>
      </c>
      <c r="J50" s="31" t="s">
        <v>442</v>
      </c>
      <c r="K50" s="33" t="s">
        <v>114</v>
      </c>
      <c r="L50" s="33"/>
      <c r="M50" s="41" t="s">
        <v>40</v>
      </c>
      <c r="N50" s="42"/>
      <c r="O50" s="42"/>
      <c r="P50" s="42"/>
      <c r="Q50" s="42"/>
      <c r="R50" s="42"/>
      <c r="S50" s="42"/>
      <c r="T50" s="42"/>
      <c r="U50" s="42"/>
      <c r="V50" s="42"/>
      <c r="W50" s="42"/>
      <c r="X50" s="41"/>
      <c r="Y50" s="41"/>
      <c r="Z50" s="41"/>
      <c r="AA50" s="41"/>
      <c r="AB50" s="41" t="s">
        <v>279</v>
      </c>
      <c r="AC50" s="43">
        <v>45243</v>
      </c>
      <c r="AD50" s="44" t="s">
        <v>41</v>
      </c>
      <c r="AE50" s="88" t="s">
        <v>41</v>
      </c>
      <c r="AF50" s="88" t="str">
        <f>IF(ISNA(VLOOKUP(E50,Tableau13[[SIRET]:[Statut de la mise en relation]],6,FALSE)),"",VLOOKUP(E50,Tableau13[[SIRET]:[Statut de la mise en relation]],6,FALSE))</f>
        <v>Aide proposée</v>
      </c>
      <c r="AG50" s="88"/>
      <c r="AH50" s="33" t="s">
        <v>42</v>
      </c>
      <c r="AI50" s="45" t="s">
        <v>443</v>
      </c>
      <c r="AJ50" s="33" t="s">
        <v>444</v>
      </c>
      <c r="AK50" s="54" t="s">
        <v>445</v>
      </c>
      <c r="AL50" s="39"/>
      <c r="AM50" s="40"/>
    </row>
    <row r="51" spans="1:39" ht="16.5" customHeight="1">
      <c r="A51" s="30">
        <v>45240</v>
      </c>
      <c r="B51" s="31" t="s">
        <v>446</v>
      </c>
      <c r="C51" s="31" t="s">
        <v>447</v>
      </c>
      <c r="D51" s="31" t="s">
        <v>329</v>
      </c>
      <c r="E51" s="32">
        <v>38303010300030</v>
      </c>
      <c r="F51" s="33" t="s">
        <v>448</v>
      </c>
      <c r="G51" s="50" t="s">
        <v>449</v>
      </c>
      <c r="H51" s="35">
        <v>640605637</v>
      </c>
      <c r="I51" s="31" t="s">
        <v>450</v>
      </c>
      <c r="J51" s="31" t="s">
        <v>451</v>
      </c>
      <c r="K51" s="33" t="s">
        <v>114</v>
      </c>
      <c r="L51" s="33"/>
      <c r="M51" s="41" t="s">
        <v>40</v>
      </c>
      <c r="N51" s="42"/>
      <c r="O51" s="42"/>
      <c r="P51" s="42"/>
      <c r="Q51" s="42"/>
      <c r="R51" s="42"/>
      <c r="S51" s="42"/>
      <c r="T51" s="42"/>
      <c r="U51" s="42"/>
      <c r="V51" s="42"/>
      <c r="W51" s="42"/>
      <c r="X51" s="41"/>
      <c r="Y51" s="41"/>
      <c r="Z51" s="41"/>
      <c r="AA51" s="41"/>
      <c r="AB51" s="41" t="s">
        <v>279</v>
      </c>
      <c r="AC51" s="43">
        <v>45243</v>
      </c>
      <c r="AD51" s="44" t="s">
        <v>72</v>
      </c>
      <c r="AE51" s="90" t="s">
        <v>73</v>
      </c>
      <c r="AF51" s="88" t="str">
        <f>IF(ISNA(VLOOKUP(E51,Tableau134[[SIRET]:[Statut de la mise en relation]],6,FALSE)),"",VLOOKUP(E51,Tableau134[[SIRET]:[Statut de la mise en relation]],6,FALSE))</f>
        <v>Aide proposée</v>
      </c>
      <c r="AG51" s="88"/>
      <c r="AH51" s="33" t="s">
        <v>150</v>
      </c>
      <c r="AI51" s="45" t="s">
        <v>452</v>
      </c>
      <c r="AJ51" s="33" t="s">
        <v>386</v>
      </c>
      <c r="AK51" s="39" t="s">
        <v>453</v>
      </c>
      <c r="AL51" s="39"/>
      <c r="AM51" s="40"/>
    </row>
    <row r="52" spans="1:39" ht="16.5" customHeight="1">
      <c r="A52" s="30">
        <v>45240</v>
      </c>
      <c r="B52" s="31" t="s">
        <v>454</v>
      </c>
      <c r="C52" s="31" t="s">
        <v>455</v>
      </c>
      <c r="D52" s="31" t="s">
        <v>456</v>
      </c>
      <c r="E52" s="32">
        <v>26560196300019</v>
      </c>
      <c r="F52" s="33" t="s">
        <v>457</v>
      </c>
      <c r="G52" s="50" t="s">
        <v>458</v>
      </c>
      <c r="H52" s="35">
        <v>297483512</v>
      </c>
      <c r="I52" s="31" t="s">
        <v>459</v>
      </c>
      <c r="J52" s="31" t="s">
        <v>460</v>
      </c>
      <c r="K52" s="33" t="s">
        <v>135</v>
      </c>
      <c r="L52" s="33"/>
      <c r="M52" s="41" t="s">
        <v>40</v>
      </c>
      <c r="N52" s="42"/>
      <c r="O52" s="42"/>
      <c r="P52" s="42"/>
      <c r="Q52" s="42"/>
      <c r="R52" s="42"/>
      <c r="S52" s="42"/>
      <c r="T52" s="42"/>
      <c r="U52" s="42"/>
      <c r="V52" s="42"/>
      <c r="W52" s="42"/>
      <c r="X52" s="41"/>
      <c r="Y52" s="41"/>
      <c r="Z52" s="41"/>
      <c r="AA52" s="41"/>
      <c r="AB52" s="41" t="s">
        <v>279</v>
      </c>
      <c r="AC52" s="43">
        <v>45243</v>
      </c>
      <c r="AD52" s="44" t="s">
        <v>41</v>
      </c>
      <c r="AE52" s="88" t="s">
        <v>41</v>
      </c>
      <c r="AF52" s="88" t="str">
        <f>IF(ISNA(VLOOKUP(E52,Tableau13[[SIRET]:[Statut de la mise en relation]],6,FALSE)),"",VLOOKUP(E52,Tableau13[[SIRET]:[Statut de la mise en relation]],6,FALSE))</f>
        <v>Pris en charge</v>
      </c>
      <c r="AG52" s="88"/>
      <c r="AH52" s="33" t="s">
        <v>42</v>
      </c>
      <c r="AI52" s="45" t="s">
        <v>461</v>
      </c>
      <c r="AJ52" s="33" t="s">
        <v>307</v>
      </c>
      <c r="AK52" s="54" t="s">
        <v>462</v>
      </c>
      <c r="AL52" s="39"/>
      <c r="AM52" s="40"/>
    </row>
    <row r="53" spans="1:39" ht="16.5" customHeight="1">
      <c r="A53" s="30">
        <v>45240</v>
      </c>
      <c r="B53" s="31" t="s">
        <v>463</v>
      </c>
      <c r="C53" s="31" t="s">
        <v>464</v>
      </c>
      <c r="D53" s="31" t="s">
        <v>465</v>
      </c>
      <c r="E53" s="32">
        <v>32585688800038</v>
      </c>
      <c r="F53" s="33" t="s">
        <v>466</v>
      </c>
      <c r="G53" s="50" t="s">
        <v>467</v>
      </c>
      <c r="H53" s="35">
        <v>684846503</v>
      </c>
      <c r="I53" s="31" t="s">
        <v>134</v>
      </c>
      <c r="J53" s="31" t="s">
        <v>468</v>
      </c>
      <c r="K53" s="33" t="s">
        <v>433</v>
      </c>
      <c r="L53" s="33"/>
      <c r="M53" s="41" t="s">
        <v>40</v>
      </c>
      <c r="N53" s="42"/>
      <c r="O53" s="42"/>
      <c r="P53" s="42"/>
      <c r="Q53" s="42"/>
      <c r="R53" s="42"/>
      <c r="S53" s="42"/>
      <c r="T53" s="42"/>
      <c r="U53" s="42"/>
      <c r="V53" s="42"/>
      <c r="W53" s="42"/>
      <c r="X53" s="41"/>
      <c r="Y53" s="41"/>
      <c r="Z53" s="41"/>
      <c r="AA53" s="41" t="s">
        <v>450</v>
      </c>
      <c r="AB53" s="41" t="s">
        <v>279</v>
      </c>
      <c r="AC53" s="43">
        <v>45243</v>
      </c>
      <c r="AD53" s="44" t="s">
        <v>41</v>
      </c>
      <c r="AE53" s="88" t="s">
        <v>41</v>
      </c>
      <c r="AF53" s="88" t="str">
        <f>IF(ISNA(VLOOKUP(E53,Tableau13[[SIRET]:[Statut de la mise en relation]],6,FALSE)),"",VLOOKUP(E53,Tableau13[[SIRET]:[Statut de la mise en relation]],6,FALSE))</f>
        <v>Aide proposée</v>
      </c>
      <c r="AG53" s="88"/>
      <c r="AH53" s="33" t="s">
        <v>42</v>
      </c>
      <c r="AI53" s="61" t="s">
        <v>469</v>
      </c>
      <c r="AJ53" s="33" t="s">
        <v>470</v>
      </c>
      <c r="AK53" s="54" t="s">
        <v>471</v>
      </c>
      <c r="AL53" s="39"/>
      <c r="AM53" s="40"/>
    </row>
    <row r="54" spans="1:39" ht="16.5" customHeight="1">
      <c r="A54" s="30">
        <v>45242</v>
      </c>
      <c r="B54" s="31" t="s">
        <v>472</v>
      </c>
      <c r="C54" s="31" t="s">
        <v>473</v>
      </c>
      <c r="D54" s="31" t="s">
        <v>474</v>
      </c>
      <c r="E54" s="32">
        <v>41088425800113</v>
      </c>
      <c r="F54" s="33" t="s">
        <v>475</v>
      </c>
      <c r="G54" s="50" t="s">
        <v>476</v>
      </c>
      <c r="H54" s="35">
        <v>682585043</v>
      </c>
      <c r="I54" s="31" t="s">
        <v>477</v>
      </c>
      <c r="J54" s="31" t="s">
        <v>478</v>
      </c>
      <c r="K54" s="33" t="s">
        <v>114</v>
      </c>
      <c r="L54" s="33"/>
      <c r="M54" s="41" t="s">
        <v>40</v>
      </c>
      <c r="N54" s="42"/>
      <c r="O54" s="42"/>
      <c r="P54" s="42"/>
      <c r="Q54" s="42"/>
      <c r="R54" s="42"/>
      <c r="S54" s="42"/>
      <c r="T54" s="42"/>
      <c r="U54" s="42"/>
      <c r="V54" s="42"/>
      <c r="W54" s="42"/>
      <c r="X54" s="41" t="s">
        <v>479</v>
      </c>
      <c r="Y54" s="41"/>
      <c r="Z54" s="41"/>
      <c r="AA54" s="41"/>
      <c r="AB54" s="41"/>
      <c r="AC54" s="38"/>
      <c r="AD54" s="38"/>
      <c r="AE54" s="88" t="s">
        <v>203</v>
      </c>
      <c r="AF54" s="88" t="str">
        <f>IF(ISNA(VLOOKUP(E54,Tableau13[[SIRET]:[Statut de la mise en relation]],6,FALSE)),"",VLOOKUP(E54,Tableau13[[SIRET]:[Statut de la mise en relation]],6,FALSE))</f>
        <v/>
      </c>
      <c r="AG54" s="88"/>
      <c r="AH54" s="33"/>
      <c r="AI54" s="33"/>
      <c r="AJ54" s="33"/>
      <c r="AK54" s="39"/>
      <c r="AL54" s="39"/>
      <c r="AM54" s="40"/>
    </row>
    <row r="55" spans="1:39" ht="16.5" customHeight="1">
      <c r="A55" s="30">
        <v>45243</v>
      </c>
      <c r="B55" s="31" t="s">
        <v>480</v>
      </c>
      <c r="C55" s="31" t="s">
        <v>481</v>
      </c>
      <c r="D55" s="31" t="s">
        <v>482</v>
      </c>
      <c r="E55" s="32">
        <v>44350474100044</v>
      </c>
      <c r="F55" s="33" t="s">
        <v>483</v>
      </c>
      <c r="G55" s="50" t="s">
        <v>484</v>
      </c>
      <c r="H55" s="35">
        <v>624544445</v>
      </c>
      <c r="I55" s="31" t="s">
        <v>431</v>
      </c>
      <c r="J55" s="31" t="s">
        <v>485</v>
      </c>
      <c r="K55" s="33" t="s">
        <v>433</v>
      </c>
      <c r="L55" s="33"/>
      <c r="M55" s="41" t="s">
        <v>40</v>
      </c>
      <c r="N55" s="42"/>
      <c r="O55" s="42"/>
      <c r="P55" s="42"/>
      <c r="Q55" s="42"/>
      <c r="R55" s="42"/>
      <c r="S55" s="42"/>
      <c r="T55" s="42"/>
      <c r="U55" s="42"/>
      <c r="V55" s="42"/>
      <c r="W55" s="42"/>
      <c r="X55" s="41"/>
      <c r="Y55" s="41"/>
      <c r="Z55" s="41"/>
      <c r="AA55" s="41" t="s">
        <v>486</v>
      </c>
      <c r="AB55" s="41" t="s">
        <v>279</v>
      </c>
      <c r="AC55" s="43">
        <v>45243</v>
      </c>
      <c r="AD55" s="44" t="s">
        <v>41</v>
      </c>
      <c r="AE55" s="88" t="s">
        <v>41</v>
      </c>
      <c r="AF55" s="88" t="str">
        <f>IF(ISNA(VLOOKUP(E55,Tableau13[[SIRET]:[Statut de la mise en relation]],6,FALSE)),"",VLOOKUP(E55,Tableau13[[SIRET]:[Statut de la mise en relation]],6,FALSE))</f>
        <v>Aide proposée</v>
      </c>
      <c r="AG55" s="88"/>
      <c r="AH55" s="33" t="s">
        <v>42</v>
      </c>
      <c r="AI55" s="45" t="s">
        <v>487</v>
      </c>
      <c r="AJ55" s="33" t="s">
        <v>470</v>
      </c>
      <c r="AK55" s="54" t="s">
        <v>488</v>
      </c>
      <c r="AL55" s="39"/>
      <c r="AM55" s="40"/>
    </row>
    <row r="56" spans="1:39" ht="16.5" customHeight="1">
      <c r="A56" s="30">
        <v>45244</v>
      </c>
      <c r="B56" s="31" t="s">
        <v>489</v>
      </c>
      <c r="C56" s="31" t="s">
        <v>490</v>
      </c>
      <c r="D56" s="31" t="s">
        <v>491</v>
      </c>
      <c r="E56" s="32">
        <v>47965548200038</v>
      </c>
      <c r="F56" s="33" t="s">
        <v>492</v>
      </c>
      <c r="G56" s="50" t="s">
        <v>493</v>
      </c>
      <c r="H56" s="35">
        <v>681642791</v>
      </c>
      <c r="I56" s="31" t="s">
        <v>113</v>
      </c>
      <c r="J56" s="31" t="s">
        <v>494</v>
      </c>
      <c r="K56" s="33" t="s">
        <v>114</v>
      </c>
      <c r="L56" s="33"/>
      <c r="M56" s="41" t="s">
        <v>40</v>
      </c>
      <c r="N56" s="42"/>
      <c r="O56" s="42"/>
      <c r="P56" s="42"/>
      <c r="Q56" s="42"/>
      <c r="R56" s="42"/>
      <c r="S56" s="42"/>
      <c r="T56" s="42"/>
      <c r="U56" s="42"/>
      <c r="V56" s="42"/>
      <c r="W56" s="42"/>
      <c r="X56" s="41"/>
      <c r="Y56" s="41"/>
      <c r="Z56" s="41"/>
      <c r="AA56" s="41"/>
      <c r="AB56" s="41"/>
      <c r="AC56" s="43">
        <v>45246</v>
      </c>
      <c r="AD56" s="44" t="s">
        <v>72</v>
      </c>
      <c r="AE56" s="90" t="s">
        <v>73</v>
      </c>
      <c r="AF56" s="88" t="str">
        <f>IF(ISNA(VLOOKUP(E56,Tableau13[[SIRET]:[Statut de la mise en relation]],6,FALSE)),"",VLOOKUP(E56,Tableau13[[SIRET]:[Statut de la mise en relation]],6,FALSE))</f>
        <v>Non joignable</v>
      </c>
      <c r="AG56" s="88"/>
      <c r="AH56" s="33" t="s">
        <v>150</v>
      </c>
      <c r="AI56" s="45" t="s">
        <v>495</v>
      </c>
      <c r="AJ56" s="33" t="s">
        <v>496</v>
      </c>
      <c r="AK56" s="54" t="s">
        <v>497</v>
      </c>
      <c r="AL56" s="39"/>
      <c r="AM56" s="40"/>
    </row>
    <row r="57" spans="1:39" ht="16.5" customHeight="1">
      <c r="A57" s="30">
        <v>45247</v>
      </c>
      <c r="B57" s="31" t="s">
        <v>498</v>
      </c>
      <c r="C57" s="31" t="s">
        <v>499</v>
      </c>
      <c r="D57" s="31" t="s">
        <v>500</v>
      </c>
      <c r="E57" s="32">
        <v>91291246600014</v>
      </c>
      <c r="F57" s="33" t="s">
        <v>501</v>
      </c>
      <c r="G57" s="50" t="s">
        <v>502</v>
      </c>
      <c r="H57" s="35">
        <v>750857867</v>
      </c>
      <c r="I57" s="31" t="s">
        <v>503</v>
      </c>
      <c r="J57" s="31" t="s">
        <v>504</v>
      </c>
      <c r="K57" s="33" t="s">
        <v>135</v>
      </c>
      <c r="L57" s="33"/>
      <c r="M57" s="41" t="s">
        <v>40</v>
      </c>
      <c r="N57" s="42"/>
      <c r="O57" s="42"/>
      <c r="P57" s="42"/>
      <c r="Q57" s="42"/>
      <c r="R57" s="42"/>
      <c r="S57" s="42"/>
      <c r="T57" s="42"/>
      <c r="U57" s="42"/>
      <c r="V57" s="42"/>
      <c r="W57" s="42"/>
      <c r="X57" s="41"/>
      <c r="Y57" s="41"/>
      <c r="Z57" s="41"/>
      <c r="AA57" s="41" t="s">
        <v>505</v>
      </c>
      <c r="AB57" s="41"/>
      <c r="AC57" s="43">
        <v>45250</v>
      </c>
      <c r="AD57" s="58" t="s">
        <v>222</v>
      </c>
      <c r="AE57" s="88" t="s">
        <v>53</v>
      </c>
      <c r="AF57" s="88" t="str">
        <f>IF(ISNA(VLOOKUP(E57,Tableau13[[SIRET]:[Statut de la mise en relation]],6,FALSE)),"",VLOOKUP(E57,Tableau13[[SIRET]:[Statut de la mise en relation]],6,FALSE))</f>
        <v/>
      </c>
      <c r="AG57" s="88"/>
      <c r="AH57" s="33" t="s">
        <v>150</v>
      </c>
      <c r="AI57" s="45" t="s">
        <v>506</v>
      </c>
      <c r="AJ57" s="33" t="s">
        <v>91</v>
      </c>
      <c r="AK57" s="39"/>
      <c r="AL57" s="39"/>
      <c r="AM57" s="40"/>
    </row>
    <row r="58" spans="1:39" ht="16.5" customHeight="1">
      <c r="A58" s="30">
        <v>45248</v>
      </c>
      <c r="B58" s="31" t="s">
        <v>507</v>
      </c>
      <c r="C58" s="31" t="s">
        <v>508</v>
      </c>
      <c r="D58" s="31" t="s">
        <v>509</v>
      </c>
      <c r="E58" s="32">
        <v>43758477400016</v>
      </c>
      <c r="F58" s="33" t="s">
        <v>510</v>
      </c>
      <c r="G58" s="50" t="s">
        <v>511</v>
      </c>
      <c r="H58" s="35">
        <v>651230999</v>
      </c>
      <c r="I58" s="31" t="s">
        <v>113</v>
      </c>
      <c r="J58" s="31" t="s">
        <v>512</v>
      </c>
      <c r="K58" s="33" t="s">
        <v>114</v>
      </c>
      <c r="L58" s="33"/>
      <c r="M58" s="41" t="s">
        <v>40</v>
      </c>
      <c r="N58" s="42" t="str">
        <f>MID(J58,12,8)</f>
        <v xml:space="preserve">precise </v>
      </c>
      <c r="O58" s="62" t="str">
        <f>IF(ISERROR(MID(J58,24+FIND("impact environnemental:",J58,1),3)),"",MID(J58,24+FIND("impact environnemental:",J58,1),3))</f>
        <v>non</v>
      </c>
      <c r="P58" s="62" t="str">
        <f>IF(ISERROR(MID(J58,25+FIND("performance énergétique:",J58,1),3)),"",MID(J58,25+FIND("performance énergétique:",J58,1),3))</f>
        <v>oui</v>
      </c>
      <c r="Q58" s="62" t="str">
        <f>IF(ISERROR(MID(J58,20+FIND("consommation d'eau:",J58,1),3)),"",MID(J58,20+FIND("consommation d'eau:",J58,1),3))</f>
        <v>non</v>
      </c>
      <c r="R58" s="62" t="str">
        <f>IF(ISERROR(MID(J58,22+FIND("rénover mon bâtiment:",J58,1),3)),"",MID(J58,22+FIND("rénover mon bâtiment:",J58,1),3))</f>
        <v>non</v>
      </c>
      <c r="S58" s="62" t="str">
        <f>IF(ISERROR(MID(J58,21+FIND("la mobilité durable:",J58,1),3)),"",MID(J58,21+FIND("la mobilité durable:",J58,1),3))</f>
        <v>non</v>
      </c>
      <c r="T58" s="62" t="str">
        <f>IF(ISERROR(MID(J58,21+FIND("gestion des déchets:",J58,1),3)),"",MID(J58,21+FIND("gestion des déchets:",J58,1),3))</f>
        <v>non</v>
      </c>
      <c r="U58" s="62" t="str">
        <f>IF(ISERROR(MID(J58,17+FIND("l'écoconception:",J58,1),3)),"",MID(J58,17+FIND("l'écoconception:",J58,1),3))</f>
        <v>non</v>
      </c>
      <c r="V58" s="62" t="str">
        <f>IF(ISERROR(MID(J58,20+FIND("former ou recruter:",J58,1),3)),"",MID(J58,20+FIND("former ou recruter:",J58,1),3))</f>
        <v>non</v>
      </c>
      <c r="W58" s="93"/>
      <c r="X58" s="41"/>
      <c r="Y58" s="41"/>
      <c r="Z58" s="41"/>
      <c r="AA58" s="41" t="s">
        <v>513</v>
      </c>
      <c r="AB58" s="41"/>
      <c r="AC58" s="43">
        <v>45251</v>
      </c>
      <c r="AD58" s="44" t="s">
        <v>41</v>
      </c>
      <c r="AE58" s="88" t="s">
        <v>41</v>
      </c>
      <c r="AF58" s="88" t="str">
        <f>IF(ISNA(VLOOKUP(E58,Tableau13[[SIRET]:[Statut de la mise en relation]],6,FALSE)),"",VLOOKUP(E58,Tableau13[[SIRET]:[Statut de la mise en relation]],6,FALSE))</f>
        <v>Aide proposée</v>
      </c>
      <c r="AG58" s="88"/>
      <c r="AH58" s="33" t="s">
        <v>150</v>
      </c>
      <c r="AI58" s="45" t="s">
        <v>514</v>
      </c>
      <c r="AJ58" s="33" t="s">
        <v>496</v>
      </c>
      <c r="AK58" s="39" t="s">
        <v>515</v>
      </c>
      <c r="AL58" s="39"/>
      <c r="AM58" s="40"/>
    </row>
    <row r="59" spans="1:39" ht="16.5" customHeight="1">
      <c r="A59" s="30">
        <v>45249</v>
      </c>
      <c r="B59" s="31" t="s">
        <v>516</v>
      </c>
      <c r="C59" s="31" t="s">
        <v>517</v>
      </c>
      <c r="D59" s="31" t="s">
        <v>518</v>
      </c>
      <c r="E59" s="32">
        <v>88134784300040</v>
      </c>
      <c r="F59" s="33" t="s">
        <v>519</v>
      </c>
      <c r="G59" s="50" t="s">
        <v>520</v>
      </c>
      <c r="H59" s="35">
        <v>608892126</v>
      </c>
      <c r="I59" s="31" t="s">
        <v>521</v>
      </c>
      <c r="J59" s="31" t="s">
        <v>522</v>
      </c>
      <c r="K59" s="33" t="s">
        <v>433</v>
      </c>
      <c r="L59" s="33"/>
      <c r="M59" s="41" t="s">
        <v>40</v>
      </c>
      <c r="N59" s="42" t="str">
        <f>MID(J59,12,8)</f>
        <v xml:space="preserve">precise </v>
      </c>
      <c r="O59" s="62" t="str">
        <f>IF(ISERROR(MID(J59,24+FIND("impact environnemental:",J59,1),3)),"",MID(J59,24+FIND("impact environnemental:",J59,1),3))</f>
        <v>non</v>
      </c>
      <c r="P59" s="62" t="str">
        <f>IF(ISERROR(MID(J59,25+FIND("performance énergétique:",J59,1),3)),"",MID(J59,25+FIND("performance énergétique:",J59,1),3))</f>
        <v>non</v>
      </c>
      <c r="Q59" s="62" t="str">
        <f>IF(ISERROR(MID(J59,20+FIND("consommation d'eau:",J59,1),3)),"",MID(J59,20+FIND("consommation d'eau:",J59,1),3))</f>
        <v>non</v>
      </c>
      <c r="R59" s="62" t="str">
        <f>IF(ISERROR(MID(J59,22+FIND("rénover mon bâtiment:",J59,1),3)),"",MID(J59,22+FIND("rénover mon bâtiment:",J59,1),3))</f>
        <v>non</v>
      </c>
      <c r="S59" s="62" t="str">
        <f>IF(ISERROR(MID(J59,21+FIND("la mobilité durable:",J59,1),3)),"",MID(J59,21+FIND("la mobilité durable:",J59,1),3))</f>
        <v>oui</v>
      </c>
      <c r="T59" s="62" t="str">
        <f>IF(ISERROR(MID(J59,21+FIND("gestion des déchets:",J59,1),3)),"",MID(J59,21+FIND("gestion des déchets:",J59,1),3))</f>
        <v>non</v>
      </c>
      <c r="U59" s="62" t="str">
        <f>IF(ISERROR(MID(J59,17+FIND("l'écoconception:",J59,1),3)),"",MID(J59,17+FIND("l'écoconception:",J59,1),3))</f>
        <v>non</v>
      </c>
      <c r="V59" s="62" t="str">
        <f>IF(ISERROR(MID(J59,20+FIND("former ou recruter:",J59,1),3)),"",MID(J59,20+FIND("former ou recruter:",J59,1),3))</f>
        <v>non</v>
      </c>
      <c r="W59" s="93"/>
      <c r="X59" s="41" t="s">
        <v>523</v>
      </c>
      <c r="Y59" s="41"/>
      <c r="Z59" s="41"/>
      <c r="AA59" s="41" t="s">
        <v>524</v>
      </c>
      <c r="AB59" s="41"/>
      <c r="AC59" s="38"/>
      <c r="AD59" s="38"/>
      <c r="AE59" s="88" t="s">
        <v>203</v>
      </c>
      <c r="AF59" s="88" t="str">
        <f>IF(ISNA(VLOOKUP(E59,Tableau13[[SIRET]:[Statut de la mise en relation]],6,FALSE)),"",VLOOKUP(E59,Tableau13[[SIRET]:[Statut de la mise en relation]],6,FALSE))</f>
        <v/>
      </c>
      <c r="AG59" s="88"/>
      <c r="AH59" s="33"/>
      <c r="AI59" s="33"/>
      <c r="AJ59" s="33"/>
      <c r="AK59" s="39"/>
      <c r="AL59" s="39"/>
      <c r="AM59" s="40"/>
    </row>
    <row r="60" spans="1:39" ht="16.5" customHeight="1">
      <c r="A60" s="30">
        <v>45250</v>
      </c>
      <c r="B60" s="31" t="s">
        <v>525</v>
      </c>
      <c r="C60" s="31" t="s">
        <v>526</v>
      </c>
      <c r="D60" s="31" t="s">
        <v>527</v>
      </c>
      <c r="E60" s="32">
        <v>49954052400018</v>
      </c>
      <c r="F60" s="33" t="s">
        <v>528</v>
      </c>
      <c r="G60" s="50" t="s">
        <v>529</v>
      </c>
      <c r="H60" s="35">
        <v>474753422</v>
      </c>
      <c r="I60" s="31" t="s">
        <v>459</v>
      </c>
      <c r="J60" s="31" t="s">
        <v>530</v>
      </c>
      <c r="K60" s="33" t="s">
        <v>114</v>
      </c>
      <c r="L60" s="33"/>
      <c r="M60" s="41" t="s">
        <v>40</v>
      </c>
      <c r="N60" s="42" t="str">
        <f>MID(J60,12,8)</f>
        <v xml:space="preserve">precise </v>
      </c>
      <c r="O60" s="62" t="str">
        <f>IF(ISERROR(MID(J60,24+FIND("impact environnemental:",J60,1),3)),"",MID(J60,24+FIND("impact environnemental:",J60,1),3))</f>
        <v>non</v>
      </c>
      <c r="P60" s="62" t="str">
        <f>IF(ISERROR(MID(J60,25+FIND("performance énergétique:",J60,1),3)),"",MID(J60,25+FIND("performance énergétique:",J60,1),3))</f>
        <v>non</v>
      </c>
      <c r="Q60" s="62" t="str">
        <f>IF(ISERROR(MID(J60,20+FIND("consommation d'eau:",J60,1),3)),"",MID(J60,20+FIND("consommation d'eau:",J60,1),3))</f>
        <v>non</v>
      </c>
      <c r="R60" s="62" t="str">
        <f>IF(ISERROR(MID(J60,22+FIND("rénover mon bâtiment:",J60,1),3)),"",MID(J60,22+FIND("rénover mon bâtiment:",J60,1),3))</f>
        <v>oui</v>
      </c>
      <c r="S60" s="62" t="str">
        <f>IF(ISERROR(MID(J60,21+FIND("la mobilité durable:",J60,1),3)),"",MID(J60,21+FIND("la mobilité durable:",J60,1),3))</f>
        <v>non</v>
      </c>
      <c r="T60" s="62" t="str">
        <f>IF(ISERROR(MID(J60,21+FIND("gestion des déchets:",J60,1),3)),"",MID(J60,21+FIND("gestion des déchets:",J60,1),3))</f>
        <v>non</v>
      </c>
      <c r="U60" s="62" t="str">
        <f>IF(ISERROR(MID(J60,17+FIND("l'écoconception:",J60,1),3)),"",MID(J60,17+FIND("l'écoconception:",J60,1),3))</f>
        <v>non</v>
      </c>
      <c r="V60" s="62" t="str">
        <f>IF(ISERROR(MID(J60,20+FIND("former ou recruter:",J60,1),3)),"",MID(J60,20+FIND("former ou recruter:",J60,1),3))</f>
        <v>non</v>
      </c>
      <c r="W60" s="93"/>
      <c r="X60" s="41"/>
      <c r="Y60" s="41"/>
      <c r="Z60" s="41"/>
      <c r="AA60" s="41" t="s">
        <v>505</v>
      </c>
      <c r="AB60" s="41" t="s">
        <v>279</v>
      </c>
      <c r="AC60" s="43">
        <v>45251</v>
      </c>
      <c r="AD60" s="44" t="s">
        <v>41</v>
      </c>
      <c r="AE60" s="88" t="s">
        <v>41</v>
      </c>
      <c r="AF60" s="88" t="str">
        <f>IF(ISNA(VLOOKUP(E60,Tableau13[[SIRET]:[Statut de la mise en relation]],6,FALSE)),"",VLOOKUP(E60,Tableau13[[SIRET]:[Statut de la mise en relation]],6,FALSE))</f>
        <v>Aide proposée</v>
      </c>
      <c r="AG60" s="88"/>
      <c r="AH60" s="33" t="s">
        <v>150</v>
      </c>
      <c r="AI60" s="45" t="s">
        <v>531</v>
      </c>
      <c r="AJ60" s="33" t="s">
        <v>91</v>
      </c>
      <c r="AK60" s="54" t="s">
        <v>532</v>
      </c>
      <c r="AL60" s="39"/>
      <c r="AM60" s="40"/>
    </row>
    <row r="61" spans="1:39" ht="16.5" customHeight="1">
      <c r="A61" s="30">
        <v>45250</v>
      </c>
      <c r="B61" s="31" t="s">
        <v>533</v>
      </c>
      <c r="C61" s="31" t="s">
        <v>534</v>
      </c>
      <c r="D61" s="31" t="s">
        <v>535</v>
      </c>
      <c r="E61" s="32">
        <v>91459707500011</v>
      </c>
      <c r="F61" s="33" t="s">
        <v>536</v>
      </c>
      <c r="G61" s="50" t="s">
        <v>537</v>
      </c>
      <c r="H61" s="35">
        <v>788137268</v>
      </c>
      <c r="I61" s="31" t="s">
        <v>538</v>
      </c>
      <c r="J61" s="31" t="s">
        <v>539</v>
      </c>
      <c r="K61" s="33" t="s">
        <v>135</v>
      </c>
      <c r="L61" s="33"/>
      <c r="M61" s="41" t="s">
        <v>40</v>
      </c>
      <c r="N61" s="42" t="str">
        <f>MID(J61,12,8)</f>
        <v xml:space="preserve">precise </v>
      </c>
      <c r="O61" s="62" t="str">
        <f>IF(ISERROR(MID(J61,24+FIND("impact environnemental:",J61,1),3)),"",MID(J61,24+FIND("impact environnemental:",J61,1),3))</f>
        <v>non</v>
      </c>
      <c r="P61" s="62" t="str">
        <f>IF(ISERROR(MID(J61,25+FIND("performance énergétique:",J61,1),3)),"",MID(J61,25+FIND("performance énergétique:",J61,1),3))</f>
        <v>non</v>
      </c>
      <c r="Q61" s="62" t="str">
        <f>IF(ISERROR(MID(J61,20+FIND("consommation d'eau:",J61,1),3)),"",MID(J61,20+FIND("consommation d'eau:",J61,1),3))</f>
        <v>non</v>
      </c>
      <c r="R61" s="62" t="str">
        <f>IF(ISERROR(MID(J61,22+FIND("rénover mon bâtiment:",J61,1),3)),"",MID(J61,22+FIND("rénover mon bâtiment:",J61,1),3))</f>
        <v>non</v>
      </c>
      <c r="S61" s="62" t="str">
        <f>IF(ISERROR(MID(J61,21+FIND("la mobilité durable:",J61,1),3)),"",MID(J61,21+FIND("la mobilité durable:",J61,1),3))</f>
        <v>non</v>
      </c>
      <c r="T61" s="62" t="str">
        <f>IF(ISERROR(MID(J61,21+FIND("gestion des déchets:",J61,1),3)),"",MID(J61,21+FIND("gestion des déchets:",J61,1),3))</f>
        <v>non</v>
      </c>
      <c r="U61" s="62" t="str">
        <f>IF(ISERROR(MID(J61,17+FIND("l'écoconception:",J61,1),3)),"",MID(J61,17+FIND("l'écoconception:",J61,1),3))</f>
        <v>non</v>
      </c>
      <c r="V61" s="62" t="str">
        <f>IF(ISERROR(MID(J61,20+FIND("former ou recruter:",J61,1),3)),"",MID(J61,20+FIND("former ou recruter:",J61,1),3))</f>
        <v>oui</v>
      </c>
      <c r="W61" s="93"/>
      <c r="X61" s="41"/>
      <c r="Y61" s="41"/>
      <c r="Z61" s="41"/>
      <c r="AA61" s="41"/>
      <c r="AB61" s="41"/>
      <c r="AC61" s="43">
        <v>45258</v>
      </c>
      <c r="AD61" s="38"/>
      <c r="AE61" s="88" t="s">
        <v>203</v>
      </c>
      <c r="AF61" s="88" t="str">
        <f>IF(ISNA(VLOOKUP(E61,Tableau13[[SIRET]:[Statut de la mise en relation]],6,FALSE)),"",VLOOKUP(E61,Tableau13[[SIRET]:[Statut de la mise en relation]],6,FALSE))</f>
        <v>Aide proposée</v>
      </c>
      <c r="AG61" s="88"/>
      <c r="AH61" s="33"/>
      <c r="AI61" s="33"/>
      <c r="AJ61" s="33"/>
      <c r="AK61" s="39"/>
      <c r="AL61" s="39"/>
      <c r="AM61" s="40"/>
    </row>
    <row r="62" spans="1:39" ht="16.5" customHeight="1">
      <c r="A62" s="30">
        <v>45251</v>
      </c>
      <c r="B62" s="31" t="s">
        <v>540</v>
      </c>
      <c r="C62" s="31" t="s">
        <v>541</v>
      </c>
      <c r="D62" s="31" t="s">
        <v>542</v>
      </c>
      <c r="E62" s="32">
        <v>32162751500026</v>
      </c>
      <c r="F62" s="33" t="s">
        <v>543</v>
      </c>
      <c r="G62" s="50" t="s">
        <v>544</v>
      </c>
      <c r="H62" s="35">
        <v>661852530</v>
      </c>
      <c r="I62" s="31" t="s">
        <v>450</v>
      </c>
      <c r="J62" s="31"/>
      <c r="K62" s="33" t="s">
        <v>114</v>
      </c>
      <c r="L62" s="33"/>
      <c r="M62" s="41" t="s">
        <v>40</v>
      </c>
      <c r="N62" s="42" t="str">
        <f>MID(J62,12,8)</f>
        <v/>
      </c>
      <c r="O62" s="62" t="str">
        <f>IF(ISERROR(MID(J62,24+FIND("impact environnemental:",J62,1),3)),"",MID(J62,24+FIND("impact environnemental:",J62,1),3))</f>
        <v/>
      </c>
      <c r="P62" s="62" t="str">
        <f>IF(ISERROR(MID(J62,25+FIND("performance énergétique:",J62,1),3)),"",MID(J62,25+FIND("performance énergétique:",J62,1),3))</f>
        <v/>
      </c>
      <c r="Q62" s="62" t="str">
        <f>IF(ISERROR(MID(J62,20+FIND("consommation d'eau:",J62,1),3)),"",MID(J62,20+FIND("consommation d'eau:",J62,1),3))</f>
        <v/>
      </c>
      <c r="R62" s="62" t="str">
        <f>IF(ISERROR(MID(J62,22+FIND("rénover mon bâtiment:",J62,1),3)),"",MID(J62,22+FIND("rénover mon bâtiment:",J62,1),3))</f>
        <v/>
      </c>
      <c r="S62" s="62" t="str">
        <f>IF(ISERROR(MID(J62,21+FIND("la mobilité durable:",J62,1),3)),"",MID(J62,21+FIND("la mobilité durable:",J62,1),3))</f>
        <v/>
      </c>
      <c r="T62" s="62" t="str">
        <f>IF(ISERROR(MID(J62,21+FIND("gestion des déchets:",J62,1),3)),"",MID(J62,21+FIND("gestion des déchets:",J62,1),3))</f>
        <v/>
      </c>
      <c r="U62" s="62" t="str">
        <f>IF(ISERROR(MID(J62,17+FIND("l'écoconception:",J62,1),3)),"",MID(J62,17+FIND("l'écoconception:",J62,1),3))</f>
        <v/>
      </c>
      <c r="V62" s="62" t="str">
        <f>IF(ISERROR(MID(J62,20+FIND("former ou recruter:",J62,1),3)),"",MID(J62,20+FIND("former ou recruter:",J62,1),3))</f>
        <v/>
      </c>
      <c r="W62" s="93"/>
      <c r="X62" s="41"/>
      <c r="Y62" s="41"/>
      <c r="Z62" s="41"/>
      <c r="AA62" s="41" t="s">
        <v>513</v>
      </c>
      <c r="AB62" s="41" t="s">
        <v>279</v>
      </c>
      <c r="AC62" s="43">
        <v>45251</v>
      </c>
      <c r="AD62" s="44" t="s">
        <v>41</v>
      </c>
      <c r="AE62" s="88" t="s">
        <v>41</v>
      </c>
      <c r="AF62" s="88" t="str">
        <f>IF(ISNA(VLOOKUP(E62,Tableau134[[SIRET]:[Statut de la mise en relation]],6,FALSE)),"",VLOOKUP(E62,Tableau134[[SIRET]:[Statut de la mise en relation]],6,FALSE))</f>
        <v>Refusé</v>
      </c>
      <c r="AG62" s="88"/>
      <c r="AH62" s="33" t="s">
        <v>150</v>
      </c>
      <c r="AI62" s="45" t="s">
        <v>545</v>
      </c>
      <c r="AJ62" s="33" t="s">
        <v>307</v>
      </c>
      <c r="AK62" s="54" t="s">
        <v>546</v>
      </c>
      <c r="AL62" s="39"/>
      <c r="AM62" s="40"/>
    </row>
    <row r="63" spans="1:39" ht="16.5" customHeight="1">
      <c r="A63" s="30">
        <v>45251</v>
      </c>
      <c r="B63" s="31" t="s">
        <v>547</v>
      </c>
      <c r="C63" s="31" t="s">
        <v>548</v>
      </c>
      <c r="D63" s="31" t="s">
        <v>549</v>
      </c>
      <c r="E63" s="32">
        <v>45100982300027</v>
      </c>
      <c r="F63" s="33" t="s">
        <v>550</v>
      </c>
      <c r="G63" s="50" t="s">
        <v>551</v>
      </c>
      <c r="H63" s="35">
        <v>233289715</v>
      </c>
      <c r="I63" s="31" t="s">
        <v>552</v>
      </c>
      <c r="J63" s="31" t="s">
        <v>553</v>
      </c>
      <c r="K63" s="33" t="s">
        <v>433</v>
      </c>
      <c r="L63" s="33"/>
      <c r="M63" s="41" t="s">
        <v>40</v>
      </c>
      <c r="N63" s="42" t="str">
        <f>MID(J63,12,8)</f>
        <v xml:space="preserve">unknown </v>
      </c>
      <c r="O63" s="62" t="str">
        <f>IF(ISERROR(MID(J63,24+FIND("impact environnemental:",J63,1),3)),"",MID(J63,24+FIND("impact environnemental:",J63,1),3))</f>
        <v/>
      </c>
      <c r="P63" s="62" t="str">
        <f>IF(ISERROR(MID(J63,25+FIND("performance énergétique:",J63,1),3)),"",MID(J63,25+FIND("performance énergétique:",J63,1),3))</f>
        <v/>
      </c>
      <c r="Q63" s="62" t="str">
        <f>IF(ISERROR(MID(J63,20+FIND("consommation d'eau:",J63,1),3)),"",MID(J63,20+FIND("consommation d'eau:",J63,1),3))</f>
        <v/>
      </c>
      <c r="R63" s="62" t="str">
        <f>IF(ISERROR(MID(J63,22+FIND("rénover mon bâtiment:",J63,1),3)),"",MID(J63,22+FIND("rénover mon bâtiment:",J63,1),3))</f>
        <v/>
      </c>
      <c r="S63" s="62" t="str">
        <f>IF(ISERROR(MID(J63,21+FIND("la mobilité durable:",J63,1),3)),"",MID(J63,21+FIND("la mobilité durable:",J63,1),3))</f>
        <v/>
      </c>
      <c r="T63" s="62" t="str">
        <f>IF(ISERROR(MID(J63,21+FIND("gestion des déchets:",J63,1),3)),"",MID(J63,21+FIND("gestion des déchets:",J63,1),3))</f>
        <v/>
      </c>
      <c r="U63" s="62" t="str">
        <f>IF(ISERROR(MID(J63,17+FIND("l'écoconception:",J63,1),3)),"",MID(J63,17+FIND("l'écoconception:",J63,1),3))</f>
        <v/>
      </c>
      <c r="V63" s="62" t="str">
        <f>IF(ISERROR(MID(J63,20+FIND("former ou recruter:",J63,1),3)),"",MID(J63,20+FIND("former ou recruter:",J63,1),3))</f>
        <v/>
      </c>
      <c r="W63" s="93"/>
      <c r="X63" s="41"/>
      <c r="Y63" s="41"/>
      <c r="Z63" s="41"/>
      <c r="AA63" s="41" t="s">
        <v>554</v>
      </c>
      <c r="AB63" s="41" t="s">
        <v>279</v>
      </c>
      <c r="AC63" s="43">
        <v>45251</v>
      </c>
      <c r="AD63" s="47" t="s">
        <v>52</v>
      </c>
      <c r="AE63" s="88" t="s">
        <v>53</v>
      </c>
      <c r="AF63" s="88" t="str">
        <f>IF(ISNA(VLOOKUP(E63,Tableau13[[SIRET]:[Statut de la mise en relation]],6,FALSE)),"",VLOOKUP(E63,Tableau13[[SIRET]:[Statut de la mise en relation]],6,FALSE))</f>
        <v>Aide proposée</v>
      </c>
      <c r="AG63" s="88"/>
      <c r="AH63" s="33"/>
      <c r="AI63" s="45" t="s">
        <v>555</v>
      </c>
      <c r="AJ63" s="33" t="s">
        <v>307</v>
      </c>
      <c r="AK63" s="39" t="s">
        <v>556</v>
      </c>
      <c r="AL63" s="39"/>
      <c r="AM63" s="40"/>
    </row>
    <row r="64" spans="1:39" ht="16.5" customHeight="1">
      <c r="A64" s="30">
        <v>45251</v>
      </c>
      <c r="B64" s="31" t="s">
        <v>557</v>
      </c>
      <c r="C64" s="31" t="s">
        <v>558</v>
      </c>
      <c r="D64" s="31" t="s">
        <v>559</v>
      </c>
      <c r="E64" s="32">
        <v>35298996600010</v>
      </c>
      <c r="F64" s="33" t="s">
        <v>560</v>
      </c>
      <c r="G64" s="50" t="s">
        <v>561</v>
      </c>
      <c r="H64" s="35">
        <v>611712779</v>
      </c>
      <c r="I64" s="31" t="s">
        <v>459</v>
      </c>
      <c r="J64" s="31" t="s">
        <v>562</v>
      </c>
      <c r="K64" s="33" t="s">
        <v>114</v>
      </c>
      <c r="L64" s="33"/>
      <c r="M64" s="41" t="s">
        <v>40</v>
      </c>
      <c r="N64" s="42" t="str">
        <f>MID(J64,12,8)</f>
        <v xml:space="preserve">precise </v>
      </c>
      <c r="O64" s="62" t="str">
        <f>IF(ISERROR(MID(J64,24+FIND("impact environnemental:",J64,1),3)),"",MID(J64,24+FIND("impact environnemental:",J64,1),3))</f>
        <v>non</v>
      </c>
      <c r="P64" s="62" t="str">
        <f>IF(ISERROR(MID(J64,25+FIND("performance énergétique:",J64,1),3)),"",MID(J64,25+FIND("performance énergétique:",J64,1),3))</f>
        <v>non</v>
      </c>
      <c r="Q64" s="62" t="str">
        <f>IF(ISERROR(MID(J64,20+FIND("consommation d'eau:",J64,1),3)),"",MID(J64,20+FIND("consommation d'eau:",J64,1),3))</f>
        <v>non</v>
      </c>
      <c r="R64" s="62" t="str">
        <f>IF(ISERROR(MID(J64,22+FIND("rénover mon bâtiment:",J64,1),3)),"",MID(J64,22+FIND("rénover mon bâtiment:",J64,1),3))</f>
        <v>oui</v>
      </c>
      <c r="S64" s="62" t="str">
        <f>IF(ISERROR(MID(J64,21+FIND("la mobilité durable:",J64,1),3)),"",MID(J64,21+FIND("la mobilité durable:",J64,1),3))</f>
        <v>non</v>
      </c>
      <c r="T64" s="62" t="str">
        <f>IF(ISERROR(MID(J64,21+FIND("gestion des déchets:",J64,1),3)),"",MID(J64,21+FIND("gestion des déchets:",J64,1),3))</f>
        <v>non</v>
      </c>
      <c r="U64" s="62" t="str">
        <f>IF(ISERROR(MID(J64,17+FIND("l'écoconception:",J64,1),3)),"",MID(J64,17+FIND("l'écoconception:",J64,1),3))</f>
        <v>non</v>
      </c>
      <c r="V64" s="62" t="str">
        <f>IF(ISERROR(MID(J64,20+FIND("former ou recruter:",J64,1),3)),"",MID(J64,20+FIND("former ou recruter:",J64,1),3))</f>
        <v>non</v>
      </c>
      <c r="W64" s="93"/>
      <c r="X64" s="41"/>
      <c r="Y64" s="41"/>
      <c r="Z64" s="41"/>
      <c r="AA64" s="41" t="s">
        <v>563</v>
      </c>
      <c r="AB64" s="41" t="s">
        <v>279</v>
      </c>
      <c r="AC64" s="43">
        <v>45251</v>
      </c>
      <c r="AD64" s="44" t="s">
        <v>41</v>
      </c>
      <c r="AE64" s="88" t="s">
        <v>41</v>
      </c>
      <c r="AF64" s="88" t="str">
        <f>IF(ISNA(VLOOKUP(E64,Tableau13[[SIRET]:[Statut de la mise en relation]],6,FALSE)),"",VLOOKUP(E64,Tableau13[[SIRET]:[Statut de la mise en relation]],6,FALSE))</f>
        <v>Aide proposée</v>
      </c>
      <c r="AG64" s="88"/>
      <c r="AH64" s="33" t="s">
        <v>42</v>
      </c>
      <c r="AI64" s="45" t="s">
        <v>564</v>
      </c>
      <c r="AJ64" s="33" t="s">
        <v>565</v>
      </c>
      <c r="AK64" s="54" t="s">
        <v>566</v>
      </c>
      <c r="AL64" s="39"/>
      <c r="AM64" s="40"/>
    </row>
    <row r="65" spans="1:39" ht="16.5" customHeight="1">
      <c r="A65" s="30">
        <v>45251</v>
      </c>
      <c r="B65" s="31" t="s">
        <v>567</v>
      </c>
      <c r="C65" s="31" t="s">
        <v>568</v>
      </c>
      <c r="D65" s="31" t="s">
        <v>569</v>
      </c>
      <c r="E65" s="32">
        <v>89049232500018</v>
      </c>
      <c r="F65" s="33" t="s">
        <v>570</v>
      </c>
      <c r="G65" s="50" t="s">
        <v>571</v>
      </c>
      <c r="H65" s="35">
        <v>677993035</v>
      </c>
      <c r="I65" s="31" t="s">
        <v>113</v>
      </c>
      <c r="J65" s="31" t="s">
        <v>572</v>
      </c>
      <c r="K65" s="33" t="s">
        <v>114</v>
      </c>
      <c r="L65" s="33"/>
      <c r="M65" s="41" t="s">
        <v>40</v>
      </c>
      <c r="N65" s="42" t="str">
        <f>MID(J65,12,8)</f>
        <v xml:space="preserve">precise </v>
      </c>
      <c r="O65" s="62" t="str">
        <f>IF(ISERROR(MID(J65,24+FIND("impact environnemental:",J65,1),3)),"",MID(J65,24+FIND("impact environnemental:",J65,1),3))</f>
        <v>non</v>
      </c>
      <c r="P65" s="62" t="str">
        <f>IF(ISERROR(MID(J65,25+FIND("performance énergétique:",J65,1),3)),"",MID(J65,25+FIND("performance énergétique:",J65,1),3))</f>
        <v>oui</v>
      </c>
      <c r="Q65" s="62" t="str">
        <f>IF(ISERROR(MID(J65,20+FIND("consommation d'eau:",J65,1),3)),"",MID(J65,20+FIND("consommation d'eau:",J65,1),3))</f>
        <v>non</v>
      </c>
      <c r="R65" s="62" t="str">
        <f>IF(ISERROR(MID(J65,22+FIND("rénover mon bâtiment:",J65,1),3)),"",MID(J65,22+FIND("rénover mon bâtiment:",J65,1),3))</f>
        <v>non</v>
      </c>
      <c r="S65" s="62" t="str">
        <f>IF(ISERROR(MID(J65,21+FIND("la mobilité durable:",J65,1),3)),"",MID(J65,21+FIND("la mobilité durable:",J65,1),3))</f>
        <v>non</v>
      </c>
      <c r="T65" s="62" t="str">
        <f>IF(ISERROR(MID(J65,21+FIND("gestion des déchets:",J65,1),3)),"",MID(J65,21+FIND("gestion des déchets:",J65,1),3))</f>
        <v>non</v>
      </c>
      <c r="U65" s="62" t="str">
        <f>IF(ISERROR(MID(J65,17+FIND("l'écoconception:",J65,1),3)),"",MID(J65,17+FIND("l'écoconception:",J65,1),3))</f>
        <v>non</v>
      </c>
      <c r="V65" s="62" t="str">
        <f>IF(ISERROR(MID(J65,20+FIND("former ou recruter:",J65,1),3)),"",MID(J65,20+FIND("former ou recruter:",J65,1),3))</f>
        <v>non</v>
      </c>
      <c r="W65" s="93"/>
      <c r="X65" s="41"/>
      <c r="Y65" s="41"/>
      <c r="Z65" s="41"/>
      <c r="AA65" s="41"/>
      <c r="AB65" s="41" t="s">
        <v>279</v>
      </c>
      <c r="AC65" s="43">
        <v>45258</v>
      </c>
      <c r="AD65" s="44" t="s">
        <v>41</v>
      </c>
      <c r="AE65" s="88" t="s">
        <v>41</v>
      </c>
      <c r="AF65" s="88" t="str">
        <f>IF(ISNA(VLOOKUP(E65,Tableau13[[SIRET]:[Statut de la mise en relation]],6,FALSE)),"",VLOOKUP(E65,Tableau13[[SIRET]:[Statut de la mise en relation]],6,FALSE))</f>
        <v>Aide proposée</v>
      </c>
      <c r="AG65" s="88"/>
      <c r="AH65" s="33" t="s">
        <v>150</v>
      </c>
      <c r="AI65" s="45" t="s">
        <v>573</v>
      </c>
      <c r="AJ65" s="33" t="s">
        <v>91</v>
      </c>
      <c r="AK65" s="54" t="s">
        <v>574</v>
      </c>
      <c r="AL65" s="39"/>
      <c r="AM65" s="40"/>
    </row>
    <row r="66" spans="1:39" ht="16.5" customHeight="1">
      <c r="A66" s="30">
        <v>45252</v>
      </c>
      <c r="B66" s="31" t="s">
        <v>575</v>
      </c>
      <c r="C66" s="31" t="s">
        <v>576</v>
      </c>
      <c r="D66" s="31" t="s">
        <v>577</v>
      </c>
      <c r="E66" s="32">
        <v>56208299000036</v>
      </c>
      <c r="F66" s="33" t="s">
        <v>578</v>
      </c>
      <c r="G66" s="50" t="s">
        <v>579</v>
      </c>
      <c r="H66" s="35">
        <v>33618667347</v>
      </c>
      <c r="I66" s="31" t="s">
        <v>580</v>
      </c>
      <c r="J66" s="31" t="s">
        <v>581</v>
      </c>
      <c r="K66" s="33" t="s">
        <v>114</v>
      </c>
      <c r="L66" s="33"/>
      <c r="M66" s="41" t="s">
        <v>40</v>
      </c>
      <c r="N66" s="42" t="str">
        <f>MID(J66,12,8)</f>
        <v xml:space="preserve">unknown </v>
      </c>
      <c r="O66" s="62" t="str">
        <f>IF(ISERROR(MID(J66,24+FIND("impact environnemental:",J66,1),3)),"",MID(J66,24+FIND("impact environnemental:",J66,1),3))</f>
        <v/>
      </c>
      <c r="P66" s="62" t="str">
        <f>IF(ISERROR(MID(J66,25+FIND("performance énergétique:",J66,1),3)),"",MID(J66,25+FIND("performance énergétique:",J66,1),3))</f>
        <v/>
      </c>
      <c r="Q66" s="62" t="str">
        <f>IF(ISERROR(MID(J66,20+FIND("consommation d'eau:",J66,1),3)),"",MID(J66,20+FIND("consommation d'eau:",J66,1),3))</f>
        <v/>
      </c>
      <c r="R66" s="62" t="str">
        <f>IF(ISERROR(MID(J66,22+FIND("rénover mon bâtiment:",J66,1),3)),"",MID(J66,22+FIND("rénover mon bâtiment:",J66,1),3))</f>
        <v/>
      </c>
      <c r="S66" s="62" t="str">
        <f>IF(ISERROR(MID(J66,21+FIND("la mobilité durable:",J66,1),3)),"",MID(J66,21+FIND("la mobilité durable:",J66,1),3))</f>
        <v/>
      </c>
      <c r="T66" s="62" t="str">
        <f>IF(ISERROR(MID(J66,21+FIND("gestion des déchets:",J66,1),3)),"",MID(J66,21+FIND("gestion des déchets:",J66,1),3))</f>
        <v/>
      </c>
      <c r="U66" s="62" t="str">
        <f>IF(ISERROR(MID(J66,17+FIND("l'écoconception:",J66,1),3)),"",MID(J66,17+FIND("l'écoconception:",J66,1),3))</f>
        <v/>
      </c>
      <c r="V66" s="62" t="str">
        <f>IF(ISERROR(MID(J66,20+FIND("former ou recruter:",J66,1),3)),"",MID(J66,20+FIND("former ou recruter:",J66,1),3))</f>
        <v/>
      </c>
      <c r="W66" s="93"/>
      <c r="X66" s="41"/>
      <c r="Y66" s="41"/>
      <c r="Z66" s="41"/>
      <c r="AA66" s="41" t="s">
        <v>582</v>
      </c>
      <c r="AB66" s="41" t="s">
        <v>279</v>
      </c>
      <c r="AC66" s="43">
        <v>45258</v>
      </c>
      <c r="AD66" s="44" t="s">
        <v>41</v>
      </c>
      <c r="AE66" s="88" t="s">
        <v>41</v>
      </c>
      <c r="AF66" s="88" t="str">
        <f>IF(ISNA(VLOOKUP(E66,Tableau13[[SIRET]:[Statut de la mise en relation]],6,FALSE)),"",VLOOKUP(E66,Tableau13[[SIRET]:[Statut de la mise en relation]],6,FALSE))</f>
        <v>Aide proposée</v>
      </c>
      <c r="AG66" s="88"/>
      <c r="AH66" s="33" t="s">
        <v>42</v>
      </c>
      <c r="AI66" s="45" t="s">
        <v>583</v>
      </c>
      <c r="AJ66" s="33" t="s">
        <v>91</v>
      </c>
      <c r="AK66" s="51" t="s">
        <v>584</v>
      </c>
      <c r="AL66" s="39"/>
      <c r="AM66" s="40"/>
    </row>
    <row r="67" spans="1:39" ht="16.5" customHeight="1">
      <c r="A67" s="30">
        <v>45253</v>
      </c>
      <c r="B67" s="31" t="s">
        <v>585</v>
      </c>
      <c r="C67" s="31" t="s">
        <v>586</v>
      </c>
      <c r="D67" s="31" t="s">
        <v>587</v>
      </c>
      <c r="E67" s="32">
        <v>52978543800019</v>
      </c>
      <c r="F67" s="33" t="s">
        <v>588</v>
      </c>
      <c r="G67" s="50" t="s">
        <v>589</v>
      </c>
      <c r="H67" s="35">
        <v>760070024</v>
      </c>
      <c r="I67" s="31" t="s">
        <v>477</v>
      </c>
      <c r="J67" s="31" t="s">
        <v>590</v>
      </c>
      <c r="K67" s="33" t="s">
        <v>114</v>
      </c>
      <c r="L67" s="33"/>
      <c r="M67" s="41" t="s">
        <v>40</v>
      </c>
      <c r="N67" s="42" t="str">
        <f>MID(J67,12,8)</f>
        <v xml:space="preserve">precise </v>
      </c>
      <c r="O67" s="62" t="str">
        <f>IF(ISERROR(MID(J67,24+FIND("impact environnemental:",J67,1),3)),"",MID(J67,24+FIND("impact environnemental:",J67,1),3))</f>
        <v>non</v>
      </c>
      <c r="P67" s="62" t="str">
        <f>IF(ISERROR(MID(J67,25+FIND("performance énergétique:",J67,1),3)),"",MID(J67,25+FIND("performance énergétique:",J67,1),3))</f>
        <v>non</v>
      </c>
      <c r="Q67" s="62" t="str">
        <f>IF(ISERROR(MID(J67,20+FIND("consommation d'eau:",J67,1),3)),"",MID(J67,20+FIND("consommation d'eau:",J67,1),3))</f>
        <v>non</v>
      </c>
      <c r="R67" s="62" t="str">
        <f>IF(ISERROR(MID(J67,22+FIND("rénover mon bâtiment:",J67,1),3)),"",MID(J67,22+FIND("rénover mon bâtiment:",J67,1),3))</f>
        <v>oui</v>
      </c>
      <c r="S67" s="62" t="str">
        <f>IF(ISERROR(MID(J67,21+FIND("la mobilité durable:",J67,1),3)),"",MID(J67,21+FIND("la mobilité durable:",J67,1),3))</f>
        <v>non</v>
      </c>
      <c r="T67" s="62" t="str">
        <f>IF(ISERROR(MID(J67,21+FIND("gestion des déchets:",J67,1),3)),"",MID(J67,21+FIND("gestion des déchets:",J67,1),3))</f>
        <v>non</v>
      </c>
      <c r="U67" s="62" t="str">
        <f>IF(ISERROR(MID(J67,17+FIND("l'écoconception:",J67,1),3)),"",MID(J67,17+FIND("l'écoconception:",J67,1),3))</f>
        <v>non</v>
      </c>
      <c r="V67" s="62" t="str">
        <f>IF(ISERROR(MID(J67,20+FIND("former ou recruter:",J67,1),3)),"",MID(J67,20+FIND("former ou recruter:",J67,1),3))</f>
        <v>non</v>
      </c>
      <c r="W67" s="93"/>
      <c r="X67" s="41"/>
      <c r="Y67" s="41"/>
      <c r="Z67" s="41"/>
      <c r="AA67" s="41" t="s">
        <v>513</v>
      </c>
      <c r="AB67" s="41" t="s">
        <v>279</v>
      </c>
      <c r="AC67" s="43">
        <v>45258</v>
      </c>
      <c r="AD67" s="44" t="s">
        <v>72</v>
      </c>
      <c r="AE67" s="90" t="s">
        <v>73</v>
      </c>
      <c r="AF67" s="88" t="str">
        <f>IF(ISNA(VLOOKUP(E67,Tableau13[[SIRET]:[Statut de la mise en relation]],6,FALSE)),"",VLOOKUP(E67,Tableau13[[SIRET]:[Statut de la mise en relation]],6,FALSE))</f>
        <v/>
      </c>
      <c r="AG67" s="88"/>
      <c r="AH67" s="33" t="s">
        <v>150</v>
      </c>
      <c r="AI67" s="45" t="s">
        <v>591</v>
      </c>
      <c r="AJ67" s="33" t="s">
        <v>91</v>
      </c>
      <c r="AK67" s="39" t="s">
        <v>592</v>
      </c>
      <c r="AL67" s="39"/>
      <c r="AM67" s="40"/>
    </row>
    <row r="68" spans="1:39" ht="16.5" customHeight="1">
      <c r="A68" s="30">
        <v>45254</v>
      </c>
      <c r="B68" s="31" t="s">
        <v>593</v>
      </c>
      <c r="C68" s="31" t="s">
        <v>594</v>
      </c>
      <c r="D68" s="31" t="s">
        <v>595</v>
      </c>
      <c r="E68" s="32">
        <v>21140715000013</v>
      </c>
      <c r="F68" s="33" t="s">
        <v>596</v>
      </c>
      <c r="G68" s="50" t="s">
        <v>597</v>
      </c>
      <c r="H68" s="35" t="s">
        <v>598</v>
      </c>
      <c r="I68" s="31" t="s">
        <v>552</v>
      </c>
      <c r="J68" s="31" t="s">
        <v>599</v>
      </c>
      <c r="K68" s="33" t="s">
        <v>433</v>
      </c>
      <c r="L68" s="33"/>
      <c r="M68" s="41" t="s">
        <v>40</v>
      </c>
      <c r="N68" s="42" t="str">
        <f>MID(J68,12,8)</f>
        <v xml:space="preserve">precise </v>
      </c>
      <c r="O68" s="62" t="str">
        <f>IF(ISERROR(MID(J68,24+FIND("impact environnemental:",J68,1),3)),"",MID(J68,24+FIND("impact environnemental:",J68,1),3))</f>
        <v>non</v>
      </c>
      <c r="P68" s="62" t="str">
        <f>IF(ISERROR(MID(J68,25+FIND("performance énergétique:",J68,1),3)),"",MID(J68,25+FIND("performance énergétique:",J68,1),3))</f>
        <v>non</v>
      </c>
      <c r="Q68" s="62" t="str">
        <f>IF(ISERROR(MID(J68,20+FIND("consommation d'eau:",J68,1),3)),"",MID(J68,20+FIND("consommation d'eau:",J68,1),3))</f>
        <v>non</v>
      </c>
      <c r="R68" s="62" t="str">
        <f>IF(ISERROR(MID(J68,22+FIND("rénover mon bâtiment:",J68,1),3)),"",MID(J68,22+FIND("rénover mon bâtiment:",J68,1),3))</f>
        <v>non</v>
      </c>
      <c r="S68" s="62" t="str">
        <f>IF(ISERROR(MID(J68,21+FIND("la mobilité durable:",J68,1),3)),"",MID(J68,21+FIND("la mobilité durable:",J68,1),3))</f>
        <v>oui</v>
      </c>
      <c r="T68" s="62" t="str">
        <f>IF(ISERROR(MID(J68,21+FIND("gestion des déchets:",J68,1),3)),"",MID(J68,21+FIND("gestion des déchets:",J68,1),3))</f>
        <v>non</v>
      </c>
      <c r="U68" s="62" t="str">
        <f>IF(ISERROR(MID(J68,17+FIND("l'écoconception:",J68,1),3)),"",MID(J68,17+FIND("l'écoconception:",J68,1),3))</f>
        <v>non</v>
      </c>
      <c r="V68" s="62" t="str">
        <f>IF(ISERROR(MID(J68,20+FIND("former ou recruter:",J68,1),3)),"",MID(J68,20+FIND("former ou recruter:",J68,1),3))</f>
        <v>non</v>
      </c>
      <c r="W68" s="93"/>
      <c r="X68" s="41"/>
      <c r="Y68" s="41"/>
      <c r="Z68" s="41"/>
      <c r="AA68" s="41" t="s">
        <v>600</v>
      </c>
      <c r="AB68" s="41"/>
      <c r="AC68" s="43">
        <v>45258</v>
      </c>
      <c r="AD68" s="44" t="s">
        <v>41</v>
      </c>
      <c r="AE68" s="88" t="s">
        <v>41</v>
      </c>
      <c r="AF68" s="88" t="str">
        <f>IF(ISNA(VLOOKUP(E68,Tableau13[[SIRET]:[Statut de la mise en relation]],6,FALSE)),"",VLOOKUP(E68,Tableau13[[SIRET]:[Statut de la mise en relation]],6,FALSE))</f>
        <v>Refusé</v>
      </c>
      <c r="AG68" s="88"/>
      <c r="AH68" s="33" t="s">
        <v>188</v>
      </c>
      <c r="AI68" s="45" t="s">
        <v>601</v>
      </c>
      <c r="AJ68" s="33" t="s">
        <v>55</v>
      </c>
      <c r="AK68" s="39" t="s">
        <v>602</v>
      </c>
      <c r="AL68" s="39"/>
      <c r="AM68" s="40"/>
    </row>
    <row r="69" spans="1:39" ht="16.5" customHeight="1">
      <c r="A69" s="30">
        <v>45254</v>
      </c>
      <c r="B69" s="31" t="s">
        <v>603</v>
      </c>
      <c r="C69" s="31" t="s">
        <v>604</v>
      </c>
      <c r="D69" s="31" t="s">
        <v>605</v>
      </c>
      <c r="E69" s="32">
        <v>40342278500036</v>
      </c>
      <c r="F69" s="33" t="s">
        <v>606</v>
      </c>
      <c r="G69" s="50" t="s">
        <v>607</v>
      </c>
      <c r="H69" s="35">
        <v>33624536854</v>
      </c>
      <c r="I69" s="31" t="s">
        <v>459</v>
      </c>
      <c r="J69" s="31" t="s">
        <v>608</v>
      </c>
      <c r="K69" s="33" t="s">
        <v>114</v>
      </c>
      <c r="L69" s="33"/>
      <c r="M69" s="41" t="s">
        <v>40</v>
      </c>
      <c r="N69" s="42" t="str">
        <f>MID(J69,12,8)</f>
        <v xml:space="preserve">precise </v>
      </c>
      <c r="O69" s="62" t="str">
        <f>IF(ISERROR(MID(J69,24+FIND("impact environnemental:",J69,1),3)),"",MID(J69,24+FIND("impact environnemental:",J69,1),3))</f>
        <v>non</v>
      </c>
      <c r="P69" s="62" t="str">
        <f>IF(ISERROR(MID(J69,25+FIND("performance énergétique:",J69,1),3)),"",MID(J69,25+FIND("performance énergétique:",J69,1),3))</f>
        <v>non</v>
      </c>
      <c r="Q69" s="62" t="str">
        <f>IF(ISERROR(MID(J69,20+FIND("consommation d'eau:",J69,1),3)),"",MID(J69,20+FIND("consommation d'eau:",J69,1),3))</f>
        <v>non</v>
      </c>
      <c r="R69" s="62" t="str">
        <f>IF(ISERROR(MID(J69,22+FIND("rénover mon bâtiment:",J69,1),3)),"",MID(J69,22+FIND("rénover mon bâtiment:",J69,1),3))</f>
        <v>oui</v>
      </c>
      <c r="S69" s="62" t="str">
        <f>IF(ISERROR(MID(J69,21+FIND("la mobilité durable:",J69,1),3)),"",MID(J69,21+FIND("la mobilité durable:",J69,1),3))</f>
        <v>non</v>
      </c>
      <c r="T69" s="62" t="str">
        <f>IF(ISERROR(MID(J69,21+FIND("gestion des déchets:",J69,1),3)),"",MID(J69,21+FIND("gestion des déchets:",J69,1),3))</f>
        <v>non</v>
      </c>
      <c r="U69" s="62" t="str">
        <f>IF(ISERROR(MID(J69,17+FIND("l'écoconception:",J69,1),3)),"",MID(J69,17+FIND("l'écoconception:",J69,1),3))</f>
        <v>non</v>
      </c>
      <c r="V69" s="62" t="str">
        <f>IF(ISERROR(MID(J69,20+FIND("former ou recruter:",J69,1),3)),"",MID(J69,20+FIND("former ou recruter:",J69,1),3))</f>
        <v>non</v>
      </c>
      <c r="W69" s="93"/>
      <c r="X69" s="41"/>
      <c r="Y69" s="41"/>
      <c r="Z69" s="41"/>
      <c r="AA69" s="41" t="s">
        <v>513</v>
      </c>
      <c r="AB69" s="41" t="s">
        <v>279</v>
      </c>
      <c r="AC69" s="43">
        <v>45258</v>
      </c>
      <c r="AD69" s="44" t="s">
        <v>72</v>
      </c>
      <c r="AE69" s="90" t="s">
        <v>73</v>
      </c>
      <c r="AF69" s="88" t="str">
        <f>IF(ISNA(VLOOKUP(E69,Tableau13[[SIRET]:[Statut de la mise en relation]],6,FALSE)),"",VLOOKUP(E69,Tableau13[[SIRET]:[Statut de la mise en relation]],6,FALSE))</f>
        <v>Non joignable</v>
      </c>
      <c r="AG69" s="88"/>
      <c r="AH69" s="33" t="s">
        <v>150</v>
      </c>
      <c r="AI69" s="45" t="s">
        <v>609</v>
      </c>
      <c r="AJ69" s="33" t="s">
        <v>91</v>
      </c>
      <c r="AK69" s="39" t="s">
        <v>610</v>
      </c>
      <c r="AL69" s="39"/>
      <c r="AM69" s="40"/>
    </row>
    <row r="70" spans="1:39" ht="16.5" customHeight="1">
      <c r="A70" s="30">
        <v>45254</v>
      </c>
      <c r="B70" s="31" t="s">
        <v>611</v>
      </c>
      <c r="C70" s="31" t="s">
        <v>612</v>
      </c>
      <c r="D70" s="31" t="s">
        <v>613</v>
      </c>
      <c r="E70" s="32">
        <v>80835330400021</v>
      </c>
      <c r="F70" s="33" t="s">
        <v>614</v>
      </c>
      <c r="G70" s="50" t="s">
        <v>615</v>
      </c>
      <c r="H70" s="35">
        <v>617602487</v>
      </c>
      <c r="I70" s="31" t="s">
        <v>431</v>
      </c>
      <c r="J70" s="31" t="s">
        <v>616</v>
      </c>
      <c r="K70" s="33" t="s">
        <v>433</v>
      </c>
      <c r="L70" s="33"/>
      <c r="M70" s="41" t="s">
        <v>40</v>
      </c>
      <c r="N70" s="42" t="str">
        <f>MID(J70,12,8)</f>
        <v xml:space="preserve">unknown </v>
      </c>
      <c r="O70" s="62" t="str">
        <f>IF(ISERROR(MID(J70,24+FIND("impact environnemental:",J70,1),3)),"",MID(J70,24+FIND("impact environnemental:",J70,1),3))</f>
        <v/>
      </c>
      <c r="P70" s="62" t="str">
        <f>IF(ISERROR(MID(J70,25+FIND("performance énergétique:",J70,1),3)),"",MID(J70,25+FIND("performance énergétique:",J70,1),3))</f>
        <v/>
      </c>
      <c r="Q70" s="62" t="str">
        <f>IF(ISERROR(MID(J70,20+FIND("consommation d'eau:",J70,1),3)),"",MID(J70,20+FIND("consommation d'eau:",J70,1),3))</f>
        <v/>
      </c>
      <c r="R70" s="62" t="str">
        <f>IF(ISERROR(MID(J70,22+FIND("rénover mon bâtiment:",J70,1),3)),"",MID(J70,22+FIND("rénover mon bâtiment:",J70,1),3))</f>
        <v/>
      </c>
      <c r="S70" s="62" t="str">
        <f>IF(ISERROR(MID(J70,21+FIND("la mobilité durable:",J70,1),3)),"",MID(J70,21+FIND("la mobilité durable:",J70,1),3))</f>
        <v/>
      </c>
      <c r="T70" s="62" t="str">
        <f>IF(ISERROR(MID(J70,21+FIND("gestion des déchets:",J70,1),3)),"",MID(J70,21+FIND("gestion des déchets:",J70,1),3))</f>
        <v/>
      </c>
      <c r="U70" s="62" t="str">
        <f>IF(ISERROR(MID(J70,17+FIND("l'écoconception:",J70,1),3)),"",MID(J70,17+FIND("l'écoconception:",J70,1),3))</f>
        <v/>
      </c>
      <c r="V70" s="62" t="str">
        <f>IF(ISERROR(MID(J70,20+FIND("former ou recruter:",J70,1),3)),"",MID(J70,20+FIND("former ou recruter:",J70,1),3))</f>
        <v/>
      </c>
      <c r="W70" s="93"/>
      <c r="X70" s="41"/>
      <c r="Y70" s="41"/>
      <c r="Z70" s="41"/>
      <c r="AA70" s="41" t="s">
        <v>554</v>
      </c>
      <c r="AB70" s="41" t="s">
        <v>279</v>
      </c>
      <c r="AC70" s="43">
        <v>45258</v>
      </c>
      <c r="AD70" s="44" t="s">
        <v>41</v>
      </c>
      <c r="AE70" s="88" t="s">
        <v>41</v>
      </c>
      <c r="AF70" s="88" t="str">
        <f>IF(ISNA(VLOOKUP(E70,Tableau13[[SIRET]:[Statut de la mise en relation]],6,FALSE)),"",VLOOKUP(E70,Tableau13[[SIRET]:[Statut de la mise en relation]],6,FALSE))</f>
        <v>Aide proposée</v>
      </c>
      <c r="AG70" s="88"/>
      <c r="AH70" s="33" t="s">
        <v>42</v>
      </c>
      <c r="AI70" s="45" t="s">
        <v>617</v>
      </c>
      <c r="AJ70" s="33" t="s">
        <v>91</v>
      </c>
      <c r="AK70" s="39" t="s">
        <v>618</v>
      </c>
      <c r="AL70" s="39"/>
      <c r="AM70" s="40"/>
    </row>
    <row r="71" spans="1:39" ht="16.5" customHeight="1">
      <c r="A71" s="30">
        <v>45254</v>
      </c>
      <c r="B71" s="31" t="s">
        <v>619</v>
      </c>
      <c r="C71" s="31" t="s">
        <v>620</v>
      </c>
      <c r="D71" s="31" t="s">
        <v>621</v>
      </c>
      <c r="E71" s="32">
        <v>83044301600019</v>
      </c>
      <c r="F71" s="33" t="s">
        <v>620</v>
      </c>
      <c r="G71" s="50" t="s">
        <v>622</v>
      </c>
      <c r="H71" s="35">
        <v>661763740</v>
      </c>
      <c r="I71" s="31" t="s">
        <v>365</v>
      </c>
      <c r="J71" s="31" t="s">
        <v>623</v>
      </c>
      <c r="K71" s="33" t="s">
        <v>114</v>
      </c>
      <c r="L71" s="33"/>
      <c r="M71" s="41" t="s">
        <v>40</v>
      </c>
      <c r="N71" s="42" t="str">
        <f>MID(J71,12,8)</f>
        <v xml:space="preserve">precise </v>
      </c>
      <c r="O71" s="62" t="str">
        <f>IF(ISERROR(MID(J71,24+FIND("impact environnemental:",J71,1),3)),"",MID(J71,24+FIND("impact environnemental:",J71,1),3))</f>
        <v>non</v>
      </c>
      <c r="P71" s="62" t="str">
        <f>IF(ISERROR(MID(J71,25+FIND("performance énergétique:",J71,1),3)),"",MID(J71,25+FIND("performance énergétique:",J71,1),3))</f>
        <v>oui</v>
      </c>
      <c r="Q71" s="62" t="str">
        <f>IF(ISERROR(MID(J71,20+FIND("consommation d'eau:",J71,1),3)),"",MID(J71,20+FIND("consommation d'eau:",J71,1),3))</f>
        <v>non</v>
      </c>
      <c r="R71" s="62" t="str">
        <f>IF(ISERROR(MID(J71,22+FIND("rénover mon bâtiment:",J71,1),3)),"",MID(J71,22+FIND("rénover mon bâtiment:",J71,1),3))</f>
        <v>non</v>
      </c>
      <c r="S71" s="62" t="str">
        <f>IF(ISERROR(MID(J71,21+FIND("la mobilité durable:",J71,1),3)),"",MID(J71,21+FIND("la mobilité durable:",J71,1),3))</f>
        <v>non</v>
      </c>
      <c r="T71" s="62" t="str">
        <f>IF(ISERROR(MID(J71,21+FIND("gestion des déchets:",J71,1),3)),"",MID(J71,21+FIND("gestion des déchets:",J71,1),3))</f>
        <v>non</v>
      </c>
      <c r="U71" s="62" t="str">
        <f>IF(ISERROR(MID(J71,17+FIND("l'écoconception:",J71,1),3)),"",MID(J71,17+FIND("l'écoconception:",J71,1),3))</f>
        <v>non</v>
      </c>
      <c r="V71" s="62" t="str">
        <f>IF(ISERROR(MID(J71,20+FIND("former ou recruter:",J71,1),3)),"",MID(J71,20+FIND("former ou recruter:",J71,1),3))</f>
        <v>non</v>
      </c>
      <c r="W71" s="93"/>
      <c r="X71" s="41"/>
      <c r="Y71" s="41"/>
      <c r="Z71" s="41"/>
      <c r="AA71" s="41" t="s">
        <v>624</v>
      </c>
      <c r="AB71" s="41"/>
      <c r="AC71" s="43">
        <v>45258</v>
      </c>
      <c r="AD71" s="44" t="s">
        <v>41</v>
      </c>
      <c r="AE71" s="88" t="s">
        <v>41</v>
      </c>
      <c r="AF71" s="88" t="str">
        <f>IF(ISNA(VLOOKUP(E71,Tableau13[[SIRET]:[Statut de la mise en relation]],6,FALSE)),"",VLOOKUP(E71,Tableau13[[SIRET]:[Statut de la mise en relation]],6,FALSE))</f>
        <v>Aide proposée</v>
      </c>
      <c r="AG71" s="88"/>
      <c r="AH71" s="33" t="s">
        <v>150</v>
      </c>
      <c r="AI71" s="45" t="s">
        <v>625</v>
      </c>
      <c r="AJ71" s="33" t="s">
        <v>626</v>
      </c>
      <c r="AK71" s="54" t="s">
        <v>627</v>
      </c>
      <c r="AL71" s="39"/>
      <c r="AM71" s="40"/>
    </row>
    <row r="72" spans="1:39" ht="16.5" customHeight="1">
      <c r="A72" s="30">
        <v>45255</v>
      </c>
      <c r="B72" s="31" t="s">
        <v>628</v>
      </c>
      <c r="C72" s="31" t="s">
        <v>629</v>
      </c>
      <c r="D72" s="31" t="s">
        <v>630</v>
      </c>
      <c r="E72" s="32">
        <v>39950747400027</v>
      </c>
      <c r="F72" s="33" t="s">
        <v>631</v>
      </c>
      <c r="G72" s="50" t="s">
        <v>632</v>
      </c>
      <c r="H72" s="35">
        <v>607671991</v>
      </c>
      <c r="I72" s="31" t="s">
        <v>459</v>
      </c>
      <c r="J72" s="31" t="s">
        <v>633</v>
      </c>
      <c r="K72" s="33" t="s">
        <v>114</v>
      </c>
      <c r="L72" s="33"/>
      <c r="M72" s="41" t="s">
        <v>40</v>
      </c>
      <c r="N72" s="42" t="str">
        <f>MID(J72,12,8)</f>
        <v xml:space="preserve">precise </v>
      </c>
      <c r="O72" s="62" t="str">
        <f>IF(ISERROR(MID(J72,24+FIND("impact environnemental:",J72,1),3)),"",MID(J72,24+FIND("impact environnemental:",J72,1),3))</f>
        <v>non</v>
      </c>
      <c r="P72" s="62" t="str">
        <f>IF(ISERROR(MID(J72,25+FIND("performance énergétique:",J72,1),3)),"",MID(J72,25+FIND("performance énergétique:",J72,1),3))</f>
        <v>non</v>
      </c>
      <c r="Q72" s="62" t="str">
        <f>IF(ISERROR(MID(J72,20+FIND("consommation d'eau:",J72,1),3)),"",MID(J72,20+FIND("consommation d'eau:",J72,1),3))</f>
        <v>non</v>
      </c>
      <c r="R72" s="62" t="str">
        <f>IF(ISERROR(MID(J72,22+FIND("rénover mon bâtiment:",J72,1),3)),"",MID(J72,22+FIND("rénover mon bâtiment:",J72,1),3))</f>
        <v>oui</v>
      </c>
      <c r="S72" s="62" t="str">
        <f>IF(ISERROR(MID(J72,21+FIND("la mobilité durable:",J72,1),3)),"",MID(J72,21+FIND("la mobilité durable:",J72,1),3))</f>
        <v>non</v>
      </c>
      <c r="T72" s="62" t="str">
        <f>IF(ISERROR(MID(J72,21+FIND("gestion des déchets:",J72,1),3)),"",MID(J72,21+FIND("gestion des déchets:",J72,1),3))</f>
        <v>non</v>
      </c>
      <c r="U72" s="62" t="str">
        <f>IF(ISERROR(MID(J72,17+FIND("l'écoconception:",J72,1),3)),"",MID(J72,17+FIND("l'écoconception:",J72,1),3))</f>
        <v>non</v>
      </c>
      <c r="V72" s="62" t="str">
        <f>IF(ISERROR(MID(J72,20+FIND("former ou recruter:",J72,1),3)),"",MID(J72,20+FIND("former ou recruter:",J72,1),3))</f>
        <v>non</v>
      </c>
      <c r="W72" s="93"/>
      <c r="X72" s="41"/>
      <c r="Y72" s="41"/>
      <c r="Z72" s="41"/>
      <c r="AA72" s="41" t="s">
        <v>513</v>
      </c>
      <c r="AB72" s="41" t="s">
        <v>279</v>
      </c>
      <c r="AC72" s="43">
        <v>45258</v>
      </c>
      <c r="AD72" s="44" t="s">
        <v>41</v>
      </c>
      <c r="AE72" s="88" t="s">
        <v>41</v>
      </c>
      <c r="AF72" s="88" t="str">
        <f>IF(ISNA(VLOOKUP(E72,Tableau13[[SIRET]:[Statut de la mise en relation]],6,FALSE)),"",VLOOKUP(E72,Tableau13[[SIRET]:[Statut de la mise en relation]],6,FALSE))</f>
        <v>Aide proposée</v>
      </c>
      <c r="AG72" s="88"/>
      <c r="AH72" s="33" t="s">
        <v>150</v>
      </c>
      <c r="AI72" s="45" t="s">
        <v>634</v>
      </c>
      <c r="AJ72" s="33" t="s">
        <v>91</v>
      </c>
      <c r="AK72" s="54" t="s">
        <v>635</v>
      </c>
      <c r="AL72" s="39"/>
      <c r="AM72" s="40"/>
    </row>
    <row r="73" spans="1:39" ht="16.5" customHeight="1">
      <c r="A73" s="30">
        <v>45256</v>
      </c>
      <c r="B73" s="31" t="s">
        <v>636</v>
      </c>
      <c r="C73" s="31" t="s">
        <v>637</v>
      </c>
      <c r="D73" s="31" t="s">
        <v>638</v>
      </c>
      <c r="E73" s="32">
        <v>83811962600011</v>
      </c>
      <c r="F73" s="33" t="s">
        <v>639</v>
      </c>
      <c r="G73" s="50" t="s">
        <v>640</v>
      </c>
      <c r="H73" s="35">
        <v>33670404589</v>
      </c>
      <c r="I73" s="31" t="s">
        <v>503</v>
      </c>
      <c r="J73" s="31" t="s">
        <v>641</v>
      </c>
      <c r="K73" s="33" t="s">
        <v>135</v>
      </c>
      <c r="L73" s="33"/>
      <c r="M73" s="41" t="s">
        <v>40</v>
      </c>
      <c r="N73" s="42" t="str">
        <f>MID(J73,12,8)</f>
        <v xml:space="preserve">precise </v>
      </c>
      <c r="O73" s="62" t="str">
        <f>IF(ISERROR(MID(J73,24+FIND("impact environnemental:",J73,1),3)),"",MID(J73,24+FIND("impact environnemental:",J73,1),3))</f>
        <v>non</v>
      </c>
      <c r="P73" s="62" t="str">
        <f>IF(ISERROR(MID(J73,25+FIND("performance énergétique:",J73,1),3)),"",MID(J73,25+FIND("performance énergétique:",J73,1),3))</f>
        <v>non</v>
      </c>
      <c r="Q73" s="62" t="str">
        <f>IF(ISERROR(MID(J73,20+FIND("consommation d'eau:",J73,1),3)),"",MID(J73,20+FIND("consommation d'eau:",J73,1),3))</f>
        <v>non</v>
      </c>
      <c r="R73" s="62" t="str">
        <f>IF(ISERROR(MID(J73,22+FIND("rénover mon bâtiment:",J73,1),3)),"",MID(J73,22+FIND("rénover mon bâtiment:",J73,1),3))</f>
        <v>oui</v>
      </c>
      <c r="S73" s="62" t="str">
        <f>IF(ISERROR(MID(J73,21+FIND("la mobilité durable:",J73,1),3)),"",MID(J73,21+FIND("la mobilité durable:",J73,1),3))</f>
        <v>non</v>
      </c>
      <c r="T73" s="62" t="str">
        <f>IF(ISERROR(MID(J73,21+FIND("gestion des déchets:",J73,1),3)),"",MID(J73,21+FIND("gestion des déchets:",J73,1),3))</f>
        <v>non</v>
      </c>
      <c r="U73" s="62" t="str">
        <f>IF(ISERROR(MID(J73,17+FIND("l'écoconception:",J73,1),3)),"",MID(J73,17+FIND("l'écoconception:",J73,1),3))</f>
        <v>non</v>
      </c>
      <c r="V73" s="62" t="str">
        <f>IF(ISERROR(MID(J73,20+FIND("former ou recruter:",J73,1),3)),"",MID(J73,20+FIND("former ou recruter:",J73,1),3))</f>
        <v>non</v>
      </c>
      <c r="W73" s="93"/>
      <c r="X73" s="41"/>
      <c r="Y73" s="41"/>
      <c r="Z73" s="41"/>
      <c r="AA73" s="41" t="s">
        <v>624</v>
      </c>
      <c r="AB73" s="41" t="s">
        <v>279</v>
      </c>
      <c r="AC73" s="43">
        <v>45258</v>
      </c>
      <c r="AD73" s="44" t="s">
        <v>41</v>
      </c>
      <c r="AE73" s="88" t="s">
        <v>41</v>
      </c>
      <c r="AF73" s="88" t="str">
        <f>IF(ISNA(VLOOKUP(E73,Tableau13[[SIRET]:[Statut de la mise en relation]],6,FALSE)),"",VLOOKUP(E73,Tableau13[[SIRET]:[Statut de la mise en relation]],6,FALSE))</f>
        <v>Non joignable</v>
      </c>
      <c r="AG73" s="88"/>
      <c r="AH73" s="33" t="s">
        <v>150</v>
      </c>
      <c r="AI73" s="45" t="s">
        <v>642</v>
      </c>
      <c r="AJ73" s="33" t="s">
        <v>55</v>
      </c>
      <c r="AK73" s="54" t="s">
        <v>643</v>
      </c>
      <c r="AL73" s="39"/>
      <c r="AM73" s="40"/>
    </row>
    <row r="74" spans="1:39" ht="16.5" customHeight="1">
      <c r="A74" s="30">
        <v>45258</v>
      </c>
      <c r="B74" s="31" t="s">
        <v>644</v>
      </c>
      <c r="C74" s="31" t="s">
        <v>645</v>
      </c>
      <c r="D74" s="31" t="s">
        <v>646</v>
      </c>
      <c r="E74" s="32">
        <v>43343282000036</v>
      </c>
      <c r="F74" s="33" t="s">
        <v>647</v>
      </c>
      <c r="G74" s="50" t="s">
        <v>648</v>
      </c>
      <c r="H74" s="35">
        <v>640777398</v>
      </c>
      <c r="I74" s="31" t="s">
        <v>477</v>
      </c>
      <c r="J74" s="31" t="s">
        <v>649</v>
      </c>
      <c r="K74" s="33" t="s">
        <v>114</v>
      </c>
      <c r="L74" s="33"/>
      <c r="M74" s="41" t="s">
        <v>40</v>
      </c>
      <c r="N74" s="42" t="str">
        <f>MID(J74,12,8)</f>
        <v xml:space="preserve">precise </v>
      </c>
      <c r="O74" s="62" t="str">
        <f>IF(ISERROR(MID(J74,24+FIND("impact environnemental:",J74,1),3)),"",MID(J74,24+FIND("impact environnemental:",J74,1),3))</f>
        <v>oui</v>
      </c>
      <c r="P74" s="62" t="str">
        <f>IF(ISERROR(MID(J74,25+FIND("performance énergétique:",J74,1),3)),"",MID(J74,25+FIND("performance énergétique:",J74,1),3))</f>
        <v>non</v>
      </c>
      <c r="Q74" s="62" t="str">
        <f>IF(ISERROR(MID(J74,20+FIND("consommation d'eau:",J74,1),3)),"",MID(J74,20+FIND("consommation d'eau:",J74,1),3))</f>
        <v>non</v>
      </c>
      <c r="R74" s="62" t="str">
        <f>IF(ISERROR(MID(J74,22+FIND("rénover mon bâtiment:",J74,1),3)),"",MID(J74,22+FIND("rénover mon bâtiment:",J74,1),3))</f>
        <v>non</v>
      </c>
      <c r="S74" s="62" t="str">
        <f>IF(ISERROR(MID(J74,21+FIND("la mobilité durable:",J74,1),3)),"",MID(J74,21+FIND("la mobilité durable:",J74,1),3))</f>
        <v>non</v>
      </c>
      <c r="T74" s="62" t="str">
        <f>IF(ISERROR(MID(J74,21+FIND("gestion des déchets:",J74,1),3)),"",MID(J74,21+FIND("gestion des déchets:",J74,1),3))</f>
        <v>non</v>
      </c>
      <c r="U74" s="62" t="str">
        <f>IF(ISERROR(MID(J74,17+FIND("l'écoconception:",J74,1),3)),"",MID(J74,17+FIND("l'écoconception:",J74,1),3))</f>
        <v>non</v>
      </c>
      <c r="V74" s="62" t="str">
        <f>IF(ISERROR(MID(J74,20+FIND("former ou recruter:",J74,1),3)),"",MID(J74,20+FIND("former ou recruter:",J74,1),3))</f>
        <v>non</v>
      </c>
      <c r="W74" s="93"/>
      <c r="X74" s="41"/>
      <c r="Y74" s="41"/>
      <c r="Z74" s="41" t="s">
        <v>650</v>
      </c>
      <c r="AA74" s="41" t="s">
        <v>651</v>
      </c>
      <c r="AB74" s="41" t="s">
        <v>652</v>
      </c>
      <c r="AC74" s="43">
        <v>45260</v>
      </c>
      <c r="AD74" s="64" t="s">
        <v>653</v>
      </c>
      <c r="AE74" s="88" t="s">
        <v>41</v>
      </c>
      <c r="AF74" s="88" t="str">
        <f>IF(ISNA(VLOOKUP(E74,Tableau13[[SIRET]:[Statut de la mise en relation]],6,FALSE)),"",VLOOKUP(E74,Tableau13[[SIRET]:[Statut de la mise en relation]],6,FALSE))</f>
        <v/>
      </c>
      <c r="AG74" s="88"/>
      <c r="AH74" s="33"/>
      <c r="AI74" s="33"/>
      <c r="AJ74" s="33"/>
      <c r="AK74" s="39"/>
      <c r="AL74" s="39"/>
      <c r="AM74" s="40"/>
    </row>
    <row r="75" spans="1:39" ht="16.5" customHeight="1">
      <c r="A75" s="30">
        <v>45258</v>
      </c>
      <c r="B75" s="31" t="s">
        <v>654</v>
      </c>
      <c r="C75" s="31" t="s">
        <v>655</v>
      </c>
      <c r="D75" s="31" t="s">
        <v>656</v>
      </c>
      <c r="E75" s="32">
        <v>980090203</v>
      </c>
      <c r="F75" s="33" t="s">
        <v>657</v>
      </c>
      <c r="G75" s="50" t="s">
        <v>658</v>
      </c>
      <c r="H75" s="35">
        <v>33619691469</v>
      </c>
      <c r="I75" s="31" t="s">
        <v>659</v>
      </c>
      <c r="J75" s="31" t="s">
        <v>660</v>
      </c>
      <c r="K75" s="33" t="s">
        <v>433</v>
      </c>
      <c r="L75" s="33"/>
      <c r="M75" s="41" t="s">
        <v>40</v>
      </c>
      <c r="N75" s="42" t="str">
        <f>MID(J75,12,8)</f>
        <v xml:space="preserve">precise </v>
      </c>
      <c r="O75" s="62" t="str">
        <f>IF(ISERROR(MID(J75,24+FIND("impact environnemental:",J75,1),3)),"",MID(J75,24+FIND("impact environnemental:",J75,1),3))</f>
        <v>non</v>
      </c>
      <c r="P75" s="62" t="str">
        <f>IF(ISERROR(MID(J75,25+FIND("performance énergétique:",J75,1),3)),"",MID(J75,25+FIND("performance énergétique:",J75,1),3))</f>
        <v>non</v>
      </c>
      <c r="Q75" s="62" t="str">
        <f>IF(ISERROR(MID(J75,20+FIND("consommation d'eau:",J75,1),3)),"",MID(J75,20+FIND("consommation d'eau:",J75,1),3))</f>
        <v>non</v>
      </c>
      <c r="R75" s="62" t="str">
        <f>IF(ISERROR(MID(J75,22+FIND("rénover mon bâtiment:",J75,1),3)),"",MID(J75,22+FIND("rénover mon bâtiment:",J75,1),3))</f>
        <v>oui</v>
      </c>
      <c r="S75" s="62" t="str">
        <f>IF(ISERROR(MID(J75,21+FIND("la mobilité durable:",J75,1),3)),"",MID(J75,21+FIND("la mobilité durable:",J75,1),3))</f>
        <v>non</v>
      </c>
      <c r="T75" s="62" t="str">
        <f>IF(ISERROR(MID(J75,21+FIND("gestion des déchets:",J75,1),3)),"",MID(J75,21+FIND("gestion des déchets:",J75,1),3))</f>
        <v>non</v>
      </c>
      <c r="U75" s="62" t="str">
        <f>IF(ISERROR(MID(J75,17+FIND("l'écoconception:",J75,1),3)),"",MID(J75,17+FIND("l'écoconception:",J75,1),3))</f>
        <v>non</v>
      </c>
      <c r="V75" s="62" t="str">
        <f>IF(ISERROR(MID(J75,20+FIND("former ou recruter:",J75,1),3)),"",MID(J75,20+FIND("former ou recruter:",J75,1),3))</f>
        <v>non</v>
      </c>
      <c r="W75" s="93"/>
      <c r="X75" s="41"/>
      <c r="Y75" s="41"/>
      <c r="Z75" s="41" t="s">
        <v>661</v>
      </c>
      <c r="AA75" s="41" t="s">
        <v>662</v>
      </c>
      <c r="AB75" s="41"/>
      <c r="AC75" s="43">
        <v>45260</v>
      </c>
      <c r="AD75" s="44" t="s">
        <v>41</v>
      </c>
      <c r="AE75" s="88" t="s">
        <v>41</v>
      </c>
      <c r="AF75" s="88" t="str">
        <f>IF(ISNA(VLOOKUP(E75,Tableau13[[SIRET]:[Statut de la mise en relation]],6,FALSE)),"",VLOOKUP(E75,Tableau13[[SIRET]:[Statut de la mise en relation]],6,FALSE))</f>
        <v/>
      </c>
      <c r="AG75" s="88"/>
      <c r="AH75" s="33" t="s">
        <v>42</v>
      </c>
      <c r="AI75" s="45" t="s">
        <v>663</v>
      </c>
      <c r="AJ75" s="33" t="s">
        <v>55</v>
      </c>
      <c r="AK75" s="54" t="s">
        <v>664</v>
      </c>
      <c r="AL75" s="39"/>
      <c r="AM75" s="40"/>
    </row>
    <row r="76" spans="1:39" ht="16.5" customHeight="1">
      <c r="A76" s="30">
        <v>45259</v>
      </c>
      <c r="B76" s="31" t="s">
        <v>665</v>
      </c>
      <c r="C76" s="31" t="s">
        <v>666</v>
      </c>
      <c r="D76" s="31" t="s">
        <v>667</v>
      </c>
      <c r="E76" s="32"/>
      <c r="F76" s="33"/>
      <c r="G76" s="50" t="s">
        <v>668</v>
      </c>
      <c r="H76" s="35">
        <v>33647342184</v>
      </c>
      <c r="I76" s="31" t="s">
        <v>580</v>
      </c>
      <c r="J76" s="31" t="s">
        <v>669</v>
      </c>
      <c r="K76" s="33" t="s">
        <v>114</v>
      </c>
      <c r="L76" s="33"/>
      <c r="M76" s="41" t="s">
        <v>670</v>
      </c>
      <c r="N76" s="42" t="str">
        <f>MID(J76,12,8)</f>
        <v xml:space="preserve">unknown </v>
      </c>
      <c r="O76" s="62" t="str">
        <f>IF(ISERROR(MID(J76,24+FIND("impact environnemental:",J76,1),3)),"",MID(J76,24+FIND("impact environnemental:",J76,1),3))</f>
        <v>non</v>
      </c>
      <c r="P76" s="62" t="str">
        <f>IF(ISERROR(MID(J76,25+FIND("performance énergétique:",J76,1),3)),"",MID(J76,25+FIND("performance énergétique:",J76,1),3))</f>
        <v>oui</v>
      </c>
      <c r="Q76" s="62" t="str">
        <f>IF(ISERROR(MID(J76,20+FIND("consommation d'eau:",J76,1),3)),"",MID(J76,20+FIND("consommation d'eau:",J76,1),3))</f>
        <v>non</v>
      </c>
      <c r="R76" s="62" t="str">
        <f>IF(ISERROR(MID(J76,22+FIND("rénover mon bâtiment:",J76,1),3)),"",MID(J76,22+FIND("rénover mon bâtiment:",J76,1),3))</f>
        <v/>
      </c>
      <c r="S76" s="62" t="str">
        <f>IF(ISERROR(MID(J76,21+FIND("la mobilité durable:",J76,1),3)),"",MID(J76,21+FIND("la mobilité durable:",J76,1),3))</f>
        <v/>
      </c>
      <c r="T76" s="62" t="str">
        <f>IF(ISERROR(MID(J76,21+FIND("gestion des déchets:",J76,1),3)),"",MID(J76,21+FIND("gestion des déchets:",J76,1),3))</f>
        <v>oui</v>
      </c>
      <c r="U76" s="62" t="str">
        <f>IF(ISERROR(MID(J76,17+FIND("l'écoconception:",J76,1),3)),"",MID(J76,17+FIND("l'écoconception:",J76,1),3))</f>
        <v>oui</v>
      </c>
      <c r="V76" s="62" t="str">
        <f>IF(ISERROR(MID(J76,20+FIND("former ou recruter:",J76,1),3)),"",MID(J76,20+FIND("former ou recruter:",J76,1),3))</f>
        <v/>
      </c>
      <c r="W76" s="93"/>
      <c r="X76" s="41"/>
      <c r="Y76" s="41"/>
      <c r="Z76" s="41" t="s">
        <v>671</v>
      </c>
      <c r="AA76" s="41"/>
      <c r="AB76" s="41"/>
      <c r="AC76" s="43">
        <v>45260</v>
      </c>
      <c r="AD76" s="47" t="s">
        <v>672</v>
      </c>
      <c r="AE76" s="88" t="s">
        <v>673</v>
      </c>
      <c r="AF76" s="88" t="str">
        <f>IF(ISNA(VLOOKUP(E76,Tableau13[[SIRET]:[Statut de la mise en relation]],6,FALSE)),"",VLOOKUP(E76,Tableau13[[SIRET]:[Statut de la mise en relation]],6,FALSE))</f>
        <v/>
      </c>
      <c r="AG76" s="88"/>
      <c r="AH76" s="33"/>
      <c r="AI76" s="33"/>
      <c r="AJ76" s="33"/>
      <c r="AK76" s="39"/>
      <c r="AL76" s="39"/>
      <c r="AM76" s="40"/>
    </row>
    <row r="77" spans="1:39" ht="16.5" customHeight="1">
      <c r="A77" s="30">
        <v>45259</v>
      </c>
      <c r="B77" s="31" t="s">
        <v>674</v>
      </c>
      <c r="C77" s="31" t="s">
        <v>675</v>
      </c>
      <c r="D77" s="31" t="s">
        <v>676</v>
      </c>
      <c r="E77" s="32">
        <v>33203797700060</v>
      </c>
      <c r="F77" s="33" t="s">
        <v>677</v>
      </c>
      <c r="G77" s="50" t="s">
        <v>678</v>
      </c>
      <c r="H77" s="35">
        <v>789073621</v>
      </c>
      <c r="I77" s="31" t="s">
        <v>580</v>
      </c>
      <c r="J77" s="31" t="s">
        <v>679</v>
      </c>
      <c r="K77" s="33" t="s">
        <v>114</v>
      </c>
      <c r="L77" s="33"/>
      <c r="M77" s="41" t="s">
        <v>670</v>
      </c>
      <c r="N77" s="42" t="str">
        <f>MID(J77,12,8)</f>
        <v xml:space="preserve">unknown </v>
      </c>
      <c r="O77" s="62" t="str">
        <f>IF(ISERROR(MID(J77,24+FIND("impact environnemental:",J77,1),3)),"",MID(J77,24+FIND("impact environnemental:",J77,1),3))</f>
        <v>non</v>
      </c>
      <c r="P77" s="62" t="str">
        <f>IF(ISERROR(MID(J77,25+FIND("performance énergétique:",J77,1),3)),"",MID(J77,25+FIND("performance énergétique:",J77,1),3))</f>
        <v>oui</v>
      </c>
      <c r="Q77" s="62" t="str">
        <f>IF(ISERROR(MID(J77,20+FIND("consommation d'eau:",J77,1),3)),"",MID(J77,20+FIND("consommation d'eau:",J77,1),3))</f>
        <v>non</v>
      </c>
      <c r="R77" s="62" t="str">
        <f>IF(ISERROR(MID(J77,22+FIND("rénover mon bâtiment:",J77,1),3)),"",MID(J77,22+FIND("rénover mon bâtiment:",J77,1),3))</f>
        <v/>
      </c>
      <c r="S77" s="62" t="str">
        <f>IF(ISERROR(MID(J77,21+FIND("la mobilité durable:",J77,1),3)),"",MID(J77,21+FIND("la mobilité durable:",J77,1),3))</f>
        <v/>
      </c>
      <c r="T77" s="62" t="str">
        <f>IF(ISERROR(MID(J77,21+FIND("gestion des déchets:",J77,1),3)),"",MID(J77,21+FIND("gestion des déchets:",J77,1),3))</f>
        <v>oui</v>
      </c>
      <c r="U77" s="62" t="str">
        <f>IF(ISERROR(MID(J77,17+FIND("l'écoconception:",J77,1),3)),"",MID(J77,17+FIND("l'écoconception:",J77,1),3))</f>
        <v>oui</v>
      </c>
      <c r="V77" s="62" t="str">
        <f>IF(ISERROR(MID(J77,20+FIND("former ou recruter:",J77,1),3)),"",MID(J77,20+FIND("former ou recruter:",J77,1),3))</f>
        <v/>
      </c>
      <c r="W77" s="93"/>
      <c r="X77" s="41" t="s">
        <v>46</v>
      </c>
      <c r="Y77" s="41"/>
      <c r="Z77" s="41"/>
      <c r="AA77" s="41"/>
      <c r="AB77" s="41"/>
      <c r="AC77" s="43">
        <v>45260</v>
      </c>
      <c r="AD77" s="58" t="s">
        <v>222</v>
      </c>
      <c r="AE77" s="88" t="s">
        <v>53</v>
      </c>
      <c r="AF77" s="88" t="str">
        <f>IF(ISNA(VLOOKUP(E77,Tableau13[[SIRET]:[Statut de la mise en relation]],6,FALSE)),"",VLOOKUP(E77,Tableau13[[SIRET]:[Statut de la mise en relation]],6,FALSE))</f>
        <v/>
      </c>
      <c r="AG77" s="88"/>
      <c r="AH77" s="33"/>
      <c r="AI77" s="33"/>
      <c r="AJ77" s="33"/>
      <c r="AK77" s="39"/>
      <c r="AL77" s="39"/>
      <c r="AM77" s="40"/>
    </row>
    <row r="78" spans="1:39" ht="16.5" customHeight="1">
      <c r="A78" s="30">
        <v>45259</v>
      </c>
      <c r="B78" s="31" t="s">
        <v>680</v>
      </c>
      <c r="C78" s="31" t="s">
        <v>681</v>
      </c>
      <c r="D78" s="31" t="s">
        <v>682</v>
      </c>
      <c r="E78" s="32">
        <v>90915209200013</v>
      </c>
      <c r="F78" s="33" t="s">
        <v>683</v>
      </c>
      <c r="G78" s="50" t="s">
        <v>684</v>
      </c>
      <c r="H78" s="35">
        <v>789045968</v>
      </c>
      <c r="I78" s="31" t="s">
        <v>477</v>
      </c>
      <c r="J78" s="31" t="s">
        <v>685</v>
      </c>
      <c r="K78" s="33" t="s">
        <v>114</v>
      </c>
      <c r="L78" s="33"/>
      <c r="M78" s="41" t="s">
        <v>670</v>
      </c>
      <c r="N78" s="42" t="str">
        <f>MID(J78,12,8)</f>
        <v xml:space="preserve">unknown </v>
      </c>
      <c r="O78" s="62" t="str">
        <f>IF(ISERROR(MID(J78,24+FIND("impact environnemental:",J78,1),3)),"",MID(J78,24+FIND("impact environnemental:",J78,1),3))</f>
        <v>oui</v>
      </c>
      <c r="P78" s="62" t="str">
        <f>IF(ISERROR(MID(J78,25+FIND("performance énergétique:",J78,1),3)),"",MID(J78,25+FIND("performance énergétique:",J78,1),3))</f>
        <v>oui</v>
      </c>
      <c r="Q78" s="62" t="str">
        <f>IF(ISERROR(MID(J78,20+FIND("consommation d'eau:",J78,1),3)),"",MID(J78,20+FIND("consommation d'eau:",J78,1),3))</f>
        <v>non</v>
      </c>
      <c r="R78" s="62" t="str">
        <f>IF(ISERROR(MID(J78,22+FIND("rénover mon bâtiment:",J78,1),3)),"",MID(J78,22+FIND("rénover mon bâtiment:",J78,1),3))</f>
        <v/>
      </c>
      <c r="S78" s="62" t="str">
        <f>IF(ISERROR(MID(J78,21+FIND("la mobilité durable:",J78,1),3)),"",MID(J78,21+FIND("la mobilité durable:",J78,1),3))</f>
        <v/>
      </c>
      <c r="T78" s="62" t="str">
        <f>IF(ISERROR(MID(J78,21+FIND("gestion des déchets:",J78,1),3)),"",MID(J78,21+FIND("gestion des déchets:",J78,1),3))</f>
        <v>non</v>
      </c>
      <c r="U78" s="62" t="str">
        <f>IF(ISERROR(MID(J78,17+FIND("l'écoconception:",J78,1),3)),"",MID(J78,17+FIND("l'écoconception:",J78,1),3))</f>
        <v>oui</v>
      </c>
      <c r="V78" s="62" t="str">
        <f>IF(ISERROR(MID(J78,20+FIND("former ou recruter:",J78,1),3)),"",MID(J78,20+FIND("former ou recruter:",J78,1),3))</f>
        <v/>
      </c>
      <c r="W78" s="93"/>
      <c r="X78" s="41"/>
      <c r="Y78" s="41"/>
      <c r="Z78" s="41" t="s">
        <v>686</v>
      </c>
      <c r="AA78" s="41" t="s">
        <v>393</v>
      </c>
      <c r="AB78" s="41" t="s">
        <v>652</v>
      </c>
      <c r="AC78" s="43">
        <v>45260</v>
      </c>
      <c r="AD78" s="64" t="s">
        <v>653</v>
      </c>
      <c r="AE78" s="88" t="s">
        <v>41</v>
      </c>
      <c r="AF78" s="88" t="str">
        <f>IF(ISNA(VLOOKUP(E78,Tableau13[[SIRET]:[Statut de la mise en relation]],6,FALSE)),"",VLOOKUP(E78,Tableau13[[SIRET]:[Statut de la mise en relation]],6,FALSE))</f>
        <v/>
      </c>
      <c r="AG78" s="88"/>
      <c r="AH78" s="33"/>
      <c r="AI78" s="33"/>
      <c r="AJ78" s="33"/>
      <c r="AK78" s="39"/>
      <c r="AL78" s="39"/>
      <c r="AM78" s="40"/>
    </row>
    <row r="79" spans="1:39" ht="16.5" customHeight="1">
      <c r="A79" s="30">
        <v>45259</v>
      </c>
      <c r="B79" s="31" t="s">
        <v>687</v>
      </c>
      <c r="C79" s="31" t="s">
        <v>688</v>
      </c>
      <c r="D79" s="31" t="s">
        <v>689</v>
      </c>
      <c r="E79" s="32">
        <v>81519982300015</v>
      </c>
      <c r="F79" s="33" t="s">
        <v>690</v>
      </c>
      <c r="G79" s="50" t="s">
        <v>691</v>
      </c>
      <c r="H79" s="35">
        <v>767776818</v>
      </c>
      <c r="I79" s="31" t="s">
        <v>477</v>
      </c>
      <c r="J79" s="31" t="s">
        <v>692</v>
      </c>
      <c r="K79" s="33" t="s">
        <v>114</v>
      </c>
      <c r="L79" s="33"/>
      <c r="M79" s="41" t="s">
        <v>670</v>
      </c>
      <c r="N79" s="42" t="str">
        <f>MID(J79,12,8)</f>
        <v xml:space="preserve">unknown </v>
      </c>
      <c r="O79" s="62" t="str">
        <f>IF(ISERROR(MID(J79,24+FIND("impact environnemental:",J79,1),3)),"",MID(J79,24+FIND("impact environnemental:",J79,1),3))</f>
        <v>oui</v>
      </c>
      <c r="P79" s="62" t="str">
        <f>IF(ISERROR(MID(J79,25+FIND("performance énergétique:",J79,1),3)),"",MID(J79,25+FIND("performance énergétique:",J79,1),3))</f>
        <v>oui</v>
      </c>
      <c r="Q79" s="62" t="str">
        <f>IF(ISERROR(MID(J79,20+FIND("consommation d'eau:",J79,1),3)),"",MID(J79,20+FIND("consommation d'eau:",J79,1),3))</f>
        <v>non</v>
      </c>
      <c r="R79" s="62" t="str">
        <f>IF(ISERROR(MID(J79,22+FIND("rénover mon bâtiment:",J79,1),3)),"",MID(J79,22+FIND("rénover mon bâtiment:",J79,1),3))</f>
        <v/>
      </c>
      <c r="S79" s="62" t="str">
        <f>IF(ISERROR(MID(J79,21+FIND("la mobilité durable:",J79,1),3)),"",MID(J79,21+FIND("la mobilité durable:",J79,1),3))</f>
        <v/>
      </c>
      <c r="T79" s="62" t="str">
        <f>IF(ISERROR(MID(J79,21+FIND("gestion des déchets:",J79,1),3)),"",MID(J79,21+FIND("gestion des déchets:",J79,1),3))</f>
        <v>non</v>
      </c>
      <c r="U79" s="62" t="str">
        <f>IF(ISERROR(MID(J79,17+FIND("l'écoconception:",J79,1),3)),"",MID(J79,17+FIND("l'écoconception:",J79,1),3))</f>
        <v>oui</v>
      </c>
      <c r="V79" s="62" t="str">
        <f>IF(ISERROR(MID(J79,20+FIND("former ou recruter:",J79,1),3)),"",MID(J79,20+FIND("former ou recruter:",J79,1),3))</f>
        <v/>
      </c>
      <c r="W79" s="93"/>
      <c r="X79" s="41"/>
      <c r="Y79" s="41"/>
      <c r="Z79" s="41" t="s">
        <v>693</v>
      </c>
      <c r="AA79" s="41" t="s">
        <v>694</v>
      </c>
      <c r="AB79" s="41"/>
      <c r="AC79" s="43">
        <v>45260</v>
      </c>
      <c r="AD79" s="64" t="s">
        <v>653</v>
      </c>
      <c r="AE79" s="88" t="s">
        <v>41</v>
      </c>
      <c r="AF79" s="88" t="str">
        <f>IF(ISNA(VLOOKUP(E79,Tableau13[[SIRET]:[Statut de la mise en relation]],6,FALSE)),"",VLOOKUP(E79,Tableau13[[SIRET]:[Statut de la mise en relation]],6,FALSE))</f>
        <v/>
      </c>
      <c r="AG79" s="88"/>
      <c r="AH79" s="33"/>
      <c r="AI79" s="33"/>
      <c r="AJ79" s="33"/>
      <c r="AK79" s="39"/>
      <c r="AL79" s="39"/>
      <c r="AM79" s="40"/>
    </row>
    <row r="80" spans="1:39" ht="16.5" customHeight="1">
      <c r="A80" s="30">
        <v>45259</v>
      </c>
      <c r="B80" s="31" t="s">
        <v>695</v>
      </c>
      <c r="C80" s="31" t="s">
        <v>696</v>
      </c>
      <c r="D80" s="31" t="s">
        <v>697</v>
      </c>
      <c r="E80" s="32">
        <v>811735190</v>
      </c>
      <c r="F80" s="33" t="s">
        <v>698</v>
      </c>
      <c r="G80" s="50" t="s">
        <v>699</v>
      </c>
      <c r="H80" s="35">
        <v>637683974</v>
      </c>
      <c r="I80" s="31" t="s">
        <v>552</v>
      </c>
      <c r="J80" s="31" t="s">
        <v>700</v>
      </c>
      <c r="K80" s="33" t="s">
        <v>433</v>
      </c>
      <c r="L80" s="33"/>
      <c r="M80" s="41" t="s">
        <v>701</v>
      </c>
      <c r="N80" s="42" t="str">
        <f>MID(J80,12,8)</f>
        <v xml:space="preserve">unknown </v>
      </c>
      <c r="O80" s="62" t="str">
        <f>IF(ISERROR(MID(J80,24+FIND("impact environnemental:",J80,1),3)),"",MID(J80,24+FIND("impact environnemental:",J80,1),3))</f>
        <v>oui</v>
      </c>
      <c r="P80" s="62" t="str">
        <f>IF(ISERROR(MID(J80,25+FIND("performance énergétique:",J80,1),3)),"",MID(J80,25+FIND("performance énergétique:",J80,1),3))</f>
        <v>oui</v>
      </c>
      <c r="Q80" s="62" t="str">
        <f>IF(ISERROR(MID(J80,20+FIND("consommation d'eau:",J80,1),3)),"",MID(J80,20+FIND("consommation d'eau:",J80,1),3))</f>
        <v>non</v>
      </c>
      <c r="R80" s="62" t="str">
        <f>IF(ISERROR(MID(J80,22+FIND("rénover mon bâtiment:",J80,1),3)),"",MID(J80,22+FIND("rénover mon bâtiment:",J80,1),3))</f>
        <v/>
      </c>
      <c r="S80" s="62" t="str">
        <f>IF(ISERROR(MID(J80,21+FIND("la mobilité durable:",J80,1),3)),"",MID(J80,21+FIND("la mobilité durable:",J80,1),3))</f>
        <v/>
      </c>
      <c r="T80" s="62" t="str">
        <f>IF(ISERROR(MID(J80,21+FIND("gestion des déchets:",J80,1),3)),"",MID(J80,21+FIND("gestion des déchets:",J80,1),3))</f>
        <v>oui</v>
      </c>
      <c r="U80" s="62" t="str">
        <f>IF(ISERROR(MID(J80,17+FIND("l'écoconception:",J80,1),3)),"",MID(J80,17+FIND("l'écoconception:",J80,1),3))</f>
        <v>oui</v>
      </c>
      <c r="V80" s="62" t="str">
        <f>IF(ISERROR(MID(J80,20+FIND("former ou recruter:",J80,1),3)),"",MID(J80,20+FIND("former ou recruter:",J80,1),3))</f>
        <v/>
      </c>
      <c r="W80" s="93"/>
      <c r="X80" s="41"/>
      <c r="Y80" s="41"/>
      <c r="Z80" s="41" t="s">
        <v>702</v>
      </c>
      <c r="AA80" s="41" t="s">
        <v>600</v>
      </c>
      <c r="AB80" s="41"/>
      <c r="AC80" s="43">
        <v>45261</v>
      </c>
      <c r="AD80" s="44" t="s">
        <v>41</v>
      </c>
      <c r="AE80" s="88" t="s">
        <v>41</v>
      </c>
      <c r="AF80" s="88" t="str">
        <f>IF(ISNA(VLOOKUP(E80,Tableau13[[SIRET]:[Statut de la mise en relation]],6,FALSE)),"",VLOOKUP(E80,Tableau13[[SIRET]:[Statut de la mise en relation]],6,FALSE))</f>
        <v/>
      </c>
      <c r="AG80" s="88"/>
      <c r="AH80" s="33" t="s">
        <v>42</v>
      </c>
      <c r="AI80" s="45" t="s">
        <v>703</v>
      </c>
      <c r="AJ80" s="33" t="s">
        <v>55</v>
      </c>
      <c r="AK80" s="39" t="s">
        <v>704</v>
      </c>
      <c r="AL80" s="39"/>
      <c r="AM80" s="40"/>
    </row>
    <row r="81" spans="1:39" ht="16.5" customHeight="1">
      <c r="A81" s="30">
        <v>45259</v>
      </c>
      <c r="B81" s="31" t="s">
        <v>705</v>
      </c>
      <c r="C81" s="31" t="s">
        <v>706</v>
      </c>
      <c r="D81" s="31" t="s">
        <v>707</v>
      </c>
      <c r="E81" s="32">
        <v>82149303800029</v>
      </c>
      <c r="F81" s="33" t="s">
        <v>708</v>
      </c>
      <c r="G81" s="50" t="s">
        <v>709</v>
      </c>
      <c r="H81" s="35">
        <v>984450696</v>
      </c>
      <c r="I81" s="31" t="s">
        <v>552</v>
      </c>
      <c r="J81" s="31" t="s">
        <v>710</v>
      </c>
      <c r="K81" s="33" t="s">
        <v>433</v>
      </c>
      <c r="L81" s="33"/>
      <c r="M81" s="41" t="s">
        <v>701</v>
      </c>
      <c r="N81" s="42" t="str">
        <f>MID(J81,12,8)</f>
        <v xml:space="preserve">unknown </v>
      </c>
      <c r="O81" s="62" t="str">
        <f>IF(ISERROR(MID(J81,24+FIND("impact environnemental:",J81,1),3)),"",MID(J81,24+FIND("impact environnemental:",J81,1),3))</f>
        <v>oui</v>
      </c>
      <c r="P81" s="62" t="str">
        <f>IF(ISERROR(MID(J81,25+FIND("performance énergétique:",J81,1),3)),"",MID(J81,25+FIND("performance énergétique:",J81,1),3))</f>
        <v>oui</v>
      </c>
      <c r="Q81" s="62" t="str">
        <f>IF(ISERROR(MID(J81,20+FIND("consommation d'eau:",J81,1),3)),"",MID(J81,20+FIND("consommation d'eau:",J81,1),3))</f>
        <v>non</v>
      </c>
      <c r="R81" s="62" t="str">
        <f>IF(ISERROR(MID(J81,22+FIND("rénover mon bâtiment:",J81,1),3)),"",MID(J81,22+FIND("rénover mon bâtiment:",J81,1),3))</f>
        <v/>
      </c>
      <c r="S81" s="62" t="str">
        <f>IF(ISERROR(MID(J81,21+FIND("la mobilité durable:",J81,1),3)),"",MID(J81,21+FIND("la mobilité durable:",J81,1),3))</f>
        <v/>
      </c>
      <c r="T81" s="62" t="str">
        <f>IF(ISERROR(MID(J81,21+FIND("gestion des déchets:",J81,1),3)),"",MID(J81,21+FIND("gestion des déchets:",J81,1),3))</f>
        <v>oui</v>
      </c>
      <c r="U81" s="62" t="str">
        <f>IF(ISERROR(MID(J81,17+FIND("l'écoconception:",J81,1),3)),"",MID(J81,17+FIND("l'écoconception:",J81,1),3))</f>
        <v>non</v>
      </c>
      <c r="V81" s="62" t="str">
        <f>IF(ISERROR(MID(J81,20+FIND("former ou recruter:",J81,1),3)),"",MID(J81,20+FIND("former ou recruter:",J81,1),3))</f>
        <v/>
      </c>
      <c r="W81" s="63"/>
      <c r="X81" s="41"/>
      <c r="Y81" s="41"/>
      <c r="Z81" s="41" t="s">
        <v>711</v>
      </c>
      <c r="AA81" s="41"/>
      <c r="AB81" s="41" t="s">
        <v>652</v>
      </c>
      <c r="AC81" s="43">
        <v>45260</v>
      </c>
      <c r="AD81" s="44" t="s">
        <v>72</v>
      </c>
      <c r="AE81" s="90" t="s">
        <v>73</v>
      </c>
      <c r="AF81" s="88" t="str">
        <f>IF(ISNA(VLOOKUP(E81,Tableau13[[SIRET]:[Statut de la mise en relation]],6,FALSE)),"",VLOOKUP(E81,Tableau13[[SIRET]:[Statut de la mise en relation]],6,FALSE))</f>
        <v>Pas d’aide</v>
      </c>
      <c r="AG81" s="88"/>
      <c r="AH81" s="33" t="s">
        <v>42</v>
      </c>
      <c r="AI81" s="45" t="s">
        <v>712</v>
      </c>
      <c r="AJ81" s="33" t="s">
        <v>496</v>
      </c>
      <c r="AK81" s="39" t="s">
        <v>713</v>
      </c>
      <c r="AL81" s="39"/>
      <c r="AM81" s="40"/>
    </row>
    <row r="82" spans="1:39" ht="16.5" customHeight="1">
      <c r="A82" s="30">
        <v>45259</v>
      </c>
      <c r="B82" s="31" t="s">
        <v>714</v>
      </c>
      <c r="C82" s="31" t="s">
        <v>715</v>
      </c>
      <c r="D82" s="31" t="s">
        <v>716</v>
      </c>
      <c r="E82" s="32">
        <v>45050552400014</v>
      </c>
      <c r="F82" s="33" t="s">
        <v>717</v>
      </c>
      <c r="G82" s="50" t="s">
        <v>718</v>
      </c>
      <c r="H82" s="35">
        <v>473952214</v>
      </c>
      <c r="I82" s="31" t="s">
        <v>431</v>
      </c>
      <c r="J82" s="31" t="s">
        <v>719</v>
      </c>
      <c r="K82" s="33" t="s">
        <v>433</v>
      </c>
      <c r="L82" s="33"/>
      <c r="M82" s="41" t="s">
        <v>701</v>
      </c>
      <c r="N82" s="42" t="str">
        <f>MID(J82,12,8)</f>
        <v xml:space="preserve">unknown </v>
      </c>
      <c r="O82" s="62" t="str">
        <f>IF(ISERROR(MID(J82,24+FIND("impact environnemental:",J82,1),3)),"",MID(J82,24+FIND("impact environnemental:",J82,1),3))</f>
        <v>oui</v>
      </c>
      <c r="P82" s="62" t="str">
        <f>IF(ISERROR(MID(J82,25+FIND("performance énergétique:",J82,1),3)),"",MID(J82,25+FIND("performance énergétique:",J82,1),3))</f>
        <v>oui</v>
      </c>
      <c r="Q82" s="62" t="str">
        <f>IF(ISERROR(MID(J82,20+FIND("consommation d'eau:",J82,1),3)),"",MID(J82,20+FIND("consommation d'eau:",J82,1),3))</f>
        <v>non</v>
      </c>
      <c r="R82" s="62" t="str">
        <f>IF(ISERROR(MID(J82,22+FIND("rénover mon bâtiment:",J82,1),3)),"",MID(J82,22+FIND("rénover mon bâtiment:",J82,1),3))</f>
        <v/>
      </c>
      <c r="S82" s="62" t="str">
        <f>IF(ISERROR(MID(J82,21+FIND("la mobilité durable:",J82,1),3)),"",MID(J82,21+FIND("la mobilité durable:",J82,1),3))</f>
        <v/>
      </c>
      <c r="T82" s="62" t="str">
        <f>IF(ISERROR(MID(J82,21+FIND("gestion des déchets:",J82,1),3)),"",MID(J82,21+FIND("gestion des déchets:",J82,1),3))</f>
        <v>non</v>
      </c>
      <c r="U82" s="62" t="str">
        <f>IF(ISERROR(MID(J82,17+FIND("l'écoconception:",J82,1),3)),"",MID(J82,17+FIND("l'écoconception:",J82,1),3))</f>
        <v>oui</v>
      </c>
      <c r="V82" s="62" t="str">
        <f>IF(ISERROR(MID(J82,20+FIND("former ou recruter:",J82,1),3)),"",MID(J82,20+FIND("former ou recruter:",J82,1),3))</f>
        <v/>
      </c>
      <c r="W82" s="93"/>
      <c r="X82" s="41"/>
      <c r="Y82" s="41"/>
      <c r="Z82" s="41" t="s">
        <v>720</v>
      </c>
      <c r="AA82" s="41"/>
      <c r="AB82" s="41" t="s">
        <v>721</v>
      </c>
      <c r="AC82" s="43">
        <v>45260</v>
      </c>
      <c r="AD82" s="44" t="s">
        <v>41</v>
      </c>
      <c r="AE82" s="88" t="s">
        <v>41</v>
      </c>
      <c r="AF82" s="88" t="str">
        <f>IF(ISNA(VLOOKUP(E82,Tableau13[[SIRET]:[Statut de la mise en relation]],6,FALSE)),"",VLOOKUP(E82,Tableau13[[SIRET]:[Statut de la mise en relation]],6,FALSE))</f>
        <v>Aide proposée</v>
      </c>
      <c r="AG82" s="88"/>
      <c r="AH82" s="33" t="s">
        <v>42</v>
      </c>
      <c r="AI82" s="45" t="s">
        <v>722</v>
      </c>
      <c r="AJ82" s="33" t="s">
        <v>91</v>
      </c>
      <c r="AK82" s="39" t="s">
        <v>723</v>
      </c>
      <c r="AL82" s="39"/>
      <c r="AM82" s="67" t="str">
        <f>K82&amp;"car(10)
#transition"</f>
        <v>AUTREScar(10)
#transition</v>
      </c>
    </row>
    <row r="83" spans="1:39" ht="16.5" customHeight="1">
      <c r="A83" s="30">
        <v>45259</v>
      </c>
      <c r="B83" s="31" t="s">
        <v>724</v>
      </c>
      <c r="C83" s="31" t="s">
        <v>725</v>
      </c>
      <c r="D83" s="31" t="s">
        <v>726</v>
      </c>
      <c r="E83" s="32">
        <v>85027606400019</v>
      </c>
      <c r="F83" s="33" t="s">
        <v>727</v>
      </c>
      <c r="G83" s="50" t="s">
        <v>728</v>
      </c>
      <c r="H83" s="35">
        <v>621683287</v>
      </c>
      <c r="I83" s="31" t="s">
        <v>729</v>
      </c>
      <c r="J83" s="31" t="s">
        <v>730</v>
      </c>
      <c r="K83" s="33" t="s">
        <v>124</v>
      </c>
      <c r="L83" s="33"/>
      <c r="M83" s="41" t="s">
        <v>701</v>
      </c>
      <c r="N83" s="42" t="str">
        <f>MID(J83,12,8)</f>
        <v xml:space="preserve">precise </v>
      </c>
      <c r="O83" s="62" t="str">
        <f>IF(ISERROR(MID(J83,24+FIND("impact environnemental:",J83,1),3)),"",MID(J83,24+FIND("impact environnemental:",J83,1),3))</f>
        <v>oui</v>
      </c>
      <c r="P83" s="62" t="str">
        <f>IF(ISERROR(MID(J83,25+FIND("performance énergétique:",J83,1),3)),"",MID(J83,25+FIND("performance énergétique:",J83,1),3))</f>
        <v>non</v>
      </c>
      <c r="Q83" s="62" t="str">
        <f>IF(ISERROR(MID(J83,20+FIND("consommation d'eau:",J83,1),3)),"",MID(J83,20+FIND("consommation d'eau:",J83,1),3))</f>
        <v>non</v>
      </c>
      <c r="R83" s="62" t="str">
        <f>IF(ISERROR(MID(J83,22+FIND("rénover mon bâtiment:",J83,1),3)),"",MID(J83,22+FIND("rénover mon bâtiment:",J83,1),3))</f>
        <v>non</v>
      </c>
      <c r="S83" s="62" t="str">
        <f>IF(ISERROR(MID(J83,21+FIND("la mobilité durable:",J83,1),3)),"",MID(J83,21+FIND("la mobilité durable:",J83,1),3))</f>
        <v>non</v>
      </c>
      <c r="T83" s="62" t="str">
        <f>IF(ISERROR(MID(J83,21+FIND("gestion des déchets:",J83,1),3)),"",MID(J83,21+FIND("gestion des déchets:",J83,1),3))</f>
        <v>non</v>
      </c>
      <c r="U83" s="62" t="str">
        <f>IF(ISERROR(MID(J83,17+FIND("l'écoconception:",J83,1),3)),"",MID(J83,17+FIND("l'écoconception:",J83,1),3))</f>
        <v>non</v>
      </c>
      <c r="V83" s="62" t="str">
        <f>IF(ISERROR(MID(J83,20+FIND("former ou recruter:",J83,1),3)),"",MID(J83,20+FIND("former ou recruter:",J83,1),3))</f>
        <v>non</v>
      </c>
      <c r="W83" s="93"/>
      <c r="X83" s="41" t="s">
        <v>731</v>
      </c>
      <c r="Y83" s="41"/>
      <c r="Z83" s="41"/>
      <c r="AA83" s="41"/>
      <c r="AB83" s="41"/>
      <c r="AC83" s="43">
        <v>45272</v>
      </c>
      <c r="AD83" s="44" t="s">
        <v>41</v>
      </c>
      <c r="AE83" s="88" t="s">
        <v>41</v>
      </c>
      <c r="AF83" s="88" t="str">
        <f>IF(ISNA(VLOOKUP(E83,Tableau13[[SIRET]:[Statut de la mise en relation]],6,FALSE)),"",VLOOKUP(E83,Tableau13[[SIRET]:[Statut de la mise en relation]],6,FALSE))</f>
        <v>Aide proposée</v>
      </c>
      <c r="AG83" s="88"/>
      <c r="AH83" s="33" t="s">
        <v>732</v>
      </c>
      <c r="AI83" s="33" t="s">
        <v>733</v>
      </c>
      <c r="AJ83" s="33" t="s">
        <v>734</v>
      </c>
      <c r="AK83" s="49" t="s">
        <v>735</v>
      </c>
      <c r="AL83" s="39"/>
      <c r="AM83" s="40"/>
    </row>
    <row r="84" spans="1:39" ht="16.5" customHeight="1">
      <c r="A84" s="30">
        <v>45259</v>
      </c>
      <c r="B84" s="31" t="s">
        <v>736</v>
      </c>
      <c r="C84" s="31" t="s">
        <v>737</v>
      </c>
      <c r="D84" s="31" t="s">
        <v>738</v>
      </c>
      <c r="E84" s="32">
        <v>82216738300014</v>
      </c>
      <c r="F84" s="33" t="s">
        <v>739</v>
      </c>
      <c r="G84" s="50" t="s">
        <v>740</v>
      </c>
      <c r="H84" s="35">
        <v>680612964</v>
      </c>
      <c r="I84" s="31" t="s">
        <v>741</v>
      </c>
      <c r="J84" s="31" t="s">
        <v>742</v>
      </c>
      <c r="K84" s="33" t="s">
        <v>114</v>
      </c>
      <c r="L84" s="33"/>
      <c r="M84" s="41" t="s">
        <v>670</v>
      </c>
      <c r="N84" s="42" t="str">
        <f>MID(J84,12,8)</f>
        <v xml:space="preserve">unknown </v>
      </c>
      <c r="O84" s="62" t="str">
        <f>IF(ISERROR(MID(J84,24+FIND("impact environnemental:",J84,1),3)),"",MID(J84,24+FIND("impact environnemental:",J84,1),3))</f>
        <v>oui</v>
      </c>
      <c r="P84" s="62" t="str">
        <f>IF(ISERROR(MID(J84,25+FIND("performance énergétique:",J84,1),3)),"",MID(J84,25+FIND("performance énergétique:",J84,1),3))</f>
        <v>oui</v>
      </c>
      <c r="Q84" s="62" t="str">
        <f>IF(ISERROR(MID(J84,20+FIND("consommation d'eau:",J84,1),3)),"",MID(J84,20+FIND("consommation d'eau:",J84,1),3))</f>
        <v>oui</v>
      </c>
      <c r="R84" s="62" t="str">
        <f>IF(ISERROR(MID(J84,22+FIND("rénover mon bâtiment:",J84,1),3)),"",MID(J84,22+FIND("rénover mon bâtiment:",J84,1),3))</f>
        <v/>
      </c>
      <c r="S84" s="62" t="str">
        <f>IF(ISERROR(MID(J84,21+FIND("la mobilité durable:",J84,1),3)),"",MID(J84,21+FIND("la mobilité durable:",J84,1),3))</f>
        <v/>
      </c>
      <c r="T84" s="62" t="str">
        <f>IF(ISERROR(MID(J84,21+FIND("gestion des déchets:",J84,1),3)),"",MID(J84,21+FIND("gestion des déchets:",J84,1),3))</f>
        <v>non</v>
      </c>
      <c r="U84" s="62" t="str">
        <f>IF(ISERROR(MID(J84,17+FIND("l'écoconception:",J84,1),3)),"",MID(J84,17+FIND("l'écoconception:",J84,1),3))</f>
        <v>oui</v>
      </c>
      <c r="V84" s="62" t="str">
        <f>IF(ISERROR(MID(J84,20+FIND("former ou recruter:",J84,1),3)),"",MID(J84,20+FIND("former ou recruter:",J84,1),3))</f>
        <v/>
      </c>
      <c r="W84" s="63"/>
      <c r="X84" s="41"/>
      <c r="Y84" s="41"/>
      <c r="Z84" s="41" t="s">
        <v>743</v>
      </c>
      <c r="AA84" s="41" t="s">
        <v>744</v>
      </c>
      <c r="AB84" s="41"/>
      <c r="AC84" s="43">
        <v>45260</v>
      </c>
      <c r="AD84" s="64" t="s">
        <v>653</v>
      </c>
      <c r="AE84" s="88" t="s">
        <v>41</v>
      </c>
      <c r="AF84" s="88" t="str">
        <f>IF(ISNA(VLOOKUP(E84,Tableau13[[SIRET]:[Statut de la mise en relation]],6,FALSE)),"",VLOOKUP(E84,Tableau13[[SIRET]:[Statut de la mise en relation]],6,FALSE))</f>
        <v/>
      </c>
      <c r="AG84" s="88"/>
      <c r="AH84" s="33"/>
      <c r="AI84" s="33"/>
      <c r="AJ84" s="33"/>
      <c r="AK84" s="39"/>
      <c r="AL84" s="39"/>
      <c r="AM84" s="40"/>
    </row>
    <row r="85" spans="1:39" ht="16.5" customHeight="1">
      <c r="A85" s="30">
        <v>45259</v>
      </c>
      <c r="B85" s="31" t="s">
        <v>745</v>
      </c>
      <c r="C85" s="31" t="s">
        <v>746</v>
      </c>
      <c r="D85" s="31" t="s">
        <v>595</v>
      </c>
      <c r="E85" s="32"/>
      <c r="F85" s="33"/>
      <c r="G85" s="50" t="s">
        <v>747</v>
      </c>
      <c r="H85" s="35">
        <v>467998122</v>
      </c>
      <c r="I85" s="31" t="s">
        <v>365</v>
      </c>
      <c r="J85" s="31" t="s">
        <v>748</v>
      </c>
      <c r="K85" s="33" t="s">
        <v>114</v>
      </c>
      <c r="L85" s="33"/>
      <c r="M85" s="41" t="s">
        <v>670</v>
      </c>
      <c r="N85" s="42" t="str">
        <f>MID(J85,12,8)</f>
        <v xml:space="preserve">precise </v>
      </c>
      <c r="O85" s="62" t="str">
        <f>IF(ISERROR(MID(J85,24+FIND("impact environnemental:",J85,1),3)),"",MID(J85,24+FIND("impact environnemental:",J85,1),3))</f>
        <v>non</v>
      </c>
      <c r="P85" s="62" t="str">
        <f>IF(ISERROR(MID(J85,25+FIND("performance énergétique:",J85,1),3)),"",MID(J85,25+FIND("performance énergétique:",J85,1),3))</f>
        <v>non</v>
      </c>
      <c r="Q85" s="62" t="str">
        <f>IF(ISERROR(MID(J85,20+FIND("consommation d'eau:",J85,1),3)),"",MID(J85,20+FIND("consommation d'eau:",J85,1),3))</f>
        <v>non</v>
      </c>
      <c r="R85" s="62" t="str">
        <f>IF(ISERROR(MID(J85,22+FIND("rénover mon bâtiment:",J85,1),3)),"",MID(J85,22+FIND("rénover mon bâtiment:",J85,1),3))</f>
        <v>non</v>
      </c>
      <c r="S85" s="62" t="str">
        <f>IF(ISERROR(MID(J85,21+FIND("la mobilité durable:",J85,1),3)),"",MID(J85,21+FIND("la mobilité durable:",J85,1),3))</f>
        <v>non</v>
      </c>
      <c r="T85" s="62" t="str">
        <f>IF(ISERROR(MID(J85,21+FIND("gestion des déchets:",J85,1),3)),"",MID(J85,21+FIND("gestion des déchets:",J85,1),3))</f>
        <v>non</v>
      </c>
      <c r="U85" s="62" t="str">
        <f>IF(ISERROR(MID(J85,17+FIND("l'écoconception:",J85,1),3)),"",MID(J85,17+FIND("l'écoconception:",J85,1),3))</f>
        <v>oui</v>
      </c>
      <c r="V85" s="62" t="str">
        <f>IF(ISERROR(MID(J85,20+FIND("former ou recruter:",J85,1),3)),"",MID(J85,20+FIND("former ou recruter:",J85,1),3))</f>
        <v>non</v>
      </c>
      <c r="W85" s="93"/>
      <c r="X85" s="41"/>
      <c r="Y85" s="41"/>
      <c r="Z85" s="41" t="s">
        <v>749</v>
      </c>
      <c r="AA85" s="41"/>
      <c r="AB85" s="41"/>
      <c r="AC85" s="43">
        <v>45260</v>
      </c>
      <c r="AD85" s="47" t="s">
        <v>672</v>
      </c>
      <c r="AE85" s="88" t="s">
        <v>673</v>
      </c>
      <c r="AF85" s="88" t="str">
        <f>IF(ISNA(VLOOKUP(E85,Tableau13[[SIRET]:[Statut de la mise en relation]],6,FALSE)),"",VLOOKUP(E85,Tableau13[[SIRET]:[Statut de la mise en relation]],6,FALSE))</f>
        <v/>
      </c>
      <c r="AG85" s="88"/>
      <c r="AH85" s="33"/>
      <c r="AI85" s="33"/>
      <c r="AJ85" s="33"/>
      <c r="AK85" s="39"/>
      <c r="AL85" s="39"/>
      <c r="AM85" s="40"/>
    </row>
    <row r="86" spans="1:39" ht="16.5" customHeight="1">
      <c r="A86" s="30">
        <v>45259</v>
      </c>
      <c r="B86" s="31" t="s">
        <v>750</v>
      </c>
      <c r="C86" s="31" t="s">
        <v>751</v>
      </c>
      <c r="D86" s="31" t="s">
        <v>752</v>
      </c>
      <c r="E86" s="32">
        <v>95131021800015</v>
      </c>
      <c r="F86" s="33" t="s">
        <v>753</v>
      </c>
      <c r="G86" s="50" t="s">
        <v>754</v>
      </c>
      <c r="H86" s="35">
        <v>609886798</v>
      </c>
      <c r="I86" s="31" t="s">
        <v>365</v>
      </c>
      <c r="J86" s="31" t="s">
        <v>755</v>
      </c>
      <c r="K86" s="33" t="s">
        <v>114</v>
      </c>
      <c r="L86" s="33"/>
      <c r="M86" s="41" t="s">
        <v>670</v>
      </c>
      <c r="N86" s="42" t="str">
        <f>MID(J86,12,8)</f>
        <v xml:space="preserve">precise </v>
      </c>
      <c r="O86" s="62" t="str">
        <f>IF(ISERROR(MID(J86,24+FIND("impact environnemental:",J86,1),3)),"",MID(J86,24+FIND("impact environnemental:",J86,1),3))</f>
        <v>non</v>
      </c>
      <c r="P86" s="62" t="str">
        <f>IF(ISERROR(MID(J86,25+FIND("performance énergétique:",J86,1),3)),"",MID(J86,25+FIND("performance énergétique:",J86,1),3))</f>
        <v>oui</v>
      </c>
      <c r="Q86" s="62" t="str">
        <f>IF(ISERROR(MID(J86,20+FIND("consommation d'eau:",J86,1),3)),"",MID(J86,20+FIND("consommation d'eau:",J86,1),3))</f>
        <v>non</v>
      </c>
      <c r="R86" s="62" t="str">
        <f>IF(ISERROR(MID(J86,22+FIND("rénover mon bâtiment:",J86,1),3)),"",MID(J86,22+FIND("rénover mon bâtiment:",J86,1),3))</f>
        <v>non</v>
      </c>
      <c r="S86" s="62" t="str">
        <f>IF(ISERROR(MID(J86,21+FIND("la mobilité durable:",J86,1),3)),"",MID(J86,21+FIND("la mobilité durable:",J86,1),3))</f>
        <v>non</v>
      </c>
      <c r="T86" s="62" t="str">
        <f>IF(ISERROR(MID(J86,21+FIND("gestion des déchets:",J86,1),3)),"",MID(J86,21+FIND("gestion des déchets:",J86,1),3))</f>
        <v>non</v>
      </c>
      <c r="U86" s="62" t="str">
        <f>IF(ISERROR(MID(J86,17+FIND("l'écoconception:",J86,1),3)),"",MID(J86,17+FIND("l'écoconception:",J86,1),3))</f>
        <v>non</v>
      </c>
      <c r="V86" s="62" t="str">
        <f>IF(ISERROR(MID(J86,20+FIND("former ou recruter:",J86,1),3)),"",MID(J86,20+FIND("former ou recruter:",J86,1),3))</f>
        <v>non</v>
      </c>
      <c r="W86" s="93"/>
      <c r="X86" s="41" t="s">
        <v>46</v>
      </c>
      <c r="Y86" s="41"/>
      <c r="Z86" s="41"/>
      <c r="AA86" s="41"/>
      <c r="AB86" s="41"/>
      <c r="AC86" s="43">
        <v>45260</v>
      </c>
      <c r="AD86" s="58" t="s">
        <v>222</v>
      </c>
      <c r="AE86" s="88" t="s">
        <v>53</v>
      </c>
      <c r="AF86" s="88" t="str">
        <f>IF(ISNA(VLOOKUP(E86,Tableau13[[SIRET]:[Statut de la mise en relation]],6,FALSE)),"",VLOOKUP(E86,Tableau13[[SIRET]:[Statut de la mise en relation]],6,FALSE))</f>
        <v/>
      </c>
      <c r="AG86" s="88"/>
      <c r="AH86" s="33"/>
      <c r="AI86" s="33"/>
      <c r="AJ86" s="33"/>
      <c r="AK86" s="39"/>
      <c r="AL86" s="39"/>
      <c r="AM86" s="40"/>
    </row>
    <row r="87" spans="1:39" ht="16.5" customHeight="1">
      <c r="A87" s="30">
        <v>45259</v>
      </c>
      <c r="B87" s="31" t="s">
        <v>756</v>
      </c>
      <c r="C87" s="31" t="s">
        <v>757</v>
      </c>
      <c r="D87" s="31" t="s">
        <v>758</v>
      </c>
      <c r="E87" s="65" t="s">
        <v>128</v>
      </c>
      <c r="F87" s="33" t="s">
        <v>759</v>
      </c>
      <c r="G87" s="50" t="s">
        <v>760</v>
      </c>
      <c r="H87" s="35">
        <v>762213045</v>
      </c>
      <c r="I87" s="31" t="s">
        <v>761</v>
      </c>
      <c r="J87" s="31" t="s">
        <v>762</v>
      </c>
      <c r="K87" s="33" t="s">
        <v>135</v>
      </c>
      <c r="L87" s="33"/>
      <c r="M87" s="41" t="s">
        <v>763</v>
      </c>
      <c r="N87" s="42" t="str">
        <f>MID(J87,12,8)</f>
        <v xml:space="preserve">unknown </v>
      </c>
      <c r="O87" s="62" t="str">
        <f>IF(ISERROR(MID(J87,24+FIND("impact environnemental:",J87,1),3)),"",MID(J87,24+FIND("impact environnemental:",J87,1),3))</f>
        <v>oui</v>
      </c>
      <c r="P87" s="62" t="str">
        <f>IF(ISERROR(MID(J87,25+FIND("performance énergétique:",J87,1),3)),"",MID(J87,25+FIND("performance énergétique:",J87,1),3))</f>
        <v>oui</v>
      </c>
      <c r="Q87" s="62" t="str">
        <f>IF(ISERROR(MID(J87,20+FIND("consommation d'eau:",J87,1),3)),"",MID(J87,20+FIND("consommation d'eau:",J87,1),3))</f>
        <v>oui</v>
      </c>
      <c r="R87" s="62" t="str">
        <f>IF(ISERROR(MID(J87,22+FIND("rénover mon bâtiment:",J87,1),3)),"",MID(J87,22+FIND("rénover mon bâtiment:",J87,1),3))</f>
        <v/>
      </c>
      <c r="S87" s="62" t="str">
        <f>IF(ISERROR(MID(J87,21+FIND("la mobilité durable:",J87,1),3)),"",MID(J87,21+FIND("la mobilité durable:",J87,1),3))</f>
        <v/>
      </c>
      <c r="T87" s="62" t="str">
        <f>IF(ISERROR(MID(J87,21+FIND("gestion des déchets:",J87,1),3)),"",MID(J87,21+FIND("gestion des déchets:",J87,1),3))</f>
        <v>oui</v>
      </c>
      <c r="U87" s="62" t="str">
        <f>IF(ISERROR(MID(J87,17+FIND("l'écoconception:",J87,1),3)),"",MID(J87,17+FIND("l'écoconception:",J87,1),3))</f>
        <v>oui</v>
      </c>
      <c r="V87" s="62" t="str">
        <f>IF(ISERROR(MID(J87,20+FIND("former ou recruter:",J87,1),3)),"",MID(J87,20+FIND("former ou recruter:",J87,1),3))</f>
        <v/>
      </c>
      <c r="W87" s="63"/>
      <c r="X87" s="41"/>
      <c r="Y87" s="41"/>
      <c r="Z87" s="41"/>
      <c r="AA87" s="41"/>
      <c r="AB87" s="41"/>
      <c r="AC87" s="43">
        <v>45260</v>
      </c>
      <c r="AD87" s="66" t="s">
        <v>764</v>
      </c>
      <c r="AE87" s="90" t="s">
        <v>73</v>
      </c>
      <c r="AF87" s="88" t="str">
        <f>IF(ISNA(VLOOKUP(E87,Tableau13[[SIRET]:[Statut de la mise en relation]],6,FALSE)),"",VLOOKUP(E87,Tableau13[[SIRET]:[Statut de la mise en relation]],6,FALSE))</f>
        <v/>
      </c>
      <c r="AG87" s="88"/>
      <c r="AH87" s="33"/>
      <c r="AI87" s="33"/>
      <c r="AJ87" s="33"/>
      <c r="AK87" s="39"/>
      <c r="AL87" s="39"/>
      <c r="AM87" s="40"/>
    </row>
    <row r="88" spans="1:39" ht="16.5" customHeight="1">
      <c r="A88" s="30">
        <v>45259</v>
      </c>
      <c r="B88" s="31" t="s">
        <v>765</v>
      </c>
      <c r="C88" s="31" t="s">
        <v>766</v>
      </c>
      <c r="D88" s="31" t="s">
        <v>767</v>
      </c>
      <c r="E88" s="32">
        <v>34302217400019</v>
      </c>
      <c r="F88" s="33" t="s">
        <v>768</v>
      </c>
      <c r="G88" s="50" t="s">
        <v>769</v>
      </c>
      <c r="H88" s="35">
        <v>635149748</v>
      </c>
      <c r="I88" s="31" t="s">
        <v>659</v>
      </c>
      <c r="J88" s="31" t="s">
        <v>770</v>
      </c>
      <c r="K88" s="33" t="s">
        <v>433</v>
      </c>
      <c r="L88" s="33"/>
      <c r="M88" s="41" t="s">
        <v>701</v>
      </c>
      <c r="N88" s="42" t="str">
        <f>MID(J88,12,8)</f>
        <v xml:space="preserve">unknown </v>
      </c>
      <c r="O88" s="62" t="str">
        <f>IF(ISERROR(MID(J88,24+FIND("impact environnemental:",J88,1),3)),"",MID(J88,24+FIND("impact environnemental:",J88,1),3))</f>
        <v>oui</v>
      </c>
      <c r="P88" s="62" t="str">
        <f>IF(ISERROR(MID(J88,25+FIND("performance énergétique:",J88,1),3)),"",MID(J88,25+FIND("performance énergétique:",J88,1),3))</f>
        <v>oui</v>
      </c>
      <c r="Q88" s="62" t="str">
        <f>IF(ISERROR(MID(J88,20+FIND("consommation d'eau:",J88,1),3)),"",MID(J88,20+FIND("consommation d'eau:",J88,1),3))</f>
        <v>non</v>
      </c>
      <c r="R88" s="62" t="str">
        <f>IF(ISERROR(MID(J88,22+FIND("rénover mon bâtiment:",J88,1),3)),"",MID(J88,22+FIND("rénover mon bâtiment:",J88,1),3))</f>
        <v/>
      </c>
      <c r="S88" s="62" t="str">
        <f>IF(ISERROR(MID(J88,21+FIND("la mobilité durable:",J88,1),3)),"",MID(J88,21+FIND("la mobilité durable:",J88,1),3))</f>
        <v/>
      </c>
      <c r="T88" s="62" t="str">
        <f>IF(ISERROR(MID(J88,21+FIND("gestion des déchets:",J88,1),3)),"",MID(J88,21+FIND("gestion des déchets:",J88,1),3))</f>
        <v>non</v>
      </c>
      <c r="U88" s="62" t="str">
        <f>IF(ISERROR(MID(J88,17+FIND("l'écoconception:",J88,1),3)),"",MID(J88,17+FIND("l'écoconception:",J88,1),3))</f>
        <v>oui</v>
      </c>
      <c r="V88" s="62" t="str">
        <f>IF(ISERROR(MID(J88,20+FIND("former ou recruter:",J88,1),3)),"",MID(J88,20+FIND("former ou recruter:",J88,1),3))</f>
        <v/>
      </c>
      <c r="W88" s="93"/>
      <c r="X88" s="41"/>
      <c r="Y88" s="41"/>
      <c r="Z88" s="41" t="s">
        <v>661</v>
      </c>
      <c r="AA88" s="41"/>
      <c r="AB88" s="41"/>
      <c r="AC88" s="43">
        <v>45260</v>
      </c>
      <c r="AD88" s="44" t="s">
        <v>41</v>
      </c>
      <c r="AE88" s="88" t="s">
        <v>41</v>
      </c>
      <c r="AF88" s="88" t="str">
        <f>IF(ISNA(VLOOKUP(E88,Tableau13[[SIRET]:[Statut de la mise en relation]],6,FALSE)),"",VLOOKUP(E88,Tableau13[[SIRET]:[Statut de la mise en relation]],6,FALSE))</f>
        <v/>
      </c>
      <c r="AG88" s="88"/>
      <c r="AH88" s="33" t="s">
        <v>42</v>
      </c>
      <c r="AI88" s="45" t="s">
        <v>771</v>
      </c>
      <c r="AJ88" s="33" t="s">
        <v>91</v>
      </c>
      <c r="AK88" s="39" t="s">
        <v>772</v>
      </c>
      <c r="AL88" s="39"/>
      <c r="AM88" s="40"/>
    </row>
    <row r="89" spans="1:39" ht="16.5" customHeight="1">
      <c r="A89" s="30">
        <v>45259</v>
      </c>
      <c r="B89" s="31" t="s">
        <v>773</v>
      </c>
      <c r="C89" s="31" t="s">
        <v>774</v>
      </c>
      <c r="D89" s="31" t="s">
        <v>509</v>
      </c>
      <c r="E89" s="32">
        <v>82036305900024</v>
      </c>
      <c r="F89" s="33" t="s">
        <v>775</v>
      </c>
      <c r="G89" s="50" t="s">
        <v>776</v>
      </c>
      <c r="H89" s="35">
        <v>673634751</v>
      </c>
      <c r="I89" s="31" t="s">
        <v>659</v>
      </c>
      <c r="J89" s="31" t="s">
        <v>777</v>
      </c>
      <c r="K89" s="33" t="s">
        <v>433</v>
      </c>
      <c r="L89" s="33"/>
      <c r="M89" s="41" t="s">
        <v>701</v>
      </c>
      <c r="N89" s="42" t="str">
        <f>MID(J89,12,8)</f>
        <v xml:space="preserve">precise </v>
      </c>
      <c r="O89" s="62" t="str">
        <f>IF(ISERROR(MID(J89,24+FIND("impact environnemental:",J89,1),3)),"",MID(J89,24+FIND("impact environnemental:",J89,1),3))</f>
        <v>non</v>
      </c>
      <c r="P89" s="62" t="str">
        <f>IF(ISERROR(MID(J89,25+FIND("performance énergétique:",J89,1),3)),"",MID(J89,25+FIND("performance énergétique:",J89,1),3))</f>
        <v>non</v>
      </c>
      <c r="Q89" s="62" t="str">
        <f>IF(ISERROR(MID(J89,20+FIND("consommation d'eau:",J89,1),3)),"",MID(J89,20+FIND("consommation d'eau:",J89,1),3))</f>
        <v>non</v>
      </c>
      <c r="R89" s="62" t="str">
        <f>IF(ISERROR(MID(J89,22+FIND("rénover mon bâtiment:",J89,1),3)),"",MID(J89,22+FIND("rénover mon bâtiment:",J89,1),3))</f>
        <v>oui</v>
      </c>
      <c r="S89" s="62" t="str">
        <f>IF(ISERROR(MID(J89,21+FIND("la mobilité durable:",J89,1),3)),"",MID(J89,21+FIND("la mobilité durable:",J89,1),3))</f>
        <v>non</v>
      </c>
      <c r="T89" s="62" t="str">
        <f>IF(ISERROR(MID(J89,21+FIND("gestion des déchets:",J89,1),3)),"",MID(J89,21+FIND("gestion des déchets:",J89,1),3))</f>
        <v>non</v>
      </c>
      <c r="U89" s="62" t="str">
        <f>IF(ISERROR(MID(J89,17+FIND("l'écoconception:",J89,1),3)),"",MID(J89,17+FIND("l'écoconception:",J89,1),3))</f>
        <v>non</v>
      </c>
      <c r="V89" s="62" t="str">
        <f>IF(ISERROR(MID(J89,20+FIND("former ou recruter:",J89,1),3)),"",MID(J89,20+FIND("former ou recruter:",J89,1),3))</f>
        <v>non</v>
      </c>
      <c r="W89" s="93"/>
      <c r="X89" s="41"/>
      <c r="Y89" s="41"/>
      <c r="Z89" s="41" t="s">
        <v>661</v>
      </c>
      <c r="AA89" s="41" t="s">
        <v>662</v>
      </c>
      <c r="AB89" s="41"/>
      <c r="AC89" s="43">
        <v>45260</v>
      </c>
      <c r="AD89" s="58" t="s">
        <v>778</v>
      </c>
      <c r="AE89" s="88" t="s">
        <v>53</v>
      </c>
      <c r="AF89" s="88" t="str">
        <f>IF(ISNA(VLOOKUP(E89,Tableau13[[SIRET]:[Statut de la mise en relation]],6,FALSE)),"",VLOOKUP(E89,Tableau13[[SIRET]:[Statut de la mise en relation]],6,FALSE))</f>
        <v>Refusé</v>
      </c>
      <c r="AG89" s="88"/>
      <c r="AH89" s="33" t="s">
        <v>42</v>
      </c>
      <c r="AI89" s="45" t="s">
        <v>779</v>
      </c>
      <c r="AJ89" s="33" t="s">
        <v>91</v>
      </c>
      <c r="AK89" s="39"/>
      <c r="AL89" s="39"/>
      <c r="AM89" s="40"/>
    </row>
    <row r="90" spans="1:39" ht="16.5" customHeight="1">
      <c r="A90" s="30">
        <v>45259</v>
      </c>
      <c r="B90" s="31" t="s">
        <v>780</v>
      </c>
      <c r="C90" s="31" t="s">
        <v>781</v>
      </c>
      <c r="D90" s="31" t="s">
        <v>767</v>
      </c>
      <c r="E90" s="32">
        <v>34302217400019</v>
      </c>
      <c r="F90" s="33" t="s">
        <v>768</v>
      </c>
      <c r="G90" s="50" t="s">
        <v>782</v>
      </c>
      <c r="H90" s="35">
        <v>635149748</v>
      </c>
      <c r="I90" s="31" t="s">
        <v>113</v>
      </c>
      <c r="J90" s="31" t="s">
        <v>770</v>
      </c>
      <c r="K90" s="33" t="s">
        <v>114</v>
      </c>
      <c r="L90" s="33"/>
      <c r="M90" s="41" t="s">
        <v>701</v>
      </c>
      <c r="N90" s="42" t="str">
        <f>MID(J90,12,8)</f>
        <v xml:space="preserve">unknown </v>
      </c>
      <c r="O90" s="62" t="str">
        <f>IF(ISERROR(MID(J90,24+FIND("impact environnemental:",J90,1),3)),"",MID(J90,24+FIND("impact environnemental:",J90,1),3))</f>
        <v>oui</v>
      </c>
      <c r="P90" s="62" t="str">
        <f>IF(ISERROR(MID(J90,25+FIND("performance énergétique:",J90,1),3)),"",MID(J90,25+FIND("performance énergétique:",J90,1),3))</f>
        <v>oui</v>
      </c>
      <c r="Q90" s="62" t="str">
        <f>IF(ISERROR(MID(J90,20+FIND("consommation d'eau:",J90,1),3)),"",MID(J90,20+FIND("consommation d'eau:",J90,1),3))</f>
        <v>non</v>
      </c>
      <c r="R90" s="62" t="str">
        <f>IF(ISERROR(MID(J90,22+FIND("rénover mon bâtiment:",J90,1),3)),"",MID(J90,22+FIND("rénover mon bâtiment:",J90,1),3))</f>
        <v/>
      </c>
      <c r="S90" s="62" t="str">
        <f>IF(ISERROR(MID(J90,21+FIND("la mobilité durable:",J90,1),3)),"",MID(J90,21+FIND("la mobilité durable:",J90,1),3))</f>
        <v/>
      </c>
      <c r="T90" s="62" t="str">
        <f>IF(ISERROR(MID(J90,21+FIND("gestion des déchets:",J90,1),3)),"",MID(J90,21+FIND("gestion des déchets:",J90,1),3))</f>
        <v>non</v>
      </c>
      <c r="U90" s="62" t="str">
        <f>IF(ISERROR(MID(J90,17+FIND("l'écoconception:",J90,1),3)),"",MID(J90,17+FIND("l'écoconception:",J90,1),3))</f>
        <v>oui</v>
      </c>
      <c r="V90" s="62" t="str">
        <f>IF(ISERROR(MID(J90,20+FIND("former ou recruter:",J90,1),3)),"",MID(J90,20+FIND("former ou recruter:",J90,1),3))</f>
        <v/>
      </c>
      <c r="W90" s="93"/>
      <c r="X90" s="41"/>
      <c r="Y90" s="41"/>
      <c r="Z90" s="41" t="s">
        <v>783</v>
      </c>
      <c r="AA90" s="41"/>
      <c r="AB90" s="41"/>
      <c r="AC90" s="38"/>
      <c r="AD90" s="47" t="s">
        <v>672</v>
      </c>
      <c r="AE90" s="88" t="s">
        <v>673</v>
      </c>
      <c r="AF90" s="88" t="str">
        <f>IF(ISNA(VLOOKUP(E90,Tableau13[[SIRET]:[Statut de la mise en relation]],6,FALSE)),"",VLOOKUP(E90,Tableau13[[SIRET]:[Statut de la mise en relation]],6,FALSE))</f>
        <v/>
      </c>
      <c r="AG90" s="88"/>
      <c r="AH90" s="33"/>
      <c r="AI90" s="33"/>
      <c r="AJ90" s="33"/>
      <c r="AK90" s="39"/>
      <c r="AL90" s="39"/>
      <c r="AM90" s="40"/>
    </row>
    <row r="91" spans="1:39" ht="16.5" customHeight="1">
      <c r="A91" s="30">
        <v>45260</v>
      </c>
      <c r="B91" s="31" t="s">
        <v>784</v>
      </c>
      <c r="C91" s="31" t="s">
        <v>785</v>
      </c>
      <c r="D91" s="31" t="s">
        <v>786</v>
      </c>
      <c r="E91" s="32">
        <v>81211535000025</v>
      </c>
      <c r="F91" s="33" t="s">
        <v>787</v>
      </c>
      <c r="G91" s="50" t="s">
        <v>788</v>
      </c>
      <c r="H91" s="35">
        <v>623844163</v>
      </c>
      <c r="I91" s="31" t="s">
        <v>580</v>
      </c>
      <c r="J91" s="31" t="s">
        <v>789</v>
      </c>
      <c r="K91" s="33" t="s">
        <v>114</v>
      </c>
      <c r="L91" s="33"/>
      <c r="M91" s="41" t="s">
        <v>670</v>
      </c>
      <c r="N91" s="42" t="str">
        <f>MID(J91,12,8)</f>
        <v xml:space="preserve">unknown </v>
      </c>
      <c r="O91" s="62" t="str">
        <f>IF(ISERROR(MID(J91,24+FIND("impact environnemental:",J91,1),3)),"",MID(J91,24+FIND("impact environnemental:",J91,1),3))</f>
        <v>oui</v>
      </c>
      <c r="P91" s="62" t="str">
        <f>IF(ISERROR(MID(J91,25+FIND("performance énergétique:",J91,1),3)),"",MID(J91,25+FIND("performance énergétique:",J91,1),3))</f>
        <v>non</v>
      </c>
      <c r="Q91" s="62" t="str">
        <f>IF(ISERROR(MID(J91,20+FIND("consommation d'eau:",J91,1),3)),"",MID(J91,20+FIND("consommation d'eau:",J91,1),3))</f>
        <v>non</v>
      </c>
      <c r="R91" s="62" t="str">
        <f>IF(ISERROR(MID(J91,22+FIND("rénover mon bâtiment:",J91,1),3)),"",MID(J91,22+FIND("rénover mon bâtiment:",J91,1),3))</f>
        <v/>
      </c>
      <c r="S91" s="62" t="str">
        <f>IF(ISERROR(MID(J91,21+FIND("la mobilité durable:",J91,1),3)),"",MID(J91,21+FIND("la mobilité durable:",J91,1),3))</f>
        <v/>
      </c>
      <c r="T91" s="62" t="str">
        <f>IF(ISERROR(MID(J91,21+FIND("gestion des déchets:",J91,1),3)),"",MID(J91,21+FIND("gestion des déchets:",J91,1),3))</f>
        <v>oui</v>
      </c>
      <c r="U91" s="62" t="str">
        <f>IF(ISERROR(MID(J91,17+FIND("l'écoconception:",J91,1),3)),"",MID(J91,17+FIND("l'écoconception:",J91,1),3))</f>
        <v>oui</v>
      </c>
      <c r="V91" s="62" t="str">
        <f>IF(ISERROR(MID(J91,20+FIND("former ou recruter:",J91,1),3)),"",MID(J91,20+FIND("former ou recruter:",J91,1),3))</f>
        <v/>
      </c>
      <c r="W91" s="93"/>
      <c r="X91" s="41"/>
      <c r="Y91" s="41"/>
      <c r="Z91" s="41" t="s">
        <v>790</v>
      </c>
      <c r="AA91" s="41"/>
      <c r="AB91" s="41"/>
      <c r="AC91" s="43">
        <v>45265</v>
      </c>
      <c r="AD91" s="64" t="s">
        <v>653</v>
      </c>
      <c r="AE91" s="88" t="s">
        <v>41</v>
      </c>
      <c r="AF91" s="88" t="str">
        <f>IF(ISNA(VLOOKUP(E91,Tableau13[[SIRET]:[Statut de la mise en relation]],6,FALSE)),"",VLOOKUP(E91,Tableau13[[SIRET]:[Statut de la mise en relation]],6,FALSE))</f>
        <v/>
      </c>
      <c r="AG91" s="88"/>
      <c r="AH91" s="33"/>
      <c r="AI91" s="33"/>
      <c r="AJ91" s="33"/>
      <c r="AK91" s="39"/>
      <c r="AL91" s="39"/>
      <c r="AM91" s="40"/>
    </row>
    <row r="92" spans="1:39" ht="16.5" customHeight="1">
      <c r="A92" s="30">
        <v>45260</v>
      </c>
      <c r="B92" s="31" t="s">
        <v>791</v>
      </c>
      <c r="C92" s="31" t="s">
        <v>792</v>
      </c>
      <c r="D92" s="31" t="s">
        <v>793</v>
      </c>
      <c r="E92" s="32">
        <v>82324321700044</v>
      </c>
      <c r="F92" s="33" t="s">
        <v>794</v>
      </c>
      <c r="G92" s="50" t="s">
        <v>795</v>
      </c>
      <c r="H92" s="35">
        <v>687573405</v>
      </c>
      <c r="I92" s="31" t="s">
        <v>580</v>
      </c>
      <c r="J92" s="31" t="s">
        <v>796</v>
      </c>
      <c r="K92" s="33" t="s">
        <v>114</v>
      </c>
      <c r="L92" s="33"/>
      <c r="M92" s="41" t="s">
        <v>797</v>
      </c>
      <c r="N92" s="42" t="str">
        <f>MID(J92,12,8)</f>
        <v xml:space="preserve">unknown </v>
      </c>
      <c r="O92" s="62" t="str">
        <f>IF(ISERROR(MID(J92,24+FIND("impact environnemental:",J92,1),3)),"",MID(J92,24+FIND("impact environnemental:",J92,1),3))</f>
        <v>oui</v>
      </c>
      <c r="P92" s="62" t="str">
        <f>IF(ISERROR(MID(J92,25+FIND("performance énergétique:",J92,1),3)),"",MID(J92,25+FIND("performance énergétique:",J92,1),3))</f>
        <v>oui</v>
      </c>
      <c r="Q92" s="62" t="str">
        <f>IF(ISERROR(MID(J92,20+FIND("consommation d'eau:",J92,1),3)),"",MID(J92,20+FIND("consommation d'eau:",J92,1),3))</f>
        <v>oui</v>
      </c>
      <c r="R92" s="62" t="str">
        <f>IF(ISERROR(MID(J92,22+FIND("rénover mon bâtiment:",J92,1),3)),"",MID(J92,22+FIND("rénover mon bâtiment:",J92,1),3))</f>
        <v/>
      </c>
      <c r="S92" s="62" t="str">
        <f>IF(ISERROR(MID(J92,21+FIND("la mobilité durable:",J92,1),3)),"",MID(J92,21+FIND("la mobilité durable:",J92,1),3))</f>
        <v/>
      </c>
      <c r="T92" s="62" t="str">
        <f>IF(ISERROR(MID(J92,21+FIND("gestion des déchets:",J92,1),3)),"",MID(J92,21+FIND("gestion des déchets:",J92,1),3))</f>
        <v>oui</v>
      </c>
      <c r="U92" s="62" t="str">
        <f>IF(ISERROR(MID(J92,17+FIND("l'écoconception:",J92,1),3)),"",MID(J92,17+FIND("l'écoconception:",J92,1),3))</f>
        <v>non</v>
      </c>
      <c r="V92" s="62" t="str">
        <f>IF(ISERROR(MID(J92,20+FIND("former ou recruter:",J92,1),3)),"",MID(J92,20+FIND("former ou recruter:",J92,1),3))</f>
        <v/>
      </c>
      <c r="W92" s="93"/>
      <c r="X92" s="41"/>
      <c r="Y92" s="41"/>
      <c r="Z92" s="41" t="s">
        <v>798</v>
      </c>
      <c r="AA92" s="41"/>
      <c r="AB92" s="41"/>
      <c r="AC92" s="43">
        <v>45265</v>
      </c>
      <c r="AD92" s="70" t="s">
        <v>799</v>
      </c>
      <c r="AE92" s="90" t="s">
        <v>73</v>
      </c>
      <c r="AF92" s="88" t="str">
        <f>IF(ISNA(VLOOKUP(E92,Tableau13[[SIRET]:[Statut de la mise en relation]],6,FALSE)),"",VLOOKUP(E92,Tableau13[[SIRET]:[Statut de la mise en relation]],6,FALSE))</f>
        <v/>
      </c>
      <c r="AG92" s="88"/>
      <c r="AH92" s="33"/>
      <c r="AI92" s="33"/>
      <c r="AJ92" s="33"/>
      <c r="AK92" s="39"/>
      <c r="AL92" s="39"/>
      <c r="AM92" s="40"/>
    </row>
    <row r="93" spans="1:39" ht="16.5" customHeight="1">
      <c r="A93" s="30">
        <v>45260</v>
      </c>
      <c r="B93" s="31" t="s">
        <v>800</v>
      </c>
      <c r="C93" s="31" t="s">
        <v>801</v>
      </c>
      <c r="D93" s="31" t="s">
        <v>802</v>
      </c>
      <c r="E93" s="32">
        <v>85237750600013</v>
      </c>
      <c r="F93" s="33" t="s">
        <v>803</v>
      </c>
      <c r="G93" s="50" t="s">
        <v>804</v>
      </c>
      <c r="H93" s="35">
        <v>768140975</v>
      </c>
      <c r="I93" s="31" t="s">
        <v>477</v>
      </c>
      <c r="J93" s="31" t="s">
        <v>805</v>
      </c>
      <c r="K93" s="33" t="s">
        <v>114</v>
      </c>
      <c r="L93" s="33"/>
      <c r="M93" s="41" t="s">
        <v>670</v>
      </c>
      <c r="N93" s="42" t="str">
        <f>MID(J93,12,8)</f>
        <v xml:space="preserve">precise </v>
      </c>
      <c r="O93" s="62" t="str">
        <f>IF(ISERROR(MID(J93,24+FIND("impact environnemental:",J93,1),3)),"",MID(J93,24+FIND("impact environnemental:",J93,1),3))</f>
        <v>non</v>
      </c>
      <c r="P93" s="62" t="str">
        <f>IF(ISERROR(MID(J93,25+FIND("performance énergétique:",J93,1),3)),"",MID(J93,25+FIND("performance énergétique:",J93,1),3))</f>
        <v>non</v>
      </c>
      <c r="Q93" s="62" t="str">
        <f>IF(ISERROR(MID(J93,20+FIND("consommation d'eau:",J93,1),3)),"",MID(J93,20+FIND("consommation d'eau:",J93,1),3))</f>
        <v>non</v>
      </c>
      <c r="R93" s="62" t="str">
        <f>IF(ISERROR(MID(J93,22+FIND("rénover mon bâtiment:",J93,1),3)),"",MID(J93,22+FIND("rénover mon bâtiment:",J93,1),3))</f>
        <v>non</v>
      </c>
      <c r="S93" s="62" t="str">
        <f>IF(ISERROR(MID(J93,21+FIND("la mobilité durable:",J93,1),3)),"",MID(J93,21+FIND("la mobilité durable:",J93,1),3))</f>
        <v>non</v>
      </c>
      <c r="T93" s="62" t="str">
        <f>IF(ISERROR(MID(J93,21+FIND("gestion des déchets:",J93,1),3)),"",MID(J93,21+FIND("gestion des déchets:",J93,1),3))</f>
        <v>non</v>
      </c>
      <c r="U93" s="62" t="str">
        <f>IF(ISERROR(MID(J93,17+FIND("l'écoconception:",J93,1),3)),"",MID(J93,17+FIND("l'écoconception:",J93,1),3))</f>
        <v>non</v>
      </c>
      <c r="V93" s="62" t="str">
        <f>IF(ISERROR(MID(J93,20+FIND("former ou recruter:",J93,1),3)),"",MID(J93,20+FIND("former ou recruter:",J93,1),3))</f>
        <v>oui</v>
      </c>
      <c r="W93" s="93"/>
      <c r="X93" s="41" t="s">
        <v>806</v>
      </c>
      <c r="Y93" s="41"/>
      <c r="Z93" s="41"/>
      <c r="AA93" s="41"/>
      <c r="AB93" s="41"/>
      <c r="AC93" s="43">
        <v>45265</v>
      </c>
      <c r="AD93" s="52" t="s">
        <v>807</v>
      </c>
      <c r="AE93" s="88" t="s">
        <v>203</v>
      </c>
      <c r="AF93" s="88" t="str">
        <f>IF(ISNA(VLOOKUP(E93,Tableau13[[SIRET]:[Statut de la mise en relation]],6,FALSE)),"",VLOOKUP(E93,Tableau13[[SIRET]:[Statut de la mise en relation]],6,FALSE))</f>
        <v/>
      </c>
      <c r="AG93" s="88"/>
      <c r="AH93" s="33"/>
      <c r="AI93" s="33"/>
      <c r="AJ93" s="33"/>
      <c r="AK93" s="39"/>
      <c r="AL93" s="39"/>
      <c r="AM93" s="40"/>
    </row>
    <row r="94" spans="1:39" ht="16.5" customHeight="1">
      <c r="A94" s="30">
        <v>45260</v>
      </c>
      <c r="B94" s="31" t="s">
        <v>808</v>
      </c>
      <c r="C94" s="31" t="s">
        <v>809</v>
      </c>
      <c r="D94" s="31" t="s">
        <v>810</v>
      </c>
      <c r="E94" s="32"/>
      <c r="F94" s="33"/>
      <c r="G94" s="50" t="s">
        <v>811</v>
      </c>
      <c r="H94" s="35">
        <v>385551700</v>
      </c>
      <c r="I94" s="31" t="s">
        <v>477</v>
      </c>
      <c r="J94" s="31" t="s">
        <v>812</v>
      </c>
      <c r="K94" s="33" t="s">
        <v>114</v>
      </c>
      <c r="L94" s="33"/>
      <c r="M94" s="41" t="s">
        <v>670</v>
      </c>
      <c r="N94" s="42" t="str">
        <f>MID(J94,12,8)</f>
        <v xml:space="preserve">unknown </v>
      </c>
      <c r="O94" s="62" t="str">
        <f>IF(ISERROR(MID(J94,24+FIND("impact environnemental:",J94,1),3)),"",MID(J94,24+FIND("impact environnemental:",J94,1),3))</f>
        <v>oui</v>
      </c>
      <c r="P94" s="62" t="str">
        <f>IF(ISERROR(MID(J94,25+FIND("performance énergétique:",J94,1),3)),"",MID(J94,25+FIND("performance énergétique:",J94,1),3))</f>
        <v>oui</v>
      </c>
      <c r="Q94" s="62" t="str">
        <f>IF(ISERROR(MID(J94,20+FIND("consommation d'eau:",J94,1),3)),"",MID(J94,20+FIND("consommation d'eau:",J94,1),3))</f>
        <v>non</v>
      </c>
      <c r="R94" s="62" t="str">
        <f>IF(ISERROR(MID(J94,22+FIND("rénover mon bâtiment:",J94,1),3)),"",MID(J94,22+FIND("rénover mon bâtiment:",J94,1),3))</f>
        <v/>
      </c>
      <c r="S94" s="62" t="str">
        <f>IF(ISERROR(MID(J94,21+FIND("la mobilité durable:",J94,1),3)),"",MID(J94,21+FIND("la mobilité durable:",J94,1),3))</f>
        <v/>
      </c>
      <c r="T94" s="62" t="str">
        <f>IF(ISERROR(MID(J94,21+FIND("gestion des déchets:",J94,1),3)),"",MID(J94,21+FIND("gestion des déchets:",J94,1),3))</f>
        <v>non</v>
      </c>
      <c r="U94" s="62" t="str">
        <f>IF(ISERROR(MID(J94,17+FIND("l'écoconception:",J94,1),3)),"",MID(J94,17+FIND("l'écoconception:",J94,1),3))</f>
        <v>oui</v>
      </c>
      <c r="V94" s="62" t="str">
        <f>IF(ISERROR(MID(J94,20+FIND("former ou recruter:",J94,1),3)),"",MID(J94,20+FIND("former ou recruter:",J94,1),3))</f>
        <v/>
      </c>
      <c r="W94" s="93"/>
      <c r="X94" s="41"/>
      <c r="Y94" s="41"/>
      <c r="Z94" s="41" t="s">
        <v>813</v>
      </c>
      <c r="AA94" s="41"/>
      <c r="AB94" s="41"/>
      <c r="AC94" s="43">
        <v>45265</v>
      </c>
      <c r="AD94" s="69" t="s">
        <v>814</v>
      </c>
      <c r="AE94" s="88" t="s">
        <v>203</v>
      </c>
      <c r="AF94" s="88" t="str">
        <f>IF(ISNA(VLOOKUP(E94,Tableau13[[SIRET]:[Statut de la mise en relation]],6,FALSE)),"",VLOOKUP(E94,Tableau13[[SIRET]:[Statut de la mise en relation]],6,FALSE))</f>
        <v/>
      </c>
      <c r="AG94" s="88"/>
      <c r="AH94" s="33"/>
      <c r="AI94" s="33"/>
      <c r="AJ94" s="33"/>
      <c r="AK94" s="39"/>
      <c r="AL94" s="39"/>
      <c r="AM94" s="40"/>
    </row>
    <row r="95" spans="1:39" ht="16.5" customHeight="1">
      <c r="A95" s="30">
        <v>45260</v>
      </c>
      <c r="B95" s="31" t="s">
        <v>815</v>
      </c>
      <c r="C95" s="31" t="s">
        <v>816</v>
      </c>
      <c r="D95" s="31" t="s">
        <v>817</v>
      </c>
      <c r="E95" s="32">
        <v>81266139500010</v>
      </c>
      <c r="F95" s="33" t="s">
        <v>818</v>
      </c>
      <c r="G95" s="50" t="s">
        <v>819</v>
      </c>
      <c r="H95" s="35">
        <v>33646277502</v>
      </c>
      <c r="I95" s="31" t="s">
        <v>477</v>
      </c>
      <c r="J95" s="31" t="s">
        <v>820</v>
      </c>
      <c r="K95" s="33" t="s">
        <v>114</v>
      </c>
      <c r="L95" s="33"/>
      <c r="M95" s="41" t="s">
        <v>670</v>
      </c>
      <c r="N95" s="42" t="str">
        <f>MID(J95,12,8)</f>
        <v xml:space="preserve">unknown </v>
      </c>
      <c r="O95" s="62" t="str">
        <f>IF(ISERROR(MID(J95,24+FIND("impact environnemental:",J95,1),3)),"",MID(J95,24+FIND("impact environnemental:",J95,1),3))</f>
        <v>non</v>
      </c>
      <c r="P95" s="62" t="str">
        <f>IF(ISERROR(MID(J95,25+FIND("performance énergétique:",J95,1),3)),"",MID(J95,25+FIND("performance énergétique:",J95,1),3))</f>
        <v>non</v>
      </c>
      <c r="Q95" s="62" t="str">
        <f>IF(ISERROR(MID(J95,20+FIND("consommation d'eau:",J95,1),3)),"",MID(J95,20+FIND("consommation d'eau:",J95,1),3))</f>
        <v>non</v>
      </c>
      <c r="R95" s="62" t="str">
        <f>IF(ISERROR(MID(J95,22+FIND("rénover mon bâtiment:",J95,1),3)),"",MID(J95,22+FIND("rénover mon bâtiment:",J95,1),3))</f>
        <v/>
      </c>
      <c r="S95" s="62" t="str">
        <f>IF(ISERROR(MID(J95,21+FIND("la mobilité durable:",J95,1),3)),"",MID(J95,21+FIND("la mobilité durable:",J95,1),3))</f>
        <v/>
      </c>
      <c r="T95" s="62" t="str">
        <f>IF(ISERROR(MID(J95,21+FIND("gestion des déchets:",J95,1),3)),"",MID(J95,21+FIND("gestion des déchets:",J95,1),3))</f>
        <v>non</v>
      </c>
      <c r="U95" s="62" t="str">
        <f>IF(ISERROR(MID(J95,17+FIND("l'écoconception:",J95,1),3)),"",MID(J95,17+FIND("l'écoconception:",J95,1),3))</f>
        <v>oui</v>
      </c>
      <c r="V95" s="62" t="str">
        <f>IF(ISERROR(MID(J95,20+FIND("former ou recruter:",J95,1),3)),"",MID(J95,20+FIND("former ou recruter:",J95,1),3))</f>
        <v/>
      </c>
      <c r="W95" s="93"/>
      <c r="X95" s="41" t="s">
        <v>821</v>
      </c>
      <c r="Y95" s="41"/>
      <c r="Z95" s="41"/>
      <c r="AA95" s="41"/>
      <c r="AB95" s="41"/>
      <c r="AC95" s="43">
        <v>45265</v>
      </c>
      <c r="AD95" s="102" t="s">
        <v>222</v>
      </c>
      <c r="AE95" s="88" t="s">
        <v>53</v>
      </c>
      <c r="AF95" s="88" t="str">
        <f>IF(ISNA(VLOOKUP(E95,Tableau13[[SIRET]:[Statut de la mise en relation]],6,FALSE)),"",VLOOKUP(E95,Tableau13[[SIRET]:[Statut de la mise en relation]],6,FALSE))</f>
        <v/>
      </c>
      <c r="AG95" s="88"/>
      <c r="AH95" s="33"/>
      <c r="AI95" s="33"/>
      <c r="AJ95" s="33"/>
      <c r="AK95" s="39"/>
      <c r="AL95" s="39"/>
      <c r="AM95" s="40"/>
    </row>
    <row r="96" spans="1:39" ht="16.5" customHeight="1">
      <c r="A96" s="30">
        <v>45260</v>
      </c>
      <c r="B96" s="31" t="s">
        <v>822</v>
      </c>
      <c r="C96" s="31" t="s">
        <v>823</v>
      </c>
      <c r="D96" s="31" t="s">
        <v>824</v>
      </c>
      <c r="E96" s="32">
        <v>75131884100010</v>
      </c>
      <c r="F96" s="33" t="s">
        <v>825</v>
      </c>
      <c r="G96" s="50" t="s">
        <v>826</v>
      </c>
      <c r="H96" s="35">
        <v>631861840</v>
      </c>
      <c r="I96" s="31" t="s">
        <v>477</v>
      </c>
      <c r="J96" s="31" t="s">
        <v>827</v>
      </c>
      <c r="K96" s="33" t="s">
        <v>114</v>
      </c>
      <c r="L96" s="33"/>
      <c r="M96" s="41" t="s">
        <v>670</v>
      </c>
      <c r="N96" s="42" t="str">
        <f>MID(J96,12,8)</f>
        <v xml:space="preserve">unknown </v>
      </c>
      <c r="O96" s="62" t="str">
        <f>IF(ISERROR(MID(J96,24+FIND("impact environnemental:",J96,1),3)),"",MID(J96,24+FIND("impact environnemental:",J96,1),3))</f>
        <v>oui</v>
      </c>
      <c r="P96" s="62" t="str">
        <f>IF(ISERROR(MID(J96,25+FIND("performance énergétique:",J96,1),3)),"",MID(J96,25+FIND("performance énergétique:",J96,1),3))</f>
        <v>oui</v>
      </c>
      <c r="Q96" s="62" t="str">
        <f>IF(ISERROR(MID(J96,20+FIND("consommation d'eau:",J96,1),3)),"",MID(J96,20+FIND("consommation d'eau:",J96,1),3))</f>
        <v>oui</v>
      </c>
      <c r="R96" s="62" t="str">
        <f>IF(ISERROR(MID(J96,22+FIND("rénover mon bâtiment:",J96,1),3)),"",MID(J96,22+FIND("rénover mon bâtiment:",J96,1),3))</f>
        <v/>
      </c>
      <c r="S96" s="62" t="str">
        <f>IF(ISERROR(MID(J96,21+FIND("la mobilité durable:",J96,1),3)),"",MID(J96,21+FIND("la mobilité durable:",J96,1),3))</f>
        <v/>
      </c>
      <c r="T96" s="62" t="str">
        <f>IF(ISERROR(MID(J96,21+FIND("gestion des déchets:",J96,1),3)),"",MID(J96,21+FIND("gestion des déchets:",J96,1),3))</f>
        <v>non</v>
      </c>
      <c r="U96" s="62" t="str">
        <f>IF(ISERROR(MID(J96,17+FIND("l'écoconception:",J96,1),3)),"",MID(J96,17+FIND("l'écoconception:",J96,1),3))</f>
        <v>oui</v>
      </c>
      <c r="V96" s="62" t="str">
        <f>IF(ISERROR(MID(J96,20+FIND("former ou recruter:",J96,1),3)),"",MID(J96,20+FIND("former ou recruter:",J96,1),3))</f>
        <v/>
      </c>
      <c r="W96" s="93"/>
      <c r="X96" s="41"/>
      <c r="Y96" s="41"/>
      <c r="Z96" s="41" t="s">
        <v>828</v>
      </c>
      <c r="AA96" s="41"/>
      <c r="AB96" s="41" t="s">
        <v>652</v>
      </c>
      <c r="AC96" s="43">
        <v>45272</v>
      </c>
      <c r="AD96" s="58" t="s">
        <v>778</v>
      </c>
      <c r="AE96" s="88" t="s">
        <v>53</v>
      </c>
      <c r="AF96" s="88" t="str">
        <f>IF(ISNA(VLOOKUP(E96,Tableau13[[SIRET]:[Statut de la mise en relation]],6,FALSE)),"",VLOOKUP(E96,Tableau13[[SIRET]:[Statut de la mise en relation]],6,FALSE))</f>
        <v/>
      </c>
      <c r="AG96" s="88"/>
      <c r="AH96" s="33" t="s">
        <v>42</v>
      </c>
      <c r="AI96" s="33" t="s">
        <v>829</v>
      </c>
      <c r="AJ96" s="33" t="s">
        <v>496</v>
      </c>
      <c r="AK96" s="39" t="s">
        <v>830</v>
      </c>
      <c r="AL96" s="39"/>
      <c r="AM96" s="40"/>
    </row>
    <row r="97" spans="1:39" ht="16.5" customHeight="1">
      <c r="A97" s="30">
        <v>45260</v>
      </c>
      <c r="B97" s="31" t="s">
        <v>831</v>
      </c>
      <c r="C97" s="31" t="s">
        <v>832</v>
      </c>
      <c r="D97" s="31" t="s">
        <v>569</v>
      </c>
      <c r="E97" s="32">
        <v>81436776900019</v>
      </c>
      <c r="F97" s="33" t="s">
        <v>833</v>
      </c>
      <c r="G97" s="50" t="s">
        <v>834</v>
      </c>
      <c r="H97" s="35">
        <v>608004741</v>
      </c>
      <c r="I97" s="31" t="s">
        <v>477</v>
      </c>
      <c r="J97" s="31" t="s">
        <v>835</v>
      </c>
      <c r="K97" s="33" t="s">
        <v>114</v>
      </c>
      <c r="L97" s="33"/>
      <c r="M97" s="41" t="s">
        <v>670</v>
      </c>
      <c r="N97" s="42" t="str">
        <f>MID(J97,12,8)</f>
        <v xml:space="preserve">unknown </v>
      </c>
      <c r="O97" s="62" t="str">
        <f>IF(ISERROR(MID(J97,24+FIND("impact environnemental:",J97,1),3)),"",MID(J97,24+FIND("impact environnemental:",J97,1),3))</f>
        <v>non</v>
      </c>
      <c r="P97" s="62" t="str">
        <f>IF(ISERROR(MID(J97,25+FIND("performance énergétique:",J97,1),3)),"",MID(J97,25+FIND("performance énergétique:",J97,1),3))</f>
        <v>oui</v>
      </c>
      <c r="Q97" s="62" t="str">
        <f>IF(ISERROR(MID(J97,20+FIND("consommation d'eau:",J97,1),3)),"",MID(J97,20+FIND("consommation d'eau:",J97,1),3))</f>
        <v>non</v>
      </c>
      <c r="R97" s="62" t="str">
        <f>IF(ISERROR(MID(J97,22+FIND("rénover mon bâtiment:",J97,1),3)),"",MID(J97,22+FIND("rénover mon bâtiment:",J97,1),3))</f>
        <v/>
      </c>
      <c r="S97" s="62" t="str">
        <f>IF(ISERROR(MID(J97,21+FIND("la mobilité durable:",J97,1),3)),"",MID(J97,21+FIND("la mobilité durable:",J97,1),3))</f>
        <v/>
      </c>
      <c r="T97" s="62" t="str">
        <f>IF(ISERROR(MID(J97,21+FIND("gestion des déchets:",J97,1),3)),"",MID(J97,21+FIND("gestion des déchets:",J97,1),3))</f>
        <v>non</v>
      </c>
      <c r="U97" s="62" t="str">
        <f>IF(ISERROR(MID(J97,17+FIND("l'écoconception:",J97,1),3)),"",MID(J97,17+FIND("l'écoconception:",J97,1),3))</f>
        <v>oui</v>
      </c>
      <c r="V97" s="62" t="str">
        <f>IF(ISERROR(MID(J97,20+FIND("former ou recruter:",J97,1),3)),"",MID(J97,20+FIND("former ou recruter:",J97,1),3))</f>
        <v/>
      </c>
      <c r="W97" s="93"/>
      <c r="X97" s="41"/>
      <c r="Y97" s="41"/>
      <c r="Z97" s="41" t="s">
        <v>836</v>
      </c>
      <c r="AA97" s="41" t="s">
        <v>837</v>
      </c>
      <c r="AB97" s="41"/>
      <c r="AC97" s="43">
        <v>45261</v>
      </c>
      <c r="AD97" s="66" t="s">
        <v>764</v>
      </c>
      <c r="AE97" s="90" t="s">
        <v>73</v>
      </c>
      <c r="AF97" s="88" t="str">
        <f>IF(ISNA(VLOOKUP(E97,Tableau13[[SIRET]:[Statut de la mise en relation]],6,FALSE)),"",VLOOKUP(E97,Tableau13[[SIRET]:[Statut de la mise en relation]],6,FALSE))</f>
        <v/>
      </c>
      <c r="AG97" s="88"/>
      <c r="AH97" s="33"/>
      <c r="AI97" s="33"/>
      <c r="AJ97" s="33"/>
      <c r="AK97" s="39"/>
      <c r="AL97" s="39"/>
      <c r="AM97" s="40"/>
    </row>
    <row r="98" spans="1:39" ht="16.5" customHeight="1">
      <c r="A98" s="30">
        <v>45260</v>
      </c>
      <c r="B98" s="31" t="s">
        <v>838</v>
      </c>
      <c r="C98" s="31" t="s">
        <v>839</v>
      </c>
      <c r="D98" s="31" t="s">
        <v>840</v>
      </c>
      <c r="E98" s="32"/>
      <c r="F98" s="33"/>
      <c r="G98" s="50" t="s">
        <v>841</v>
      </c>
      <c r="H98" s="35">
        <v>33557843055</v>
      </c>
      <c r="I98" s="31" t="s">
        <v>842</v>
      </c>
      <c r="J98" s="31" t="s">
        <v>843</v>
      </c>
      <c r="K98" s="33" t="s">
        <v>114</v>
      </c>
      <c r="L98" s="33"/>
      <c r="M98" s="41" t="s">
        <v>670</v>
      </c>
      <c r="N98" s="42" t="str">
        <f>MID(J98,12,8)</f>
        <v xml:space="preserve">precise </v>
      </c>
      <c r="O98" s="62" t="str">
        <f>IF(ISERROR(MID(J98,24+FIND("impact environnemental:",J98,1),3)),"",MID(J98,24+FIND("impact environnemental:",J98,1),3))</f>
        <v>non</v>
      </c>
      <c r="P98" s="62" t="str">
        <f>IF(ISERROR(MID(J98,25+FIND("performance énergétique:",J98,1),3)),"",MID(J98,25+FIND("performance énergétique:",J98,1),3))</f>
        <v>non</v>
      </c>
      <c r="Q98" s="62" t="str">
        <f>IF(ISERROR(MID(J98,20+FIND("consommation d'eau:",J98,1),3)),"",MID(J98,20+FIND("consommation d'eau:",J98,1),3))</f>
        <v>non</v>
      </c>
      <c r="R98" s="62" t="str">
        <f>IF(ISERROR(MID(J98,22+FIND("rénover mon bâtiment:",J98,1),3)),"",MID(J98,22+FIND("rénover mon bâtiment:",J98,1),3))</f>
        <v>non</v>
      </c>
      <c r="S98" s="62" t="str">
        <f>IF(ISERROR(MID(J98,21+FIND("la mobilité durable:",J98,1),3)),"",MID(J98,21+FIND("la mobilité durable:",J98,1),3))</f>
        <v>non</v>
      </c>
      <c r="T98" s="62" t="str">
        <f>IF(ISERROR(MID(J98,21+FIND("gestion des déchets:",J98,1),3)),"",MID(J98,21+FIND("gestion des déchets:",J98,1),3))</f>
        <v>non</v>
      </c>
      <c r="U98" s="62" t="str">
        <f>IF(ISERROR(MID(J98,17+FIND("l'écoconception:",J98,1),3)),"",MID(J98,17+FIND("l'écoconception:",J98,1),3))</f>
        <v>oui</v>
      </c>
      <c r="V98" s="62" t="str">
        <f>IF(ISERROR(MID(J98,20+FIND("former ou recruter:",J98,1),3)),"",MID(J98,20+FIND("former ou recruter:",J98,1),3))</f>
        <v>non</v>
      </c>
      <c r="W98" s="93"/>
      <c r="X98" s="41"/>
      <c r="Y98" s="41"/>
      <c r="Z98" s="41" t="s">
        <v>844</v>
      </c>
      <c r="AA98" s="41"/>
      <c r="AB98" s="41"/>
      <c r="AC98" s="43">
        <v>45260</v>
      </c>
      <c r="AD98" s="69" t="s">
        <v>814</v>
      </c>
      <c r="AE98" s="88" t="s">
        <v>203</v>
      </c>
      <c r="AF98" s="88" t="str">
        <f>IF(ISNA(VLOOKUP(E98,Tableau13[[SIRET]:[Statut de la mise en relation]],6,FALSE)),"",VLOOKUP(E98,Tableau13[[SIRET]:[Statut de la mise en relation]],6,FALSE))</f>
        <v/>
      </c>
      <c r="AG98" s="88"/>
      <c r="AH98" s="33"/>
      <c r="AI98" s="33"/>
      <c r="AJ98" s="33"/>
      <c r="AK98" s="39"/>
      <c r="AL98" s="39"/>
      <c r="AM98" s="40"/>
    </row>
    <row r="99" spans="1:39" ht="16.5" customHeight="1">
      <c r="A99" s="30">
        <v>45260</v>
      </c>
      <c r="B99" s="31" t="s">
        <v>845</v>
      </c>
      <c r="C99" s="31" t="s">
        <v>846</v>
      </c>
      <c r="D99" s="31" t="s">
        <v>847</v>
      </c>
      <c r="E99" s="32">
        <v>34227069100021</v>
      </c>
      <c r="F99" s="33" t="s">
        <v>848</v>
      </c>
      <c r="G99" s="50" t="s">
        <v>849</v>
      </c>
      <c r="H99" s="35">
        <v>240737450</v>
      </c>
      <c r="I99" s="31" t="s">
        <v>552</v>
      </c>
      <c r="J99" s="31" t="s">
        <v>850</v>
      </c>
      <c r="K99" s="33" t="s">
        <v>433</v>
      </c>
      <c r="L99" s="33"/>
      <c r="M99" s="41" t="s">
        <v>701</v>
      </c>
      <c r="N99" s="42" t="str">
        <f>MID(J99,12,8)</f>
        <v xml:space="preserve">unknown </v>
      </c>
      <c r="O99" s="62" t="str">
        <f>IF(ISERROR(MID(J99,24+FIND("impact environnemental:",J99,1),3)),"",MID(J99,24+FIND("impact environnemental:",J99,1),3))</f>
        <v>oui</v>
      </c>
      <c r="P99" s="62" t="str">
        <f>IF(ISERROR(MID(J99,25+FIND("performance énergétique:",J99,1),3)),"",MID(J99,25+FIND("performance énergétique:",J99,1),3))</f>
        <v>oui</v>
      </c>
      <c r="Q99" s="62" t="str">
        <f>IF(ISERROR(MID(J99,20+FIND("consommation d'eau:",J99,1),3)),"",MID(J99,20+FIND("consommation d'eau:",J99,1),3))</f>
        <v>non</v>
      </c>
      <c r="R99" s="62" t="str">
        <f>IF(ISERROR(MID(J99,22+FIND("rénover mon bâtiment:",J99,1),3)),"",MID(J99,22+FIND("rénover mon bâtiment:",J99,1),3))</f>
        <v/>
      </c>
      <c r="S99" s="62" t="str">
        <f>IF(ISERROR(MID(J99,21+FIND("la mobilité durable:",J99,1),3)),"",MID(J99,21+FIND("la mobilité durable:",J99,1),3))</f>
        <v/>
      </c>
      <c r="T99" s="62" t="str">
        <f>IF(ISERROR(MID(J99,21+FIND("gestion des déchets:",J99,1),3)),"",MID(J99,21+FIND("gestion des déchets:",J99,1),3))</f>
        <v>non</v>
      </c>
      <c r="U99" s="62" t="str">
        <f>IF(ISERROR(MID(J99,17+FIND("l'écoconception:",J99,1),3)),"",MID(J99,17+FIND("l'écoconception:",J99,1),3))</f>
        <v>oui</v>
      </c>
      <c r="V99" s="62" t="str">
        <f>IF(ISERROR(MID(J99,20+FIND("former ou recruter:",J99,1),3)),"",MID(J99,20+FIND("former ou recruter:",J99,1),3))</f>
        <v/>
      </c>
      <c r="W99" s="63"/>
      <c r="X99" s="41"/>
      <c r="Y99" s="41"/>
      <c r="Z99" s="41" t="s">
        <v>851</v>
      </c>
      <c r="AA99" s="41" t="s">
        <v>600</v>
      </c>
      <c r="AB99" s="41" t="s">
        <v>852</v>
      </c>
      <c r="AC99" s="43">
        <v>45261</v>
      </c>
      <c r="AD99" s="44" t="s">
        <v>72</v>
      </c>
      <c r="AE99" s="90" t="s">
        <v>73</v>
      </c>
      <c r="AF99" s="88" t="str">
        <f>IF(ISNA(VLOOKUP(E99,Tableau13[[SIRET]:[Statut de la mise en relation]],6,FALSE)),"",VLOOKUP(E99,Tableau13[[SIRET]:[Statut de la mise en relation]],6,FALSE))</f>
        <v>Aide proposée</v>
      </c>
      <c r="AG99" s="88"/>
      <c r="AH99" s="33" t="s">
        <v>150</v>
      </c>
      <c r="AI99" s="45" t="s">
        <v>853</v>
      </c>
      <c r="AJ99" s="33" t="s">
        <v>854</v>
      </c>
      <c r="AK99" s="39" t="s">
        <v>855</v>
      </c>
      <c r="AL99" s="39"/>
      <c r="AM99" s="40"/>
    </row>
    <row r="100" spans="1:39" ht="16.5" customHeight="1">
      <c r="A100" s="30">
        <v>45260</v>
      </c>
      <c r="B100" s="31" t="s">
        <v>856</v>
      </c>
      <c r="C100" s="31" t="s">
        <v>857</v>
      </c>
      <c r="D100" s="31" t="s">
        <v>858</v>
      </c>
      <c r="E100" s="32">
        <v>80764821700014</v>
      </c>
      <c r="F100" s="33" t="s">
        <v>859</v>
      </c>
      <c r="G100" s="50" t="s">
        <v>860</v>
      </c>
      <c r="H100" s="35">
        <v>33603176930</v>
      </c>
      <c r="I100" s="31" t="s">
        <v>431</v>
      </c>
      <c r="J100" s="31" t="s">
        <v>861</v>
      </c>
      <c r="K100" s="33" t="s">
        <v>433</v>
      </c>
      <c r="L100" s="33"/>
      <c r="M100" s="41" t="s">
        <v>701</v>
      </c>
      <c r="N100" s="42" t="str">
        <f>MID(J100,12,8)</f>
        <v xml:space="preserve">unknown </v>
      </c>
      <c r="O100" s="62" t="str">
        <f>IF(ISERROR(MID(J100,24+FIND("impact environnemental:",J100,1),3)),"",MID(J100,24+FIND("impact environnemental:",J100,1),3))</f>
        <v>oui</v>
      </c>
      <c r="P100" s="62" t="str">
        <f>IF(ISERROR(MID(J100,25+FIND("performance énergétique:",J100,1),3)),"",MID(J100,25+FIND("performance énergétique:",J100,1),3))</f>
        <v>oui</v>
      </c>
      <c r="Q100" s="62" t="str">
        <f>IF(ISERROR(MID(J100,20+FIND("consommation d'eau:",J100,1),3)),"",MID(J100,20+FIND("consommation d'eau:",J100,1),3))</f>
        <v>oui</v>
      </c>
      <c r="R100" s="62" t="str">
        <f>IF(ISERROR(MID(J100,22+FIND("rénover mon bâtiment:",J100,1),3)),"",MID(J100,22+FIND("rénover mon bâtiment:",J100,1),3))</f>
        <v/>
      </c>
      <c r="S100" s="62" t="str">
        <f>IF(ISERROR(MID(J100,21+FIND("la mobilité durable:",J100,1),3)),"",MID(J100,21+FIND("la mobilité durable:",J100,1),3))</f>
        <v/>
      </c>
      <c r="T100" s="62" t="str">
        <f>IF(ISERROR(MID(J100,21+FIND("gestion des déchets:",J100,1),3)),"",MID(J100,21+FIND("gestion des déchets:",J100,1),3))</f>
        <v>oui</v>
      </c>
      <c r="U100" s="62" t="str">
        <f>IF(ISERROR(MID(J100,17+FIND("l'écoconception:",J100,1),3)),"",MID(J100,17+FIND("l'écoconception:",J100,1),3))</f>
        <v>oui</v>
      </c>
      <c r="V100" s="62" t="str">
        <f>IF(ISERROR(MID(J100,20+FIND("former ou recruter:",J100,1),3)),"",MID(J100,20+FIND("former ou recruter:",J100,1),3))</f>
        <v/>
      </c>
      <c r="W100" s="93"/>
      <c r="X100" s="41"/>
      <c r="Y100" s="41"/>
      <c r="Z100" s="41" t="s">
        <v>862</v>
      </c>
      <c r="AA100" s="41"/>
      <c r="AB100" s="41"/>
      <c r="AC100" s="43">
        <v>45261</v>
      </c>
      <c r="AD100" s="44" t="s">
        <v>41</v>
      </c>
      <c r="AE100" s="88" t="s">
        <v>41</v>
      </c>
      <c r="AF100" s="88" t="str">
        <f>IF(ISNA(VLOOKUP(E100,Tableau13[[SIRET]:[Statut de la mise en relation]],6,FALSE)),"",VLOOKUP(E100,Tableau13[[SIRET]:[Statut de la mise en relation]],6,FALSE))</f>
        <v/>
      </c>
      <c r="AG100" s="88"/>
      <c r="AH100" s="33"/>
      <c r="AI100" s="45" t="s">
        <v>863</v>
      </c>
      <c r="AJ100" s="33" t="s">
        <v>307</v>
      </c>
      <c r="AK100" s="39" t="s">
        <v>864</v>
      </c>
      <c r="AL100" s="39"/>
      <c r="AM100" s="40"/>
    </row>
    <row r="101" spans="1:39" ht="16.5" customHeight="1">
      <c r="A101" s="30">
        <v>45260</v>
      </c>
      <c r="B101" s="31" t="s">
        <v>865</v>
      </c>
      <c r="C101" s="31" t="s">
        <v>866</v>
      </c>
      <c r="D101" s="31" t="s">
        <v>155</v>
      </c>
      <c r="E101" s="32">
        <v>88888197600011</v>
      </c>
      <c r="F101" s="33" t="s">
        <v>867</v>
      </c>
      <c r="G101" s="50" t="s">
        <v>868</v>
      </c>
      <c r="H101" s="35">
        <v>610790897</v>
      </c>
      <c r="I101" s="31" t="s">
        <v>431</v>
      </c>
      <c r="J101" s="31" t="s">
        <v>869</v>
      </c>
      <c r="K101" s="33" t="s">
        <v>433</v>
      </c>
      <c r="L101" s="33"/>
      <c r="M101" s="41" t="s">
        <v>701</v>
      </c>
      <c r="N101" s="42" t="str">
        <f>MID(J101,12,8)</f>
        <v xml:space="preserve">unknown </v>
      </c>
      <c r="O101" s="62" t="str">
        <f>IF(ISERROR(MID(J101,24+FIND("impact environnemental:",J101,1),3)),"",MID(J101,24+FIND("impact environnemental:",J101,1),3))</f>
        <v>oui</v>
      </c>
      <c r="P101" s="62" t="str">
        <f>IF(ISERROR(MID(J101,25+FIND("performance énergétique:",J101,1),3)),"",MID(J101,25+FIND("performance énergétique:",J101,1),3))</f>
        <v>oui</v>
      </c>
      <c r="Q101" s="62" t="str">
        <f>IF(ISERROR(MID(J101,20+FIND("consommation d'eau:",J101,1),3)),"",MID(J101,20+FIND("consommation d'eau:",J101,1),3))</f>
        <v>non</v>
      </c>
      <c r="R101" s="62" t="str">
        <f>IF(ISERROR(MID(J101,22+FIND("rénover mon bâtiment:",J101,1),3)),"",MID(J101,22+FIND("rénover mon bâtiment:",J101,1),3))</f>
        <v/>
      </c>
      <c r="S101" s="62" t="str">
        <f>IF(ISERROR(MID(J101,21+FIND("la mobilité durable:",J101,1),3)),"",MID(J101,21+FIND("la mobilité durable:",J101,1),3))</f>
        <v/>
      </c>
      <c r="T101" s="62" t="str">
        <f>IF(ISERROR(MID(J101,21+FIND("gestion des déchets:",J101,1),3)),"",MID(J101,21+FIND("gestion des déchets:",J101,1),3))</f>
        <v>non</v>
      </c>
      <c r="U101" s="62" t="str">
        <f>IF(ISERROR(MID(J101,17+FIND("l'écoconception:",J101,1),3)),"",MID(J101,17+FIND("l'écoconception:",J101,1),3))</f>
        <v>oui</v>
      </c>
      <c r="V101" s="62" t="str">
        <f>IF(ISERROR(MID(J101,20+FIND("former ou recruter:",J101,1),3)),"",MID(J101,20+FIND("former ou recruter:",J101,1),3))</f>
        <v/>
      </c>
      <c r="W101" s="93"/>
      <c r="X101" s="41"/>
      <c r="Y101" s="41"/>
      <c r="Z101" s="41" t="s">
        <v>661</v>
      </c>
      <c r="AA101" s="41" t="s">
        <v>870</v>
      </c>
      <c r="AB101" s="41"/>
      <c r="AC101" s="43">
        <v>45260</v>
      </c>
      <c r="AD101" s="68" t="s">
        <v>222</v>
      </c>
      <c r="AE101" s="88" t="s">
        <v>53</v>
      </c>
      <c r="AF101" s="88" t="str">
        <f>IF(ISNA(VLOOKUP(E101,Tableau13[[SIRET]:[Statut de la mise en relation]],6,FALSE)),"",VLOOKUP(E101,Tableau13[[SIRET]:[Statut de la mise en relation]],6,FALSE))</f>
        <v>Refusé</v>
      </c>
      <c r="AG101" s="88"/>
      <c r="AH101" s="33" t="s">
        <v>150</v>
      </c>
      <c r="AI101" s="45" t="s">
        <v>871</v>
      </c>
      <c r="AJ101" s="33" t="s">
        <v>307</v>
      </c>
      <c r="AK101" s="39"/>
      <c r="AL101" s="39"/>
      <c r="AM101" s="40"/>
    </row>
    <row r="102" spans="1:39" ht="16.5" customHeight="1">
      <c r="A102" s="30">
        <v>45260</v>
      </c>
      <c r="B102" s="31" t="s">
        <v>872</v>
      </c>
      <c r="C102" s="31" t="s">
        <v>873</v>
      </c>
      <c r="D102" s="31" t="s">
        <v>874</v>
      </c>
      <c r="E102" s="32">
        <v>56207773500404</v>
      </c>
      <c r="F102" s="33" t="s">
        <v>875</v>
      </c>
      <c r="G102" s="50" t="s">
        <v>876</v>
      </c>
      <c r="H102" s="35">
        <v>682991624</v>
      </c>
      <c r="I102" s="31" t="s">
        <v>503</v>
      </c>
      <c r="J102" s="31" t="s">
        <v>877</v>
      </c>
      <c r="K102" s="33" t="s">
        <v>135</v>
      </c>
      <c r="L102" s="33"/>
      <c r="M102" s="41" t="s">
        <v>878</v>
      </c>
      <c r="N102" s="42" t="str">
        <f>MID(J102,12,8)</f>
        <v xml:space="preserve">unknown </v>
      </c>
      <c r="O102" s="62" t="str">
        <f>IF(ISERROR(MID(J102,24+FIND("impact environnemental:",J102,1),3)),"",MID(J102,24+FIND("impact environnemental:",J102,1),3))</f>
        <v>oui</v>
      </c>
      <c r="P102" s="62" t="str">
        <f>IF(ISERROR(MID(J102,25+FIND("performance énergétique:",J102,1),3)),"",MID(J102,25+FIND("performance énergétique:",J102,1),3))</f>
        <v>oui</v>
      </c>
      <c r="Q102" s="62" t="str">
        <f>IF(ISERROR(MID(J102,20+FIND("consommation d'eau:",J102,1),3)),"",MID(J102,20+FIND("consommation d'eau:",J102,1),3))</f>
        <v>non</v>
      </c>
      <c r="R102" s="62" t="str">
        <f>IF(ISERROR(MID(J102,22+FIND("rénover mon bâtiment:",J102,1),3)),"",MID(J102,22+FIND("rénover mon bâtiment:",J102,1),3))</f>
        <v/>
      </c>
      <c r="S102" s="62" t="str">
        <f>IF(ISERROR(MID(J102,21+FIND("la mobilité durable:",J102,1),3)),"",MID(J102,21+FIND("la mobilité durable:",J102,1),3))</f>
        <v/>
      </c>
      <c r="T102" s="62" t="str">
        <f>IF(ISERROR(MID(J102,21+FIND("gestion des déchets:",J102,1),3)),"",MID(J102,21+FIND("gestion des déchets:",J102,1),3))</f>
        <v>oui</v>
      </c>
      <c r="U102" s="62" t="str">
        <f>IF(ISERROR(MID(J102,17+FIND("l'écoconception:",J102,1),3)),"",MID(J102,17+FIND("l'écoconception:",J102,1),3))</f>
        <v>oui</v>
      </c>
      <c r="V102" s="62" t="str">
        <f>IF(ISERROR(MID(J102,20+FIND("former ou recruter:",J102,1),3)),"",MID(J102,20+FIND("former ou recruter:",J102,1),3))</f>
        <v/>
      </c>
      <c r="W102" s="63"/>
      <c r="X102" s="41"/>
      <c r="Y102" s="41"/>
      <c r="Z102" s="41"/>
      <c r="AA102" s="41"/>
      <c r="AB102" s="41"/>
      <c r="AC102" s="43">
        <v>45261</v>
      </c>
      <c r="AD102" s="66" t="s">
        <v>764</v>
      </c>
      <c r="AE102" s="90" t="s">
        <v>73</v>
      </c>
      <c r="AF102" s="88" t="str">
        <f>IF(ISNA(VLOOKUP(E102,Tableau13[[SIRET]:[Statut de la mise en relation]],6,FALSE)),"",VLOOKUP(E102,Tableau13[[SIRET]:[Statut de la mise en relation]],6,FALSE))</f>
        <v/>
      </c>
      <c r="AG102" s="88"/>
      <c r="AH102" s="33"/>
      <c r="AI102" s="33"/>
      <c r="AJ102" s="33"/>
      <c r="AK102" s="39"/>
      <c r="AL102" s="39"/>
      <c r="AM102" s="40"/>
    </row>
    <row r="103" spans="1:39" ht="16.5" customHeight="1">
      <c r="A103" s="30">
        <v>45260</v>
      </c>
      <c r="B103" s="31" t="s">
        <v>879</v>
      </c>
      <c r="C103" s="31" t="s">
        <v>880</v>
      </c>
      <c r="D103" s="31" t="s">
        <v>881</v>
      </c>
      <c r="E103" s="32">
        <v>48223036400036</v>
      </c>
      <c r="F103" s="33" t="s">
        <v>882</v>
      </c>
      <c r="G103" s="50" t="s">
        <v>883</v>
      </c>
      <c r="H103" s="35">
        <v>618961966</v>
      </c>
      <c r="I103" s="31" t="s">
        <v>503</v>
      </c>
      <c r="J103" s="31" t="s">
        <v>884</v>
      </c>
      <c r="K103" s="33" t="s">
        <v>135</v>
      </c>
      <c r="L103" s="33"/>
      <c r="M103" s="41" t="s">
        <v>878</v>
      </c>
      <c r="N103" s="42" t="str">
        <f>MID(J103,12,8)</f>
        <v xml:space="preserve">precise </v>
      </c>
      <c r="O103" s="62" t="str">
        <f>IF(ISERROR(MID(J103,24+FIND("impact environnemental:",J103,1),3)),"",MID(J103,24+FIND("impact environnemental:",J103,1),3))</f>
        <v>non</v>
      </c>
      <c r="P103" s="62" t="str">
        <f>IF(ISERROR(MID(J103,25+FIND("performance énergétique:",J103,1),3)),"",MID(J103,25+FIND("performance énergétique:",J103,1),3))</f>
        <v>non</v>
      </c>
      <c r="Q103" s="62" t="str">
        <f>IF(ISERROR(MID(J103,20+FIND("consommation d'eau:",J103,1),3)),"",MID(J103,20+FIND("consommation d'eau:",J103,1),3))</f>
        <v>non</v>
      </c>
      <c r="R103" s="62" t="str">
        <f>IF(ISERROR(MID(J103,22+FIND("rénover mon bâtiment:",J103,1),3)),"",MID(J103,22+FIND("rénover mon bâtiment:",J103,1),3))</f>
        <v>oui</v>
      </c>
      <c r="S103" s="62" t="str">
        <f>IF(ISERROR(MID(J103,21+FIND("la mobilité durable:",J103,1),3)),"",MID(J103,21+FIND("la mobilité durable:",J103,1),3))</f>
        <v>non</v>
      </c>
      <c r="T103" s="62" t="str">
        <f>IF(ISERROR(MID(J103,21+FIND("gestion des déchets:",J103,1),3)),"",MID(J103,21+FIND("gestion des déchets:",J103,1),3))</f>
        <v>non</v>
      </c>
      <c r="U103" s="62" t="str">
        <f>IF(ISERROR(MID(J103,17+FIND("l'écoconception:",J103,1),3)),"",MID(J103,17+FIND("l'écoconception:",J103,1),3))</f>
        <v>non</v>
      </c>
      <c r="V103" s="62" t="str">
        <f>IF(ISERROR(MID(J103,20+FIND("former ou recruter:",J103,1),3)),"",MID(J103,20+FIND("former ou recruter:",J103,1),3))</f>
        <v>non</v>
      </c>
      <c r="W103" s="63"/>
      <c r="X103" s="41"/>
      <c r="Y103" s="41"/>
      <c r="Z103" s="41"/>
      <c r="AA103" s="41"/>
      <c r="AB103" s="41"/>
      <c r="AC103" s="38"/>
      <c r="AD103" s="66" t="s">
        <v>764</v>
      </c>
      <c r="AE103" s="90" t="s">
        <v>73</v>
      </c>
      <c r="AF103" s="88" t="str">
        <f>IF(ISNA(VLOOKUP(E103,Tableau13[[SIRET]:[Statut de la mise en relation]],6,FALSE)),"",VLOOKUP(E103,Tableau13[[SIRET]:[Statut de la mise en relation]],6,FALSE))</f>
        <v/>
      </c>
      <c r="AG103" s="88"/>
      <c r="AH103" s="33"/>
      <c r="AI103" s="33"/>
      <c r="AJ103" s="33"/>
      <c r="AK103" s="39"/>
      <c r="AL103" s="39"/>
      <c r="AM103" s="40"/>
    </row>
    <row r="104" spans="1:39" ht="16.5" customHeight="1">
      <c r="A104" s="30">
        <v>45260</v>
      </c>
      <c r="B104" s="31" t="s">
        <v>885</v>
      </c>
      <c r="C104" s="31" t="s">
        <v>886</v>
      </c>
      <c r="D104" s="31" t="s">
        <v>887</v>
      </c>
      <c r="E104" s="32">
        <v>45045667800017</v>
      </c>
      <c r="F104" s="33" t="s">
        <v>888</v>
      </c>
      <c r="G104" s="50" t="s">
        <v>889</v>
      </c>
      <c r="H104" s="35">
        <v>662816001</v>
      </c>
      <c r="I104" s="31" t="s">
        <v>503</v>
      </c>
      <c r="J104" s="31" t="s">
        <v>890</v>
      </c>
      <c r="K104" s="33" t="s">
        <v>135</v>
      </c>
      <c r="L104" s="33"/>
      <c r="M104" s="41" t="s">
        <v>878</v>
      </c>
      <c r="N104" s="42" t="str">
        <f>MID(J104,12,8)</f>
        <v xml:space="preserve">precise </v>
      </c>
      <c r="O104" s="62" t="str">
        <f>IF(ISERROR(MID(J104,24+FIND("impact environnemental:",J104,1),3)),"",MID(J104,24+FIND("impact environnemental:",J104,1),3))</f>
        <v>non</v>
      </c>
      <c r="P104" s="62" t="str">
        <f>IF(ISERROR(MID(J104,25+FIND("performance énergétique:",J104,1),3)),"",MID(J104,25+FIND("performance énergétique:",J104,1),3))</f>
        <v>oui</v>
      </c>
      <c r="Q104" s="62" t="str">
        <f>IF(ISERROR(MID(J104,20+FIND("consommation d'eau:",J104,1),3)),"",MID(J104,20+FIND("consommation d'eau:",J104,1),3))</f>
        <v>non</v>
      </c>
      <c r="R104" s="62" t="str">
        <f>IF(ISERROR(MID(J104,22+FIND("rénover mon bâtiment:",J104,1),3)),"",MID(J104,22+FIND("rénover mon bâtiment:",J104,1),3))</f>
        <v>non</v>
      </c>
      <c r="S104" s="62" t="str">
        <f>IF(ISERROR(MID(J104,21+FIND("la mobilité durable:",J104,1),3)),"",MID(J104,21+FIND("la mobilité durable:",J104,1),3))</f>
        <v>non</v>
      </c>
      <c r="T104" s="62" t="str">
        <f>IF(ISERROR(MID(J104,21+FIND("gestion des déchets:",J104,1),3)),"",MID(J104,21+FIND("gestion des déchets:",J104,1),3))</f>
        <v>non</v>
      </c>
      <c r="U104" s="62" t="str">
        <f>IF(ISERROR(MID(J104,17+FIND("l'écoconception:",J104,1),3)),"",MID(J104,17+FIND("l'écoconception:",J104,1),3))</f>
        <v>non</v>
      </c>
      <c r="V104" s="62" t="str">
        <f>IF(ISERROR(MID(J104,20+FIND("former ou recruter:",J104,1),3)),"",MID(J104,20+FIND("former ou recruter:",J104,1),3))</f>
        <v>non</v>
      </c>
      <c r="W104" s="63"/>
      <c r="X104" s="41"/>
      <c r="Y104" s="41"/>
      <c r="Z104" s="41"/>
      <c r="AA104" s="41"/>
      <c r="AB104" s="41"/>
      <c r="AC104" s="43">
        <v>45261</v>
      </c>
      <c r="AD104" s="66" t="s">
        <v>764</v>
      </c>
      <c r="AE104" s="90" t="s">
        <v>73</v>
      </c>
      <c r="AF104" s="88" t="str">
        <f>IF(ISNA(VLOOKUP(E104,Tableau13[[SIRET]:[Statut de la mise en relation]],6,FALSE)),"",VLOOKUP(E104,Tableau13[[SIRET]:[Statut de la mise en relation]],6,FALSE))</f>
        <v/>
      </c>
      <c r="AG104" s="88"/>
      <c r="AH104" s="33"/>
      <c r="AI104" s="33"/>
      <c r="AJ104" s="33"/>
      <c r="AK104" s="39"/>
      <c r="AL104" s="39"/>
      <c r="AM104" s="40"/>
    </row>
    <row r="105" spans="1:39" ht="16.5" customHeight="1">
      <c r="A105" s="30">
        <v>45260</v>
      </c>
      <c r="B105" s="31" t="s">
        <v>891</v>
      </c>
      <c r="C105" s="31" t="s">
        <v>892</v>
      </c>
      <c r="D105" s="31" t="s">
        <v>893</v>
      </c>
      <c r="E105" s="32"/>
      <c r="F105" s="33"/>
      <c r="G105" s="50" t="s">
        <v>894</v>
      </c>
      <c r="H105" s="35">
        <v>333616361369</v>
      </c>
      <c r="I105" s="31" t="s">
        <v>729</v>
      </c>
      <c r="J105" s="31" t="s">
        <v>895</v>
      </c>
      <c r="K105" s="33" t="s">
        <v>124</v>
      </c>
      <c r="L105" s="33"/>
      <c r="M105" s="41" t="s">
        <v>701</v>
      </c>
      <c r="N105" s="42" t="str">
        <f>MID(J105,12,8)</f>
        <v xml:space="preserve">unknown </v>
      </c>
      <c r="O105" s="62" t="str">
        <f>IF(ISERROR(MID(J105,24+FIND("impact environnemental:",J105,1),3)),"",MID(J105,24+FIND("impact environnemental:",J105,1),3))</f>
        <v>oui</v>
      </c>
      <c r="P105" s="62" t="str">
        <f>IF(ISERROR(MID(J105,25+FIND("performance énergétique:",J105,1),3)),"",MID(J105,25+FIND("performance énergétique:",J105,1),3))</f>
        <v>oui</v>
      </c>
      <c r="Q105" s="62" t="str">
        <f>IF(ISERROR(MID(J105,20+FIND("consommation d'eau:",J105,1),3)),"",MID(J105,20+FIND("consommation d'eau:",J105,1),3))</f>
        <v>non</v>
      </c>
      <c r="R105" s="62" t="str">
        <f>IF(ISERROR(MID(J105,22+FIND("rénover mon bâtiment:",J105,1),3)),"",MID(J105,22+FIND("rénover mon bâtiment:",J105,1),3))</f>
        <v/>
      </c>
      <c r="S105" s="62" t="str">
        <f>IF(ISERROR(MID(J105,21+FIND("la mobilité durable:",J105,1),3)),"",MID(J105,21+FIND("la mobilité durable:",J105,1),3))</f>
        <v/>
      </c>
      <c r="T105" s="62" t="str">
        <f>IF(ISERROR(MID(J105,21+FIND("gestion des déchets:",J105,1),3)),"",MID(J105,21+FIND("gestion des déchets:",J105,1),3))</f>
        <v>oui</v>
      </c>
      <c r="U105" s="62" t="str">
        <f>IF(ISERROR(MID(J105,17+FIND("l'écoconception:",J105,1),3)),"",MID(J105,17+FIND("l'écoconception:",J105,1),3))</f>
        <v>oui</v>
      </c>
      <c r="V105" s="62" t="str">
        <f>IF(ISERROR(MID(J105,20+FIND("former ou recruter:",J105,1),3)),"",MID(J105,20+FIND("former ou recruter:",J105,1),3))</f>
        <v/>
      </c>
      <c r="W105" s="93"/>
      <c r="X105" s="41" t="s">
        <v>731</v>
      </c>
      <c r="Y105" s="41"/>
      <c r="Z105" s="41"/>
      <c r="AA105" s="41"/>
      <c r="AB105" s="41"/>
      <c r="AC105" s="38"/>
      <c r="AD105" s="68" t="s">
        <v>222</v>
      </c>
      <c r="AE105" s="88" t="s">
        <v>53</v>
      </c>
      <c r="AF105" s="88" t="str">
        <f>IF(ISNA(VLOOKUP(E105,Tableau13[[SIRET]:[Statut de la mise en relation]],6,FALSE)),"",VLOOKUP(E105,Tableau13[[SIRET]:[Statut de la mise en relation]],6,FALSE))</f>
        <v/>
      </c>
      <c r="AG105" s="88"/>
      <c r="AH105" s="33"/>
      <c r="AI105" s="33"/>
      <c r="AJ105" s="33"/>
      <c r="AK105" s="39"/>
      <c r="AL105" s="39"/>
      <c r="AM105" s="40"/>
    </row>
    <row r="106" spans="1:39" ht="16.5" customHeight="1">
      <c r="A106" s="30">
        <v>45260</v>
      </c>
      <c r="B106" s="31" t="s">
        <v>896</v>
      </c>
      <c r="C106" s="31" t="s">
        <v>897</v>
      </c>
      <c r="D106" s="31" t="s">
        <v>898</v>
      </c>
      <c r="E106" s="32">
        <v>45004196700024</v>
      </c>
      <c r="F106" s="33" t="s">
        <v>899</v>
      </c>
      <c r="G106" s="50" t="s">
        <v>900</v>
      </c>
      <c r="H106" s="35">
        <v>490970670</v>
      </c>
      <c r="I106" s="31" t="s">
        <v>741</v>
      </c>
      <c r="J106" s="31" t="s">
        <v>901</v>
      </c>
      <c r="K106" s="33" t="s">
        <v>114</v>
      </c>
      <c r="L106" s="33"/>
      <c r="M106" s="41" t="s">
        <v>670</v>
      </c>
      <c r="N106" s="42" t="str">
        <f>MID(J106,12,8)</f>
        <v xml:space="preserve">precise </v>
      </c>
      <c r="O106" s="62" t="str">
        <f>IF(ISERROR(MID(J106,24+FIND("impact environnemental:",J106,1),3)),"",MID(J106,24+FIND("impact environnemental:",J106,1),3))</f>
        <v>non</v>
      </c>
      <c r="P106" s="62" t="str">
        <f>IF(ISERROR(MID(J106,25+FIND("performance énergétique:",J106,1),3)),"",MID(J106,25+FIND("performance énergétique:",J106,1),3))</f>
        <v>oui</v>
      </c>
      <c r="Q106" s="62" t="str">
        <f>IF(ISERROR(MID(J106,20+FIND("consommation d'eau:",J106,1),3)),"",MID(J106,20+FIND("consommation d'eau:",J106,1),3))</f>
        <v>non</v>
      </c>
      <c r="R106" s="62" t="str">
        <f>IF(ISERROR(MID(J106,22+FIND("rénover mon bâtiment:",J106,1),3)),"",MID(J106,22+FIND("rénover mon bâtiment:",J106,1),3))</f>
        <v>non</v>
      </c>
      <c r="S106" s="62" t="str">
        <f>IF(ISERROR(MID(J106,21+FIND("la mobilité durable:",J106,1),3)),"",MID(J106,21+FIND("la mobilité durable:",J106,1),3))</f>
        <v>non</v>
      </c>
      <c r="T106" s="62" t="str">
        <f>IF(ISERROR(MID(J106,21+FIND("gestion des déchets:",J106,1),3)),"",MID(J106,21+FIND("gestion des déchets:",J106,1),3))</f>
        <v>non</v>
      </c>
      <c r="U106" s="62" t="str">
        <f>IF(ISERROR(MID(J106,17+FIND("l'écoconception:",J106,1),3)),"",MID(J106,17+FIND("l'écoconception:",J106,1),3))</f>
        <v>non</v>
      </c>
      <c r="V106" s="62" t="str">
        <f>IF(ISERROR(MID(J106,20+FIND("former ou recruter:",J106,1),3)),"",MID(J106,20+FIND("former ou recruter:",J106,1),3))</f>
        <v>non</v>
      </c>
      <c r="W106" s="63"/>
      <c r="X106" s="41"/>
      <c r="Y106" s="41"/>
      <c r="Z106" s="41" t="s">
        <v>902</v>
      </c>
      <c r="AA106" s="41" t="s">
        <v>903</v>
      </c>
      <c r="AB106" s="41"/>
      <c r="AC106" s="43">
        <v>45265</v>
      </c>
      <c r="AD106" s="64" t="s">
        <v>653</v>
      </c>
      <c r="AE106" s="88" t="s">
        <v>41</v>
      </c>
      <c r="AF106" s="88" t="str">
        <f>IF(ISNA(VLOOKUP(E106,Tableau13[[SIRET]:[Statut de la mise en relation]],6,FALSE)),"",VLOOKUP(E106,Tableau13[[SIRET]:[Statut de la mise en relation]],6,FALSE))</f>
        <v/>
      </c>
      <c r="AG106" s="88"/>
      <c r="AH106" s="33"/>
      <c r="AI106" s="33"/>
      <c r="AJ106" s="33"/>
      <c r="AK106" s="39"/>
      <c r="AL106" s="39"/>
      <c r="AM106" s="40"/>
    </row>
    <row r="107" spans="1:39" ht="16.5" customHeight="1">
      <c r="A107" s="30">
        <v>45260</v>
      </c>
      <c r="B107" s="31" t="s">
        <v>904</v>
      </c>
      <c r="C107" s="31" t="s">
        <v>905</v>
      </c>
      <c r="D107" s="31" t="s">
        <v>906</v>
      </c>
      <c r="E107" s="32"/>
      <c r="F107" s="33"/>
      <c r="G107" s="50" t="s">
        <v>907</v>
      </c>
      <c r="H107" s="35">
        <v>609017563</v>
      </c>
      <c r="I107" s="31" t="s">
        <v>365</v>
      </c>
      <c r="J107" s="31" t="s">
        <v>908</v>
      </c>
      <c r="K107" s="33" t="s">
        <v>114</v>
      </c>
      <c r="L107" s="33"/>
      <c r="M107" s="41" t="s">
        <v>670</v>
      </c>
      <c r="N107" s="42" t="str">
        <f>MID(J107,12,8)</f>
        <v xml:space="preserve">precise </v>
      </c>
      <c r="O107" s="62" t="str">
        <f>IF(ISERROR(MID(J107,24+FIND("impact environnemental:",J107,1),3)),"",MID(J107,24+FIND("impact environnemental:",J107,1),3))</f>
        <v>non</v>
      </c>
      <c r="P107" s="62" t="str">
        <f>IF(ISERROR(MID(J107,25+FIND("performance énergétique:",J107,1),3)),"",MID(J107,25+FIND("performance énergétique:",J107,1),3))</f>
        <v>non</v>
      </c>
      <c r="Q107" s="62" t="str">
        <f>IF(ISERROR(MID(J107,20+FIND("consommation d'eau:",J107,1),3)),"",MID(J107,20+FIND("consommation d'eau:",J107,1),3))</f>
        <v>non</v>
      </c>
      <c r="R107" s="62" t="str">
        <f>IF(ISERROR(MID(J107,22+FIND("rénover mon bâtiment:",J107,1),3)),"",MID(J107,22+FIND("rénover mon bâtiment:",J107,1),3))</f>
        <v>oui</v>
      </c>
      <c r="S107" s="62" t="str">
        <f>IF(ISERROR(MID(J107,21+FIND("la mobilité durable:",J107,1),3)),"",MID(J107,21+FIND("la mobilité durable:",J107,1),3))</f>
        <v>non</v>
      </c>
      <c r="T107" s="62" t="str">
        <f>IF(ISERROR(MID(J107,21+FIND("gestion des déchets:",J107,1),3)),"",MID(J107,21+FIND("gestion des déchets:",J107,1),3))</f>
        <v>non</v>
      </c>
      <c r="U107" s="62" t="str">
        <f>IF(ISERROR(MID(J107,17+FIND("l'écoconception:",J107,1),3)),"",MID(J107,17+FIND("l'écoconception:",J107,1),3))</f>
        <v>non</v>
      </c>
      <c r="V107" s="62" t="str">
        <f>IF(ISERROR(MID(J107,20+FIND("former ou recruter:",J107,1),3)),"",MID(J107,20+FIND("former ou recruter:",J107,1),3))</f>
        <v>non</v>
      </c>
      <c r="W107" s="93"/>
      <c r="X107" s="41"/>
      <c r="Y107" s="41"/>
      <c r="Z107" s="41" t="s">
        <v>909</v>
      </c>
      <c r="AA107" s="41"/>
      <c r="AB107" s="41"/>
      <c r="AC107" s="43">
        <v>45261</v>
      </c>
      <c r="AD107" s="69" t="s">
        <v>814</v>
      </c>
      <c r="AE107" s="88" t="s">
        <v>203</v>
      </c>
      <c r="AF107" s="88" t="str">
        <f>IF(ISNA(VLOOKUP(E107,Tableau13[[SIRET]:[Statut de la mise en relation]],6,FALSE)),"",VLOOKUP(E107,Tableau13[[SIRET]:[Statut de la mise en relation]],6,FALSE))</f>
        <v/>
      </c>
      <c r="AG107" s="88"/>
      <c r="AH107" s="33"/>
      <c r="AI107" s="33"/>
      <c r="AJ107" s="33"/>
      <c r="AK107" s="39"/>
      <c r="AL107" s="39"/>
      <c r="AM107" s="40"/>
    </row>
    <row r="108" spans="1:39" ht="16.5" customHeight="1">
      <c r="A108" s="30">
        <v>45260</v>
      </c>
      <c r="B108" s="31" t="s">
        <v>910</v>
      </c>
      <c r="C108" s="31" t="s">
        <v>911</v>
      </c>
      <c r="D108" s="31" t="s">
        <v>482</v>
      </c>
      <c r="E108" s="32">
        <v>83002627400019</v>
      </c>
      <c r="F108" s="33" t="s">
        <v>912</v>
      </c>
      <c r="G108" s="50" t="s">
        <v>913</v>
      </c>
      <c r="H108" s="35">
        <v>677187220</v>
      </c>
      <c r="I108" s="31" t="s">
        <v>365</v>
      </c>
      <c r="J108" s="31" t="s">
        <v>914</v>
      </c>
      <c r="K108" s="33" t="s">
        <v>114</v>
      </c>
      <c r="L108" s="33"/>
      <c r="M108" s="41" t="s">
        <v>670</v>
      </c>
      <c r="N108" s="42" t="str">
        <f>MID(J108,12,8)</f>
        <v xml:space="preserve">unknown </v>
      </c>
      <c r="O108" s="62" t="str">
        <f>IF(ISERROR(MID(J108,24+FIND("impact environnemental:",J108,1),3)),"",MID(J108,24+FIND("impact environnemental:",J108,1),3))</f>
        <v>oui</v>
      </c>
      <c r="P108" s="62" t="str">
        <f>IF(ISERROR(MID(J108,25+FIND("performance énergétique:",J108,1),3)),"",MID(J108,25+FIND("performance énergétique:",J108,1),3))</f>
        <v>oui</v>
      </c>
      <c r="Q108" s="62" t="str">
        <f>IF(ISERROR(MID(J108,20+FIND("consommation d'eau:",J108,1),3)),"",MID(J108,20+FIND("consommation d'eau:",J108,1),3))</f>
        <v>oui</v>
      </c>
      <c r="R108" s="62" t="str">
        <f>IF(ISERROR(MID(J108,22+FIND("rénover mon bâtiment:",J108,1),3)),"",MID(J108,22+FIND("rénover mon bâtiment:",J108,1),3))</f>
        <v/>
      </c>
      <c r="S108" s="62" t="str">
        <f>IF(ISERROR(MID(J108,21+FIND("la mobilité durable:",J108,1),3)),"",MID(J108,21+FIND("la mobilité durable:",J108,1),3))</f>
        <v/>
      </c>
      <c r="T108" s="62" t="str">
        <f>IF(ISERROR(MID(J108,21+FIND("gestion des déchets:",J108,1),3)),"",MID(J108,21+FIND("gestion des déchets:",J108,1),3))</f>
        <v>oui</v>
      </c>
      <c r="U108" s="62" t="str">
        <f>IF(ISERROR(MID(J108,17+FIND("l'écoconception:",J108,1),3)),"",MID(J108,17+FIND("l'écoconception:",J108,1),3))</f>
        <v>oui</v>
      </c>
      <c r="V108" s="62" t="str">
        <f>IF(ISERROR(MID(J108,20+FIND("former ou recruter:",J108,1),3)),"",MID(J108,20+FIND("former ou recruter:",J108,1),3))</f>
        <v/>
      </c>
      <c r="W108" s="93"/>
      <c r="X108" s="41" t="s">
        <v>46</v>
      </c>
      <c r="Y108" s="41"/>
      <c r="Z108" s="41"/>
      <c r="AA108" s="41"/>
      <c r="AB108" s="41"/>
      <c r="AC108" s="43">
        <v>45260</v>
      </c>
      <c r="AD108" s="68" t="s">
        <v>222</v>
      </c>
      <c r="AE108" s="88" t="s">
        <v>53</v>
      </c>
      <c r="AF108" s="88" t="str">
        <f>IF(ISNA(VLOOKUP(E108,Tableau13[[SIRET]:[Statut de la mise en relation]],6,FALSE)),"",VLOOKUP(E108,Tableau13[[SIRET]:[Statut de la mise en relation]],6,FALSE))</f>
        <v/>
      </c>
      <c r="AG108" s="88"/>
      <c r="AH108" s="33"/>
      <c r="AI108" s="33"/>
      <c r="AJ108" s="33"/>
      <c r="AK108" s="39"/>
      <c r="AL108" s="39"/>
      <c r="AM108" s="40"/>
    </row>
    <row r="109" spans="1:39" ht="16.5" customHeight="1">
      <c r="A109" s="30">
        <v>45260</v>
      </c>
      <c r="B109" s="31" t="s">
        <v>915</v>
      </c>
      <c r="C109" s="31" t="s">
        <v>916</v>
      </c>
      <c r="D109" s="31" t="s">
        <v>738</v>
      </c>
      <c r="E109" s="32">
        <v>13002263500010</v>
      </c>
      <c r="F109" s="33" t="s">
        <v>917</v>
      </c>
      <c r="G109" s="50" t="s">
        <v>918</v>
      </c>
      <c r="H109" s="35">
        <v>617904551</v>
      </c>
      <c r="I109" s="31" t="s">
        <v>761</v>
      </c>
      <c r="J109" s="31" t="s">
        <v>919</v>
      </c>
      <c r="K109" s="33" t="s">
        <v>135</v>
      </c>
      <c r="L109" s="33"/>
      <c r="M109" s="41" t="s">
        <v>878</v>
      </c>
      <c r="N109" s="42" t="str">
        <f>MID(J109,12,8)</f>
        <v xml:space="preserve">precise </v>
      </c>
      <c r="O109" s="62" t="str">
        <f>IF(ISERROR(MID(J109,24+FIND("impact environnemental:",J109,1),3)),"",MID(J109,24+FIND("impact environnemental:",J109,1),3))</f>
        <v>non</v>
      </c>
      <c r="P109" s="62" t="str">
        <f>IF(ISERROR(MID(J109,25+FIND("performance énergétique:",J109,1),3)),"",MID(J109,25+FIND("performance énergétique:",J109,1),3))</f>
        <v>non</v>
      </c>
      <c r="Q109" s="62" t="str">
        <f>IF(ISERROR(MID(J109,20+FIND("consommation d'eau:",J109,1),3)),"",MID(J109,20+FIND("consommation d'eau:",J109,1),3))</f>
        <v>non</v>
      </c>
      <c r="R109" s="62" t="str">
        <f>IF(ISERROR(MID(J109,22+FIND("rénover mon bâtiment:",J109,1),3)),"",MID(J109,22+FIND("rénover mon bâtiment:",J109,1),3))</f>
        <v>non</v>
      </c>
      <c r="S109" s="62" t="str">
        <f>IF(ISERROR(MID(J109,21+FIND("la mobilité durable:",J109,1),3)),"",MID(J109,21+FIND("la mobilité durable:",J109,1),3))</f>
        <v>non</v>
      </c>
      <c r="T109" s="62" t="str">
        <f>IF(ISERROR(MID(J109,21+FIND("gestion des déchets:",J109,1),3)),"",MID(J109,21+FIND("gestion des déchets:",J109,1),3))</f>
        <v>non</v>
      </c>
      <c r="U109" s="62" t="str">
        <f>IF(ISERROR(MID(J109,17+FIND("l'écoconception:",J109,1),3)),"",MID(J109,17+FIND("l'écoconception:",J109,1),3))</f>
        <v>non</v>
      </c>
      <c r="V109" s="62" t="str">
        <f>IF(ISERROR(MID(J109,20+FIND("former ou recruter:",J109,1),3)),"",MID(J109,20+FIND("former ou recruter:",J109,1),3))</f>
        <v>oui</v>
      </c>
      <c r="W109" s="63"/>
      <c r="X109" s="41"/>
      <c r="Y109" s="41"/>
      <c r="Z109" s="41"/>
      <c r="AA109" s="41"/>
      <c r="AB109" s="41"/>
      <c r="AC109" s="43">
        <v>45261</v>
      </c>
      <c r="AD109" s="66" t="s">
        <v>764</v>
      </c>
      <c r="AE109" s="90" t="s">
        <v>73</v>
      </c>
      <c r="AF109" s="88" t="str">
        <f>IF(ISNA(VLOOKUP(E109,Tableau13[[SIRET]:[Statut de la mise en relation]],6,FALSE)),"",VLOOKUP(E109,Tableau13[[SIRET]:[Statut de la mise en relation]],6,FALSE))</f>
        <v/>
      </c>
      <c r="AG109" s="88"/>
      <c r="AH109" s="33"/>
      <c r="AI109" s="33"/>
      <c r="AJ109" s="33"/>
      <c r="AK109" s="39"/>
      <c r="AL109" s="39"/>
      <c r="AM109" s="40"/>
    </row>
    <row r="110" spans="1:39" ht="16.5" customHeight="1">
      <c r="A110" s="30">
        <v>45260</v>
      </c>
      <c r="B110" s="31" t="s">
        <v>920</v>
      </c>
      <c r="C110" s="31" t="s">
        <v>921</v>
      </c>
      <c r="D110" s="31" t="s">
        <v>922</v>
      </c>
      <c r="E110" s="32">
        <v>97868470200027</v>
      </c>
      <c r="F110" s="33" t="s">
        <v>923</v>
      </c>
      <c r="G110" s="50" t="s">
        <v>924</v>
      </c>
      <c r="H110" s="35">
        <v>640471273</v>
      </c>
      <c r="I110" s="31" t="s">
        <v>538</v>
      </c>
      <c r="J110" s="31" t="s">
        <v>925</v>
      </c>
      <c r="K110" s="33" t="s">
        <v>135</v>
      </c>
      <c r="L110" s="33"/>
      <c r="M110" s="41" t="s">
        <v>878</v>
      </c>
      <c r="N110" s="42" t="str">
        <f>MID(J110,12,8)</f>
        <v xml:space="preserve">precise </v>
      </c>
      <c r="O110" s="62" t="str">
        <f>IF(ISERROR(MID(J110,24+FIND("impact environnemental:",J110,1),3)),"",MID(J110,24+FIND("impact environnemental:",J110,1),3))</f>
        <v>non</v>
      </c>
      <c r="P110" s="62" t="str">
        <f>IF(ISERROR(MID(J110,25+FIND("performance énergétique:",J110,1),3)),"",MID(J110,25+FIND("performance énergétique:",J110,1),3))</f>
        <v>non</v>
      </c>
      <c r="Q110" s="62" t="str">
        <f>IF(ISERROR(MID(J110,20+FIND("consommation d'eau:",J110,1),3)),"",MID(J110,20+FIND("consommation d'eau:",J110,1),3))</f>
        <v>non</v>
      </c>
      <c r="R110" s="62" t="str">
        <f>IF(ISERROR(MID(J110,22+FIND("rénover mon bâtiment:",J110,1),3)),"",MID(J110,22+FIND("rénover mon bâtiment:",J110,1),3))</f>
        <v>oui</v>
      </c>
      <c r="S110" s="62" t="str">
        <f>IF(ISERROR(MID(J110,21+FIND("la mobilité durable:",J110,1),3)),"",MID(J110,21+FIND("la mobilité durable:",J110,1),3))</f>
        <v>non</v>
      </c>
      <c r="T110" s="62" t="str">
        <f>IF(ISERROR(MID(J110,21+FIND("gestion des déchets:",J110,1),3)),"",MID(J110,21+FIND("gestion des déchets:",J110,1),3))</f>
        <v>non</v>
      </c>
      <c r="U110" s="62" t="str">
        <f>IF(ISERROR(MID(J110,17+FIND("l'écoconception:",J110,1),3)),"",MID(J110,17+FIND("l'écoconception:",J110,1),3))</f>
        <v>non</v>
      </c>
      <c r="V110" s="62" t="str">
        <f>IF(ISERROR(MID(J110,20+FIND("former ou recruter:",J110,1),3)),"",MID(J110,20+FIND("former ou recruter:",J110,1),3))</f>
        <v>non</v>
      </c>
      <c r="W110" s="63"/>
      <c r="X110" s="41"/>
      <c r="Y110" s="41"/>
      <c r="Z110" s="41"/>
      <c r="AA110" s="41"/>
      <c r="AB110" s="41"/>
      <c r="AC110" s="43">
        <v>45261</v>
      </c>
      <c r="AD110" s="66" t="s">
        <v>764</v>
      </c>
      <c r="AE110" s="90" t="s">
        <v>73</v>
      </c>
      <c r="AF110" s="88" t="str">
        <f>IF(ISNA(VLOOKUP(E110,Tableau13[[SIRET]:[Statut de la mise en relation]],6,FALSE)),"",VLOOKUP(E110,Tableau13[[SIRET]:[Statut de la mise en relation]],6,FALSE))</f>
        <v/>
      </c>
      <c r="AG110" s="88"/>
      <c r="AH110" s="33"/>
      <c r="AI110" s="33"/>
      <c r="AJ110" s="33"/>
      <c r="AK110" s="39"/>
      <c r="AL110" s="39"/>
      <c r="AM110" s="40"/>
    </row>
    <row r="111" spans="1:39" ht="16.5" customHeight="1">
      <c r="A111" s="30">
        <v>45260</v>
      </c>
      <c r="B111" s="31" t="s">
        <v>926</v>
      </c>
      <c r="C111" s="31" t="s">
        <v>927</v>
      </c>
      <c r="D111" s="31" t="s">
        <v>928</v>
      </c>
      <c r="E111" s="32">
        <v>31744322400017</v>
      </c>
      <c r="F111" s="33" t="s">
        <v>929</v>
      </c>
      <c r="G111" s="50" t="s">
        <v>930</v>
      </c>
      <c r="H111" s="35" t="s">
        <v>931</v>
      </c>
      <c r="I111" s="31" t="s">
        <v>932</v>
      </c>
      <c r="J111" s="31" t="s">
        <v>933</v>
      </c>
      <c r="K111" s="33" t="s">
        <v>114</v>
      </c>
      <c r="L111" s="33"/>
      <c r="M111" s="41" t="s">
        <v>670</v>
      </c>
      <c r="N111" s="42" t="str">
        <f>MID(J111,12,8)</f>
        <v xml:space="preserve">unknown </v>
      </c>
      <c r="O111" s="62" t="str">
        <f>IF(ISERROR(MID(J111,24+FIND("impact environnemental:",J111,1),3)),"",MID(J111,24+FIND("impact environnemental:",J111,1),3))</f>
        <v>non</v>
      </c>
      <c r="P111" s="62" t="str">
        <f>IF(ISERROR(MID(J111,25+FIND("performance énergétique:",J111,1),3)),"",MID(J111,25+FIND("performance énergétique:",J111,1),3))</f>
        <v>oui</v>
      </c>
      <c r="Q111" s="62" t="str">
        <f>IF(ISERROR(MID(J111,20+FIND("consommation d'eau:",J111,1),3)),"",MID(J111,20+FIND("consommation d'eau:",J111,1),3))</f>
        <v>non</v>
      </c>
      <c r="R111" s="62" t="str">
        <f>IF(ISERROR(MID(J111,22+FIND("rénover mon bâtiment:",J111,1),3)),"",MID(J111,22+FIND("rénover mon bâtiment:",J111,1),3))</f>
        <v/>
      </c>
      <c r="S111" s="62" t="str">
        <f>IF(ISERROR(MID(J111,21+FIND("la mobilité durable:",J111,1),3)),"",MID(J111,21+FIND("la mobilité durable:",J111,1),3))</f>
        <v/>
      </c>
      <c r="T111" s="62" t="str">
        <f>IF(ISERROR(MID(J111,21+FIND("gestion des déchets:",J111,1),3)),"",MID(J111,21+FIND("gestion des déchets:",J111,1),3))</f>
        <v>oui</v>
      </c>
      <c r="U111" s="62" t="str">
        <f>IF(ISERROR(MID(J111,17+FIND("l'écoconception:",J111,1),3)),"",MID(J111,17+FIND("l'écoconception:",J111,1),3))</f>
        <v>oui</v>
      </c>
      <c r="V111" s="62" t="str">
        <f>IF(ISERROR(MID(J111,20+FIND("former ou recruter:",J111,1),3)),"",MID(J111,20+FIND("former ou recruter:",J111,1),3))</f>
        <v/>
      </c>
      <c r="W111" s="63"/>
      <c r="X111" s="41"/>
      <c r="Y111" s="41"/>
      <c r="Z111" s="41" t="s">
        <v>934</v>
      </c>
      <c r="AA111" s="41" t="s">
        <v>935</v>
      </c>
      <c r="AB111" s="41"/>
      <c r="AC111" s="43">
        <v>45261</v>
      </c>
      <c r="AD111" s="64" t="s">
        <v>653</v>
      </c>
      <c r="AE111" s="88" t="s">
        <v>41</v>
      </c>
      <c r="AF111" s="88" t="str">
        <f>IF(ISNA(VLOOKUP(E111,Tableau13[[SIRET]:[Statut de la mise en relation]],6,FALSE)),"",VLOOKUP(E111,Tableau13[[SIRET]:[Statut de la mise en relation]],6,FALSE))</f>
        <v/>
      </c>
      <c r="AG111" s="88"/>
      <c r="AH111" s="33"/>
      <c r="AI111" s="33"/>
      <c r="AJ111" s="33"/>
      <c r="AK111" s="39"/>
      <c r="AL111" s="39"/>
      <c r="AM111" s="40"/>
    </row>
    <row r="112" spans="1:39" ht="16.5" customHeight="1">
      <c r="A112" s="30">
        <v>45260</v>
      </c>
      <c r="B112" s="31" t="s">
        <v>936</v>
      </c>
      <c r="C112" s="31" t="s">
        <v>937</v>
      </c>
      <c r="D112" s="31" t="s">
        <v>938</v>
      </c>
      <c r="E112" s="32">
        <v>50987702300010</v>
      </c>
      <c r="F112" s="33" t="s">
        <v>939</v>
      </c>
      <c r="G112" s="50" t="s">
        <v>940</v>
      </c>
      <c r="H112" s="35">
        <v>33621827122</v>
      </c>
      <c r="I112" s="31" t="s">
        <v>932</v>
      </c>
      <c r="J112" s="31" t="s">
        <v>941</v>
      </c>
      <c r="K112" s="33" t="s">
        <v>114</v>
      </c>
      <c r="L112" s="33"/>
      <c r="M112" s="41" t="s">
        <v>670</v>
      </c>
      <c r="N112" s="42" t="str">
        <f>MID(J112,12,8)</f>
        <v xml:space="preserve">precise </v>
      </c>
      <c r="O112" s="62" t="str">
        <f>IF(ISERROR(MID(J112,24+FIND("impact environnemental:",J112,1),3)),"",MID(J112,24+FIND("impact environnemental:",J112,1),3))</f>
        <v>non</v>
      </c>
      <c r="P112" s="62" t="str">
        <f>IF(ISERROR(MID(J112,25+FIND("performance énergétique:",J112,1),3)),"",MID(J112,25+FIND("performance énergétique:",J112,1),3))</f>
        <v>non</v>
      </c>
      <c r="Q112" s="62" t="str">
        <f>IF(ISERROR(MID(J112,20+FIND("consommation d'eau:",J112,1),3)),"",MID(J112,20+FIND("consommation d'eau:",J112,1),3))</f>
        <v>non</v>
      </c>
      <c r="R112" s="62" t="str">
        <f>IF(ISERROR(MID(J112,22+FIND("rénover mon bâtiment:",J112,1),3)),"",MID(J112,22+FIND("rénover mon bâtiment:",J112,1),3))</f>
        <v>oui</v>
      </c>
      <c r="S112" s="62" t="str">
        <f>IF(ISERROR(MID(J112,21+FIND("la mobilité durable:",J112,1),3)),"",MID(J112,21+FIND("la mobilité durable:",J112,1),3))</f>
        <v>non</v>
      </c>
      <c r="T112" s="62" t="str">
        <f>IF(ISERROR(MID(J112,21+FIND("gestion des déchets:",J112,1),3)),"",MID(J112,21+FIND("gestion des déchets:",J112,1),3))</f>
        <v>non</v>
      </c>
      <c r="U112" s="62" t="str">
        <f>IF(ISERROR(MID(J112,17+FIND("l'écoconception:",J112,1),3)),"",MID(J112,17+FIND("l'écoconception:",J112,1),3))</f>
        <v>non</v>
      </c>
      <c r="V112" s="62" t="str">
        <f>IF(ISERROR(MID(J112,20+FIND("former ou recruter:",J112,1),3)),"",MID(J112,20+FIND("former ou recruter:",J112,1),3))</f>
        <v>non</v>
      </c>
      <c r="W112" s="63"/>
      <c r="X112" s="41"/>
      <c r="Y112" s="41"/>
      <c r="Z112" s="41" t="s">
        <v>942</v>
      </c>
      <c r="AA112" s="41"/>
      <c r="AB112" s="41"/>
      <c r="AC112" s="43">
        <v>45265</v>
      </c>
      <c r="AD112" s="64" t="s">
        <v>653</v>
      </c>
      <c r="AE112" s="88" t="s">
        <v>41</v>
      </c>
      <c r="AF112" s="88" t="str">
        <f>IF(ISNA(VLOOKUP(E112,Tableau13[[SIRET]:[Statut de la mise en relation]],6,FALSE)),"",VLOOKUP(E112,Tableau13[[SIRET]:[Statut de la mise en relation]],6,FALSE))</f>
        <v/>
      </c>
      <c r="AG112" s="88"/>
      <c r="AH112" s="33"/>
      <c r="AI112" s="33"/>
      <c r="AJ112" s="33"/>
      <c r="AK112" s="39"/>
      <c r="AL112" s="39"/>
      <c r="AM112" s="40"/>
    </row>
    <row r="113" spans="1:39" ht="16.5" customHeight="1">
      <c r="A113" s="30">
        <v>45260</v>
      </c>
      <c r="B113" s="31" t="s">
        <v>943</v>
      </c>
      <c r="C113" s="31" t="s">
        <v>944</v>
      </c>
      <c r="D113" s="31" t="s">
        <v>945</v>
      </c>
      <c r="E113" s="32">
        <v>83272207800025</v>
      </c>
      <c r="F113" s="33" t="s">
        <v>946</v>
      </c>
      <c r="G113" s="50" t="s">
        <v>947</v>
      </c>
      <c r="H113" s="35">
        <v>670446558</v>
      </c>
      <c r="I113" s="31" t="s">
        <v>932</v>
      </c>
      <c r="J113" s="31" t="s">
        <v>948</v>
      </c>
      <c r="K113" s="33" t="s">
        <v>114</v>
      </c>
      <c r="L113" s="33"/>
      <c r="M113" s="41" t="s">
        <v>670</v>
      </c>
      <c r="N113" s="42" t="str">
        <f>MID(J113,12,8)</f>
        <v xml:space="preserve">precise </v>
      </c>
      <c r="O113" s="62" t="str">
        <f>IF(ISERROR(MID(J113,24+FIND("impact environnemental:",J113,1),3)),"",MID(J113,24+FIND("impact environnemental:",J113,1),3))</f>
        <v>non</v>
      </c>
      <c r="P113" s="62" t="str">
        <f>IF(ISERROR(MID(J113,25+FIND("performance énergétique:",J113,1),3)),"",MID(J113,25+FIND("performance énergétique:",J113,1),3))</f>
        <v>non</v>
      </c>
      <c r="Q113" s="62" t="str">
        <f>IF(ISERROR(MID(J113,20+FIND("consommation d'eau:",J113,1),3)),"",MID(J113,20+FIND("consommation d'eau:",J113,1),3))</f>
        <v>non</v>
      </c>
      <c r="R113" s="62" t="str">
        <f>IF(ISERROR(MID(J113,22+FIND("rénover mon bâtiment:",J113,1),3)),"",MID(J113,22+FIND("rénover mon bâtiment:",J113,1),3))</f>
        <v>oui</v>
      </c>
      <c r="S113" s="62" t="str">
        <f>IF(ISERROR(MID(J113,21+FIND("la mobilité durable:",J113,1),3)),"",MID(J113,21+FIND("la mobilité durable:",J113,1),3))</f>
        <v>non</v>
      </c>
      <c r="T113" s="62" t="str">
        <f>IF(ISERROR(MID(J113,21+FIND("gestion des déchets:",J113,1),3)),"",MID(J113,21+FIND("gestion des déchets:",J113,1),3))</f>
        <v>non</v>
      </c>
      <c r="U113" s="62" t="str">
        <f>IF(ISERROR(MID(J113,17+FIND("l'écoconception:",J113,1),3)),"",MID(J113,17+FIND("l'écoconception:",J113,1),3))</f>
        <v>non</v>
      </c>
      <c r="V113" s="62" t="str">
        <f>IF(ISERROR(MID(J113,20+FIND("former ou recruter:",J113,1),3)),"",MID(J113,20+FIND("former ou recruter:",J113,1),3))</f>
        <v>non</v>
      </c>
      <c r="W113" s="93"/>
      <c r="X113" s="41" t="s">
        <v>949</v>
      </c>
      <c r="Y113" s="41"/>
      <c r="Z113" s="41"/>
      <c r="AA113" s="41"/>
      <c r="AB113" s="41"/>
      <c r="AC113" s="43">
        <v>45265</v>
      </c>
      <c r="AD113" s="52" t="s">
        <v>807</v>
      </c>
      <c r="AE113" s="88" t="s">
        <v>203</v>
      </c>
      <c r="AF113" s="88" t="str">
        <f>IF(ISNA(VLOOKUP(E113,Tableau13[[SIRET]:[Statut de la mise en relation]],6,FALSE)),"",VLOOKUP(E113,Tableau13[[SIRET]:[Statut de la mise en relation]],6,FALSE))</f>
        <v/>
      </c>
      <c r="AG113" s="88"/>
      <c r="AH113" s="33"/>
      <c r="AI113" s="33"/>
      <c r="AJ113" s="33"/>
      <c r="AK113" s="39"/>
      <c r="AL113" s="39"/>
      <c r="AM113" s="40"/>
    </row>
    <row r="114" spans="1:39" ht="16.5" customHeight="1">
      <c r="A114" s="30">
        <v>45260</v>
      </c>
      <c r="B114" s="31" t="s">
        <v>950</v>
      </c>
      <c r="C114" s="31" t="s">
        <v>951</v>
      </c>
      <c r="D114" s="31" t="s">
        <v>337</v>
      </c>
      <c r="E114" s="32">
        <v>81766899900011</v>
      </c>
      <c r="F114" s="33" t="s">
        <v>952</v>
      </c>
      <c r="G114" s="50" t="s">
        <v>953</v>
      </c>
      <c r="H114" s="35">
        <v>686176200</v>
      </c>
      <c r="I114" s="31" t="s">
        <v>113</v>
      </c>
      <c r="J114" s="31" t="s">
        <v>954</v>
      </c>
      <c r="K114" s="33" t="s">
        <v>114</v>
      </c>
      <c r="L114" s="33"/>
      <c r="M114" s="41" t="s">
        <v>670</v>
      </c>
      <c r="N114" s="42" t="str">
        <f>MID(J114,12,8)</f>
        <v xml:space="preserve">unknown </v>
      </c>
      <c r="O114" s="62" t="str">
        <f>IF(ISERROR(MID(J114,24+FIND("impact environnemental:",J114,1),3)),"",MID(J114,24+FIND("impact environnemental:",J114,1),3))</f>
        <v>oui</v>
      </c>
      <c r="P114" s="62" t="str">
        <f>IF(ISERROR(MID(J114,25+FIND("performance énergétique:",J114,1),3)),"",MID(J114,25+FIND("performance énergétique:",J114,1),3))</f>
        <v>oui</v>
      </c>
      <c r="Q114" s="62" t="str">
        <f>IF(ISERROR(MID(J114,20+FIND("consommation d'eau:",J114,1),3)),"",MID(J114,20+FIND("consommation d'eau:",J114,1),3))</f>
        <v>oui</v>
      </c>
      <c r="R114" s="62" t="str">
        <f>IF(ISERROR(MID(J114,22+FIND("rénover mon bâtiment:",J114,1),3)),"",MID(J114,22+FIND("rénover mon bâtiment:",J114,1),3))</f>
        <v/>
      </c>
      <c r="S114" s="62" t="str">
        <f>IF(ISERROR(MID(J114,21+FIND("la mobilité durable:",J114,1),3)),"",MID(J114,21+FIND("la mobilité durable:",J114,1),3))</f>
        <v/>
      </c>
      <c r="T114" s="62" t="str">
        <f>IF(ISERROR(MID(J114,21+FIND("gestion des déchets:",J114,1),3)),"",MID(J114,21+FIND("gestion des déchets:",J114,1),3))</f>
        <v>oui</v>
      </c>
      <c r="U114" s="62" t="str">
        <f>IF(ISERROR(MID(J114,17+FIND("l'écoconception:",J114,1),3)),"",MID(J114,17+FIND("l'écoconception:",J114,1),3))</f>
        <v>non</v>
      </c>
      <c r="V114" s="62" t="str">
        <f>IF(ISERROR(MID(J114,20+FIND("former ou recruter:",J114,1),3)),"",MID(J114,20+FIND("former ou recruter:",J114,1),3))</f>
        <v/>
      </c>
      <c r="W114" s="93"/>
      <c r="X114" s="41" t="s">
        <v>46</v>
      </c>
      <c r="Y114" s="41"/>
      <c r="Z114" s="41"/>
      <c r="AA114" s="41"/>
      <c r="AB114" s="41"/>
      <c r="AC114" s="43">
        <v>45260</v>
      </c>
      <c r="AD114" s="68" t="s">
        <v>222</v>
      </c>
      <c r="AE114" s="88" t="s">
        <v>53</v>
      </c>
      <c r="AF114" s="88" t="str">
        <f>IF(ISNA(VLOOKUP(E114,Tableau13[[SIRET]:[Statut de la mise en relation]],6,FALSE)),"",VLOOKUP(E114,Tableau13[[SIRET]:[Statut de la mise en relation]],6,FALSE))</f>
        <v/>
      </c>
      <c r="AG114" s="88"/>
      <c r="AH114" s="33"/>
      <c r="AI114" s="33"/>
      <c r="AJ114" s="33"/>
      <c r="AK114" s="39"/>
      <c r="AL114" s="39"/>
      <c r="AM114" s="40"/>
    </row>
    <row r="115" spans="1:39" ht="16.5" customHeight="1">
      <c r="A115" s="30">
        <v>45261</v>
      </c>
      <c r="B115" s="31" t="s">
        <v>955</v>
      </c>
      <c r="C115" s="31" t="s">
        <v>956</v>
      </c>
      <c r="D115" s="31" t="s">
        <v>957</v>
      </c>
      <c r="E115" s="32"/>
      <c r="F115" s="33"/>
      <c r="G115" s="50" t="s">
        <v>958</v>
      </c>
      <c r="H115" s="35">
        <v>685116057</v>
      </c>
      <c r="I115" s="31" t="s">
        <v>477</v>
      </c>
      <c r="J115" s="31" t="s">
        <v>959</v>
      </c>
      <c r="K115" s="33" t="s">
        <v>114</v>
      </c>
      <c r="L115" s="33"/>
      <c r="M115" s="41" t="s">
        <v>670</v>
      </c>
      <c r="N115" s="42" t="str">
        <f>MID(J115,12,8)</f>
        <v xml:space="preserve">precise </v>
      </c>
      <c r="O115" s="62" t="str">
        <f>IF(ISERROR(MID(J115,24+FIND("impact environnemental:",J115,1),3)),"",MID(J115,24+FIND("impact environnemental:",J115,1),3))</f>
        <v>non</v>
      </c>
      <c r="P115" s="62" t="str">
        <f>IF(ISERROR(MID(J115,25+FIND("performance énergétique:",J115,1),3)),"",MID(J115,25+FIND("performance énergétique:",J115,1),3))</f>
        <v>non</v>
      </c>
      <c r="Q115" s="62" t="str">
        <f>IF(ISERROR(MID(J115,20+FIND("consommation d'eau:",J115,1),3)),"",MID(J115,20+FIND("consommation d'eau:",J115,1),3))</f>
        <v>non</v>
      </c>
      <c r="R115" s="62" t="str">
        <f>IF(ISERROR(MID(J115,22+FIND("rénover mon bâtiment:",J115,1),3)),"",MID(J115,22+FIND("rénover mon bâtiment:",J115,1),3))</f>
        <v>oui</v>
      </c>
      <c r="S115" s="62" t="str">
        <f>IF(ISERROR(MID(J115,21+FIND("la mobilité durable:",J115,1),3)),"",MID(J115,21+FIND("la mobilité durable:",J115,1),3))</f>
        <v>non</v>
      </c>
      <c r="T115" s="62" t="str">
        <f>IF(ISERROR(MID(J115,21+FIND("gestion des déchets:",J115,1),3)),"",MID(J115,21+FIND("gestion des déchets:",J115,1),3))</f>
        <v>non</v>
      </c>
      <c r="U115" s="62" t="str">
        <f>IF(ISERROR(MID(J115,17+FIND("l'écoconception:",J115,1),3)),"",MID(J115,17+FIND("l'écoconception:",J115,1),3))</f>
        <v>non</v>
      </c>
      <c r="V115" s="62" t="str">
        <f>IF(ISERROR(MID(J115,20+FIND("former ou recruter:",J115,1),3)),"",MID(J115,20+FIND("former ou recruter:",J115,1),3))</f>
        <v>non</v>
      </c>
      <c r="W115" s="93"/>
      <c r="X115" s="41" t="s">
        <v>821</v>
      </c>
      <c r="Y115" s="41"/>
      <c r="Z115" s="41"/>
      <c r="AA115" s="41"/>
      <c r="AB115" s="41"/>
      <c r="AC115" s="43">
        <v>45265</v>
      </c>
      <c r="AD115" s="68" t="s">
        <v>222</v>
      </c>
      <c r="AE115" s="88" t="s">
        <v>53</v>
      </c>
      <c r="AF115" s="88" t="str">
        <f>IF(ISNA(VLOOKUP(E115,Tableau13[[SIRET]:[Statut de la mise en relation]],6,FALSE)),"",VLOOKUP(E115,Tableau13[[SIRET]:[Statut de la mise en relation]],6,FALSE))</f>
        <v/>
      </c>
      <c r="AG115" s="88"/>
      <c r="AH115" s="33"/>
      <c r="AI115" s="33"/>
      <c r="AJ115" s="33"/>
      <c r="AK115" s="39"/>
      <c r="AL115" s="39"/>
      <c r="AM115" s="40"/>
    </row>
    <row r="116" spans="1:39" ht="16.5" customHeight="1">
      <c r="A116" s="30">
        <v>45261</v>
      </c>
      <c r="B116" s="31" t="s">
        <v>960</v>
      </c>
      <c r="C116" s="31" t="s">
        <v>961</v>
      </c>
      <c r="D116" s="31" t="s">
        <v>962</v>
      </c>
      <c r="E116" s="32">
        <v>44072347600030</v>
      </c>
      <c r="F116" s="33" t="s">
        <v>963</v>
      </c>
      <c r="G116" s="50" t="s">
        <v>964</v>
      </c>
      <c r="H116" s="35">
        <v>160089560</v>
      </c>
      <c r="I116" s="31" t="s">
        <v>450</v>
      </c>
      <c r="J116" s="31" t="s">
        <v>965</v>
      </c>
      <c r="K116" s="33" t="s">
        <v>433</v>
      </c>
      <c r="L116" s="33"/>
      <c r="M116" s="41" t="s">
        <v>701</v>
      </c>
      <c r="N116" s="42" t="str">
        <f>MID(J116,12,8)</f>
        <v xml:space="preserve">precise </v>
      </c>
      <c r="O116" s="62" t="str">
        <f>IF(ISERROR(MID(J116,24+FIND("impact environnemental:",J116,1),3)),"",MID(J116,24+FIND("impact environnemental:",J116,1),3))</f>
        <v>non</v>
      </c>
      <c r="P116" s="62" t="str">
        <f>IF(ISERROR(MID(J116,25+FIND("performance énergétique:",J116,1),3)),"",MID(J116,25+FIND("performance énergétique:",J116,1),3))</f>
        <v>oui</v>
      </c>
      <c r="Q116" s="62" t="str">
        <f>IF(ISERROR(MID(J116,20+FIND("consommation d'eau:",J116,1),3)),"",MID(J116,20+FIND("consommation d'eau:",J116,1),3))</f>
        <v>non</v>
      </c>
      <c r="R116" s="62" t="str">
        <f>IF(ISERROR(MID(J116,22+FIND("rénover mon bâtiment:",J116,1),3)),"",MID(J116,22+FIND("rénover mon bâtiment:",J116,1),3))</f>
        <v>non</v>
      </c>
      <c r="S116" s="62" t="str">
        <f>IF(ISERROR(MID(J116,21+FIND("la mobilité durable:",J116,1),3)),"",MID(J116,21+FIND("la mobilité durable:",J116,1),3))</f>
        <v>non</v>
      </c>
      <c r="T116" s="62" t="str">
        <f>IF(ISERROR(MID(J116,21+FIND("gestion des déchets:",J116,1),3)),"",MID(J116,21+FIND("gestion des déchets:",J116,1),3))</f>
        <v>non</v>
      </c>
      <c r="U116" s="62" t="str">
        <f>IF(ISERROR(MID(J116,17+FIND("l'écoconception:",J116,1),3)),"",MID(J116,17+FIND("l'écoconception:",J116,1),3))</f>
        <v>non</v>
      </c>
      <c r="V116" s="62" t="str">
        <f>IF(ISERROR(MID(J116,20+FIND("former ou recruter:",J116,1),3)),"",MID(J116,20+FIND("former ou recruter:",J116,1),3))</f>
        <v>non</v>
      </c>
      <c r="W116" s="93"/>
      <c r="X116" s="41"/>
      <c r="Y116" s="41"/>
      <c r="Z116" s="71" t="s">
        <v>966</v>
      </c>
      <c r="AA116" s="41"/>
      <c r="AB116" s="41"/>
      <c r="AC116" s="43">
        <v>45265</v>
      </c>
      <c r="AD116" s="44" t="s">
        <v>41</v>
      </c>
      <c r="AE116" s="88" t="s">
        <v>41</v>
      </c>
      <c r="AF116" s="88" t="str">
        <f>IF(ISNA(VLOOKUP(E116,Tableau13[[SIRET]:[Statut de la mise en relation]],6,FALSE)),"",VLOOKUP(E116,Tableau13[[SIRET]:[Statut de la mise en relation]],6,FALSE))</f>
        <v>Aide proposée</v>
      </c>
      <c r="AG116" s="88"/>
      <c r="AH116" s="33" t="s">
        <v>150</v>
      </c>
      <c r="AI116" s="45" t="s">
        <v>967</v>
      </c>
      <c r="AJ116" s="33" t="s">
        <v>968</v>
      </c>
      <c r="AK116" s="39" t="s">
        <v>969</v>
      </c>
      <c r="AL116" s="39"/>
      <c r="AM116" s="40"/>
    </row>
    <row r="117" spans="1:39" ht="16.5" customHeight="1">
      <c r="A117" s="30">
        <v>45261</v>
      </c>
      <c r="B117" s="31" t="s">
        <v>970</v>
      </c>
      <c r="C117" s="31" t="s">
        <v>971</v>
      </c>
      <c r="D117" s="31" t="s">
        <v>972</v>
      </c>
      <c r="E117" s="32">
        <v>88397921300021</v>
      </c>
      <c r="F117" s="33" t="s">
        <v>973</v>
      </c>
      <c r="G117" s="50" t="s">
        <v>974</v>
      </c>
      <c r="H117" s="35">
        <v>33678409149</v>
      </c>
      <c r="I117" s="31" t="s">
        <v>552</v>
      </c>
      <c r="J117" s="31" t="s">
        <v>975</v>
      </c>
      <c r="K117" s="33" t="s">
        <v>433</v>
      </c>
      <c r="L117" s="33"/>
      <c r="M117" s="41" t="s">
        <v>701</v>
      </c>
      <c r="N117" s="42" t="str">
        <f>MID(J117,12,8)</f>
        <v xml:space="preserve">precise </v>
      </c>
      <c r="O117" s="62" t="str">
        <f>IF(ISERROR(MID(J117,24+FIND("impact environnemental:",J117,1),3)),"",MID(J117,24+FIND("impact environnemental:",J117,1),3))</f>
        <v>non</v>
      </c>
      <c r="P117" s="62" t="str">
        <f>IF(ISERROR(MID(J117,25+FIND("performance énergétique:",J117,1),3)),"",MID(J117,25+FIND("performance énergétique:",J117,1),3))</f>
        <v>non</v>
      </c>
      <c r="Q117" s="62" t="str">
        <f>IF(ISERROR(MID(J117,20+FIND("consommation d'eau:",J117,1),3)),"",MID(J117,20+FIND("consommation d'eau:",J117,1),3))</f>
        <v>non</v>
      </c>
      <c r="R117" s="62" t="str">
        <f>IF(ISERROR(MID(J117,22+FIND("rénover mon bâtiment:",J117,1),3)),"",MID(J117,22+FIND("rénover mon bâtiment:",J117,1),3))</f>
        <v>non</v>
      </c>
      <c r="S117" s="62" t="str">
        <f>IF(ISERROR(MID(J117,21+FIND("la mobilité durable:",J117,1),3)),"",MID(J117,21+FIND("la mobilité durable:",J117,1),3))</f>
        <v>oui</v>
      </c>
      <c r="T117" s="62" t="str">
        <f>IF(ISERROR(MID(J117,21+FIND("gestion des déchets:",J117,1),3)),"",MID(J117,21+FIND("gestion des déchets:",J117,1),3))</f>
        <v>non</v>
      </c>
      <c r="U117" s="62" t="str">
        <f>IF(ISERROR(MID(J117,17+FIND("l'écoconception:",J117,1),3)),"",MID(J117,17+FIND("l'écoconception:",J117,1),3))</f>
        <v>non</v>
      </c>
      <c r="V117" s="62" t="str">
        <f>IF(ISERROR(MID(J117,20+FIND("former ou recruter:",J117,1),3)),"",MID(J117,20+FIND("former ou recruter:",J117,1),3))</f>
        <v>non</v>
      </c>
      <c r="W117" s="93"/>
      <c r="X117" s="41"/>
      <c r="Y117" s="41"/>
      <c r="Z117" s="41" t="s">
        <v>661</v>
      </c>
      <c r="AA117" s="41" t="s">
        <v>600</v>
      </c>
      <c r="AB117" s="41"/>
      <c r="AC117" s="43">
        <v>45261</v>
      </c>
      <c r="AD117" s="44" t="s">
        <v>41</v>
      </c>
      <c r="AE117" s="88" t="s">
        <v>41</v>
      </c>
      <c r="AF117" s="88" t="str">
        <f>IF(ISNA(VLOOKUP(E117,Tableau13[[SIRET]:[Statut de la mise en relation]],6,FALSE)),"",VLOOKUP(E117,Tableau13[[SIRET]:[Statut de la mise en relation]],6,FALSE))</f>
        <v/>
      </c>
      <c r="AG117" s="88"/>
      <c r="AH117" s="33" t="s">
        <v>42</v>
      </c>
      <c r="AI117" s="33" t="s">
        <v>976</v>
      </c>
      <c r="AJ117" s="33" t="s">
        <v>977</v>
      </c>
      <c r="AK117" s="39" t="s">
        <v>359</v>
      </c>
      <c r="AL117" s="39"/>
      <c r="AM117" s="40"/>
    </row>
    <row r="118" spans="1:39" ht="16.5" customHeight="1">
      <c r="A118" s="30">
        <v>45261</v>
      </c>
      <c r="B118" s="31" t="s">
        <v>978</v>
      </c>
      <c r="C118" s="31" t="s">
        <v>979</v>
      </c>
      <c r="D118" s="31" t="s">
        <v>980</v>
      </c>
      <c r="E118" s="32">
        <v>43451823900034</v>
      </c>
      <c r="F118" s="33" t="s">
        <v>981</v>
      </c>
      <c r="G118" s="50" t="s">
        <v>982</v>
      </c>
      <c r="H118" s="35">
        <v>33670759428</v>
      </c>
      <c r="I118" s="31" t="s">
        <v>552</v>
      </c>
      <c r="J118" s="31" t="s">
        <v>983</v>
      </c>
      <c r="K118" s="33" t="s">
        <v>433</v>
      </c>
      <c r="L118" s="33"/>
      <c r="M118" s="41" t="s">
        <v>701</v>
      </c>
      <c r="N118" s="42" t="str">
        <f>MID(J118,12,8)</f>
        <v xml:space="preserve">precise </v>
      </c>
      <c r="O118" s="62" t="str">
        <f>IF(ISERROR(MID(J118,24+FIND("impact environnemental:",J118,1),3)),"",MID(J118,24+FIND("impact environnemental:",J118,1),3))</f>
        <v>non</v>
      </c>
      <c r="P118" s="62" t="str">
        <f>IF(ISERROR(MID(J118,25+FIND("performance énergétique:",J118,1),3)),"",MID(J118,25+FIND("performance énergétique:",J118,1),3))</f>
        <v>non</v>
      </c>
      <c r="Q118" s="62" t="str">
        <f>IF(ISERROR(MID(J118,20+FIND("consommation d'eau:",J118,1),3)),"",MID(J118,20+FIND("consommation d'eau:",J118,1),3))</f>
        <v>non</v>
      </c>
      <c r="R118" s="62" t="str">
        <f>IF(ISERROR(MID(J118,22+FIND("rénover mon bâtiment:",J118,1),3)),"",MID(J118,22+FIND("rénover mon bâtiment:",J118,1),3))</f>
        <v>non</v>
      </c>
      <c r="S118" s="62" t="str">
        <f>IF(ISERROR(MID(J118,21+FIND("la mobilité durable:",J118,1),3)),"",MID(J118,21+FIND("la mobilité durable:",J118,1),3))</f>
        <v>oui</v>
      </c>
      <c r="T118" s="62" t="str">
        <f>IF(ISERROR(MID(J118,21+FIND("gestion des déchets:",J118,1),3)),"",MID(J118,21+FIND("gestion des déchets:",J118,1),3))</f>
        <v>non</v>
      </c>
      <c r="U118" s="62" t="str">
        <f>IF(ISERROR(MID(J118,17+FIND("l'écoconception:",J118,1),3)),"",MID(J118,17+FIND("l'écoconception:",J118,1),3))</f>
        <v>non</v>
      </c>
      <c r="V118" s="62" t="str">
        <f>IF(ISERROR(MID(J118,20+FIND("former ou recruter:",J118,1),3)),"",MID(J118,20+FIND("former ou recruter:",J118,1),3))</f>
        <v>non</v>
      </c>
      <c r="W118" s="93"/>
      <c r="X118" s="41"/>
      <c r="Y118" s="41"/>
      <c r="Z118" s="41" t="s">
        <v>661</v>
      </c>
      <c r="AA118" s="41" t="s">
        <v>600</v>
      </c>
      <c r="AB118" s="41"/>
      <c r="AC118" s="43">
        <v>45261</v>
      </c>
      <c r="AD118" s="44" t="s">
        <v>41</v>
      </c>
      <c r="AE118" s="88" t="s">
        <v>41</v>
      </c>
      <c r="AF118" s="88" t="str">
        <f>IF(ISNA(VLOOKUP(E118,Tableau13[[SIRET]:[Statut de la mise en relation]],6,FALSE)),"",VLOOKUP(E118,Tableau13[[SIRET]:[Statut de la mise en relation]],6,FALSE))</f>
        <v>Aide proposée</v>
      </c>
      <c r="AG118" s="88"/>
      <c r="AH118" s="33" t="s">
        <v>42</v>
      </c>
      <c r="AI118" s="33" t="s">
        <v>984</v>
      </c>
      <c r="AJ118" s="33" t="s">
        <v>977</v>
      </c>
      <c r="AK118" s="39"/>
      <c r="AL118" s="39"/>
      <c r="AM118" s="40"/>
    </row>
    <row r="119" spans="1:39" ht="16.5" customHeight="1">
      <c r="A119" s="30">
        <v>45261</v>
      </c>
      <c r="B119" s="31" t="s">
        <v>985</v>
      </c>
      <c r="C119" s="31" t="s">
        <v>986</v>
      </c>
      <c r="D119" s="31" t="s">
        <v>110</v>
      </c>
      <c r="E119" s="32">
        <v>94816238300012</v>
      </c>
      <c r="F119" s="33" t="s">
        <v>987</v>
      </c>
      <c r="G119" s="50" t="s">
        <v>988</v>
      </c>
      <c r="H119" s="35">
        <v>635493738</v>
      </c>
      <c r="I119" s="31" t="s">
        <v>552</v>
      </c>
      <c r="J119" s="31" t="s">
        <v>989</v>
      </c>
      <c r="K119" s="33" t="s">
        <v>433</v>
      </c>
      <c r="L119" s="33"/>
      <c r="M119" s="41" t="s">
        <v>701</v>
      </c>
      <c r="N119" s="42" t="str">
        <f>MID(J119,12,8)</f>
        <v xml:space="preserve">unknown </v>
      </c>
      <c r="O119" s="62" t="str">
        <f>IF(ISERROR(MID(J119,24+FIND("impact environnemental:",J119,1),3)),"",MID(J119,24+FIND("impact environnemental:",J119,1),3))</f>
        <v>oui</v>
      </c>
      <c r="P119" s="62" t="str">
        <f>IF(ISERROR(MID(J119,25+FIND("performance énergétique:",J119,1),3)),"",MID(J119,25+FIND("performance énergétique:",J119,1),3))</f>
        <v>non</v>
      </c>
      <c r="Q119" s="62" t="str">
        <f>IF(ISERROR(MID(J119,20+FIND("consommation d'eau:",J119,1),3)),"",MID(J119,20+FIND("consommation d'eau:",J119,1),3))</f>
        <v>non</v>
      </c>
      <c r="R119" s="62" t="str">
        <f>IF(ISERROR(MID(J119,22+FIND("rénover mon bâtiment:",J119,1),3)),"",MID(J119,22+FIND("rénover mon bâtiment:",J119,1),3))</f>
        <v/>
      </c>
      <c r="S119" s="62" t="str">
        <f>IF(ISERROR(MID(J119,21+FIND("la mobilité durable:",J119,1),3)),"",MID(J119,21+FIND("la mobilité durable:",J119,1),3))</f>
        <v/>
      </c>
      <c r="T119" s="62" t="str">
        <f>IF(ISERROR(MID(J119,21+FIND("gestion des déchets:",J119,1),3)),"",MID(J119,21+FIND("gestion des déchets:",J119,1),3))</f>
        <v>oui</v>
      </c>
      <c r="U119" s="62" t="str">
        <f>IF(ISERROR(MID(J119,17+FIND("l'écoconception:",J119,1),3)),"",MID(J119,17+FIND("l'écoconception:",J119,1),3))</f>
        <v>oui</v>
      </c>
      <c r="V119" s="62" t="str">
        <f>IF(ISERROR(MID(J119,20+FIND("former ou recruter:",J119,1),3)),"",MID(J119,20+FIND("former ou recruter:",J119,1),3))</f>
        <v/>
      </c>
      <c r="W119" s="93"/>
      <c r="X119" s="41" t="s">
        <v>990</v>
      </c>
      <c r="Y119" s="41"/>
      <c r="Z119" s="41"/>
      <c r="AA119" s="41"/>
      <c r="AB119" s="41"/>
      <c r="AC119" s="38"/>
      <c r="AD119" s="68" t="s">
        <v>222</v>
      </c>
      <c r="AE119" s="88" t="s">
        <v>53</v>
      </c>
      <c r="AF119" s="88" t="str">
        <f>IF(ISNA(VLOOKUP(E119,Tableau13[[SIRET]:[Statut de la mise en relation]],6,FALSE)),"",VLOOKUP(E119,Tableau13[[SIRET]:[Statut de la mise en relation]],6,FALSE))</f>
        <v/>
      </c>
      <c r="AG119" s="88"/>
      <c r="AH119" s="33"/>
      <c r="AI119" s="33"/>
      <c r="AJ119" s="33"/>
      <c r="AK119" s="39"/>
      <c r="AL119" s="39"/>
      <c r="AM119" s="40"/>
    </row>
    <row r="120" spans="1:39" ht="16.5" customHeight="1">
      <c r="A120" s="30">
        <v>45261</v>
      </c>
      <c r="B120" s="31" t="s">
        <v>991</v>
      </c>
      <c r="C120" s="31" t="s">
        <v>992</v>
      </c>
      <c r="D120" s="31" t="s">
        <v>993</v>
      </c>
      <c r="E120" s="32">
        <v>91834766700027</v>
      </c>
      <c r="F120" s="33" t="s">
        <v>994</v>
      </c>
      <c r="G120" s="50" t="s">
        <v>709</v>
      </c>
      <c r="H120" s="35">
        <v>630978741</v>
      </c>
      <c r="I120" s="31" t="s">
        <v>552</v>
      </c>
      <c r="J120" s="31" t="s">
        <v>995</v>
      </c>
      <c r="K120" s="33" t="s">
        <v>433</v>
      </c>
      <c r="L120" s="33"/>
      <c r="M120" s="41" t="s">
        <v>701</v>
      </c>
      <c r="N120" s="42" t="str">
        <f>MID(J120,12,8)</f>
        <v xml:space="preserve">unknown </v>
      </c>
      <c r="O120" s="62" t="str">
        <f>IF(ISERROR(MID(J120,24+FIND("impact environnemental:",J120,1),3)),"",MID(J120,24+FIND("impact environnemental:",J120,1),3))</f>
        <v>oui</v>
      </c>
      <c r="P120" s="62" t="str">
        <f>IF(ISERROR(MID(J120,25+FIND("performance énergétique:",J120,1),3)),"",MID(J120,25+FIND("performance énergétique:",J120,1),3))</f>
        <v>oui</v>
      </c>
      <c r="Q120" s="62" t="str">
        <f>IF(ISERROR(MID(J120,20+FIND("consommation d'eau:",J120,1),3)),"",MID(J120,20+FIND("consommation d'eau:",J120,1),3))</f>
        <v>oui</v>
      </c>
      <c r="R120" s="62" t="str">
        <f>IF(ISERROR(MID(J120,22+FIND("rénover mon bâtiment:",J120,1),3)),"",MID(J120,22+FIND("rénover mon bâtiment:",J120,1),3))</f>
        <v/>
      </c>
      <c r="S120" s="62" t="str">
        <f>IF(ISERROR(MID(J120,21+FIND("la mobilité durable:",J120,1),3)),"",MID(J120,21+FIND("la mobilité durable:",J120,1),3))</f>
        <v/>
      </c>
      <c r="T120" s="62" t="str">
        <f>IF(ISERROR(MID(J120,21+FIND("gestion des déchets:",J120,1),3)),"",MID(J120,21+FIND("gestion des déchets:",J120,1),3))</f>
        <v>non</v>
      </c>
      <c r="U120" s="62" t="str">
        <f>IF(ISERROR(MID(J120,17+FIND("l'écoconception:",J120,1),3)),"",MID(J120,17+FIND("l'écoconception:",J120,1),3))</f>
        <v>non</v>
      </c>
      <c r="V120" s="62" t="str">
        <f>IF(ISERROR(MID(J120,20+FIND("former ou recruter:",J120,1),3)),"",MID(J120,20+FIND("former ou recruter:",J120,1),3))</f>
        <v/>
      </c>
      <c r="W120" s="93"/>
      <c r="X120" s="41" t="s">
        <v>731</v>
      </c>
      <c r="Y120" s="41"/>
      <c r="Z120" s="41"/>
      <c r="AA120" s="41"/>
      <c r="AB120" s="41"/>
      <c r="AC120" s="38"/>
      <c r="AD120" s="68" t="s">
        <v>222</v>
      </c>
      <c r="AE120" s="88" t="s">
        <v>53</v>
      </c>
      <c r="AF120" s="88" t="str">
        <f>IF(ISNA(VLOOKUP(E120,Tableau13[[SIRET]:[Statut de la mise en relation]],6,FALSE)),"",VLOOKUP(E120,Tableau13[[SIRET]:[Statut de la mise en relation]],6,FALSE))</f>
        <v/>
      </c>
      <c r="AG120" s="88"/>
      <c r="AH120" s="33"/>
      <c r="AI120" s="33"/>
      <c r="AJ120" s="33"/>
      <c r="AK120" s="39"/>
      <c r="AL120" s="39"/>
      <c r="AM120" s="40"/>
    </row>
    <row r="121" spans="1:39" ht="16.5" customHeight="1">
      <c r="A121" s="30">
        <v>45261</v>
      </c>
      <c r="B121" s="31" t="s">
        <v>996</v>
      </c>
      <c r="C121" s="31" t="s">
        <v>997</v>
      </c>
      <c r="D121" s="31" t="s">
        <v>998</v>
      </c>
      <c r="E121" s="32"/>
      <c r="F121" s="33"/>
      <c r="G121" s="50" t="s">
        <v>999</v>
      </c>
      <c r="H121" s="35">
        <v>685432074</v>
      </c>
      <c r="I121" s="31" t="s">
        <v>552</v>
      </c>
      <c r="J121" s="31"/>
      <c r="K121" s="33" t="s">
        <v>433</v>
      </c>
      <c r="L121" s="33"/>
      <c r="M121" s="41" t="s">
        <v>701</v>
      </c>
      <c r="N121" s="42" t="str">
        <f>MID(J121,12,8)</f>
        <v/>
      </c>
      <c r="O121" s="62" t="str">
        <f>IF(ISERROR(MID(J121,24+FIND("impact environnemental:",J121,1),3)),"",MID(J121,24+FIND("impact environnemental:",J121,1),3))</f>
        <v/>
      </c>
      <c r="P121" s="62" t="str">
        <f>IF(ISERROR(MID(J121,25+FIND("performance énergétique:",J121,1),3)),"",MID(J121,25+FIND("performance énergétique:",J121,1),3))</f>
        <v/>
      </c>
      <c r="Q121" s="62" t="str">
        <f>IF(ISERROR(MID(J121,20+FIND("consommation d'eau:",J121,1),3)),"",MID(J121,20+FIND("consommation d'eau:",J121,1),3))</f>
        <v/>
      </c>
      <c r="R121" s="62" t="str">
        <f>IF(ISERROR(MID(J121,22+FIND("rénover mon bâtiment:",J121,1),3)),"",MID(J121,22+FIND("rénover mon bâtiment:",J121,1),3))</f>
        <v/>
      </c>
      <c r="S121" s="62" t="str">
        <f>IF(ISERROR(MID(J121,21+FIND("la mobilité durable:",J121,1),3)),"",MID(J121,21+FIND("la mobilité durable:",J121,1),3))</f>
        <v/>
      </c>
      <c r="T121" s="62" t="str">
        <f>IF(ISERROR(MID(J121,21+FIND("gestion des déchets:",J121,1),3)),"",MID(J121,21+FIND("gestion des déchets:",J121,1),3))</f>
        <v/>
      </c>
      <c r="U121" s="62" t="str">
        <f>IF(ISERROR(MID(J121,17+FIND("l'écoconception:",J121,1),3)),"",MID(J121,17+FIND("l'écoconception:",J121,1),3))</f>
        <v/>
      </c>
      <c r="V121" s="62" t="str">
        <f>IF(ISERROR(MID(J121,20+FIND("former ou recruter:",J121,1),3)),"",MID(J121,20+FIND("former ou recruter:",J121,1),3))</f>
        <v/>
      </c>
      <c r="W121" s="63"/>
      <c r="X121" s="41" t="s">
        <v>1000</v>
      </c>
      <c r="Y121" s="41"/>
      <c r="Z121" s="41"/>
      <c r="AA121" s="41" t="s">
        <v>600</v>
      </c>
      <c r="AB121" s="41"/>
      <c r="AC121" s="43">
        <v>45267</v>
      </c>
      <c r="AD121" s="72" t="s">
        <v>1001</v>
      </c>
      <c r="AE121" s="90" t="s">
        <v>73</v>
      </c>
      <c r="AF121" s="88" t="str">
        <f>IF(ISNA(VLOOKUP(E121,Tableau13[[SIRET]:[Statut de la mise en relation]],6,FALSE)),"",VLOOKUP(E121,Tableau13[[SIRET]:[Statut de la mise en relation]],6,FALSE))</f>
        <v/>
      </c>
      <c r="AG121" s="88"/>
      <c r="AH121" s="33"/>
      <c r="AI121" s="33"/>
      <c r="AJ121" s="33"/>
      <c r="AK121" s="39"/>
      <c r="AL121" s="39"/>
      <c r="AM121" s="40"/>
    </row>
    <row r="122" spans="1:39" ht="16.5" customHeight="1">
      <c r="A122" s="30">
        <v>45261</v>
      </c>
      <c r="B122" s="31" t="s">
        <v>1002</v>
      </c>
      <c r="C122" s="31" t="s">
        <v>1003</v>
      </c>
      <c r="D122" s="31" t="s">
        <v>1004</v>
      </c>
      <c r="E122" s="32">
        <v>83980071100021</v>
      </c>
      <c r="F122" s="33" t="s">
        <v>1005</v>
      </c>
      <c r="G122" s="50" t="s">
        <v>1006</v>
      </c>
      <c r="H122" s="35" t="s">
        <v>1007</v>
      </c>
      <c r="I122" s="31" t="s">
        <v>459</v>
      </c>
      <c r="J122" s="31"/>
      <c r="K122" s="33" t="s">
        <v>114</v>
      </c>
      <c r="L122" s="33"/>
      <c r="M122" s="41" t="s">
        <v>670</v>
      </c>
      <c r="N122" s="42" t="str">
        <f>MID(J122,12,8)</f>
        <v/>
      </c>
      <c r="O122" s="62" t="str">
        <f>IF(ISERROR(MID(J122,24+FIND("impact environnemental:",J122,1),3)),"",MID(J122,24+FIND("impact environnemental:",J122,1),3))</f>
        <v/>
      </c>
      <c r="P122" s="62" t="str">
        <f>IF(ISERROR(MID(J122,25+FIND("performance énergétique:",J122,1),3)),"",MID(J122,25+FIND("performance énergétique:",J122,1),3))</f>
        <v/>
      </c>
      <c r="Q122" s="62" t="str">
        <f>IF(ISERROR(MID(J122,20+FIND("consommation d'eau:",J122,1),3)),"",MID(J122,20+FIND("consommation d'eau:",J122,1),3))</f>
        <v/>
      </c>
      <c r="R122" s="62" t="str">
        <f>IF(ISERROR(MID(J122,22+FIND("rénover mon bâtiment:",J122,1),3)),"",MID(J122,22+FIND("rénover mon bâtiment:",J122,1),3))</f>
        <v/>
      </c>
      <c r="S122" s="62" t="str">
        <f>IF(ISERROR(MID(J122,21+FIND("la mobilité durable:",J122,1),3)),"",MID(J122,21+FIND("la mobilité durable:",J122,1),3))</f>
        <v/>
      </c>
      <c r="T122" s="62" t="str">
        <f>IF(ISERROR(MID(J122,21+FIND("gestion des déchets:",J122,1),3)),"",MID(J122,21+FIND("gestion des déchets:",J122,1),3))</f>
        <v/>
      </c>
      <c r="U122" s="62" t="str">
        <f>IF(ISERROR(MID(J122,17+FIND("l'écoconception:",J122,1),3)),"",MID(J122,17+FIND("l'écoconception:",J122,1),3))</f>
        <v/>
      </c>
      <c r="V122" s="62" t="str">
        <f>IF(ISERROR(MID(J122,20+FIND("former ou recruter:",J122,1),3)),"",MID(J122,20+FIND("former ou recruter:",J122,1),3))</f>
        <v/>
      </c>
      <c r="W122" s="93"/>
      <c r="X122" s="41"/>
      <c r="Y122" s="41"/>
      <c r="Z122" s="41" t="s">
        <v>1008</v>
      </c>
      <c r="AA122" s="41"/>
      <c r="AB122" s="41"/>
      <c r="AC122" s="43">
        <v>45272</v>
      </c>
      <c r="AD122" s="58" t="s">
        <v>778</v>
      </c>
      <c r="AE122" s="88" t="s">
        <v>53</v>
      </c>
      <c r="AF122" s="88" t="str">
        <f>IF(ISNA(VLOOKUP(E122,Tableau13[[SIRET]:[Statut de la mise en relation]],6,FALSE)),"",VLOOKUP(E122,Tableau13[[SIRET]:[Statut de la mise en relation]],6,FALSE))</f>
        <v>Pris en charge</v>
      </c>
      <c r="AG122" s="88"/>
      <c r="AH122" s="33" t="s">
        <v>150</v>
      </c>
      <c r="AI122" s="33" t="s">
        <v>1009</v>
      </c>
      <c r="AJ122" s="33"/>
      <c r="AK122" s="39"/>
      <c r="AL122" s="39"/>
      <c r="AM122" s="40"/>
    </row>
    <row r="123" spans="1:39" ht="16.5" customHeight="1">
      <c r="A123" s="30">
        <v>45261</v>
      </c>
      <c r="B123" s="31" t="s">
        <v>1010</v>
      </c>
      <c r="C123" s="31" t="s">
        <v>1011</v>
      </c>
      <c r="D123" s="31" t="s">
        <v>1012</v>
      </c>
      <c r="E123" s="32">
        <v>91479742800028</v>
      </c>
      <c r="F123" s="33" t="s">
        <v>1013</v>
      </c>
      <c r="G123" s="50" t="s">
        <v>1014</v>
      </c>
      <c r="H123" s="35">
        <v>629276516</v>
      </c>
      <c r="I123" s="31" t="s">
        <v>431</v>
      </c>
      <c r="J123" s="31" t="s">
        <v>1015</v>
      </c>
      <c r="K123" s="33" t="s">
        <v>433</v>
      </c>
      <c r="L123" s="33"/>
      <c r="M123" s="41" t="s">
        <v>701</v>
      </c>
      <c r="N123" s="42" t="str">
        <f>MID(J123,12,8)</f>
        <v xml:space="preserve">unknown </v>
      </c>
      <c r="O123" s="62" t="str">
        <f>IF(ISERROR(MID(J123,24+FIND("impact environnemental:",J123,1),3)),"",MID(J123,24+FIND("impact environnemental:",J123,1),3))</f>
        <v>non</v>
      </c>
      <c r="P123" s="62" t="str">
        <f>IF(ISERROR(MID(J123,25+FIND("performance énergétique:",J123,1),3)),"",MID(J123,25+FIND("performance énergétique:",J123,1),3))</f>
        <v>oui</v>
      </c>
      <c r="Q123" s="62" t="str">
        <f>IF(ISERROR(MID(J123,20+FIND("consommation d'eau:",J123,1),3)),"",MID(J123,20+FIND("consommation d'eau:",J123,1),3))</f>
        <v>oui</v>
      </c>
      <c r="R123" s="62" t="str">
        <f>IF(ISERROR(MID(J123,22+FIND("rénover mon bâtiment:",J123,1),3)),"",MID(J123,22+FIND("rénover mon bâtiment:",J123,1),3))</f>
        <v/>
      </c>
      <c r="S123" s="62" t="str">
        <f>IF(ISERROR(MID(J123,21+FIND("la mobilité durable:",J123,1),3)),"",MID(J123,21+FIND("la mobilité durable:",J123,1),3))</f>
        <v/>
      </c>
      <c r="T123" s="62" t="str">
        <f>IF(ISERROR(MID(J123,21+FIND("gestion des déchets:",J123,1),3)),"",MID(J123,21+FIND("gestion des déchets:",J123,1),3))</f>
        <v>oui</v>
      </c>
      <c r="U123" s="62" t="str">
        <f>IF(ISERROR(MID(J123,17+FIND("l'écoconception:",J123,1),3)),"",MID(J123,17+FIND("l'écoconception:",J123,1),3))</f>
        <v>oui</v>
      </c>
      <c r="V123" s="62" t="str">
        <f>IF(ISERROR(MID(J123,20+FIND("former ou recruter:",J123,1),3)),"",MID(J123,20+FIND("former ou recruter:",J123,1),3))</f>
        <v/>
      </c>
      <c r="W123" s="93"/>
      <c r="X123" s="41" t="s">
        <v>731</v>
      </c>
      <c r="Y123" s="41" t="s">
        <v>1016</v>
      </c>
      <c r="Z123" s="41" t="s">
        <v>1017</v>
      </c>
      <c r="AA123" s="41"/>
      <c r="AB123" s="41"/>
      <c r="AC123" s="38"/>
      <c r="AD123" s="44" t="s">
        <v>41</v>
      </c>
      <c r="AE123" s="88" t="s">
        <v>41</v>
      </c>
      <c r="AF123" s="88" t="str">
        <f>IF(ISNA(VLOOKUP(E123,Tableau13[[SIRET]:[Statut de la mise en relation]],6,FALSE)),"",VLOOKUP(E123,Tableau13[[SIRET]:[Statut de la mise en relation]],6,FALSE))</f>
        <v>Aide proposée</v>
      </c>
      <c r="AG123" s="88"/>
      <c r="AH123" s="33" t="s">
        <v>42</v>
      </c>
      <c r="AI123" s="45" t="s">
        <v>1018</v>
      </c>
      <c r="AJ123" s="33" t="s">
        <v>1019</v>
      </c>
      <c r="AK123" s="39" t="s">
        <v>1020</v>
      </c>
      <c r="AL123" s="39"/>
      <c r="AM123" s="40"/>
    </row>
    <row r="124" spans="1:39" ht="16.5" customHeight="1">
      <c r="A124" s="30">
        <v>45261</v>
      </c>
      <c r="B124" s="31" t="s">
        <v>1021</v>
      </c>
      <c r="C124" s="31" t="s">
        <v>1022</v>
      </c>
      <c r="D124" s="31" t="s">
        <v>1023</v>
      </c>
      <c r="E124" s="32">
        <v>81070441100018</v>
      </c>
      <c r="F124" s="33" t="s">
        <v>1024</v>
      </c>
      <c r="G124" s="50" t="s">
        <v>1025</v>
      </c>
      <c r="H124" s="35">
        <v>685061421</v>
      </c>
      <c r="I124" s="31" t="s">
        <v>431</v>
      </c>
      <c r="J124" s="31" t="s">
        <v>1026</v>
      </c>
      <c r="K124" s="33" t="s">
        <v>433</v>
      </c>
      <c r="L124" s="33"/>
      <c r="M124" s="41" t="s">
        <v>701</v>
      </c>
      <c r="N124" s="42" t="str">
        <f>MID(J124,12,8)</f>
        <v xml:space="preserve">precise </v>
      </c>
      <c r="O124" s="62" t="str">
        <f>IF(ISERROR(MID(J124,24+FIND("impact environnemental:",J124,1),3)),"",MID(J124,24+FIND("impact environnemental:",J124,1),3))</f>
        <v>non</v>
      </c>
      <c r="P124" s="62" t="str">
        <f>IF(ISERROR(MID(J124,25+FIND("performance énergétique:",J124,1),3)),"",MID(J124,25+FIND("performance énergétique:",J124,1),3))</f>
        <v>non</v>
      </c>
      <c r="Q124" s="62" t="str">
        <f>IF(ISERROR(MID(J124,20+FIND("consommation d'eau:",J124,1),3)),"",MID(J124,20+FIND("consommation d'eau:",J124,1),3))</f>
        <v>non</v>
      </c>
      <c r="R124" s="62" t="str">
        <f>IF(ISERROR(MID(J124,22+FIND("rénover mon bâtiment:",J124,1),3)),"",MID(J124,22+FIND("rénover mon bâtiment:",J124,1),3))</f>
        <v>oui</v>
      </c>
      <c r="S124" s="62" t="str">
        <f>IF(ISERROR(MID(J124,21+FIND("la mobilité durable:",J124,1),3)),"",MID(J124,21+FIND("la mobilité durable:",J124,1),3))</f>
        <v>non</v>
      </c>
      <c r="T124" s="62" t="str">
        <f>IF(ISERROR(MID(J124,21+FIND("gestion des déchets:",J124,1),3)),"",MID(J124,21+FIND("gestion des déchets:",J124,1),3))</f>
        <v>non</v>
      </c>
      <c r="U124" s="62" t="str">
        <f>IF(ISERROR(MID(J124,17+FIND("l'écoconception:",J124,1),3)),"",MID(J124,17+FIND("l'écoconception:",J124,1),3))</f>
        <v>non</v>
      </c>
      <c r="V124" s="62" t="str">
        <f>IF(ISERROR(MID(J124,20+FIND("former ou recruter:",J124,1),3)),"",MID(J124,20+FIND("former ou recruter:",J124,1),3))</f>
        <v>non</v>
      </c>
      <c r="W124" s="63"/>
      <c r="X124" s="41"/>
      <c r="Y124" s="41"/>
      <c r="Z124" s="41" t="s">
        <v>661</v>
      </c>
      <c r="AA124" s="41" t="s">
        <v>1027</v>
      </c>
      <c r="AB124" s="41"/>
      <c r="AC124" s="43">
        <v>45264</v>
      </c>
      <c r="AD124" s="72" t="s">
        <v>1001</v>
      </c>
      <c r="AE124" s="90" t="s">
        <v>73</v>
      </c>
      <c r="AF124" s="88" t="str">
        <f>IF(ISNA(VLOOKUP(E124,Tableau13[[SIRET]:[Statut de la mise en relation]],6,FALSE)),"",VLOOKUP(E124,Tableau13[[SIRET]:[Statut de la mise en relation]],6,FALSE))</f>
        <v>Aide proposée</v>
      </c>
      <c r="AG124" s="88"/>
      <c r="AH124" s="33"/>
      <c r="AI124" s="33"/>
      <c r="AJ124" s="33"/>
      <c r="AK124" s="39"/>
      <c r="AL124" s="39"/>
      <c r="AM124" s="40"/>
    </row>
    <row r="125" spans="1:39" ht="16.5" customHeight="1">
      <c r="A125" s="30">
        <v>45261</v>
      </c>
      <c r="B125" s="31" t="s">
        <v>1028</v>
      </c>
      <c r="C125" s="31" t="s">
        <v>1029</v>
      </c>
      <c r="D125" s="31" t="s">
        <v>321</v>
      </c>
      <c r="E125" s="32">
        <v>77557386800335</v>
      </c>
      <c r="F125" s="33" t="s">
        <v>1030</v>
      </c>
      <c r="G125" s="50" t="s">
        <v>1031</v>
      </c>
      <c r="H125" s="35">
        <v>685312336</v>
      </c>
      <c r="I125" s="31" t="s">
        <v>431</v>
      </c>
      <c r="J125" s="31" t="s">
        <v>1032</v>
      </c>
      <c r="K125" s="33" t="s">
        <v>433</v>
      </c>
      <c r="L125" s="33"/>
      <c r="M125" s="41" t="s">
        <v>701</v>
      </c>
      <c r="N125" s="42" t="str">
        <f>MID(J125,12,8)</f>
        <v xml:space="preserve">precise </v>
      </c>
      <c r="O125" s="62" t="str">
        <f>IF(ISERROR(MID(J125,24+FIND("impact environnemental:",J125,1),3)),"",MID(J125,24+FIND("impact environnemental:",J125,1),3))</f>
        <v>non</v>
      </c>
      <c r="P125" s="62" t="str">
        <f>IF(ISERROR(MID(J125,25+FIND("performance énergétique:",J125,1),3)),"",MID(J125,25+FIND("performance énergétique:",J125,1),3))</f>
        <v>non</v>
      </c>
      <c r="Q125" s="62" t="str">
        <f>IF(ISERROR(MID(J125,20+FIND("consommation d'eau:",J125,1),3)),"",MID(J125,20+FIND("consommation d'eau:",J125,1),3))</f>
        <v>non</v>
      </c>
      <c r="R125" s="62" t="str">
        <f>IF(ISERROR(MID(J125,22+FIND("rénover mon bâtiment:",J125,1),3)),"",MID(J125,22+FIND("rénover mon bâtiment:",J125,1),3))</f>
        <v>oui</v>
      </c>
      <c r="S125" s="62" t="str">
        <f>IF(ISERROR(MID(J125,21+FIND("la mobilité durable:",J125,1),3)),"",MID(J125,21+FIND("la mobilité durable:",J125,1),3))</f>
        <v>non</v>
      </c>
      <c r="T125" s="62" t="str">
        <f>IF(ISERROR(MID(J125,21+FIND("gestion des déchets:",J125,1),3)),"",MID(J125,21+FIND("gestion des déchets:",J125,1),3))</f>
        <v>non</v>
      </c>
      <c r="U125" s="62" t="str">
        <f>IF(ISERROR(MID(J125,17+FIND("l'écoconception:",J125,1),3)),"",MID(J125,17+FIND("l'écoconception:",J125,1),3))</f>
        <v>non</v>
      </c>
      <c r="V125" s="62" t="str">
        <f>IF(ISERROR(MID(J125,20+FIND("former ou recruter:",J125,1),3)),"",MID(J125,20+FIND("former ou recruter:",J125,1),3))</f>
        <v>non</v>
      </c>
      <c r="W125" s="63"/>
      <c r="X125" s="41" t="s">
        <v>731</v>
      </c>
      <c r="Y125" s="41" t="s">
        <v>1033</v>
      </c>
      <c r="Z125" s="41" t="s">
        <v>1034</v>
      </c>
      <c r="AA125" s="41" t="s">
        <v>1035</v>
      </c>
      <c r="AB125" s="41"/>
      <c r="AC125" s="43">
        <v>45267</v>
      </c>
      <c r="AD125" s="72" t="s">
        <v>1001</v>
      </c>
      <c r="AE125" s="90" t="s">
        <v>73</v>
      </c>
      <c r="AF125" s="88" t="str">
        <f>IF(ISNA(VLOOKUP(E125,Tableau13[[SIRET]:[Statut de la mise en relation]],6,FALSE)),"",VLOOKUP(E125,Tableau13[[SIRET]:[Statut de la mise en relation]],6,FALSE))</f>
        <v>Aide proposée</v>
      </c>
      <c r="AG125" s="88"/>
      <c r="AH125" s="33"/>
      <c r="AI125" s="33"/>
      <c r="AJ125" s="33"/>
      <c r="AK125" s="39"/>
      <c r="AL125" s="39"/>
      <c r="AM125" s="40"/>
    </row>
    <row r="126" spans="1:39" ht="16.5" customHeight="1">
      <c r="A126" s="30">
        <v>45261</v>
      </c>
      <c r="B126" s="31" t="s">
        <v>1036</v>
      </c>
      <c r="C126" s="31" t="s">
        <v>1037</v>
      </c>
      <c r="D126" s="31" t="s">
        <v>1038</v>
      </c>
      <c r="E126" s="32">
        <v>90833413900015</v>
      </c>
      <c r="F126" s="33" t="s">
        <v>1039</v>
      </c>
      <c r="G126" s="50" t="s">
        <v>1040</v>
      </c>
      <c r="H126" s="35">
        <v>612188020</v>
      </c>
      <c r="I126" s="31" t="s">
        <v>208</v>
      </c>
      <c r="J126" s="31" t="s">
        <v>1041</v>
      </c>
      <c r="K126" s="33" t="s">
        <v>135</v>
      </c>
      <c r="L126" s="33"/>
      <c r="M126" s="41" t="s">
        <v>878</v>
      </c>
      <c r="N126" s="42" t="str">
        <f>MID(J126,12,8)</f>
        <v xml:space="preserve">precise </v>
      </c>
      <c r="O126" s="62" t="str">
        <f>IF(ISERROR(MID(J126,24+FIND("impact environnemental:",J126,1),3)),"",MID(J126,24+FIND("impact environnemental:",J126,1),3))</f>
        <v>non</v>
      </c>
      <c r="P126" s="62" t="str">
        <f>IF(ISERROR(MID(J126,25+FIND("performance énergétique:",J126,1),3)),"",MID(J126,25+FIND("performance énergétique:",J126,1),3))</f>
        <v>non</v>
      </c>
      <c r="Q126" s="62" t="str">
        <f>IF(ISERROR(MID(J126,20+FIND("consommation d'eau:",J126,1),3)),"",MID(J126,20+FIND("consommation d'eau:",J126,1),3))</f>
        <v>non</v>
      </c>
      <c r="R126" s="62" t="str">
        <f>IF(ISERROR(MID(J126,22+FIND("rénover mon bâtiment:",J126,1),3)),"",MID(J126,22+FIND("rénover mon bâtiment:",J126,1),3))</f>
        <v>non</v>
      </c>
      <c r="S126" s="62" t="str">
        <f>IF(ISERROR(MID(J126,21+FIND("la mobilité durable:",J126,1),3)),"",MID(J126,21+FIND("la mobilité durable:",J126,1),3))</f>
        <v>non</v>
      </c>
      <c r="T126" s="62" t="str">
        <f>IF(ISERROR(MID(J126,21+FIND("gestion des déchets:",J126,1),3)),"",MID(J126,21+FIND("gestion des déchets:",J126,1),3))</f>
        <v>non</v>
      </c>
      <c r="U126" s="62" t="str">
        <f>IF(ISERROR(MID(J126,17+FIND("l'écoconception:",J126,1),3)),"",MID(J126,17+FIND("l'écoconception:",J126,1),3))</f>
        <v>oui</v>
      </c>
      <c r="V126" s="62" t="str">
        <f>IF(ISERROR(MID(J126,20+FIND("former ou recruter:",J126,1),3)),"",MID(J126,20+FIND("former ou recruter:",J126,1),3))</f>
        <v>non</v>
      </c>
      <c r="W126" s="63"/>
      <c r="X126" s="41"/>
      <c r="Y126" s="41"/>
      <c r="Z126" s="41"/>
      <c r="AA126" s="41"/>
      <c r="AB126" s="41"/>
      <c r="AC126" s="43">
        <v>45264</v>
      </c>
      <c r="AD126" s="66" t="s">
        <v>764</v>
      </c>
      <c r="AE126" s="90" t="s">
        <v>73</v>
      </c>
      <c r="AF126" s="88" t="str">
        <f>IF(ISNA(VLOOKUP(E126,Tableau13[[SIRET]:[Statut de la mise en relation]],6,FALSE)),"",VLOOKUP(E126,Tableau13[[SIRET]:[Statut de la mise en relation]],6,FALSE))</f>
        <v/>
      </c>
      <c r="AG126" s="88"/>
      <c r="AH126" s="33"/>
      <c r="AI126" s="33"/>
      <c r="AJ126" s="33"/>
      <c r="AK126" s="39"/>
      <c r="AL126" s="39"/>
      <c r="AM126" s="40"/>
    </row>
    <row r="127" spans="1:39" ht="16.5" customHeight="1">
      <c r="A127" s="30">
        <v>45261</v>
      </c>
      <c r="B127" s="31" t="s">
        <v>1042</v>
      </c>
      <c r="C127" s="31" t="s">
        <v>1043</v>
      </c>
      <c r="D127" s="31" t="s">
        <v>96</v>
      </c>
      <c r="E127" s="32">
        <v>79740826700012</v>
      </c>
      <c r="F127" s="33" t="s">
        <v>1044</v>
      </c>
      <c r="G127" s="50" t="s">
        <v>1045</v>
      </c>
      <c r="H127" s="35">
        <v>555950774</v>
      </c>
      <c r="I127" s="31" t="s">
        <v>1046</v>
      </c>
      <c r="J127" s="31" t="s">
        <v>1047</v>
      </c>
      <c r="K127" s="33" t="s">
        <v>433</v>
      </c>
      <c r="L127" s="33"/>
      <c r="M127" s="41" t="s">
        <v>701</v>
      </c>
      <c r="N127" s="42" t="str">
        <f>MID(J127,12,8)</f>
        <v xml:space="preserve">precise </v>
      </c>
      <c r="O127" s="62" t="str">
        <f>IF(ISERROR(MID(J127,24+FIND("impact environnemental:",J127,1),3)),"",MID(J127,24+FIND("impact environnemental:",J127,1),3))</f>
        <v>non</v>
      </c>
      <c r="P127" s="62" t="str">
        <f>IF(ISERROR(MID(J127,25+FIND("performance énergétique:",J127,1),3)),"",MID(J127,25+FIND("performance énergétique:",J127,1),3))</f>
        <v>non</v>
      </c>
      <c r="Q127" s="62" t="str">
        <f>IF(ISERROR(MID(J127,20+FIND("consommation d'eau:",J127,1),3)),"",MID(J127,20+FIND("consommation d'eau:",J127,1),3))</f>
        <v>non</v>
      </c>
      <c r="R127" s="62" t="str">
        <f>IF(ISERROR(MID(J127,22+FIND("rénover mon bâtiment:",J127,1),3)),"",MID(J127,22+FIND("rénover mon bâtiment:",J127,1),3))</f>
        <v>non</v>
      </c>
      <c r="S127" s="62" t="str">
        <f>IF(ISERROR(MID(J127,21+FIND("la mobilité durable:",J127,1),3)),"",MID(J127,21+FIND("la mobilité durable:",J127,1),3))</f>
        <v>oui</v>
      </c>
      <c r="T127" s="62" t="str">
        <f>IF(ISERROR(MID(J127,21+FIND("gestion des déchets:",J127,1),3)),"",MID(J127,21+FIND("gestion des déchets:",J127,1),3))</f>
        <v>non</v>
      </c>
      <c r="U127" s="62" t="str">
        <f>IF(ISERROR(MID(J127,17+FIND("l'écoconception:",J127,1),3)),"",MID(J127,17+FIND("l'écoconception:",J127,1),3))</f>
        <v>non</v>
      </c>
      <c r="V127" s="62" t="str">
        <f>IF(ISERROR(MID(J127,20+FIND("former ou recruter:",J127,1),3)),"",MID(J127,20+FIND("former ou recruter:",J127,1),3))</f>
        <v>non</v>
      </c>
      <c r="W127" s="93"/>
      <c r="X127" s="41"/>
      <c r="Y127" s="41"/>
      <c r="Z127" s="41" t="s">
        <v>661</v>
      </c>
      <c r="AA127" s="41" t="s">
        <v>1048</v>
      </c>
      <c r="AB127" s="41"/>
      <c r="AC127" s="43">
        <v>45261</v>
      </c>
      <c r="AD127" s="68" t="s">
        <v>778</v>
      </c>
      <c r="AE127" s="88" t="s">
        <v>53</v>
      </c>
      <c r="AF127" s="88" t="str">
        <f>IF(ISNA(VLOOKUP(E127,Tableau13[[SIRET]:[Statut de la mise en relation]],6,FALSE)),"",VLOOKUP(E127,Tableau13[[SIRET]:[Statut de la mise en relation]],6,FALSE))</f>
        <v>Pris en charge</v>
      </c>
      <c r="AG127" s="88"/>
      <c r="AH127" s="33" t="s">
        <v>42</v>
      </c>
      <c r="AI127" s="45" t="s">
        <v>1049</v>
      </c>
      <c r="AJ127" s="33" t="s">
        <v>55</v>
      </c>
      <c r="AK127" s="39"/>
      <c r="AL127" s="39"/>
      <c r="AM127" s="40"/>
    </row>
    <row r="128" spans="1:39" ht="16.5" customHeight="1">
      <c r="A128" s="30">
        <v>45261</v>
      </c>
      <c r="B128" s="31" t="s">
        <v>1050</v>
      </c>
      <c r="C128" s="31" t="s">
        <v>1051</v>
      </c>
      <c r="D128" s="31" t="s">
        <v>1052</v>
      </c>
      <c r="E128" s="32"/>
      <c r="F128" s="33"/>
      <c r="G128" s="50" t="s">
        <v>1053</v>
      </c>
      <c r="H128" s="35">
        <v>683186310</v>
      </c>
      <c r="I128" s="31" t="s">
        <v>1054</v>
      </c>
      <c r="J128" s="31" t="s">
        <v>1055</v>
      </c>
      <c r="K128" s="33" t="s">
        <v>114</v>
      </c>
      <c r="L128" s="33"/>
      <c r="M128" s="41" t="s">
        <v>670</v>
      </c>
      <c r="N128" s="42" t="str">
        <f>MID(J128,12,8)</f>
        <v xml:space="preserve">precise </v>
      </c>
      <c r="O128" s="62" t="str">
        <f>IF(ISERROR(MID(J128,24+FIND("impact environnemental:",J128,1),3)),"",MID(J128,24+FIND("impact environnemental:",J128,1),3))</f>
        <v>non</v>
      </c>
      <c r="P128" s="62" t="str">
        <f>IF(ISERROR(MID(J128,25+FIND("performance énergétique:",J128,1),3)),"",MID(J128,25+FIND("performance énergétique:",J128,1),3))</f>
        <v>non</v>
      </c>
      <c r="Q128" s="62" t="str">
        <f>IF(ISERROR(MID(J128,20+FIND("consommation d'eau:",J128,1),3)),"",MID(J128,20+FIND("consommation d'eau:",J128,1),3))</f>
        <v>non</v>
      </c>
      <c r="R128" s="62" t="str">
        <f>IF(ISERROR(MID(J128,22+FIND("rénover mon bâtiment:",J128,1),3)),"",MID(J128,22+FIND("rénover mon bâtiment:",J128,1),3))</f>
        <v>non</v>
      </c>
      <c r="S128" s="62" t="str">
        <f>IF(ISERROR(MID(J128,21+FIND("la mobilité durable:",J128,1),3)),"",MID(J128,21+FIND("la mobilité durable:",J128,1),3))</f>
        <v>non</v>
      </c>
      <c r="T128" s="62" t="str">
        <f>IF(ISERROR(MID(J128,21+FIND("gestion des déchets:",J128,1),3)),"",MID(J128,21+FIND("gestion des déchets:",J128,1),3))</f>
        <v>non</v>
      </c>
      <c r="U128" s="62" t="str">
        <f>IF(ISERROR(MID(J128,17+FIND("l'écoconception:",J128,1),3)),"",MID(J128,17+FIND("l'écoconception:",J128,1),3))</f>
        <v>oui</v>
      </c>
      <c r="V128" s="62" t="str">
        <f>IF(ISERROR(MID(J128,20+FIND("former ou recruter:",J128,1),3)),"",MID(J128,20+FIND("former ou recruter:",J128,1),3))</f>
        <v>non</v>
      </c>
      <c r="W128" s="93"/>
      <c r="X128" s="41" t="s">
        <v>949</v>
      </c>
      <c r="Y128" s="41"/>
      <c r="Z128" s="41"/>
      <c r="AA128" s="41"/>
      <c r="AB128" s="41"/>
      <c r="AC128" s="43">
        <v>45265</v>
      </c>
      <c r="AD128" s="38" t="s">
        <v>807</v>
      </c>
      <c r="AE128" s="88" t="s">
        <v>203</v>
      </c>
      <c r="AF128" s="88" t="str">
        <f>IF(ISNA(VLOOKUP(E128,Tableau13[[SIRET]:[Statut de la mise en relation]],6,FALSE)),"",VLOOKUP(E128,Tableau13[[SIRET]:[Statut de la mise en relation]],6,FALSE))</f>
        <v/>
      </c>
      <c r="AG128" s="88"/>
      <c r="AH128" s="33"/>
      <c r="AI128" s="33"/>
      <c r="AJ128" s="33"/>
      <c r="AK128" s="39"/>
      <c r="AL128" s="39"/>
      <c r="AM128" s="40"/>
    </row>
    <row r="129" spans="1:39" ht="16.5" customHeight="1">
      <c r="A129" s="30">
        <v>45261</v>
      </c>
      <c r="B129" s="31" t="s">
        <v>1056</v>
      </c>
      <c r="C129" s="31" t="s">
        <v>1057</v>
      </c>
      <c r="D129" s="31" t="s">
        <v>329</v>
      </c>
      <c r="E129" s="32"/>
      <c r="F129" s="33"/>
      <c r="G129" s="50" t="s">
        <v>913</v>
      </c>
      <c r="H129" s="35">
        <v>613525155</v>
      </c>
      <c r="I129" s="31" t="s">
        <v>365</v>
      </c>
      <c r="J129" s="31" t="s">
        <v>1058</v>
      </c>
      <c r="K129" s="33" t="s">
        <v>114</v>
      </c>
      <c r="L129" s="33"/>
      <c r="M129" s="41" t="s">
        <v>670</v>
      </c>
      <c r="N129" s="42" t="str">
        <f>MID(J129,12,8)</f>
        <v xml:space="preserve">precise </v>
      </c>
      <c r="O129" s="62" t="str">
        <f>IF(ISERROR(MID(J129,24+FIND("impact environnemental:",J129,1),3)),"",MID(J129,24+FIND("impact environnemental:",J129,1),3))</f>
        <v>non</v>
      </c>
      <c r="P129" s="62" t="str">
        <f>IF(ISERROR(MID(J129,25+FIND("performance énergétique:",J129,1),3)),"",MID(J129,25+FIND("performance énergétique:",J129,1),3))</f>
        <v>non</v>
      </c>
      <c r="Q129" s="62" t="str">
        <f>IF(ISERROR(MID(J129,20+FIND("consommation d'eau:",J129,1),3)),"",MID(J129,20+FIND("consommation d'eau:",J129,1),3))</f>
        <v>non</v>
      </c>
      <c r="R129" s="62" t="str">
        <f>IF(ISERROR(MID(J129,22+FIND("rénover mon bâtiment:",J129,1),3)),"",MID(J129,22+FIND("rénover mon bâtiment:",J129,1),3))</f>
        <v>non</v>
      </c>
      <c r="S129" s="62" t="str">
        <f>IF(ISERROR(MID(J129,21+FIND("la mobilité durable:",J129,1),3)),"",MID(J129,21+FIND("la mobilité durable:",J129,1),3))</f>
        <v>non</v>
      </c>
      <c r="T129" s="62" t="str">
        <f>IF(ISERROR(MID(J129,21+FIND("gestion des déchets:",J129,1),3)),"",MID(J129,21+FIND("gestion des déchets:",J129,1),3))</f>
        <v>oui</v>
      </c>
      <c r="U129" s="62" t="str">
        <f>IF(ISERROR(MID(J129,17+FIND("l'écoconception:",J129,1),3)),"",MID(J129,17+FIND("l'écoconception:",J129,1),3))</f>
        <v>non</v>
      </c>
      <c r="V129" s="62" t="str">
        <f>IF(ISERROR(MID(J129,20+FIND("former ou recruter:",J129,1),3)),"",MID(J129,20+FIND("former ou recruter:",J129,1),3))</f>
        <v>non</v>
      </c>
      <c r="W129" s="93"/>
      <c r="X129" s="41"/>
      <c r="Y129" s="41"/>
      <c r="Z129" s="41" t="s">
        <v>1059</v>
      </c>
      <c r="AA129" s="41"/>
      <c r="AB129" s="41"/>
      <c r="AC129" s="38" t="s">
        <v>1060</v>
      </c>
      <c r="AD129" s="47" t="s">
        <v>672</v>
      </c>
      <c r="AE129" s="88" t="s">
        <v>673</v>
      </c>
      <c r="AF129" s="88" t="str">
        <f>IF(ISNA(VLOOKUP(E129,Tableau13[[SIRET]:[Statut de la mise en relation]],6,FALSE)),"",VLOOKUP(E129,Tableau13[[SIRET]:[Statut de la mise en relation]],6,FALSE))</f>
        <v/>
      </c>
      <c r="AG129" s="88"/>
      <c r="AH129" s="33"/>
      <c r="AI129" s="33"/>
      <c r="AJ129" s="33"/>
      <c r="AK129" s="39"/>
      <c r="AL129" s="39"/>
      <c r="AM129" s="40"/>
    </row>
    <row r="130" spans="1:39" ht="16.5" customHeight="1">
      <c r="A130" s="30">
        <v>45261</v>
      </c>
      <c r="B130" s="31" t="s">
        <v>1061</v>
      </c>
      <c r="C130" s="31" t="s">
        <v>1062</v>
      </c>
      <c r="D130" s="31" t="s">
        <v>1063</v>
      </c>
      <c r="E130" s="32">
        <v>51400512300062</v>
      </c>
      <c r="F130" s="33" t="s">
        <v>1064</v>
      </c>
      <c r="G130" s="50" t="s">
        <v>1065</v>
      </c>
      <c r="H130" s="35">
        <v>680457154</v>
      </c>
      <c r="I130" s="31" t="s">
        <v>761</v>
      </c>
      <c r="J130" s="31" t="s">
        <v>1066</v>
      </c>
      <c r="K130" s="33" t="s">
        <v>135</v>
      </c>
      <c r="L130" s="33"/>
      <c r="M130" s="41" t="s">
        <v>878</v>
      </c>
      <c r="N130" s="42" t="str">
        <f>MID(J130,12,8)</f>
        <v xml:space="preserve">unknown </v>
      </c>
      <c r="O130" s="62" t="str">
        <f>IF(ISERROR(MID(J130,24+FIND("impact environnemental:",J130,1),3)),"",MID(J130,24+FIND("impact environnemental:",J130,1),3))</f>
        <v>oui</v>
      </c>
      <c r="P130" s="62" t="str">
        <f>IF(ISERROR(MID(J130,25+FIND("performance énergétique:",J130,1),3)),"",MID(J130,25+FIND("performance énergétique:",J130,1),3))</f>
        <v>oui</v>
      </c>
      <c r="Q130" s="62" t="str">
        <f>IF(ISERROR(MID(J130,20+FIND("consommation d'eau:",J130,1),3)),"",MID(J130,20+FIND("consommation d'eau:",J130,1),3))</f>
        <v>oui</v>
      </c>
      <c r="R130" s="62" t="str">
        <f>IF(ISERROR(MID(J130,22+FIND("rénover mon bâtiment:",J130,1),3)),"",MID(J130,22+FIND("rénover mon bâtiment:",J130,1),3))</f>
        <v/>
      </c>
      <c r="S130" s="62" t="str">
        <f>IF(ISERROR(MID(J130,21+FIND("la mobilité durable:",J130,1),3)),"",MID(J130,21+FIND("la mobilité durable:",J130,1),3))</f>
        <v/>
      </c>
      <c r="T130" s="62" t="str">
        <f>IF(ISERROR(MID(J130,21+FIND("gestion des déchets:",J130,1),3)),"",MID(J130,21+FIND("gestion des déchets:",J130,1),3))</f>
        <v>oui</v>
      </c>
      <c r="U130" s="62" t="str">
        <f>IF(ISERROR(MID(J130,17+FIND("l'écoconception:",J130,1),3)),"",MID(J130,17+FIND("l'écoconception:",J130,1),3))</f>
        <v>oui</v>
      </c>
      <c r="V130" s="62" t="str">
        <f>IF(ISERROR(MID(J130,20+FIND("former ou recruter:",J130,1),3)),"",MID(J130,20+FIND("former ou recruter:",J130,1),3))</f>
        <v/>
      </c>
      <c r="W130" s="63"/>
      <c r="X130" s="41"/>
      <c r="Y130" s="41"/>
      <c r="Z130" s="41"/>
      <c r="AA130" s="41"/>
      <c r="AB130" s="41"/>
      <c r="AC130" s="43">
        <v>45264</v>
      </c>
      <c r="AD130" s="66" t="s">
        <v>764</v>
      </c>
      <c r="AE130" s="90" t="s">
        <v>73</v>
      </c>
      <c r="AF130" s="88" t="str">
        <f>IF(ISNA(VLOOKUP(E130,Tableau13[[SIRET]:[Statut de la mise en relation]],6,FALSE)),"",VLOOKUP(E130,Tableau13[[SIRET]:[Statut de la mise en relation]],6,FALSE))</f>
        <v/>
      </c>
      <c r="AG130" s="88"/>
      <c r="AH130" s="33"/>
      <c r="AI130" s="33"/>
      <c r="AJ130" s="33"/>
      <c r="AK130" s="39"/>
      <c r="AL130" s="39"/>
      <c r="AM130" s="40"/>
    </row>
    <row r="131" spans="1:39" ht="16.5" customHeight="1">
      <c r="A131" s="30">
        <v>45261</v>
      </c>
      <c r="B131" s="31" t="s">
        <v>1067</v>
      </c>
      <c r="C131" s="31" t="s">
        <v>921</v>
      </c>
      <c r="D131" s="31" t="s">
        <v>689</v>
      </c>
      <c r="E131" s="32">
        <v>84439966700022</v>
      </c>
      <c r="F131" s="33" t="s">
        <v>1068</v>
      </c>
      <c r="G131" s="50" t="s">
        <v>1069</v>
      </c>
      <c r="H131" s="35">
        <v>603401387</v>
      </c>
      <c r="I131" s="31" t="s">
        <v>659</v>
      </c>
      <c r="J131" s="31" t="s">
        <v>1070</v>
      </c>
      <c r="K131" s="33" t="s">
        <v>433</v>
      </c>
      <c r="L131" s="33"/>
      <c r="M131" s="41" t="s">
        <v>701</v>
      </c>
      <c r="N131" s="42" t="str">
        <f>MID(J131,12,8)</f>
        <v xml:space="preserve">precise </v>
      </c>
      <c r="O131" s="62" t="str">
        <f>IF(ISERROR(MID(J131,24+FIND("impact environnemental:",J131,1),3)),"",MID(J131,24+FIND("impact environnemental:",J131,1),3))</f>
        <v>non</v>
      </c>
      <c r="P131" s="62" t="str">
        <f>IF(ISERROR(MID(J131,25+FIND("performance énergétique:",J131,1),3)),"",MID(J131,25+FIND("performance énergétique:",J131,1),3))</f>
        <v>non</v>
      </c>
      <c r="Q131" s="62" t="str">
        <f>IF(ISERROR(MID(J131,20+FIND("consommation d'eau:",J131,1),3)),"",MID(J131,20+FIND("consommation d'eau:",J131,1),3))</f>
        <v>non</v>
      </c>
      <c r="R131" s="62" t="str">
        <f>IF(ISERROR(MID(J131,22+FIND("rénover mon bâtiment:",J131,1),3)),"",MID(J131,22+FIND("rénover mon bâtiment:",J131,1),3))</f>
        <v>oui</v>
      </c>
      <c r="S131" s="62" t="str">
        <f>IF(ISERROR(MID(J131,21+FIND("la mobilité durable:",J131,1),3)),"",MID(J131,21+FIND("la mobilité durable:",J131,1),3))</f>
        <v>non</v>
      </c>
      <c r="T131" s="62" t="str">
        <f>IF(ISERROR(MID(J131,21+FIND("gestion des déchets:",J131,1),3)),"",MID(J131,21+FIND("gestion des déchets:",J131,1),3))</f>
        <v>non</v>
      </c>
      <c r="U131" s="62" t="str">
        <f>IF(ISERROR(MID(J131,17+FIND("l'écoconception:",J131,1),3)),"",MID(J131,17+FIND("l'écoconception:",J131,1),3))</f>
        <v>non</v>
      </c>
      <c r="V131" s="62" t="str">
        <f>IF(ISERROR(MID(J131,20+FIND("former ou recruter:",J131,1),3)),"",MID(J131,20+FIND("former ou recruter:",J131,1),3))</f>
        <v>non</v>
      </c>
      <c r="W131" s="93"/>
      <c r="X131" s="41"/>
      <c r="Y131" s="41"/>
      <c r="Z131" s="41" t="s">
        <v>661</v>
      </c>
      <c r="AA131" s="41" t="s">
        <v>662</v>
      </c>
      <c r="AB131" s="41"/>
      <c r="AC131" s="43">
        <v>45261</v>
      </c>
      <c r="AD131" s="44" t="s">
        <v>41</v>
      </c>
      <c r="AE131" s="88" t="s">
        <v>41</v>
      </c>
      <c r="AF131" s="88" t="str">
        <f>IF(ISNA(VLOOKUP(E131,Tableau13[[SIRET]:[Statut de la mise en relation]],6,FALSE)),"",VLOOKUP(E131,Tableau13[[SIRET]:[Statut de la mise en relation]],6,FALSE))</f>
        <v>Pris en charge</v>
      </c>
      <c r="AG131" s="88"/>
      <c r="AH131" s="33" t="s">
        <v>150</v>
      </c>
      <c r="AI131" s="45" t="s">
        <v>1071</v>
      </c>
      <c r="AJ131" s="33" t="s">
        <v>91</v>
      </c>
      <c r="AK131" s="39" t="s">
        <v>1072</v>
      </c>
      <c r="AL131" s="39"/>
      <c r="AM131" s="40"/>
    </row>
    <row r="132" spans="1:39" ht="16.5" customHeight="1">
      <c r="A132" s="30">
        <v>45261</v>
      </c>
      <c r="B132" s="31" t="s">
        <v>1073</v>
      </c>
      <c r="C132" s="31" t="s">
        <v>1074</v>
      </c>
      <c r="D132" s="31" t="s">
        <v>1075</v>
      </c>
      <c r="E132" s="32">
        <v>92036391800029</v>
      </c>
      <c r="F132" s="33" t="s">
        <v>1076</v>
      </c>
      <c r="G132" s="50" t="s">
        <v>1077</v>
      </c>
      <c r="H132" s="35">
        <v>652010724</v>
      </c>
      <c r="I132" s="31" t="s">
        <v>113</v>
      </c>
      <c r="J132" s="31" t="s">
        <v>1078</v>
      </c>
      <c r="K132" s="33" t="s">
        <v>114</v>
      </c>
      <c r="L132" s="33"/>
      <c r="M132" s="41" t="s">
        <v>670</v>
      </c>
      <c r="N132" s="42" t="str">
        <f>MID(J132,12,8)</f>
        <v xml:space="preserve">unknown </v>
      </c>
      <c r="O132" s="62" t="str">
        <f>IF(ISERROR(MID(J132,24+FIND("impact environnemental:",J132,1),3)),"",MID(J132,24+FIND("impact environnemental:",J132,1),3))</f>
        <v>oui</v>
      </c>
      <c r="P132" s="62" t="str">
        <f>IF(ISERROR(MID(J132,25+FIND("performance énergétique:",J132,1),3)),"",MID(J132,25+FIND("performance énergétique:",J132,1),3))</f>
        <v>oui</v>
      </c>
      <c r="Q132" s="62" t="str">
        <f>IF(ISERROR(MID(J132,20+FIND("consommation d'eau:",J132,1),3)),"",MID(J132,20+FIND("consommation d'eau:",J132,1),3))</f>
        <v>non</v>
      </c>
      <c r="R132" s="62" t="str">
        <f>IF(ISERROR(MID(J132,22+FIND("rénover mon bâtiment:",J132,1),3)),"",MID(J132,22+FIND("rénover mon bâtiment:",J132,1),3))</f>
        <v/>
      </c>
      <c r="S132" s="62" t="str">
        <f>IF(ISERROR(MID(J132,21+FIND("la mobilité durable:",J132,1),3)),"",MID(J132,21+FIND("la mobilité durable:",J132,1),3))</f>
        <v/>
      </c>
      <c r="T132" s="62" t="str">
        <f>IF(ISERROR(MID(J132,21+FIND("gestion des déchets:",J132,1),3)),"",MID(J132,21+FIND("gestion des déchets:",J132,1),3))</f>
        <v>non</v>
      </c>
      <c r="U132" s="62" t="str">
        <f>IF(ISERROR(MID(J132,17+FIND("l'écoconception:",J132,1),3)),"",MID(J132,17+FIND("l'écoconception:",J132,1),3))</f>
        <v>oui</v>
      </c>
      <c r="V132" s="62" t="str">
        <f>IF(ISERROR(MID(J132,20+FIND("former ou recruter:",J132,1),3)),"",MID(J132,20+FIND("former ou recruter:",J132,1),3))</f>
        <v/>
      </c>
      <c r="W132" s="93"/>
      <c r="X132" s="41"/>
      <c r="Y132" s="41"/>
      <c r="Z132" s="41" t="s">
        <v>1079</v>
      </c>
      <c r="AA132" s="41" t="s">
        <v>1080</v>
      </c>
      <c r="AB132" s="41"/>
      <c r="AC132" s="43">
        <v>45272</v>
      </c>
      <c r="AD132" s="44" t="s">
        <v>41</v>
      </c>
      <c r="AE132" s="88" t="s">
        <v>41</v>
      </c>
      <c r="AF132" s="88" t="str">
        <f>IF(ISNA(VLOOKUP(E132,Tableau13[[SIRET]:[Statut de la mise en relation]],6,FALSE)),"",VLOOKUP(E132,Tableau13[[SIRET]:[Statut de la mise en relation]],6,FALSE))</f>
        <v>Aide proposée</v>
      </c>
      <c r="AG132" s="88"/>
      <c r="AH132" s="33" t="s">
        <v>42</v>
      </c>
      <c r="AI132" s="33" t="s">
        <v>1081</v>
      </c>
      <c r="AJ132" s="33" t="s">
        <v>496</v>
      </c>
      <c r="AK132" s="39" t="s">
        <v>1082</v>
      </c>
      <c r="AL132" s="39"/>
      <c r="AM132" s="40"/>
    </row>
    <row r="133" spans="1:39" ht="16.5" customHeight="1">
      <c r="A133" s="30">
        <v>45262</v>
      </c>
      <c r="B133" s="31" t="s">
        <v>1083</v>
      </c>
      <c r="C133" s="31" t="s">
        <v>1084</v>
      </c>
      <c r="D133" s="31" t="s">
        <v>1085</v>
      </c>
      <c r="E133" s="32">
        <v>91459118500014</v>
      </c>
      <c r="F133" s="33" t="s">
        <v>1086</v>
      </c>
      <c r="G133" s="50" t="s">
        <v>1087</v>
      </c>
      <c r="H133" s="35">
        <v>698571277</v>
      </c>
      <c r="I133" s="31" t="s">
        <v>477</v>
      </c>
      <c r="J133" s="31" t="s">
        <v>1088</v>
      </c>
      <c r="K133" s="33" t="s">
        <v>114</v>
      </c>
      <c r="L133" s="33"/>
      <c r="M133" s="41" t="s">
        <v>670</v>
      </c>
      <c r="N133" s="42" t="str">
        <f>MID(J133,12,8)</f>
        <v xml:space="preserve">unknown </v>
      </c>
      <c r="O133" s="62" t="str">
        <f>IF(ISERROR(MID(J133,24+FIND("impact environnemental:",J133,1),3)),"",MID(J133,24+FIND("impact environnemental:",J133,1),3))</f>
        <v>oui</v>
      </c>
      <c r="P133" s="62" t="str">
        <f>IF(ISERROR(MID(J133,25+FIND("performance énergétique:",J133,1),3)),"",MID(J133,25+FIND("performance énergétique:",J133,1),3))</f>
        <v>oui</v>
      </c>
      <c r="Q133" s="62" t="str">
        <f>IF(ISERROR(MID(J133,20+FIND("consommation d'eau:",J133,1),3)),"",MID(J133,20+FIND("consommation d'eau:",J133,1),3))</f>
        <v>oui</v>
      </c>
      <c r="R133" s="62" t="str">
        <f>IF(ISERROR(MID(J133,22+FIND("rénover mon bâtiment:",J133,1),3)),"",MID(J133,22+FIND("rénover mon bâtiment:",J133,1),3))</f>
        <v/>
      </c>
      <c r="S133" s="62" t="str">
        <f>IF(ISERROR(MID(J133,21+FIND("la mobilité durable:",J133,1),3)),"",MID(J133,21+FIND("la mobilité durable:",J133,1),3))</f>
        <v/>
      </c>
      <c r="T133" s="62" t="str">
        <f>IF(ISERROR(MID(J133,21+FIND("gestion des déchets:",J133,1),3)),"",MID(J133,21+FIND("gestion des déchets:",J133,1),3))</f>
        <v>oui</v>
      </c>
      <c r="U133" s="62" t="str">
        <f>IF(ISERROR(MID(J133,17+FIND("l'écoconception:",J133,1),3)),"",MID(J133,17+FIND("l'écoconception:",J133,1),3))</f>
        <v>oui</v>
      </c>
      <c r="V133" s="62" t="str">
        <f>IF(ISERROR(MID(J133,20+FIND("former ou recruter:",J133,1),3)),"",MID(J133,20+FIND("former ou recruter:",J133,1),3))</f>
        <v/>
      </c>
      <c r="W133" s="93"/>
      <c r="X133" s="41" t="s">
        <v>821</v>
      </c>
      <c r="Y133" s="41"/>
      <c r="Z133" s="41"/>
      <c r="AA133" s="41"/>
      <c r="AB133" s="41"/>
      <c r="AC133" s="38"/>
      <c r="AD133" s="68" t="s">
        <v>222</v>
      </c>
      <c r="AE133" s="88" t="s">
        <v>53</v>
      </c>
      <c r="AF133" s="88" t="str">
        <f>IF(ISNA(VLOOKUP(E133,Tableau13[[SIRET]:[Statut de la mise en relation]],6,FALSE)),"",VLOOKUP(E133,Tableau13[[SIRET]:[Statut de la mise en relation]],6,FALSE))</f>
        <v/>
      </c>
      <c r="AG133" s="88"/>
      <c r="AH133" s="33"/>
      <c r="AI133" s="33"/>
      <c r="AJ133" s="33"/>
      <c r="AK133" s="39"/>
      <c r="AL133" s="39"/>
      <c r="AM133" s="40"/>
    </row>
    <row r="134" spans="1:39" ht="16.5" customHeight="1">
      <c r="A134" s="30">
        <v>45262</v>
      </c>
      <c r="B134" s="31" t="s">
        <v>1089</v>
      </c>
      <c r="C134" s="31" t="s">
        <v>1090</v>
      </c>
      <c r="D134" s="31" t="s">
        <v>87</v>
      </c>
      <c r="E134" s="32">
        <v>83861084800072</v>
      </c>
      <c r="F134" s="33" t="s">
        <v>1091</v>
      </c>
      <c r="G134" s="50" t="s">
        <v>1092</v>
      </c>
      <c r="H134" s="35">
        <v>693208653</v>
      </c>
      <c r="I134" s="31" t="s">
        <v>477</v>
      </c>
      <c r="J134" s="31" t="s">
        <v>1093</v>
      </c>
      <c r="K134" s="33" t="s">
        <v>114</v>
      </c>
      <c r="L134" s="33"/>
      <c r="M134" s="41" t="s">
        <v>670</v>
      </c>
      <c r="N134" s="42" t="str">
        <f>MID(J134,12,8)</f>
        <v xml:space="preserve">unknown </v>
      </c>
      <c r="O134" s="62" t="str">
        <f>IF(ISERROR(MID(J134,24+FIND("impact environnemental:",J134,1),3)),"",MID(J134,24+FIND("impact environnemental:",J134,1),3))</f>
        <v>oui</v>
      </c>
      <c r="P134" s="62" t="str">
        <f>IF(ISERROR(MID(J134,25+FIND("performance énergétique:",J134,1),3)),"",MID(J134,25+FIND("performance énergétique:",J134,1),3))</f>
        <v>oui</v>
      </c>
      <c r="Q134" s="62" t="str">
        <f>IF(ISERROR(MID(J134,20+FIND("consommation d'eau:",J134,1),3)),"",MID(J134,20+FIND("consommation d'eau:",J134,1),3))</f>
        <v>non</v>
      </c>
      <c r="R134" s="62" t="str">
        <f>IF(ISERROR(MID(J134,22+FIND("rénover mon bâtiment:",J134,1),3)),"",MID(J134,22+FIND("rénover mon bâtiment:",J134,1),3))</f>
        <v/>
      </c>
      <c r="S134" s="62" t="str">
        <f>IF(ISERROR(MID(J134,21+FIND("la mobilité durable:",J134,1),3)),"",MID(J134,21+FIND("la mobilité durable:",J134,1),3))</f>
        <v/>
      </c>
      <c r="T134" s="62" t="str">
        <f>IF(ISERROR(MID(J134,21+FIND("gestion des déchets:",J134,1),3)),"",MID(J134,21+FIND("gestion des déchets:",J134,1),3))</f>
        <v>oui</v>
      </c>
      <c r="U134" s="62" t="str">
        <f>IF(ISERROR(MID(J134,17+FIND("l'écoconception:",J134,1),3)),"",MID(J134,17+FIND("l'écoconception:",J134,1),3))</f>
        <v>oui</v>
      </c>
      <c r="V134" s="62" t="str">
        <f>IF(ISERROR(MID(J134,20+FIND("former ou recruter:",J134,1),3)),"",MID(J134,20+FIND("former ou recruter:",J134,1),3))</f>
        <v/>
      </c>
      <c r="W134" s="93"/>
      <c r="X134" s="41" t="s">
        <v>821</v>
      </c>
      <c r="Y134" s="41"/>
      <c r="Z134" s="41"/>
      <c r="AA134" s="41"/>
      <c r="AB134" s="41"/>
      <c r="AC134" s="38"/>
      <c r="AD134" s="68" t="s">
        <v>222</v>
      </c>
      <c r="AE134" s="88" t="s">
        <v>53</v>
      </c>
      <c r="AF134" s="88" t="str">
        <f>IF(ISNA(VLOOKUP(E134,Tableau13[[SIRET]:[Statut de la mise en relation]],6,FALSE)),"",VLOOKUP(E134,Tableau13[[SIRET]:[Statut de la mise en relation]],6,FALSE))</f>
        <v/>
      </c>
      <c r="AG134" s="88"/>
      <c r="AH134" s="33"/>
      <c r="AI134" s="33"/>
      <c r="AJ134" s="33"/>
      <c r="AK134" s="39"/>
      <c r="AL134" s="39"/>
      <c r="AM134" s="40"/>
    </row>
    <row r="135" spans="1:39" ht="16.5" customHeight="1">
      <c r="A135" s="30">
        <v>45262</v>
      </c>
      <c r="B135" s="31" t="s">
        <v>1094</v>
      </c>
      <c r="C135" s="31" t="s">
        <v>1095</v>
      </c>
      <c r="D135" s="31" t="s">
        <v>1096</v>
      </c>
      <c r="E135" s="32">
        <v>40013262700011</v>
      </c>
      <c r="F135" s="33" t="s">
        <v>1097</v>
      </c>
      <c r="G135" s="50" t="s">
        <v>1098</v>
      </c>
      <c r="H135" s="35">
        <v>649605749</v>
      </c>
      <c r="I135" s="31" t="s">
        <v>477</v>
      </c>
      <c r="J135" s="31" t="s">
        <v>1099</v>
      </c>
      <c r="K135" s="33" t="s">
        <v>114</v>
      </c>
      <c r="L135" s="33"/>
      <c r="M135" s="41" t="s">
        <v>670</v>
      </c>
      <c r="N135" s="42" t="str">
        <f>MID(J135,12,8)</f>
        <v xml:space="preserve">precise </v>
      </c>
      <c r="O135" s="62" t="str">
        <f>IF(ISERROR(MID(J135,24+FIND("impact environnemental:",J135,1),3)),"",MID(J135,24+FIND("impact environnemental:",J135,1),3))</f>
        <v>non</v>
      </c>
      <c r="P135" s="62" t="str">
        <f>IF(ISERROR(MID(J135,25+FIND("performance énergétique:",J135,1),3)),"",MID(J135,25+FIND("performance énergétique:",J135,1),3))</f>
        <v>non</v>
      </c>
      <c r="Q135" s="62" t="str">
        <f>IF(ISERROR(MID(J135,20+FIND("consommation d'eau:",J135,1),3)),"",MID(J135,20+FIND("consommation d'eau:",J135,1),3))</f>
        <v>non</v>
      </c>
      <c r="R135" s="62" t="str">
        <f>IF(ISERROR(MID(J135,22+FIND("rénover mon bâtiment:",J135,1),3)),"",MID(J135,22+FIND("rénover mon bâtiment:",J135,1),3))</f>
        <v>oui</v>
      </c>
      <c r="S135" s="62" t="str">
        <f>IF(ISERROR(MID(J135,21+FIND("la mobilité durable:",J135,1),3)),"",MID(J135,21+FIND("la mobilité durable:",J135,1),3))</f>
        <v>non</v>
      </c>
      <c r="T135" s="62" t="str">
        <f>IF(ISERROR(MID(J135,21+FIND("gestion des déchets:",J135,1),3)),"",MID(J135,21+FIND("gestion des déchets:",J135,1),3))</f>
        <v>non</v>
      </c>
      <c r="U135" s="62" t="str">
        <f>IF(ISERROR(MID(J135,17+FIND("l'écoconception:",J135,1),3)),"",MID(J135,17+FIND("l'écoconception:",J135,1),3))</f>
        <v>non</v>
      </c>
      <c r="V135" s="62" t="str">
        <f>IF(ISERROR(MID(J135,20+FIND("former ou recruter:",J135,1),3)),"",MID(J135,20+FIND("former ou recruter:",J135,1),3))</f>
        <v>non</v>
      </c>
      <c r="W135" s="93"/>
      <c r="X135" s="41" t="s">
        <v>821</v>
      </c>
      <c r="Y135" s="41"/>
      <c r="Z135" s="41"/>
      <c r="AA135" s="41"/>
      <c r="AB135" s="41"/>
      <c r="AC135" s="38"/>
      <c r="AD135" s="68" t="s">
        <v>222</v>
      </c>
      <c r="AE135" s="88" t="s">
        <v>53</v>
      </c>
      <c r="AF135" s="88" t="str">
        <f>IF(ISNA(VLOOKUP(E135,Tableau13[[SIRET]:[Statut de la mise en relation]],6,FALSE)),"",VLOOKUP(E135,Tableau13[[SIRET]:[Statut de la mise en relation]],6,FALSE))</f>
        <v/>
      </c>
      <c r="AG135" s="88"/>
      <c r="AH135" s="33"/>
      <c r="AI135" s="33"/>
      <c r="AJ135" s="33"/>
      <c r="AK135" s="39"/>
      <c r="AL135" s="39"/>
      <c r="AM135" s="40"/>
    </row>
    <row r="136" spans="1:39" ht="16.5" customHeight="1">
      <c r="A136" s="30">
        <v>45262</v>
      </c>
      <c r="B136" s="31" t="s">
        <v>1100</v>
      </c>
      <c r="C136" s="31" t="s">
        <v>1101</v>
      </c>
      <c r="D136" s="31" t="s">
        <v>1102</v>
      </c>
      <c r="E136" s="32">
        <v>49252621500032</v>
      </c>
      <c r="F136" s="33" t="s">
        <v>1103</v>
      </c>
      <c r="G136" s="50" t="s">
        <v>1104</v>
      </c>
      <c r="H136" s="35">
        <v>757843100</v>
      </c>
      <c r="I136" s="31" t="s">
        <v>552</v>
      </c>
      <c r="J136" s="31" t="s">
        <v>1105</v>
      </c>
      <c r="K136" s="33" t="s">
        <v>433</v>
      </c>
      <c r="L136" s="33"/>
      <c r="M136" s="41" t="s">
        <v>701</v>
      </c>
      <c r="N136" s="42" t="str">
        <f>MID(J136,12,8)</f>
        <v xml:space="preserve">unknown </v>
      </c>
      <c r="O136" s="62" t="str">
        <f>IF(ISERROR(MID(J136,24+FIND("impact environnemental:",J136,1),3)),"",MID(J136,24+FIND("impact environnemental:",J136,1),3))</f>
        <v>oui</v>
      </c>
      <c r="P136" s="62" t="str">
        <f>IF(ISERROR(MID(J136,25+FIND("performance énergétique:",J136,1),3)),"",MID(J136,25+FIND("performance énergétique:",J136,1),3))</f>
        <v>oui</v>
      </c>
      <c r="Q136" s="62" t="str">
        <f>IF(ISERROR(MID(J136,20+FIND("consommation d'eau:",J136,1),3)),"",MID(J136,20+FIND("consommation d'eau:",J136,1),3))</f>
        <v>non</v>
      </c>
      <c r="R136" s="62" t="str">
        <f>IF(ISERROR(MID(J136,22+FIND("rénover mon bâtiment:",J136,1),3)),"",MID(J136,22+FIND("rénover mon bâtiment:",J136,1),3))</f>
        <v/>
      </c>
      <c r="S136" s="62" t="str">
        <f>IF(ISERROR(MID(J136,21+FIND("la mobilité durable:",J136,1),3)),"",MID(J136,21+FIND("la mobilité durable:",J136,1),3))</f>
        <v/>
      </c>
      <c r="T136" s="62" t="str">
        <f>IF(ISERROR(MID(J136,21+FIND("gestion des déchets:",J136,1),3)),"",MID(J136,21+FIND("gestion des déchets:",J136,1),3))</f>
        <v>oui</v>
      </c>
      <c r="U136" s="62" t="str">
        <f>IF(ISERROR(MID(J136,17+FIND("l'écoconception:",J136,1),3)),"",MID(J136,17+FIND("l'écoconception:",J136,1),3))</f>
        <v>oui</v>
      </c>
      <c r="V136" s="62" t="str">
        <f>IF(ISERROR(MID(J136,20+FIND("former ou recruter:",J136,1),3)),"",MID(J136,20+FIND("former ou recruter:",J136,1),3))</f>
        <v/>
      </c>
      <c r="W136" s="93"/>
      <c r="X136" s="41" t="s">
        <v>731</v>
      </c>
      <c r="Y136" s="41"/>
      <c r="Z136" s="41"/>
      <c r="AA136" s="41"/>
      <c r="AB136" s="41"/>
      <c r="AC136" s="38"/>
      <c r="AD136" s="68" t="s">
        <v>222</v>
      </c>
      <c r="AE136" s="88" t="s">
        <v>53</v>
      </c>
      <c r="AF136" s="88" t="str">
        <f>IF(ISNA(VLOOKUP(E136,Tableau13[[SIRET]:[Statut de la mise en relation]],6,FALSE)),"",VLOOKUP(E136,Tableau13[[SIRET]:[Statut de la mise en relation]],6,FALSE))</f>
        <v/>
      </c>
      <c r="AG136" s="88"/>
      <c r="AH136" s="33"/>
      <c r="AI136" s="33"/>
      <c r="AJ136" s="33"/>
      <c r="AK136" s="39"/>
      <c r="AL136" s="39"/>
      <c r="AM136" s="40"/>
    </row>
    <row r="137" spans="1:39" ht="16.5" customHeight="1">
      <c r="A137" s="30">
        <v>45262</v>
      </c>
      <c r="B137" s="31" t="s">
        <v>1106</v>
      </c>
      <c r="C137" s="31" t="s">
        <v>1107</v>
      </c>
      <c r="D137" s="31" t="s">
        <v>1108</v>
      </c>
      <c r="E137" s="32">
        <v>92180901800010</v>
      </c>
      <c r="F137" s="33" t="s">
        <v>1109</v>
      </c>
      <c r="G137" s="50" t="s">
        <v>1110</v>
      </c>
      <c r="H137" s="35">
        <v>33619256567</v>
      </c>
      <c r="I137" s="31" t="s">
        <v>552</v>
      </c>
      <c r="J137" s="31" t="s">
        <v>1111</v>
      </c>
      <c r="K137" s="33" t="s">
        <v>433</v>
      </c>
      <c r="L137" s="33"/>
      <c r="M137" s="41" t="s">
        <v>701</v>
      </c>
      <c r="N137" s="42" t="str">
        <f>MID(J137,12,8)</f>
        <v xml:space="preserve">precise </v>
      </c>
      <c r="O137" s="62" t="str">
        <f>IF(ISERROR(MID(J137,24+FIND("impact environnemental:",J137,1),3)),"",MID(J137,24+FIND("impact environnemental:",J137,1),3))</f>
        <v>non</v>
      </c>
      <c r="P137" s="62" t="str">
        <f>IF(ISERROR(MID(J137,25+FIND("performance énergétique:",J137,1),3)),"",MID(J137,25+FIND("performance énergétique:",J137,1),3))</f>
        <v>non</v>
      </c>
      <c r="Q137" s="62" t="str">
        <f>IF(ISERROR(MID(J137,20+FIND("consommation d'eau:",J137,1),3)),"",MID(J137,20+FIND("consommation d'eau:",J137,1),3))</f>
        <v>non</v>
      </c>
      <c r="R137" s="62" t="str">
        <f>IF(ISERROR(MID(J137,22+FIND("rénover mon bâtiment:",J137,1),3)),"",MID(J137,22+FIND("rénover mon bâtiment:",J137,1),3))</f>
        <v>non</v>
      </c>
      <c r="S137" s="62" t="str">
        <f>IF(ISERROR(MID(J137,21+FIND("la mobilité durable:",J137,1),3)),"",MID(J137,21+FIND("la mobilité durable:",J137,1),3))</f>
        <v>oui</v>
      </c>
      <c r="T137" s="62" t="str">
        <f>IF(ISERROR(MID(J137,21+FIND("gestion des déchets:",J137,1),3)),"",MID(J137,21+FIND("gestion des déchets:",J137,1),3))</f>
        <v>non</v>
      </c>
      <c r="U137" s="62" t="str">
        <f>IF(ISERROR(MID(J137,17+FIND("l'écoconception:",J137,1),3)),"",MID(J137,17+FIND("l'écoconception:",J137,1),3))</f>
        <v>non</v>
      </c>
      <c r="V137" s="62" t="str">
        <f>IF(ISERROR(MID(J137,20+FIND("former ou recruter:",J137,1),3)),"",MID(J137,20+FIND("former ou recruter:",J137,1),3))</f>
        <v>non</v>
      </c>
      <c r="W137" s="63"/>
      <c r="X137" s="41"/>
      <c r="Y137" s="41"/>
      <c r="Z137" s="41" t="s">
        <v>661</v>
      </c>
      <c r="AA137" s="41" t="s">
        <v>600</v>
      </c>
      <c r="AB137" s="41"/>
      <c r="AC137" s="43">
        <v>45264</v>
      </c>
      <c r="AD137" s="72" t="s">
        <v>1001</v>
      </c>
      <c r="AE137" s="90" t="s">
        <v>73</v>
      </c>
      <c r="AF137" s="88" t="str">
        <f>IF(ISNA(VLOOKUP(E137,Tableau13[[SIRET]:[Statut de la mise en relation]],6,FALSE)),"",VLOOKUP(E137,Tableau13[[SIRET]:[Statut de la mise en relation]],6,FALSE))</f>
        <v>Aide proposée</v>
      </c>
      <c r="AG137" s="88"/>
      <c r="AH137" s="33"/>
      <c r="AI137" s="33"/>
      <c r="AJ137" s="33"/>
      <c r="AK137" s="39"/>
      <c r="AL137" s="39"/>
      <c r="AM137" s="40"/>
    </row>
    <row r="138" spans="1:39" ht="16.5" customHeight="1">
      <c r="A138" s="30">
        <v>45262</v>
      </c>
      <c r="B138" s="31" t="s">
        <v>1112</v>
      </c>
      <c r="C138" s="31" t="s">
        <v>1113</v>
      </c>
      <c r="D138" s="31" t="s">
        <v>1114</v>
      </c>
      <c r="E138" s="32">
        <v>73722015200018</v>
      </c>
      <c r="F138" s="33" t="s">
        <v>1115</v>
      </c>
      <c r="G138" s="50" t="s">
        <v>1116</v>
      </c>
      <c r="H138" s="35">
        <v>670439093</v>
      </c>
      <c r="I138" s="31" t="s">
        <v>503</v>
      </c>
      <c r="J138" s="31" t="s">
        <v>1117</v>
      </c>
      <c r="K138" s="33" t="s">
        <v>135</v>
      </c>
      <c r="L138" s="33"/>
      <c r="M138" s="41" t="s">
        <v>878</v>
      </c>
      <c r="N138" s="42" t="str">
        <f>MID(J138,12,8)</f>
        <v xml:space="preserve">unknown </v>
      </c>
      <c r="O138" s="62" t="str">
        <f>IF(ISERROR(MID(J138,24+FIND("impact environnemental:",J138,1),3)),"",MID(J138,24+FIND("impact environnemental:",J138,1),3))</f>
        <v>oui</v>
      </c>
      <c r="P138" s="62" t="str">
        <f>IF(ISERROR(MID(J138,25+FIND("performance énergétique:",J138,1),3)),"",MID(J138,25+FIND("performance énergétique:",J138,1),3))</f>
        <v>oui</v>
      </c>
      <c r="Q138" s="62" t="str">
        <f>IF(ISERROR(MID(J138,20+FIND("consommation d'eau:",J138,1),3)),"",MID(J138,20+FIND("consommation d'eau:",J138,1),3))</f>
        <v>non</v>
      </c>
      <c r="R138" s="62" t="str">
        <f>IF(ISERROR(MID(J138,22+FIND("rénover mon bâtiment:",J138,1),3)),"",MID(J138,22+FIND("rénover mon bâtiment:",J138,1),3))</f>
        <v/>
      </c>
      <c r="S138" s="62" t="str">
        <f>IF(ISERROR(MID(J138,21+FIND("la mobilité durable:",J138,1),3)),"",MID(J138,21+FIND("la mobilité durable:",J138,1),3))</f>
        <v/>
      </c>
      <c r="T138" s="62" t="str">
        <f>IF(ISERROR(MID(J138,21+FIND("gestion des déchets:",J138,1),3)),"",MID(J138,21+FIND("gestion des déchets:",J138,1),3))</f>
        <v>oui</v>
      </c>
      <c r="U138" s="62" t="str">
        <f>IF(ISERROR(MID(J138,17+FIND("l'écoconception:",J138,1),3)),"",MID(J138,17+FIND("l'écoconception:",J138,1),3))</f>
        <v>non</v>
      </c>
      <c r="V138" s="62" t="str">
        <f>IF(ISERROR(MID(J138,20+FIND("former ou recruter:",J138,1),3)),"",MID(J138,20+FIND("former ou recruter:",J138,1),3))</f>
        <v/>
      </c>
      <c r="W138" s="63"/>
      <c r="X138" s="41"/>
      <c r="Y138" s="41"/>
      <c r="Z138" s="41"/>
      <c r="AA138" s="41"/>
      <c r="AB138" s="41"/>
      <c r="AC138" s="43">
        <v>45264</v>
      </c>
      <c r="AD138" s="66" t="s">
        <v>764</v>
      </c>
      <c r="AE138" s="90" t="s">
        <v>73</v>
      </c>
      <c r="AF138" s="88" t="str">
        <f>IF(ISNA(VLOOKUP(E138,Tableau13[[SIRET]:[Statut de la mise en relation]],6,FALSE)),"",VLOOKUP(E138,Tableau13[[SIRET]:[Statut de la mise en relation]],6,FALSE))</f>
        <v/>
      </c>
      <c r="AG138" s="88"/>
      <c r="AH138" s="33"/>
      <c r="AI138" s="33"/>
      <c r="AJ138" s="33"/>
      <c r="AK138" s="39"/>
      <c r="AL138" s="39"/>
      <c r="AM138" s="40"/>
    </row>
    <row r="139" spans="1:39" ht="16.5" customHeight="1">
      <c r="A139" s="30">
        <v>45263</v>
      </c>
      <c r="B139" s="31" t="s">
        <v>1118</v>
      </c>
      <c r="C139" s="31" t="s">
        <v>1119</v>
      </c>
      <c r="D139" s="31" t="s">
        <v>1120</v>
      </c>
      <c r="E139" s="32">
        <v>44765610900017</v>
      </c>
      <c r="F139" s="33" t="s">
        <v>1121</v>
      </c>
      <c r="G139" s="50" t="s">
        <v>1122</v>
      </c>
      <c r="H139" s="35">
        <v>645699182</v>
      </c>
      <c r="I139" s="31" t="s">
        <v>741</v>
      </c>
      <c r="J139" s="31" t="s">
        <v>1123</v>
      </c>
      <c r="K139" s="33" t="s">
        <v>114</v>
      </c>
      <c r="L139" s="33"/>
      <c r="M139" s="41" t="s">
        <v>670</v>
      </c>
      <c r="N139" s="42" t="str">
        <f>MID(J139,12,8)</f>
        <v xml:space="preserve">unknown </v>
      </c>
      <c r="O139" s="62" t="str">
        <f>IF(ISERROR(MID(J139,24+FIND("impact environnemental:",J139,1),3)),"",MID(J139,24+FIND("impact environnemental:",J139,1),3))</f>
        <v>oui</v>
      </c>
      <c r="P139" s="62" t="str">
        <f>IF(ISERROR(MID(J139,25+FIND("performance énergétique:",J139,1),3)),"",MID(J139,25+FIND("performance énergétique:",J139,1),3))</f>
        <v>oui</v>
      </c>
      <c r="Q139" s="62" t="str">
        <f>IF(ISERROR(MID(J139,20+FIND("consommation d'eau:",J139,1),3)),"",MID(J139,20+FIND("consommation d'eau:",J139,1),3))</f>
        <v>non</v>
      </c>
      <c r="R139" s="62" t="str">
        <f>IF(ISERROR(MID(J139,22+FIND("rénover mon bâtiment:",J139,1),3)),"",MID(J139,22+FIND("rénover mon bâtiment:",J139,1),3))</f>
        <v/>
      </c>
      <c r="S139" s="62" t="str">
        <f>IF(ISERROR(MID(J139,21+FIND("la mobilité durable:",J139,1),3)),"",MID(J139,21+FIND("la mobilité durable:",J139,1),3))</f>
        <v/>
      </c>
      <c r="T139" s="62" t="str">
        <f>IF(ISERROR(MID(J139,21+FIND("gestion des déchets:",J139,1),3)),"",MID(J139,21+FIND("gestion des déchets:",J139,1),3))</f>
        <v>oui</v>
      </c>
      <c r="U139" s="62" t="str">
        <f>IF(ISERROR(MID(J139,17+FIND("l'écoconception:",J139,1),3)),"",MID(J139,17+FIND("l'écoconception:",J139,1),3))</f>
        <v>oui</v>
      </c>
      <c r="V139" s="62" t="str">
        <f>IF(ISERROR(MID(J139,20+FIND("former ou recruter:",J139,1),3)),"",MID(J139,20+FIND("former ou recruter:",J139,1),3))</f>
        <v/>
      </c>
      <c r="W139" s="63"/>
      <c r="X139" s="41"/>
      <c r="Y139" s="41"/>
      <c r="Z139" s="41" t="s">
        <v>1124</v>
      </c>
      <c r="AA139" s="41" t="s">
        <v>1125</v>
      </c>
      <c r="AB139" s="41"/>
      <c r="AC139" s="43">
        <v>45265</v>
      </c>
      <c r="AD139" s="103" t="s">
        <v>653</v>
      </c>
      <c r="AE139" s="88" t="s">
        <v>41</v>
      </c>
      <c r="AF139" s="88" t="str">
        <f>IF(ISNA(VLOOKUP(E139,Tableau13[[SIRET]:[Statut de la mise en relation]],6,FALSE)),"",VLOOKUP(E139,Tableau13[[SIRET]:[Statut de la mise en relation]],6,FALSE))</f>
        <v/>
      </c>
      <c r="AG139" s="89"/>
      <c r="AH139" s="33"/>
      <c r="AI139" s="33"/>
      <c r="AJ139" s="33"/>
      <c r="AK139" s="39"/>
      <c r="AL139" s="39"/>
      <c r="AM139" s="40"/>
    </row>
    <row r="140" spans="1:39" ht="16.5" customHeight="1">
      <c r="A140" s="30">
        <v>45264</v>
      </c>
      <c r="B140" s="31" t="s">
        <v>1126</v>
      </c>
      <c r="C140" s="31" t="s">
        <v>1127</v>
      </c>
      <c r="D140" s="31" t="s">
        <v>1128</v>
      </c>
      <c r="E140" s="32">
        <v>90440070200018</v>
      </c>
      <c r="F140" s="33" t="s">
        <v>1129</v>
      </c>
      <c r="G140" s="50" t="s">
        <v>1130</v>
      </c>
      <c r="H140" s="35">
        <v>634427631</v>
      </c>
      <c r="I140" s="31" t="s">
        <v>580</v>
      </c>
      <c r="J140" s="31" t="s">
        <v>1131</v>
      </c>
      <c r="K140" s="33" t="s">
        <v>114</v>
      </c>
      <c r="L140" s="33"/>
      <c r="M140" s="41" t="s">
        <v>1132</v>
      </c>
      <c r="N140" s="42" t="str">
        <f>MID(J140,12,8)</f>
        <v xml:space="preserve">unknown </v>
      </c>
      <c r="O140" s="62" t="str">
        <f>IF(ISERROR(MID(J140,24+FIND("impact environnemental:",J140,1),3)),"",MID(J140,24+FIND("impact environnemental:",J140,1),3))</f>
        <v>non</v>
      </c>
      <c r="P140" s="62" t="str">
        <f>IF(ISERROR(MID(J140,25+FIND("performance énergétique:",J140,1),3)),"",MID(J140,25+FIND("performance énergétique:",J140,1),3))</f>
        <v>oui</v>
      </c>
      <c r="Q140" s="62" t="str">
        <f>IF(ISERROR(MID(J140,20+FIND("consommation d'eau:",J140,1),3)),"",MID(J140,20+FIND("consommation d'eau:",J140,1),3))</f>
        <v>oui</v>
      </c>
      <c r="R140" s="62" t="str">
        <f>IF(ISERROR(MID(J140,22+FIND("rénover mon bâtiment:",J140,1),3)),"",MID(J140,22+FIND("rénover mon bâtiment:",J140,1),3))</f>
        <v/>
      </c>
      <c r="S140" s="62" t="str">
        <f>IF(ISERROR(MID(J140,21+FIND("la mobilité durable:",J140,1),3)),"",MID(J140,21+FIND("la mobilité durable:",J140,1),3))</f>
        <v/>
      </c>
      <c r="T140" s="62" t="str">
        <f>IF(ISERROR(MID(J140,21+FIND("gestion des déchets:",J140,1),3)),"",MID(J140,21+FIND("gestion des déchets:",J140,1),3))</f>
        <v>oui</v>
      </c>
      <c r="U140" s="62" t="str">
        <f>IF(ISERROR(MID(J140,17+FIND("l'écoconception:",J140,1),3)),"",MID(J140,17+FIND("l'écoconception:",J140,1),3))</f>
        <v>oui</v>
      </c>
      <c r="V140" s="62" t="str">
        <f>IF(ISERROR(MID(J140,20+FIND("former ou recruter:",J140,1),3)),"",MID(J140,20+FIND("former ou recruter:",J140,1),3))</f>
        <v/>
      </c>
      <c r="W140" s="93"/>
      <c r="X140" s="41"/>
      <c r="Y140" s="41"/>
      <c r="Z140" s="41"/>
      <c r="AA140" s="41"/>
      <c r="AB140" s="41"/>
      <c r="AC140" s="38"/>
      <c r="AD140" s="72" t="s">
        <v>1133</v>
      </c>
      <c r="AE140" s="90" t="s">
        <v>73</v>
      </c>
      <c r="AF140" s="88" t="str">
        <f>IF(ISNA(VLOOKUP(E140,Tableau13[[SIRET]:[Statut de la mise en relation]],6,FALSE)),"",VLOOKUP(E140,Tableau13[[SIRET]:[Statut de la mise en relation]],6,FALSE))</f>
        <v/>
      </c>
      <c r="AG140" s="88"/>
      <c r="AH140" s="33"/>
      <c r="AI140" s="33"/>
      <c r="AJ140" s="33"/>
      <c r="AK140" s="39"/>
      <c r="AL140" s="39"/>
      <c r="AM140" s="40"/>
    </row>
    <row r="141" spans="1:39" ht="16.5" customHeight="1">
      <c r="A141" s="30">
        <v>45264</v>
      </c>
      <c r="B141" s="31" t="s">
        <v>1134</v>
      </c>
      <c r="C141" s="31" t="s">
        <v>1135</v>
      </c>
      <c r="D141" s="31" t="s">
        <v>1136</v>
      </c>
      <c r="E141" s="32">
        <v>38352576300041</v>
      </c>
      <c r="F141" s="33" t="s">
        <v>1137</v>
      </c>
      <c r="G141" s="50" t="s">
        <v>1138</v>
      </c>
      <c r="H141" s="35">
        <v>636459965</v>
      </c>
      <c r="I141" s="31" t="s">
        <v>477</v>
      </c>
      <c r="J141" s="31" t="s">
        <v>1139</v>
      </c>
      <c r="K141" s="33" t="s">
        <v>114</v>
      </c>
      <c r="L141" s="33"/>
      <c r="M141" s="41" t="s">
        <v>87</v>
      </c>
      <c r="N141" s="42" t="str">
        <f>MID(J141,12,8)</f>
        <v xml:space="preserve">unknown </v>
      </c>
      <c r="O141" s="62" t="str">
        <f>IF(ISERROR(MID(J141,24+FIND("impact environnemental:",J141,1),3)),"",MID(J141,24+FIND("impact environnemental:",J141,1),3))</f>
        <v>non</v>
      </c>
      <c r="P141" s="62" t="str">
        <f>IF(ISERROR(MID(J141,25+FIND("performance énergétique:",J141,1),3)),"",MID(J141,25+FIND("performance énergétique:",J141,1),3))</f>
        <v>oui</v>
      </c>
      <c r="Q141" s="62" t="str">
        <f>IF(ISERROR(MID(J141,20+FIND("consommation d'eau:",J141,1),3)),"",MID(J141,20+FIND("consommation d'eau:",J141,1),3))</f>
        <v>oui</v>
      </c>
      <c r="R141" s="62" t="str">
        <f>IF(ISERROR(MID(J141,22+FIND("rénover mon bâtiment:",J141,1),3)),"",MID(J141,22+FIND("rénover mon bâtiment:",J141,1),3))</f>
        <v/>
      </c>
      <c r="S141" s="62" t="str">
        <f>IF(ISERROR(MID(J141,21+FIND("la mobilité durable:",J141,1),3)),"",MID(J141,21+FIND("la mobilité durable:",J141,1),3))</f>
        <v/>
      </c>
      <c r="T141" s="62" t="str">
        <f>IF(ISERROR(MID(J141,21+FIND("gestion des déchets:",J141,1),3)),"",MID(J141,21+FIND("gestion des déchets:",J141,1),3))</f>
        <v>oui</v>
      </c>
      <c r="U141" s="62" t="str">
        <f>IF(ISERROR(MID(J141,17+FIND("l'écoconception:",J141,1),3)),"",MID(J141,17+FIND("l'écoconception:",J141,1),3))</f>
        <v>oui</v>
      </c>
      <c r="V141" s="62" t="str">
        <f>IF(ISERROR(MID(J141,20+FIND("former ou recruter:",J141,1),3)),"",MID(J141,20+FIND("former ou recruter:",J141,1),3))</f>
        <v/>
      </c>
      <c r="W141" s="93"/>
      <c r="X141" s="41" t="s">
        <v>821</v>
      </c>
      <c r="Y141" s="41"/>
      <c r="Z141" s="41"/>
      <c r="AA141" s="71" t="s">
        <v>1140</v>
      </c>
      <c r="AB141" s="41"/>
      <c r="AC141" s="38"/>
      <c r="AD141" s="38"/>
      <c r="AE141" s="88" t="s">
        <v>203</v>
      </c>
      <c r="AF141" s="88" t="str">
        <f>IF(ISNA(VLOOKUP(E141,Tableau13[[SIRET]:[Statut de la mise en relation]],6,FALSE)),"",VLOOKUP(E141,Tableau13[[SIRET]:[Statut de la mise en relation]],6,FALSE))</f>
        <v/>
      </c>
      <c r="AG141" s="88"/>
      <c r="AH141" s="33"/>
      <c r="AI141" s="33"/>
      <c r="AJ141" s="33"/>
      <c r="AK141" s="39"/>
      <c r="AL141" s="39"/>
      <c r="AM141" s="40"/>
    </row>
    <row r="142" spans="1:39" ht="16.5" customHeight="1">
      <c r="A142" s="30">
        <v>45264</v>
      </c>
      <c r="B142" s="31" t="s">
        <v>1141</v>
      </c>
      <c r="C142" s="31" t="s">
        <v>1142</v>
      </c>
      <c r="D142" s="31" t="s">
        <v>1143</v>
      </c>
      <c r="E142" s="32">
        <v>33329513700041</v>
      </c>
      <c r="F142" s="33" t="s">
        <v>1144</v>
      </c>
      <c r="G142" s="50" t="s">
        <v>1145</v>
      </c>
      <c r="H142" s="35">
        <v>634491363</v>
      </c>
      <c r="I142" s="31" t="s">
        <v>477</v>
      </c>
      <c r="J142" s="31" t="s">
        <v>1146</v>
      </c>
      <c r="K142" s="33" t="s">
        <v>114</v>
      </c>
      <c r="L142" s="33"/>
      <c r="M142" s="41" t="s">
        <v>87</v>
      </c>
      <c r="N142" s="42" t="str">
        <f>MID(J142,12,8)</f>
        <v xml:space="preserve">unknown </v>
      </c>
      <c r="O142" s="62" t="str">
        <f>IF(ISERROR(MID(J142,24+FIND("impact environnemental:",J142,1),3)),"",MID(J142,24+FIND("impact environnemental:",J142,1),3))</f>
        <v>oui</v>
      </c>
      <c r="P142" s="62" t="str">
        <f>IF(ISERROR(MID(J142,25+FIND("performance énergétique:",J142,1),3)),"",MID(J142,25+FIND("performance énergétique:",J142,1),3))</f>
        <v>oui</v>
      </c>
      <c r="Q142" s="62" t="str">
        <f>IF(ISERROR(MID(J142,20+FIND("consommation d'eau:",J142,1),3)),"",MID(J142,20+FIND("consommation d'eau:",J142,1),3))</f>
        <v>oui</v>
      </c>
      <c r="R142" s="62" t="str">
        <f>IF(ISERROR(MID(J142,22+FIND("rénover mon bâtiment:",J142,1),3)),"",MID(J142,22+FIND("rénover mon bâtiment:",J142,1),3))</f>
        <v/>
      </c>
      <c r="S142" s="62" t="str">
        <f>IF(ISERROR(MID(J142,21+FIND("la mobilité durable:",J142,1),3)),"",MID(J142,21+FIND("la mobilité durable:",J142,1),3))</f>
        <v/>
      </c>
      <c r="T142" s="62" t="str">
        <f>IF(ISERROR(MID(J142,21+FIND("gestion des déchets:",J142,1),3)),"",MID(J142,21+FIND("gestion des déchets:",J142,1),3))</f>
        <v>non</v>
      </c>
      <c r="U142" s="62" t="str">
        <f>IF(ISERROR(MID(J142,17+FIND("l'écoconception:",J142,1),3)),"",MID(J142,17+FIND("l'écoconception:",J142,1),3))</f>
        <v>oui</v>
      </c>
      <c r="V142" s="62" t="str">
        <f>IF(ISERROR(MID(J142,20+FIND("former ou recruter:",J142,1),3)),"",MID(J142,20+FIND("former ou recruter:",J142,1),3))</f>
        <v/>
      </c>
      <c r="W142" s="93"/>
      <c r="X142" s="41"/>
      <c r="Y142" s="41"/>
      <c r="Z142" s="71" t="s">
        <v>1147</v>
      </c>
      <c r="AA142" s="41"/>
      <c r="AB142" s="41" t="s">
        <v>1148</v>
      </c>
      <c r="AC142" s="38"/>
      <c r="AD142" s="38"/>
      <c r="AE142" s="88" t="s">
        <v>203</v>
      </c>
      <c r="AF142" s="88" t="str">
        <f>IF(ISNA(VLOOKUP(E142,Tableau13[[SIRET]:[Statut de la mise en relation]],6,FALSE)),"",VLOOKUP(E142,Tableau13[[SIRET]:[Statut de la mise en relation]],6,FALSE))</f>
        <v/>
      </c>
      <c r="AG142" s="88"/>
      <c r="AH142" s="33"/>
      <c r="AI142" s="33"/>
      <c r="AJ142" s="33"/>
      <c r="AK142" s="39"/>
      <c r="AL142" s="39"/>
      <c r="AM142" s="40"/>
    </row>
    <row r="143" spans="1:39" ht="16.5" customHeight="1">
      <c r="A143" s="30">
        <v>45264</v>
      </c>
      <c r="B143" s="31" t="s">
        <v>1149</v>
      </c>
      <c r="C143" s="31" t="s">
        <v>1150</v>
      </c>
      <c r="D143" s="31" t="s">
        <v>1151</v>
      </c>
      <c r="E143" s="32">
        <v>48393927800014</v>
      </c>
      <c r="F143" s="33" t="s">
        <v>1152</v>
      </c>
      <c r="G143" s="50" t="s">
        <v>1153</v>
      </c>
      <c r="H143" s="35">
        <v>648495020</v>
      </c>
      <c r="I143" s="31" t="s">
        <v>477</v>
      </c>
      <c r="J143" s="31" t="s">
        <v>1154</v>
      </c>
      <c r="K143" s="33" t="s">
        <v>114</v>
      </c>
      <c r="L143" s="33"/>
      <c r="M143" s="41" t="s">
        <v>1132</v>
      </c>
      <c r="N143" s="42" t="str">
        <f>MID(J143,12,8)</f>
        <v xml:space="preserve">precise </v>
      </c>
      <c r="O143" s="62" t="str">
        <f>IF(ISERROR(MID(J143,24+FIND("impact environnemental:",J143,1),3)),"",MID(J143,24+FIND("impact environnemental:",J143,1),3))</f>
        <v>non</v>
      </c>
      <c r="P143" s="62" t="str">
        <f>IF(ISERROR(MID(J143,25+FIND("performance énergétique:",J143,1),3)),"",MID(J143,25+FIND("performance énergétique:",J143,1),3))</f>
        <v>non</v>
      </c>
      <c r="Q143" s="62" t="str">
        <f>IF(ISERROR(MID(J143,20+FIND("consommation d'eau:",J143,1),3)),"",MID(J143,20+FIND("consommation d'eau:",J143,1),3))</f>
        <v>non</v>
      </c>
      <c r="R143" s="62" t="str">
        <f>IF(ISERROR(MID(J143,22+FIND("rénover mon bâtiment:",J143,1),3)),"",MID(J143,22+FIND("rénover mon bâtiment:",J143,1),3))</f>
        <v>oui</v>
      </c>
      <c r="S143" s="62" t="str">
        <f>IF(ISERROR(MID(J143,21+FIND("la mobilité durable:",J143,1),3)),"",MID(J143,21+FIND("la mobilité durable:",J143,1),3))</f>
        <v>non</v>
      </c>
      <c r="T143" s="62" t="str">
        <f>IF(ISERROR(MID(J143,21+FIND("gestion des déchets:",J143,1),3)),"",MID(J143,21+FIND("gestion des déchets:",J143,1),3))</f>
        <v>non</v>
      </c>
      <c r="U143" s="62" t="str">
        <f>IF(ISERROR(MID(J143,17+FIND("l'écoconception:",J143,1),3)),"",MID(J143,17+FIND("l'écoconception:",J143,1),3))</f>
        <v>non</v>
      </c>
      <c r="V143" s="62" t="str">
        <f>IF(ISERROR(MID(J143,20+FIND("former ou recruter:",J143,1),3)),"",MID(J143,20+FIND("former ou recruter:",J143,1),3))</f>
        <v>non</v>
      </c>
      <c r="W143" s="93"/>
      <c r="X143" s="41"/>
      <c r="Y143" s="41"/>
      <c r="Z143" s="41"/>
      <c r="AA143" s="41"/>
      <c r="AB143" s="41"/>
      <c r="AC143" s="38"/>
      <c r="AD143" s="72" t="s">
        <v>1133</v>
      </c>
      <c r="AE143" s="90" t="s">
        <v>73</v>
      </c>
      <c r="AF143" s="88" t="str">
        <f>IF(ISNA(VLOOKUP(E143,Tableau13[[SIRET]:[Statut de la mise en relation]],6,FALSE)),"",VLOOKUP(E143,Tableau13[[SIRET]:[Statut de la mise en relation]],6,FALSE))</f>
        <v/>
      </c>
      <c r="AG143" s="88"/>
      <c r="AH143" s="33"/>
      <c r="AI143" s="33"/>
      <c r="AJ143" s="33"/>
      <c r="AK143" s="39"/>
      <c r="AL143" s="39"/>
      <c r="AM143" s="40"/>
    </row>
    <row r="144" spans="1:39" ht="16.5" customHeight="1">
      <c r="A144" s="30">
        <v>45264</v>
      </c>
      <c r="B144" s="31" t="s">
        <v>1155</v>
      </c>
      <c r="C144" s="31" t="s">
        <v>1156</v>
      </c>
      <c r="D144" s="31" t="s">
        <v>1157</v>
      </c>
      <c r="E144" s="32">
        <v>91977860500015</v>
      </c>
      <c r="F144" s="33" t="s">
        <v>1158</v>
      </c>
      <c r="G144" s="50" t="s">
        <v>1159</v>
      </c>
      <c r="H144" s="35">
        <v>645286940</v>
      </c>
      <c r="I144" s="31" t="s">
        <v>477</v>
      </c>
      <c r="J144" s="31" t="s">
        <v>1160</v>
      </c>
      <c r="K144" s="33" t="s">
        <v>114</v>
      </c>
      <c r="L144" s="33"/>
      <c r="M144" s="41" t="s">
        <v>1132</v>
      </c>
      <c r="N144" s="42" t="str">
        <f>MID(J144,12,8)</f>
        <v xml:space="preserve">precise </v>
      </c>
      <c r="O144" s="62" t="str">
        <f>IF(ISERROR(MID(J144,24+FIND("impact environnemental:",J144,1),3)),"",MID(J144,24+FIND("impact environnemental:",J144,1),3))</f>
        <v>non</v>
      </c>
      <c r="P144" s="62" t="str">
        <f>IF(ISERROR(MID(J144,25+FIND("performance énergétique:",J144,1),3)),"",MID(J144,25+FIND("performance énergétique:",J144,1),3))</f>
        <v>non</v>
      </c>
      <c r="Q144" s="62" t="str">
        <f>IF(ISERROR(MID(J144,20+FIND("consommation d'eau:",J144,1),3)),"",MID(J144,20+FIND("consommation d'eau:",J144,1),3))</f>
        <v>non</v>
      </c>
      <c r="R144" s="62" t="str">
        <f>IF(ISERROR(MID(J144,22+FIND("rénover mon bâtiment:",J144,1),3)),"",MID(J144,22+FIND("rénover mon bâtiment:",J144,1),3))</f>
        <v>oui</v>
      </c>
      <c r="S144" s="62" t="str">
        <f>IF(ISERROR(MID(J144,21+FIND("la mobilité durable:",J144,1),3)),"",MID(J144,21+FIND("la mobilité durable:",J144,1),3))</f>
        <v>non</v>
      </c>
      <c r="T144" s="62" t="str">
        <f>IF(ISERROR(MID(J144,21+FIND("gestion des déchets:",J144,1),3)),"",MID(J144,21+FIND("gestion des déchets:",J144,1),3))</f>
        <v>non</v>
      </c>
      <c r="U144" s="62" t="str">
        <f>IF(ISERROR(MID(J144,17+FIND("l'écoconception:",J144,1),3)),"",MID(J144,17+FIND("l'écoconception:",J144,1),3))</f>
        <v>non</v>
      </c>
      <c r="V144" s="62" t="str">
        <f>IF(ISERROR(MID(J144,20+FIND("former ou recruter:",J144,1),3)),"",MID(J144,20+FIND("former ou recruter:",J144,1),3))</f>
        <v>non</v>
      </c>
      <c r="W144" s="93"/>
      <c r="X144" s="41"/>
      <c r="Y144" s="41"/>
      <c r="Z144" s="41"/>
      <c r="AA144" s="41"/>
      <c r="AB144" s="41"/>
      <c r="AC144" s="38"/>
      <c r="AD144" s="72" t="s">
        <v>1133</v>
      </c>
      <c r="AE144" s="90" t="s">
        <v>73</v>
      </c>
      <c r="AF144" s="88" t="str">
        <f>IF(ISNA(VLOOKUP(E144,Tableau13[[SIRET]:[Statut de la mise en relation]],6,FALSE)),"",VLOOKUP(E144,Tableau13[[SIRET]:[Statut de la mise en relation]],6,FALSE))</f>
        <v/>
      </c>
      <c r="AG144" s="88"/>
      <c r="AH144" s="33"/>
      <c r="AI144" s="33"/>
      <c r="AJ144" s="33"/>
      <c r="AK144" s="39"/>
      <c r="AL144" s="39"/>
      <c r="AM144" s="40"/>
    </row>
    <row r="145" spans="1:39" ht="16.5" customHeight="1">
      <c r="A145" s="30">
        <v>45264</v>
      </c>
      <c r="B145" s="31" t="s">
        <v>1161</v>
      </c>
      <c r="C145" s="31" t="s">
        <v>1162</v>
      </c>
      <c r="D145" s="31" t="s">
        <v>1163</v>
      </c>
      <c r="E145" s="32">
        <v>52299392200031</v>
      </c>
      <c r="F145" s="33" t="s">
        <v>1164</v>
      </c>
      <c r="G145" s="50" t="s">
        <v>1165</v>
      </c>
      <c r="H145" s="35">
        <v>33786046404</v>
      </c>
      <c r="I145" s="31" t="s">
        <v>552</v>
      </c>
      <c r="J145" s="31" t="s">
        <v>1166</v>
      </c>
      <c r="K145" s="33" t="s">
        <v>433</v>
      </c>
      <c r="L145" s="33"/>
      <c r="M145" s="41" t="s">
        <v>701</v>
      </c>
      <c r="N145" s="42" t="str">
        <f>MID(J145,12,8)</f>
        <v xml:space="preserve">unknown </v>
      </c>
      <c r="O145" s="62" t="str">
        <f>IF(ISERROR(MID(J145,24+FIND("impact environnemental:",J145,1),3)),"",MID(J145,24+FIND("impact environnemental:",J145,1),3))</f>
        <v>oui</v>
      </c>
      <c r="P145" s="62" t="str">
        <f>IF(ISERROR(MID(J145,25+FIND("performance énergétique:",J145,1),3)),"",MID(J145,25+FIND("performance énergétique:",J145,1),3))</f>
        <v>oui</v>
      </c>
      <c r="Q145" s="62" t="str">
        <f>IF(ISERROR(MID(J145,20+FIND("consommation d'eau:",J145,1),3)),"",MID(J145,20+FIND("consommation d'eau:",J145,1),3))</f>
        <v>non</v>
      </c>
      <c r="R145" s="62" t="str">
        <f>IF(ISERROR(MID(J145,22+FIND("rénover mon bâtiment:",J145,1),3)),"",MID(J145,22+FIND("rénover mon bâtiment:",J145,1),3))</f>
        <v/>
      </c>
      <c r="S145" s="62" t="str">
        <f>IF(ISERROR(MID(J145,21+FIND("la mobilité durable:",J145,1),3)),"",MID(J145,21+FIND("la mobilité durable:",J145,1),3))</f>
        <v/>
      </c>
      <c r="T145" s="62" t="str">
        <f>IF(ISERROR(MID(J145,21+FIND("gestion des déchets:",J145,1),3)),"",MID(J145,21+FIND("gestion des déchets:",J145,1),3))</f>
        <v>oui</v>
      </c>
      <c r="U145" s="62" t="str">
        <f>IF(ISERROR(MID(J145,17+FIND("l'écoconception:",J145,1),3)),"",MID(J145,17+FIND("l'écoconception:",J145,1),3))</f>
        <v>oui</v>
      </c>
      <c r="V145" s="62" t="str">
        <f>IF(ISERROR(MID(J145,20+FIND("former ou recruter:",J145,1),3)),"",MID(J145,20+FIND("former ou recruter:",J145,1),3))</f>
        <v/>
      </c>
      <c r="W145" s="93"/>
      <c r="X145" s="41" t="s">
        <v>1167</v>
      </c>
      <c r="Y145" s="41"/>
      <c r="Z145" s="41" t="s">
        <v>1168</v>
      </c>
      <c r="AA145" s="41"/>
      <c r="AB145" s="41"/>
      <c r="AC145" s="38"/>
      <c r="AD145" s="68" t="s">
        <v>222</v>
      </c>
      <c r="AE145" s="88" t="s">
        <v>53</v>
      </c>
      <c r="AF145" s="88" t="str">
        <f>IF(ISNA(VLOOKUP(E145,Tableau13[[SIRET]:[Statut de la mise en relation]],6,FALSE)),"",VLOOKUP(E145,Tableau13[[SIRET]:[Statut de la mise en relation]],6,FALSE))</f>
        <v/>
      </c>
      <c r="AG145" s="88"/>
      <c r="AH145" s="33"/>
      <c r="AI145" s="33"/>
      <c r="AJ145" s="33"/>
      <c r="AK145" s="39"/>
      <c r="AL145" s="39"/>
      <c r="AM145" s="40"/>
    </row>
    <row r="146" spans="1:39" ht="16.5" customHeight="1">
      <c r="A146" s="30">
        <v>45264</v>
      </c>
      <c r="B146" s="31" t="s">
        <v>1169</v>
      </c>
      <c r="C146" s="31" t="s">
        <v>1170</v>
      </c>
      <c r="D146" s="31" t="s">
        <v>155</v>
      </c>
      <c r="E146" s="32">
        <v>94956010600013</v>
      </c>
      <c r="F146" s="33" t="s">
        <v>1171</v>
      </c>
      <c r="G146" s="50" t="s">
        <v>1172</v>
      </c>
      <c r="H146" s="35">
        <v>683980019</v>
      </c>
      <c r="I146" s="31" t="s">
        <v>459</v>
      </c>
      <c r="J146" s="31" t="s">
        <v>1173</v>
      </c>
      <c r="K146" s="33" t="s">
        <v>114</v>
      </c>
      <c r="L146" s="33"/>
      <c r="M146" s="41" t="s">
        <v>1132</v>
      </c>
      <c r="N146" s="42" t="str">
        <f>MID(J146,12,8)</f>
        <v xml:space="preserve">precise </v>
      </c>
      <c r="O146" s="62" t="str">
        <f>IF(ISERROR(MID(J146,24+FIND("impact environnemental:",J146,1),3)),"",MID(J146,24+FIND("impact environnemental:",J146,1),3))</f>
        <v>non</v>
      </c>
      <c r="P146" s="62" t="str">
        <f>IF(ISERROR(MID(J146,25+FIND("performance énergétique:",J146,1),3)),"",MID(J146,25+FIND("performance énergétique:",J146,1),3))</f>
        <v>oui</v>
      </c>
      <c r="Q146" s="62" t="str">
        <f>IF(ISERROR(MID(J146,20+FIND("consommation d'eau:",J146,1),3)),"",MID(J146,20+FIND("consommation d'eau:",J146,1),3))</f>
        <v>non</v>
      </c>
      <c r="R146" s="62" t="str">
        <f>IF(ISERROR(MID(J146,22+FIND("rénover mon bâtiment:",J146,1),3)),"",MID(J146,22+FIND("rénover mon bâtiment:",J146,1),3))</f>
        <v>non</v>
      </c>
      <c r="S146" s="62" t="str">
        <f>IF(ISERROR(MID(J146,21+FIND("la mobilité durable:",J146,1),3)),"",MID(J146,21+FIND("la mobilité durable:",J146,1),3))</f>
        <v>non</v>
      </c>
      <c r="T146" s="62" t="str">
        <f>IF(ISERROR(MID(J146,21+FIND("gestion des déchets:",J146,1),3)),"",MID(J146,21+FIND("gestion des déchets:",J146,1),3))</f>
        <v>non</v>
      </c>
      <c r="U146" s="62" t="str">
        <f>IF(ISERROR(MID(J146,17+FIND("l'écoconception:",J146,1),3)),"",MID(J146,17+FIND("l'écoconception:",J146,1),3))</f>
        <v>non</v>
      </c>
      <c r="V146" s="62" t="str">
        <f>IF(ISERROR(MID(J146,20+FIND("former ou recruter:",J146,1),3)),"",MID(J146,20+FIND("former ou recruter:",J146,1),3))</f>
        <v>non</v>
      </c>
      <c r="W146" s="63"/>
      <c r="X146" s="41"/>
      <c r="Y146" s="41"/>
      <c r="Z146" s="41"/>
      <c r="AA146" s="41"/>
      <c r="AB146" s="41"/>
      <c r="AC146" s="38"/>
      <c r="AD146" s="72" t="s">
        <v>1133</v>
      </c>
      <c r="AE146" s="90" t="s">
        <v>73</v>
      </c>
      <c r="AF146" s="88" t="str">
        <f>IF(ISNA(VLOOKUP(E146,Tableau13[[SIRET]:[Statut de la mise en relation]],6,FALSE)),"",VLOOKUP(E146,Tableau13[[SIRET]:[Statut de la mise en relation]],6,FALSE))</f>
        <v/>
      </c>
      <c r="AG146" s="88"/>
      <c r="AH146" s="33"/>
      <c r="AI146" s="33"/>
      <c r="AJ146" s="33"/>
      <c r="AK146" s="39"/>
      <c r="AL146" s="39"/>
      <c r="AM146" s="40"/>
    </row>
    <row r="147" spans="1:39" ht="16.5" customHeight="1">
      <c r="A147" s="30">
        <v>45264</v>
      </c>
      <c r="B147" s="31" t="s">
        <v>1174</v>
      </c>
      <c r="C147" s="31" t="s">
        <v>1175</v>
      </c>
      <c r="D147" s="31" t="s">
        <v>1176</v>
      </c>
      <c r="E147" s="32">
        <v>81095684700026</v>
      </c>
      <c r="F147" s="33" t="s">
        <v>1177</v>
      </c>
      <c r="G147" s="50" t="s">
        <v>1178</v>
      </c>
      <c r="H147" s="35">
        <v>637578681</v>
      </c>
      <c r="I147" s="31" t="s">
        <v>431</v>
      </c>
      <c r="J147" s="31" t="s">
        <v>1179</v>
      </c>
      <c r="K147" s="33" t="s">
        <v>433</v>
      </c>
      <c r="L147" s="33"/>
      <c r="M147" s="41" t="s">
        <v>701</v>
      </c>
      <c r="N147" s="42" t="str">
        <f>MID(J147,12,8)</f>
        <v xml:space="preserve">precise </v>
      </c>
      <c r="O147" s="62" t="str">
        <f>IF(ISERROR(MID(J147,24+FIND("impact environnemental:",J147,1),3)),"",MID(J147,24+FIND("impact environnemental:",J147,1),3))</f>
        <v>non</v>
      </c>
      <c r="P147" s="62" t="str">
        <f>IF(ISERROR(MID(J147,25+FIND("performance énergétique:",J147,1),3)),"",MID(J147,25+FIND("performance énergétique:",J147,1),3))</f>
        <v>non</v>
      </c>
      <c r="Q147" s="62" t="str">
        <f>IF(ISERROR(MID(J147,20+FIND("consommation d'eau:",J147,1),3)),"",MID(J147,20+FIND("consommation d'eau:",J147,1),3))</f>
        <v>non</v>
      </c>
      <c r="R147" s="62" t="str">
        <f>IF(ISERROR(MID(J147,22+FIND("rénover mon bâtiment:",J147,1),3)),"",MID(J147,22+FIND("rénover mon bâtiment:",J147,1),3))</f>
        <v>oui</v>
      </c>
      <c r="S147" s="62" t="str">
        <f>IF(ISERROR(MID(J147,21+FIND("la mobilité durable:",J147,1),3)),"",MID(J147,21+FIND("la mobilité durable:",J147,1),3))</f>
        <v>non</v>
      </c>
      <c r="T147" s="62" t="str">
        <f>IF(ISERROR(MID(J147,21+FIND("gestion des déchets:",J147,1),3)),"",MID(J147,21+FIND("gestion des déchets:",J147,1),3))</f>
        <v>non</v>
      </c>
      <c r="U147" s="62" t="str">
        <f>IF(ISERROR(MID(J147,17+FIND("l'écoconception:",J147,1),3)),"",MID(J147,17+FIND("l'écoconception:",J147,1),3))</f>
        <v>non</v>
      </c>
      <c r="V147" s="62" t="str">
        <f>IF(ISERROR(MID(J147,20+FIND("former ou recruter:",J147,1),3)),"",MID(J147,20+FIND("former ou recruter:",J147,1),3))</f>
        <v>non</v>
      </c>
      <c r="W147" s="63"/>
      <c r="X147" s="41"/>
      <c r="Y147" s="41"/>
      <c r="Z147" s="41" t="s">
        <v>661</v>
      </c>
      <c r="AA147" s="41"/>
      <c r="AB147" s="41"/>
      <c r="AC147" s="43">
        <v>45265</v>
      </c>
      <c r="AD147" s="72" t="s">
        <v>1001</v>
      </c>
      <c r="AE147" s="90" t="s">
        <v>73</v>
      </c>
      <c r="AF147" s="88" t="str">
        <f>IF(ISNA(VLOOKUP(E147,Tableau13[[SIRET]:[Statut de la mise en relation]],6,FALSE)),"",VLOOKUP(E147,Tableau13[[SIRET]:[Statut de la mise en relation]],6,FALSE))</f>
        <v/>
      </c>
      <c r="AG147" s="88"/>
      <c r="AH147" s="33"/>
      <c r="AI147" s="33"/>
      <c r="AJ147" s="33"/>
      <c r="AK147" s="39"/>
      <c r="AL147" s="39"/>
      <c r="AM147" s="40"/>
    </row>
    <row r="148" spans="1:39" ht="16.5" customHeight="1">
      <c r="A148" s="30">
        <v>45264</v>
      </c>
      <c r="B148" s="31" t="s">
        <v>1180</v>
      </c>
      <c r="C148" s="31" t="s">
        <v>1181</v>
      </c>
      <c r="D148" s="31" t="s">
        <v>1182</v>
      </c>
      <c r="E148" s="32">
        <v>44023659400071</v>
      </c>
      <c r="F148" s="33" t="s">
        <v>1183</v>
      </c>
      <c r="G148" s="50" t="s">
        <v>1184</v>
      </c>
      <c r="H148" s="35">
        <v>638660501</v>
      </c>
      <c r="I148" s="31" t="s">
        <v>1185</v>
      </c>
      <c r="J148" s="31" t="s">
        <v>1186</v>
      </c>
      <c r="K148" s="33" t="s">
        <v>91</v>
      </c>
      <c r="L148" s="33"/>
      <c r="M148" s="41" t="s">
        <v>701</v>
      </c>
      <c r="N148" s="42" t="str">
        <f>MID(J148,12,8)</f>
        <v xml:space="preserve">unknown </v>
      </c>
      <c r="O148" s="62" t="str">
        <f>IF(ISERROR(MID(J148,24+FIND("impact environnemental:",J148,1),3)),"",MID(J148,24+FIND("impact environnemental:",J148,1),3))</f>
        <v>oui</v>
      </c>
      <c r="P148" s="62" t="str">
        <f>IF(ISERROR(MID(J148,25+FIND("performance énergétique:",J148,1),3)),"",MID(J148,25+FIND("performance énergétique:",J148,1),3))</f>
        <v>oui</v>
      </c>
      <c r="Q148" s="62" t="str">
        <f>IF(ISERROR(MID(J148,20+FIND("consommation d'eau:",J148,1),3)),"",MID(J148,20+FIND("consommation d'eau:",J148,1),3))</f>
        <v>non</v>
      </c>
      <c r="R148" s="62" t="str">
        <f>IF(ISERROR(MID(J148,22+FIND("rénover mon bâtiment:",J148,1),3)),"",MID(J148,22+FIND("rénover mon bâtiment:",J148,1),3))</f>
        <v/>
      </c>
      <c r="S148" s="62" t="str">
        <f>IF(ISERROR(MID(J148,21+FIND("la mobilité durable:",J148,1),3)),"",MID(J148,21+FIND("la mobilité durable:",J148,1),3))</f>
        <v/>
      </c>
      <c r="T148" s="62" t="str">
        <f>IF(ISERROR(MID(J148,21+FIND("gestion des déchets:",J148,1),3)),"",MID(J148,21+FIND("gestion des déchets:",J148,1),3))</f>
        <v>oui</v>
      </c>
      <c r="U148" s="62" t="str">
        <f>IF(ISERROR(MID(J148,17+FIND("l'écoconception:",J148,1),3)),"",MID(J148,17+FIND("l'écoconception:",J148,1),3))</f>
        <v>oui</v>
      </c>
      <c r="V148" s="62" t="str">
        <f>IF(ISERROR(MID(J148,20+FIND("former ou recruter:",J148,1),3)),"",MID(J148,20+FIND("former ou recruter:",J148,1),3))</f>
        <v/>
      </c>
      <c r="W148" s="63"/>
      <c r="X148" s="41"/>
      <c r="Y148" s="41"/>
      <c r="Z148" s="41" t="s">
        <v>661</v>
      </c>
      <c r="AA148" s="41" t="s">
        <v>1187</v>
      </c>
      <c r="AB148" s="41"/>
      <c r="AC148" s="43">
        <v>45265</v>
      </c>
      <c r="AD148" s="72" t="s">
        <v>1001</v>
      </c>
      <c r="AE148" s="90" t="s">
        <v>73</v>
      </c>
      <c r="AF148" s="88" t="str">
        <f>IF(ISNA(VLOOKUP(E148,Tableau13[[SIRET]:[Statut de la mise en relation]],6,FALSE)),"",VLOOKUP(E148,Tableau13[[SIRET]:[Statut de la mise en relation]],6,FALSE))</f>
        <v>Aide proposée</v>
      </c>
      <c r="AG148" s="88"/>
      <c r="AH148" s="33"/>
      <c r="AI148" s="33"/>
      <c r="AJ148" s="33"/>
      <c r="AK148" s="39"/>
      <c r="AL148" s="39"/>
      <c r="AM148" s="40"/>
    </row>
    <row r="149" spans="1:39" ht="16.5" customHeight="1">
      <c r="A149" s="30">
        <v>45264</v>
      </c>
      <c r="B149" s="31" t="s">
        <v>1188</v>
      </c>
      <c r="C149" s="31" t="s">
        <v>1189</v>
      </c>
      <c r="D149" s="31" t="s">
        <v>1120</v>
      </c>
      <c r="E149" s="32">
        <v>84792091500018</v>
      </c>
      <c r="F149" s="33" t="s">
        <v>1190</v>
      </c>
      <c r="G149" s="50" t="s">
        <v>1191</v>
      </c>
      <c r="H149" s="35">
        <v>756360410</v>
      </c>
      <c r="I149" s="31" t="s">
        <v>1192</v>
      </c>
      <c r="J149" s="31"/>
      <c r="K149" s="33" t="s">
        <v>114</v>
      </c>
      <c r="L149" s="33"/>
      <c r="M149" s="41" t="s">
        <v>1132</v>
      </c>
      <c r="N149" s="42" t="str">
        <f>MID(J149,12,8)</f>
        <v/>
      </c>
      <c r="O149" s="62" t="str">
        <f>IF(ISERROR(MID(J149,24+FIND("impact environnemental:",J149,1),3)),"",MID(J149,24+FIND("impact environnemental:",J149,1),3))</f>
        <v/>
      </c>
      <c r="P149" s="62" t="str">
        <f>IF(ISERROR(MID(J149,25+FIND("performance énergétique:",J149,1),3)),"",MID(J149,25+FIND("performance énergétique:",J149,1),3))</f>
        <v/>
      </c>
      <c r="Q149" s="62" t="str">
        <f>IF(ISERROR(MID(J149,20+FIND("consommation d'eau:",J149,1),3)),"",MID(J149,20+FIND("consommation d'eau:",J149,1),3))</f>
        <v/>
      </c>
      <c r="R149" s="62" t="str">
        <f>IF(ISERROR(MID(J149,22+FIND("rénover mon bâtiment:",J149,1),3)),"",MID(J149,22+FIND("rénover mon bâtiment:",J149,1),3))</f>
        <v/>
      </c>
      <c r="S149" s="62" t="str">
        <f>IF(ISERROR(MID(J149,21+FIND("la mobilité durable:",J149,1),3)),"",MID(J149,21+FIND("la mobilité durable:",J149,1),3))</f>
        <v/>
      </c>
      <c r="T149" s="62" t="str">
        <f>IF(ISERROR(MID(J149,21+FIND("gestion des déchets:",J149,1),3)),"",MID(J149,21+FIND("gestion des déchets:",J149,1),3))</f>
        <v/>
      </c>
      <c r="U149" s="62" t="str">
        <f>IF(ISERROR(MID(J149,17+FIND("l'écoconception:",J149,1),3)),"",MID(J149,17+FIND("l'écoconception:",J149,1),3))</f>
        <v/>
      </c>
      <c r="V149" s="62" t="str">
        <f>IF(ISERROR(MID(J149,20+FIND("former ou recruter:",J149,1),3)),"",MID(J149,20+FIND("former ou recruter:",J149,1),3))</f>
        <v/>
      </c>
      <c r="W149" s="63"/>
      <c r="X149" s="41"/>
      <c r="Y149" s="41"/>
      <c r="Z149" s="41"/>
      <c r="AA149" s="41"/>
      <c r="AB149" s="41"/>
      <c r="AC149" s="38"/>
      <c r="AD149" s="72" t="s">
        <v>1133</v>
      </c>
      <c r="AE149" s="90" t="s">
        <v>73</v>
      </c>
      <c r="AF149" s="88" t="str">
        <f>IF(ISNA(VLOOKUP(E149,Tableau13[[SIRET]:[Statut de la mise en relation]],6,FALSE)),"",VLOOKUP(E149,Tableau13[[SIRET]:[Statut de la mise en relation]],6,FALSE))</f>
        <v/>
      </c>
      <c r="AG149" s="88"/>
      <c r="AH149" s="33"/>
      <c r="AI149" s="33"/>
      <c r="AJ149" s="33"/>
      <c r="AK149" s="39"/>
      <c r="AL149" s="39"/>
      <c r="AM149" s="40"/>
    </row>
    <row r="150" spans="1:39" ht="16.5" customHeight="1">
      <c r="A150" s="30">
        <v>45264</v>
      </c>
      <c r="B150" s="73" t="s">
        <v>1193</v>
      </c>
      <c r="C150" s="31" t="s">
        <v>1194</v>
      </c>
      <c r="D150" s="31" t="s">
        <v>1195</v>
      </c>
      <c r="E150" s="32"/>
      <c r="F150" s="33"/>
      <c r="G150" s="50" t="s">
        <v>1196</v>
      </c>
      <c r="H150" s="35">
        <v>769759677</v>
      </c>
      <c r="I150" s="31" t="s">
        <v>761</v>
      </c>
      <c r="J150" s="31" t="s">
        <v>1197</v>
      </c>
      <c r="K150" s="33" t="s">
        <v>135</v>
      </c>
      <c r="L150" s="33"/>
      <c r="M150" s="41" t="s">
        <v>1198</v>
      </c>
      <c r="N150" s="42" t="str">
        <f>MID(J150,12,8)</f>
        <v xml:space="preserve">precise </v>
      </c>
      <c r="O150" s="62" t="str">
        <f>IF(ISERROR(MID(J150,24+FIND("impact environnemental:",J150,1),3)),"",MID(J150,24+FIND("impact environnemental:",J150,1),3))</f>
        <v>non</v>
      </c>
      <c r="P150" s="62" t="str">
        <f>IF(ISERROR(MID(J150,25+FIND("performance énergétique:",J150,1),3)),"",MID(J150,25+FIND("performance énergétique:",J150,1),3))</f>
        <v>non</v>
      </c>
      <c r="Q150" s="62" t="str">
        <f>IF(ISERROR(MID(J150,20+FIND("consommation d'eau:",J150,1),3)),"",MID(J150,20+FIND("consommation d'eau:",J150,1),3))</f>
        <v>non</v>
      </c>
      <c r="R150" s="62" t="str">
        <f>IF(ISERROR(MID(J150,22+FIND("rénover mon bâtiment:",J150,1),3)),"",MID(J150,22+FIND("rénover mon bâtiment:",J150,1),3))</f>
        <v>non</v>
      </c>
      <c r="S150" s="62" t="str">
        <f>IF(ISERROR(MID(J150,21+FIND("la mobilité durable:",J150,1),3)),"",MID(J150,21+FIND("la mobilité durable:",J150,1),3))</f>
        <v>non</v>
      </c>
      <c r="T150" s="62" t="str">
        <f>IF(ISERROR(MID(J150,21+FIND("gestion des déchets:",J150,1),3)),"",MID(J150,21+FIND("gestion des déchets:",J150,1),3))</f>
        <v>non</v>
      </c>
      <c r="U150" s="62" t="str">
        <f>IF(ISERROR(MID(J150,17+FIND("l'écoconception:",J150,1),3)),"",MID(J150,17+FIND("l'écoconception:",J150,1),3))</f>
        <v>non</v>
      </c>
      <c r="V150" s="62" t="str">
        <f>IF(ISERROR(MID(J150,20+FIND("former ou recruter:",J150,1),3)),"",MID(J150,20+FIND("former ou recruter:",J150,1),3))</f>
        <v>oui</v>
      </c>
      <c r="W150" s="63"/>
      <c r="X150" s="41"/>
      <c r="Y150" s="41"/>
      <c r="Z150" s="41"/>
      <c r="AA150" s="41"/>
      <c r="AB150" s="41"/>
      <c r="AC150" s="43">
        <v>45271</v>
      </c>
      <c r="AD150" s="66" t="s">
        <v>764</v>
      </c>
      <c r="AE150" s="90" t="s">
        <v>73</v>
      </c>
      <c r="AF150" s="88" t="str">
        <f>IF(ISNA(VLOOKUP(E150,Tableau13[[SIRET]:[Statut de la mise en relation]],6,FALSE)),"",VLOOKUP(E150,Tableau13[[SIRET]:[Statut de la mise en relation]],6,FALSE))</f>
        <v/>
      </c>
      <c r="AG150" s="88"/>
      <c r="AH150" s="33"/>
      <c r="AI150" s="33"/>
      <c r="AJ150" s="33"/>
      <c r="AK150" s="39"/>
      <c r="AL150" s="39"/>
      <c r="AM150" s="40"/>
    </row>
    <row r="151" spans="1:39" ht="16.5" customHeight="1">
      <c r="A151" s="30">
        <v>45264</v>
      </c>
      <c r="B151" s="31" t="s">
        <v>1199</v>
      </c>
      <c r="C151" s="31" t="s">
        <v>1200</v>
      </c>
      <c r="D151" s="31" t="s">
        <v>509</v>
      </c>
      <c r="E151" s="32">
        <v>41110730300041</v>
      </c>
      <c r="F151" s="33" t="s">
        <v>1201</v>
      </c>
      <c r="G151" s="50" t="s">
        <v>1202</v>
      </c>
      <c r="H151" s="35">
        <v>630473452</v>
      </c>
      <c r="I151" s="31" t="s">
        <v>1203</v>
      </c>
      <c r="J151" s="31" t="s">
        <v>1204</v>
      </c>
      <c r="K151" s="33" t="s">
        <v>114</v>
      </c>
      <c r="L151" s="33"/>
      <c r="M151" s="41" t="s">
        <v>1132</v>
      </c>
      <c r="N151" s="42" t="str">
        <f>MID(J151,12,8)</f>
        <v xml:space="preserve">precise </v>
      </c>
      <c r="O151" s="62" t="str">
        <f>IF(ISERROR(MID(J151,24+FIND("impact environnemental:",J151,1),3)),"",MID(J151,24+FIND("impact environnemental:",J151,1),3))</f>
        <v>non</v>
      </c>
      <c r="P151" s="62" t="str">
        <f>IF(ISERROR(MID(J151,25+FIND("performance énergétique:",J151,1),3)),"",MID(J151,25+FIND("performance énergétique:",J151,1),3))</f>
        <v>oui</v>
      </c>
      <c r="Q151" s="62" t="str">
        <f>IF(ISERROR(MID(J151,20+FIND("consommation d'eau:",J151,1),3)),"",MID(J151,20+FIND("consommation d'eau:",J151,1),3))</f>
        <v>non</v>
      </c>
      <c r="R151" s="62" t="str">
        <f>IF(ISERROR(MID(J151,22+FIND("rénover mon bâtiment:",J151,1),3)),"",MID(J151,22+FIND("rénover mon bâtiment:",J151,1),3))</f>
        <v>non</v>
      </c>
      <c r="S151" s="62" t="str">
        <f>IF(ISERROR(MID(J151,21+FIND("la mobilité durable:",J151,1),3)),"",MID(J151,21+FIND("la mobilité durable:",J151,1),3))</f>
        <v>non</v>
      </c>
      <c r="T151" s="62" t="str">
        <f>IF(ISERROR(MID(J151,21+FIND("gestion des déchets:",J151,1),3)),"",MID(J151,21+FIND("gestion des déchets:",J151,1),3))</f>
        <v>non</v>
      </c>
      <c r="U151" s="62" t="str">
        <f>IF(ISERROR(MID(J151,17+FIND("l'écoconception:",J151,1),3)),"",MID(J151,17+FIND("l'écoconception:",J151,1),3))</f>
        <v>non</v>
      </c>
      <c r="V151" s="62" t="str">
        <f>IF(ISERROR(MID(J151,20+FIND("former ou recruter:",J151,1),3)),"",MID(J151,20+FIND("former ou recruter:",J151,1),3))</f>
        <v>non</v>
      </c>
      <c r="W151" s="63"/>
      <c r="X151" s="41"/>
      <c r="Y151" s="41"/>
      <c r="Z151" s="41"/>
      <c r="AA151" s="41"/>
      <c r="AB151" s="41"/>
      <c r="AC151" s="38"/>
      <c r="AD151" s="72" t="s">
        <v>1133</v>
      </c>
      <c r="AE151" s="90" t="s">
        <v>73</v>
      </c>
      <c r="AF151" s="88" t="str">
        <f>IF(ISNA(VLOOKUP(E151,Tableau13[[SIRET]:[Statut de la mise en relation]],6,FALSE)),"",VLOOKUP(E151,Tableau13[[SIRET]:[Statut de la mise en relation]],6,FALSE))</f>
        <v/>
      </c>
      <c r="AG151" s="88"/>
      <c r="AH151" s="33"/>
      <c r="AI151" s="33"/>
      <c r="AJ151" s="33"/>
      <c r="AK151" s="39"/>
      <c r="AL151" s="39"/>
      <c r="AM151" s="40"/>
    </row>
    <row r="152" spans="1:39" ht="16.5" customHeight="1">
      <c r="A152" s="30">
        <v>45264</v>
      </c>
      <c r="B152" s="31" t="s">
        <v>1205</v>
      </c>
      <c r="C152" s="31" t="s">
        <v>1206</v>
      </c>
      <c r="D152" s="31" t="s">
        <v>1207</v>
      </c>
      <c r="E152" s="32">
        <v>33913863800038</v>
      </c>
      <c r="F152" s="33" t="s">
        <v>1208</v>
      </c>
      <c r="G152" s="50" t="s">
        <v>1209</v>
      </c>
      <c r="H152" s="35">
        <v>33687966845</v>
      </c>
      <c r="I152" s="31" t="s">
        <v>1210</v>
      </c>
      <c r="J152" s="31" t="s">
        <v>1211</v>
      </c>
      <c r="K152" s="33" t="s">
        <v>114</v>
      </c>
      <c r="L152" s="33"/>
      <c r="M152" s="41" t="s">
        <v>1132</v>
      </c>
      <c r="N152" s="42" t="str">
        <f>MID(J152,12,8)</f>
        <v xml:space="preserve">precise </v>
      </c>
      <c r="O152" s="62" t="str">
        <f>IF(ISERROR(MID(J152,24+FIND("impact environnemental:",J152,1),3)),"",MID(J152,24+FIND("impact environnemental:",J152,1),3))</f>
        <v>non</v>
      </c>
      <c r="P152" s="62" t="str">
        <f>IF(ISERROR(MID(J152,25+FIND("performance énergétique:",J152,1),3)),"",MID(J152,25+FIND("performance énergétique:",J152,1),3))</f>
        <v>non</v>
      </c>
      <c r="Q152" s="62" t="str">
        <f>IF(ISERROR(MID(J152,20+FIND("consommation d'eau:",J152,1),3)),"",MID(J152,20+FIND("consommation d'eau:",J152,1),3))</f>
        <v>non</v>
      </c>
      <c r="R152" s="62" t="str">
        <f>IF(ISERROR(MID(J152,22+FIND("rénover mon bâtiment:",J152,1),3)),"",MID(J152,22+FIND("rénover mon bâtiment:",J152,1),3))</f>
        <v>non</v>
      </c>
      <c r="S152" s="62" t="str">
        <f>IF(ISERROR(MID(J152,21+FIND("la mobilité durable:",J152,1),3)),"",MID(J152,21+FIND("la mobilité durable:",J152,1),3))</f>
        <v>non</v>
      </c>
      <c r="T152" s="62" t="str">
        <f>IF(ISERROR(MID(J152,21+FIND("gestion des déchets:",J152,1),3)),"",MID(J152,21+FIND("gestion des déchets:",J152,1),3))</f>
        <v>non</v>
      </c>
      <c r="U152" s="62" t="str">
        <f>IF(ISERROR(MID(J152,17+FIND("l'écoconception:",J152,1),3)),"",MID(J152,17+FIND("l'écoconception:",J152,1),3))</f>
        <v>oui</v>
      </c>
      <c r="V152" s="62" t="str">
        <f>IF(ISERROR(MID(J152,20+FIND("former ou recruter:",J152,1),3)),"",MID(J152,20+FIND("former ou recruter:",J152,1),3))</f>
        <v>non</v>
      </c>
      <c r="W152" s="63"/>
      <c r="X152" s="41"/>
      <c r="Y152" s="41"/>
      <c r="Z152" s="41"/>
      <c r="AA152" s="41"/>
      <c r="AB152" s="41"/>
      <c r="AC152" s="38"/>
      <c r="AD152" s="72" t="s">
        <v>1133</v>
      </c>
      <c r="AE152" s="90" t="s">
        <v>73</v>
      </c>
      <c r="AF152" s="88" t="str">
        <f>IF(ISNA(VLOOKUP(E152,Tableau13[[SIRET]:[Statut de la mise en relation]],6,FALSE)),"",VLOOKUP(E152,Tableau13[[SIRET]:[Statut de la mise en relation]],6,FALSE))</f>
        <v/>
      </c>
      <c r="AG152" s="88"/>
      <c r="AH152" s="33"/>
      <c r="AI152" s="33"/>
      <c r="AJ152" s="33"/>
      <c r="AK152" s="39"/>
      <c r="AL152" s="39"/>
      <c r="AM152" s="40"/>
    </row>
    <row r="153" spans="1:39" ht="16.5" customHeight="1">
      <c r="A153" s="30">
        <v>45264</v>
      </c>
      <c r="B153" s="31" t="s">
        <v>1212</v>
      </c>
      <c r="C153" s="31" t="s">
        <v>1213</v>
      </c>
      <c r="D153" s="31" t="s">
        <v>1214</v>
      </c>
      <c r="E153" s="32">
        <v>95154124200016</v>
      </c>
      <c r="F153" s="33" t="s">
        <v>1215</v>
      </c>
      <c r="G153" s="50" t="s">
        <v>1216</v>
      </c>
      <c r="H153" s="35">
        <v>780245188</v>
      </c>
      <c r="I153" s="31" t="s">
        <v>1217</v>
      </c>
      <c r="J153" s="31" t="s">
        <v>1218</v>
      </c>
      <c r="K153" s="33" t="s">
        <v>135</v>
      </c>
      <c r="L153" s="33"/>
      <c r="M153" s="41" t="s">
        <v>878</v>
      </c>
      <c r="N153" s="42" t="str">
        <f>MID(J153,12,8)</f>
        <v xml:space="preserve">precise </v>
      </c>
      <c r="O153" s="62" t="str">
        <f>IF(ISERROR(MID(J153,24+FIND("impact environnemental:",J153,1),3)),"",MID(J153,24+FIND("impact environnemental:",J153,1),3))</f>
        <v>non</v>
      </c>
      <c r="P153" s="62" t="str">
        <f>IF(ISERROR(MID(J153,25+FIND("performance énergétique:",J153,1),3)),"",MID(J153,25+FIND("performance énergétique:",J153,1),3))</f>
        <v>non</v>
      </c>
      <c r="Q153" s="62" t="str">
        <f>IF(ISERROR(MID(J153,20+FIND("consommation d'eau:",J153,1),3)),"",MID(J153,20+FIND("consommation d'eau:",J153,1),3))</f>
        <v>non</v>
      </c>
      <c r="R153" s="62" t="str">
        <f>IF(ISERROR(MID(J153,22+FIND("rénover mon bâtiment:",J153,1),3)),"",MID(J153,22+FIND("rénover mon bâtiment:",J153,1),3))</f>
        <v>non</v>
      </c>
      <c r="S153" s="62" t="str">
        <f>IF(ISERROR(MID(J153,21+FIND("la mobilité durable:",J153,1),3)),"",MID(J153,21+FIND("la mobilité durable:",J153,1),3))</f>
        <v>non</v>
      </c>
      <c r="T153" s="62" t="str">
        <f>IF(ISERROR(MID(J153,21+FIND("gestion des déchets:",J153,1),3)),"",MID(J153,21+FIND("gestion des déchets:",J153,1),3))</f>
        <v>non</v>
      </c>
      <c r="U153" s="62" t="str">
        <f>IF(ISERROR(MID(J153,17+FIND("l'écoconception:",J153,1),3)),"",MID(J153,17+FIND("l'écoconception:",J153,1),3))</f>
        <v>oui</v>
      </c>
      <c r="V153" s="62" t="str">
        <f>IF(ISERROR(MID(J153,20+FIND("former ou recruter:",J153,1),3)),"",MID(J153,20+FIND("former ou recruter:",J153,1),3))</f>
        <v>non</v>
      </c>
      <c r="W153" s="63"/>
      <c r="X153" s="41"/>
      <c r="Y153" s="41"/>
      <c r="Z153" s="41"/>
      <c r="AA153" s="41"/>
      <c r="AB153" s="41"/>
      <c r="AC153" s="43">
        <v>45271</v>
      </c>
      <c r="AD153" s="66" t="s">
        <v>764</v>
      </c>
      <c r="AE153" s="90" t="s">
        <v>73</v>
      </c>
      <c r="AF153" s="88" t="str">
        <f>IF(ISNA(VLOOKUP(E153,Tableau13[[SIRET]:[Statut de la mise en relation]],6,FALSE)),"",VLOOKUP(E153,Tableau13[[SIRET]:[Statut de la mise en relation]],6,FALSE))</f>
        <v/>
      </c>
      <c r="AG153" s="88"/>
      <c r="AH153" s="33"/>
      <c r="AI153" s="33"/>
      <c r="AJ153" s="33"/>
      <c r="AK153" s="39"/>
      <c r="AL153" s="39"/>
      <c r="AM153" s="40"/>
    </row>
    <row r="154" spans="1:39" ht="16.5" customHeight="1">
      <c r="A154" s="30">
        <v>45264</v>
      </c>
      <c r="B154" s="31" t="s">
        <v>1219</v>
      </c>
      <c r="C154" s="31" t="s">
        <v>1220</v>
      </c>
      <c r="D154" s="31" t="s">
        <v>1221</v>
      </c>
      <c r="E154" s="32">
        <v>32793802300030</v>
      </c>
      <c r="F154" s="33" t="s">
        <v>1222</v>
      </c>
      <c r="G154" s="50" t="s">
        <v>1223</v>
      </c>
      <c r="H154" s="35">
        <v>33660630035</v>
      </c>
      <c r="I154" s="31" t="s">
        <v>1224</v>
      </c>
      <c r="J154" s="31" t="s">
        <v>1225</v>
      </c>
      <c r="K154" s="33" t="s">
        <v>433</v>
      </c>
      <c r="L154" s="33"/>
      <c r="M154" s="41" t="s">
        <v>701</v>
      </c>
      <c r="N154" s="42" t="str">
        <f>MID(J154,12,8)</f>
        <v xml:space="preserve">precise </v>
      </c>
      <c r="O154" s="62" t="str">
        <f>IF(ISERROR(MID(J154,24+FIND("impact environnemental:",J154,1),3)),"",MID(J154,24+FIND("impact environnemental:",J154,1),3))</f>
        <v>non</v>
      </c>
      <c r="P154" s="62" t="str">
        <f>IF(ISERROR(MID(J154,25+FIND("performance énergétique:",J154,1),3)),"",MID(J154,25+FIND("performance énergétique:",J154,1),3))</f>
        <v>non</v>
      </c>
      <c r="Q154" s="62" t="str">
        <f>IF(ISERROR(MID(J154,20+FIND("consommation d'eau:",J154,1),3)),"",MID(J154,20+FIND("consommation d'eau:",J154,1),3))</f>
        <v>non</v>
      </c>
      <c r="R154" s="62" t="str">
        <f>IF(ISERROR(MID(J154,22+FIND("rénover mon bâtiment:",J154,1),3)),"",MID(J154,22+FIND("rénover mon bâtiment:",J154,1),3))</f>
        <v>non</v>
      </c>
      <c r="S154" s="62" t="str">
        <f>IF(ISERROR(MID(J154,21+FIND("la mobilité durable:",J154,1),3)),"",MID(J154,21+FIND("la mobilité durable:",J154,1),3))</f>
        <v>oui</v>
      </c>
      <c r="T154" s="62" t="str">
        <f>IF(ISERROR(MID(J154,21+FIND("gestion des déchets:",J154,1),3)),"",MID(J154,21+FIND("gestion des déchets:",J154,1),3))</f>
        <v>non</v>
      </c>
      <c r="U154" s="62" t="str">
        <f>IF(ISERROR(MID(J154,17+FIND("l'écoconception:",J154,1),3)),"",MID(J154,17+FIND("l'écoconception:",J154,1),3))</f>
        <v>non</v>
      </c>
      <c r="V154" s="62" t="str">
        <f>IF(ISERROR(MID(J154,20+FIND("former ou recruter:",J154,1),3)),"",MID(J154,20+FIND("former ou recruter:",J154,1),3))</f>
        <v>non</v>
      </c>
      <c r="W154" s="63"/>
      <c r="X154" s="41"/>
      <c r="Y154" s="41"/>
      <c r="Z154" s="41" t="s">
        <v>661</v>
      </c>
      <c r="AA154" s="41" t="s">
        <v>1226</v>
      </c>
      <c r="AB154" s="41"/>
      <c r="AC154" s="43">
        <v>45264</v>
      </c>
      <c r="AD154" s="72" t="s">
        <v>1001</v>
      </c>
      <c r="AE154" s="90" t="s">
        <v>73</v>
      </c>
      <c r="AF154" s="88" t="str">
        <f>IF(ISNA(VLOOKUP(E154,Tableau13[[SIRET]:[Statut de la mise en relation]],6,FALSE)),"",VLOOKUP(E154,Tableau13[[SIRET]:[Statut de la mise en relation]],6,FALSE))</f>
        <v>Refusé</v>
      </c>
      <c r="AG154" s="88"/>
      <c r="AH154" s="33" t="s">
        <v>1227</v>
      </c>
      <c r="AI154" s="33"/>
      <c r="AJ154" s="33"/>
      <c r="AK154" s="39"/>
      <c r="AL154" s="39"/>
      <c r="AM154" s="40"/>
    </row>
    <row r="155" spans="1:39" ht="16.5" customHeight="1">
      <c r="A155" s="30">
        <v>45264</v>
      </c>
      <c r="B155" s="31" t="s">
        <v>1228</v>
      </c>
      <c r="C155" s="31" t="s">
        <v>1229</v>
      </c>
      <c r="D155" s="31" t="s">
        <v>1230</v>
      </c>
      <c r="E155" s="32">
        <v>45019620900016</v>
      </c>
      <c r="F155" s="33" t="s">
        <v>1231</v>
      </c>
      <c r="G155" s="50" t="s">
        <v>1232</v>
      </c>
      <c r="H155" s="35">
        <v>611967956</v>
      </c>
      <c r="I155" s="31" t="s">
        <v>932</v>
      </c>
      <c r="J155" s="31" t="s">
        <v>1233</v>
      </c>
      <c r="K155" s="33" t="s">
        <v>114</v>
      </c>
      <c r="L155" s="33"/>
      <c r="M155" s="41" t="s">
        <v>1234</v>
      </c>
      <c r="N155" s="42" t="str">
        <f>MID(J155,12,8)</f>
        <v xml:space="preserve">precise </v>
      </c>
      <c r="O155" s="62" t="str">
        <f>IF(ISERROR(MID(J155,24+FIND("impact environnemental:",J155,1),3)),"",MID(J155,24+FIND("impact environnemental:",J155,1),3))</f>
        <v>non</v>
      </c>
      <c r="P155" s="62" t="str">
        <f>IF(ISERROR(MID(J155,25+FIND("performance énergétique:",J155,1),3)),"",MID(J155,25+FIND("performance énergétique:",J155,1),3))</f>
        <v>non</v>
      </c>
      <c r="Q155" s="62" t="str">
        <f>IF(ISERROR(MID(J155,20+FIND("consommation d'eau:",J155,1),3)),"",MID(J155,20+FIND("consommation d'eau:",J155,1),3))</f>
        <v>non</v>
      </c>
      <c r="R155" s="62" t="str">
        <f>IF(ISERROR(MID(J155,22+FIND("rénover mon bâtiment:",J155,1),3)),"",MID(J155,22+FIND("rénover mon bâtiment:",J155,1),3))</f>
        <v>oui</v>
      </c>
      <c r="S155" s="62" t="str">
        <f>IF(ISERROR(MID(J155,21+FIND("la mobilité durable:",J155,1),3)),"",MID(J155,21+FIND("la mobilité durable:",J155,1),3))</f>
        <v>non</v>
      </c>
      <c r="T155" s="62" t="str">
        <f>IF(ISERROR(MID(J155,21+FIND("gestion des déchets:",J155,1),3)),"",MID(J155,21+FIND("gestion des déchets:",J155,1),3))</f>
        <v>non</v>
      </c>
      <c r="U155" s="62" t="str">
        <f>IF(ISERROR(MID(J155,17+FIND("l'écoconception:",J155,1),3)),"",MID(J155,17+FIND("l'écoconception:",J155,1),3))</f>
        <v>non</v>
      </c>
      <c r="V155" s="62" t="str">
        <f>IF(ISERROR(MID(J155,20+FIND("former ou recruter:",J155,1),3)),"",MID(J155,20+FIND("former ou recruter:",J155,1),3))</f>
        <v>non</v>
      </c>
      <c r="W155" s="93"/>
      <c r="X155" s="41"/>
      <c r="Y155" s="41"/>
      <c r="Z155" s="41"/>
      <c r="AA155" s="41"/>
      <c r="AB155" s="41"/>
      <c r="AC155" s="43">
        <v>45272</v>
      </c>
      <c r="AD155" s="101" t="s">
        <v>72</v>
      </c>
      <c r="AE155" s="90" t="s">
        <v>73</v>
      </c>
      <c r="AF155" s="88" t="str">
        <f>IF(ISNA(VLOOKUP(E155,Tableau13[[SIRET]:[Statut de la mise en relation]],6,FALSE)),"",VLOOKUP(E155,Tableau13[[SIRET]:[Statut de la mise en relation]],6,FALSE))</f>
        <v>Aide proposée</v>
      </c>
      <c r="AG155" s="88"/>
      <c r="AH155" s="33" t="s">
        <v>150</v>
      </c>
      <c r="AI155" s="33" t="s">
        <v>1235</v>
      </c>
      <c r="AJ155" s="33" t="s">
        <v>55</v>
      </c>
      <c r="AK155" s="39" t="s">
        <v>1236</v>
      </c>
      <c r="AL155" s="39"/>
      <c r="AM155" s="40"/>
    </row>
    <row r="156" spans="1:39" ht="16.5" customHeight="1">
      <c r="A156" s="30">
        <v>45265</v>
      </c>
      <c r="B156" s="31" t="s">
        <v>1237</v>
      </c>
      <c r="C156" s="31" t="s">
        <v>1238</v>
      </c>
      <c r="D156" s="31" t="s">
        <v>1239</v>
      </c>
      <c r="E156" s="32">
        <v>8728107700021</v>
      </c>
      <c r="F156" s="33" t="s">
        <v>1240</v>
      </c>
      <c r="G156" s="50" t="s">
        <v>1241</v>
      </c>
      <c r="H156" s="35">
        <v>651096555</v>
      </c>
      <c r="I156" s="31" t="s">
        <v>477</v>
      </c>
      <c r="J156" s="31" t="s">
        <v>1242</v>
      </c>
      <c r="K156" s="33" t="s">
        <v>114</v>
      </c>
      <c r="L156" s="33"/>
      <c r="M156" s="41" t="s">
        <v>1243</v>
      </c>
      <c r="N156" s="42" t="str">
        <f>MID(J156,12,8)</f>
        <v xml:space="preserve">precise </v>
      </c>
      <c r="O156" s="62" t="str">
        <f>IF(ISERROR(MID(J156,24+FIND("impact environnemental:",J156,1),3)),"",MID(J156,24+FIND("impact environnemental:",J156,1),3))</f>
        <v>non</v>
      </c>
      <c r="P156" s="62" t="str">
        <f>IF(ISERROR(MID(J156,25+FIND("performance énergétique:",J156,1),3)),"",MID(J156,25+FIND("performance énergétique:",J156,1),3))</f>
        <v>non</v>
      </c>
      <c r="Q156" s="62" t="str">
        <f>IF(ISERROR(MID(J156,20+FIND("consommation d'eau:",J156,1),3)),"",MID(J156,20+FIND("consommation d'eau:",J156,1),3))</f>
        <v>non</v>
      </c>
      <c r="R156" s="62" t="str">
        <f>IF(ISERROR(MID(J156,22+FIND("rénover mon bâtiment:",J156,1),3)),"",MID(J156,22+FIND("rénover mon bâtiment:",J156,1),3))</f>
        <v>oui</v>
      </c>
      <c r="S156" s="62" t="str">
        <f>IF(ISERROR(MID(J156,21+FIND("la mobilité durable:",J156,1),3)),"",MID(J156,21+FIND("la mobilité durable:",J156,1),3))</f>
        <v>non</v>
      </c>
      <c r="T156" s="62" t="str">
        <f>IF(ISERROR(MID(J156,21+FIND("gestion des déchets:",J156,1),3)),"",MID(J156,21+FIND("gestion des déchets:",J156,1),3))</f>
        <v>non</v>
      </c>
      <c r="U156" s="62" t="str">
        <f>IF(ISERROR(MID(J156,17+FIND("l'écoconception:",J156,1),3)),"",MID(J156,17+FIND("l'écoconception:",J156,1),3))</f>
        <v>non</v>
      </c>
      <c r="V156" s="62" t="str">
        <f>IF(ISERROR(MID(J156,20+FIND("former ou recruter:",J156,1),3)),"",MID(J156,20+FIND("former ou recruter:",J156,1),3))</f>
        <v>non</v>
      </c>
      <c r="W156" s="93"/>
      <c r="X156" s="41"/>
      <c r="Y156" s="41"/>
      <c r="Z156" s="41" t="s">
        <v>1244</v>
      </c>
      <c r="AA156" s="41"/>
      <c r="AB156" s="41"/>
      <c r="AC156" s="38"/>
      <c r="AD156" s="38" t="s">
        <v>1245</v>
      </c>
      <c r="AE156" s="88" t="s">
        <v>673</v>
      </c>
      <c r="AF156" s="88" t="str">
        <f>IF(ISNA(VLOOKUP(E156,Tableau13[[SIRET]:[Statut de la mise en relation]],6,FALSE)),"",VLOOKUP(E156,Tableau13[[SIRET]:[Statut de la mise en relation]],6,FALSE))</f>
        <v>Aide proposée</v>
      </c>
      <c r="AG156" s="88"/>
      <c r="AH156" s="33"/>
      <c r="AI156" s="33"/>
      <c r="AJ156" s="33"/>
      <c r="AK156" s="39"/>
      <c r="AL156" s="39"/>
      <c r="AM156" s="40"/>
    </row>
    <row r="157" spans="1:39" ht="16.5" customHeight="1">
      <c r="A157" s="30">
        <v>45265</v>
      </c>
      <c r="B157" s="31" t="s">
        <v>1246</v>
      </c>
      <c r="C157" s="31" t="s">
        <v>1247</v>
      </c>
      <c r="D157" s="31" t="s">
        <v>1248</v>
      </c>
      <c r="E157" s="32">
        <v>80752172900036</v>
      </c>
      <c r="F157" s="33" t="s">
        <v>1249</v>
      </c>
      <c r="G157" s="50" t="s">
        <v>1250</v>
      </c>
      <c r="H157" s="35">
        <v>685568444</v>
      </c>
      <c r="I157" s="31" t="s">
        <v>552</v>
      </c>
      <c r="J157" s="31" t="s">
        <v>1251</v>
      </c>
      <c r="K157" s="33" t="s">
        <v>433</v>
      </c>
      <c r="L157" s="33"/>
      <c r="M157" s="41" t="s">
        <v>701</v>
      </c>
      <c r="N157" s="42" t="str">
        <f>MID(J157,12,8)</f>
        <v xml:space="preserve">precise </v>
      </c>
      <c r="O157" s="62" t="str">
        <f>IF(ISERROR(MID(J157,24+FIND("impact environnemental:",J157,1),3)),"",MID(J157,24+FIND("impact environnemental:",J157,1),3))</f>
        <v>non</v>
      </c>
      <c r="P157" s="62" t="str">
        <f>IF(ISERROR(MID(J157,25+FIND("performance énergétique:",J157,1),3)),"",MID(J157,25+FIND("performance énergétique:",J157,1),3))</f>
        <v>non</v>
      </c>
      <c r="Q157" s="62" t="str">
        <f>IF(ISERROR(MID(J157,20+FIND("consommation d'eau:",J157,1),3)),"",MID(J157,20+FIND("consommation d'eau:",J157,1),3))</f>
        <v>non</v>
      </c>
      <c r="R157" s="62" t="str">
        <f>IF(ISERROR(MID(J157,22+FIND("rénover mon bâtiment:",J157,1),3)),"",MID(J157,22+FIND("rénover mon bâtiment:",J157,1),3))</f>
        <v>non</v>
      </c>
      <c r="S157" s="62" t="str">
        <f>IF(ISERROR(MID(J157,21+FIND("la mobilité durable:",J157,1),3)),"",MID(J157,21+FIND("la mobilité durable:",J157,1),3))</f>
        <v>oui</v>
      </c>
      <c r="T157" s="62" t="str">
        <f>IF(ISERROR(MID(J157,21+FIND("gestion des déchets:",J157,1),3)),"",MID(J157,21+FIND("gestion des déchets:",J157,1),3))</f>
        <v>non</v>
      </c>
      <c r="U157" s="62" t="str">
        <f>IF(ISERROR(MID(J157,17+FIND("l'écoconception:",J157,1),3)),"",MID(J157,17+FIND("l'écoconception:",J157,1),3))</f>
        <v>non</v>
      </c>
      <c r="V157" s="62" t="str">
        <f>IF(ISERROR(MID(J157,20+FIND("former ou recruter:",J157,1),3)),"",MID(J157,20+FIND("former ou recruter:",J157,1),3))</f>
        <v>non</v>
      </c>
      <c r="W157" s="63"/>
      <c r="X157" s="41"/>
      <c r="Y157" s="41"/>
      <c r="Z157" s="41" t="s">
        <v>661</v>
      </c>
      <c r="AA157" s="41" t="s">
        <v>1226</v>
      </c>
      <c r="AB157" s="41"/>
      <c r="AC157" s="43">
        <v>45265</v>
      </c>
      <c r="AD157" s="72" t="s">
        <v>1001</v>
      </c>
      <c r="AE157" s="90" t="s">
        <v>73</v>
      </c>
      <c r="AF157" s="88" t="str">
        <f>IF(ISNA(VLOOKUP(E157,Tableau13[[SIRET]:[Statut de la mise en relation]],6,FALSE)),"",VLOOKUP(E157,Tableau13[[SIRET]:[Statut de la mise en relation]],6,FALSE))</f>
        <v>Aide proposée</v>
      </c>
      <c r="AG157" s="88"/>
      <c r="AH157" s="33"/>
      <c r="AI157" s="33"/>
      <c r="AJ157" s="33"/>
      <c r="AK157" s="39"/>
      <c r="AL157" s="39"/>
      <c r="AM157" s="40"/>
    </row>
    <row r="158" spans="1:39" ht="16.5" customHeight="1">
      <c r="A158" s="30">
        <v>45265</v>
      </c>
      <c r="B158" s="31" t="s">
        <v>1252</v>
      </c>
      <c r="C158" s="31" t="s">
        <v>1253</v>
      </c>
      <c r="D158" s="31" t="s">
        <v>1254</v>
      </c>
      <c r="E158" s="32">
        <v>67201924700010</v>
      </c>
      <c r="F158" s="33" t="s">
        <v>1255</v>
      </c>
      <c r="G158" s="50" t="s">
        <v>1256</v>
      </c>
      <c r="H158" s="35">
        <v>616852903</v>
      </c>
      <c r="I158" s="31" t="s">
        <v>552</v>
      </c>
      <c r="J158" s="31" t="s">
        <v>1257</v>
      </c>
      <c r="K158" s="33" t="s">
        <v>433</v>
      </c>
      <c r="L158" s="33"/>
      <c r="M158" s="41" t="s">
        <v>701</v>
      </c>
      <c r="N158" s="42" t="str">
        <f>MID(J158,12,8)</f>
        <v xml:space="preserve">unknown </v>
      </c>
      <c r="O158" s="62" t="str">
        <f>IF(ISERROR(MID(J158,24+FIND("impact environnemental:",J158,1),3)),"",MID(J158,24+FIND("impact environnemental:",J158,1),3))</f>
        <v>non</v>
      </c>
      <c r="P158" s="62" t="str">
        <f>IF(ISERROR(MID(J158,25+FIND("performance énergétique:",J158,1),3)),"",MID(J158,25+FIND("performance énergétique:",J158,1),3))</f>
        <v>oui</v>
      </c>
      <c r="Q158" s="62" t="str">
        <f>IF(ISERROR(MID(J158,20+FIND("consommation d'eau:",J158,1),3)),"",MID(J158,20+FIND("consommation d'eau:",J158,1),3))</f>
        <v>oui</v>
      </c>
      <c r="R158" s="62" t="str">
        <f>IF(ISERROR(MID(J158,22+FIND("rénover mon bâtiment:",J158,1),3)),"",MID(J158,22+FIND("rénover mon bâtiment:",J158,1),3))</f>
        <v/>
      </c>
      <c r="S158" s="62" t="str">
        <f>IF(ISERROR(MID(J158,21+FIND("la mobilité durable:",J158,1),3)),"",MID(J158,21+FIND("la mobilité durable:",J158,1),3))</f>
        <v/>
      </c>
      <c r="T158" s="62" t="str">
        <f>IF(ISERROR(MID(J158,21+FIND("gestion des déchets:",J158,1),3)),"",MID(J158,21+FIND("gestion des déchets:",J158,1),3))</f>
        <v>oui</v>
      </c>
      <c r="U158" s="62" t="str">
        <f>IF(ISERROR(MID(J158,17+FIND("l'écoconception:",J158,1),3)),"",MID(J158,17+FIND("l'écoconception:",J158,1),3))</f>
        <v>oui</v>
      </c>
      <c r="V158" s="62" t="str">
        <f>IF(ISERROR(MID(J158,20+FIND("former ou recruter:",J158,1),3)),"",MID(J158,20+FIND("former ou recruter:",J158,1),3))</f>
        <v/>
      </c>
      <c r="W158" s="63"/>
      <c r="X158" s="41"/>
      <c r="Y158" s="41"/>
      <c r="Z158" s="41"/>
      <c r="AA158" s="41"/>
      <c r="AB158" s="41"/>
      <c r="AC158" s="43">
        <v>45272</v>
      </c>
      <c r="AD158" s="72" t="s">
        <v>1001</v>
      </c>
      <c r="AE158" s="90" t="s">
        <v>73</v>
      </c>
      <c r="AF158" s="88" t="str">
        <f>IF(ISNA(VLOOKUP(E158,Tableau13[[SIRET]:[Statut de la mise en relation]],6,FALSE)),"",VLOOKUP(E158,Tableau13[[SIRET]:[Statut de la mise en relation]],6,FALSE))</f>
        <v>Aide proposée</v>
      </c>
      <c r="AG158" s="88"/>
      <c r="AH158" s="33"/>
      <c r="AI158" s="33"/>
      <c r="AJ158" s="33"/>
      <c r="AK158" s="39"/>
      <c r="AL158" s="39"/>
      <c r="AM158" s="40"/>
    </row>
    <row r="159" spans="1:39" ht="16.5" customHeight="1">
      <c r="A159" s="30">
        <v>45265</v>
      </c>
      <c r="B159" s="73" t="s">
        <v>1258</v>
      </c>
      <c r="C159" s="31" t="s">
        <v>1259</v>
      </c>
      <c r="D159" s="31" t="s">
        <v>1260</v>
      </c>
      <c r="E159" s="32">
        <v>90867172000013</v>
      </c>
      <c r="F159" s="33" t="s">
        <v>1261</v>
      </c>
      <c r="G159" s="50" t="s">
        <v>1262</v>
      </c>
      <c r="H159" s="35">
        <v>632049945</v>
      </c>
      <c r="I159" s="31" t="s">
        <v>761</v>
      </c>
      <c r="J159" s="31" t="s">
        <v>1263</v>
      </c>
      <c r="K159" s="33" t="s">
        <v>135</v>
      </c>
      <c r="L159" s="33"/>
      <c r="M159" s="41" t="s">
        <v>1198</v>
      </c>
      <c r="N159" s="42" t="str">
        <f>MID(J159,12,8)</f>
        <v xml:space="preserve">precise </v>
      </c>
      <c r="O159" s="62" t="str">
        <f>IF(ISERROR(MID(J159,24+FIND("impact environnemental:",J159,1),3)),"",MID(J159,24+FIND("impact environnemental:",J159,1),3))</f>
        <v>non</v>
      </c>
      <c r="P159" s="62" t="str">
        <f>IF(ISERROR(MID(J159,25+FIND("performance énergétique:",J159,1),3)),"",MID(J159,25+FIND("performance énergétique:",J159,1),3))</f>
        <v>non</v>
      </c>
      <c r="Q159" s="62" t="str">
        <f>IF(ISERROR(MID(J159,20+FIND("consommation d'eau:",J159,1),3)),"",MID(J159,20+FIND("consommation d'eau:",J159,1),3))</f>
        <v>non</v>
      </c>
      <c r="R159" s="62" t="str">
        <f>IF(ISERROR(MID(J159,22+FIND("rénover mon bâtiment:",J159,1),3)),"",MID(J159,22+FIND("rénover mon bâtiment:",J159,1),3))</f>
        <v>non</v>
      </c>
      <c r="S159" s="62" t="str">
        <f>IF(ISERROR(MID(J159,21+FIND("la mobilité durable:",J159,1),3)),"",MID(J159,21+FIND("la mobilité durable:",J159,1),3))</f>
        <v>non</v>
      </c>
      <c r="T159" s="62" t="str">
        <f>IF(ISERROR(MID(J159,21+FIND("gestion des déchets:",J159,1),3)),"",MID(J159,21+FIND("gestion des déchets:",J159,1),3))</f>
        <v>non</v>
      </c>
      <c r="U159" s="62" t="str">
        <f>IF(ISERROR(MID(J159,17+FIND("l'écoconception:",J159,1),3)),"",MID(J159,17+FIND("l'écoconception:",J159,1),3))</f>
        <v>non</v>
      </c>
      <c r="V159" s="62" t="str">
        <f>IF(ISERROR(MID(J159,20+FIND("former ou recruter:",J159,1),3)),"",MID(J159,20+FIND("former ou recruter:",J159,1),3))</f>
        <v>oui</v>
      </c>
      <c r="W159" s="63"/>
      <c r="X159" s="41"/>
      <c r="Y159" s="41"/>
      <c r="Z159" s="41"/>
      <c r="AA159" s="41"/>
      <c r="AB159" s="41"/>
      <c r="AC159" s="43">
        <v>45271</v>
      </c>
      <c r="AD159" s="66" t="s">
        <v>764</v>
      </c>
      <c r="AE159" s="90" t="s">
        <v>73</v>
      </c>
      <c r="AF159" s="88" t="str">
        <f>IF(ISNA(VLOOKUP(E159,Tableau13[[SIRET]:[Statut de la mise en relation]],6,FALSE)),"",VLOOKUP(E159,Tableau13[[SIRET]:[Statut de la mise en relation]],6,FALSE))</f>
        <v/>
      </c>
      <c r="AG159" s="88"/>
      <c r="AH159" s="33"/>
      <c r="AI159" s="33"/>
      <c r="AJ159" s="33"/>
      <c r="AK159" s="39"/>
      <c r="AL159" s="39"/>
      <c r="AM159" s="40"/>
    </row>
    <row r="160" spans="1:39" ht="16.5" customHeight="1">
      <c r="A160" s="30">
        <v>45265</v>
      </c>
      <c r="B160" s="73" t="s">
        <v>1264</v>
      </c>
      <c r="C160" s="31" t="s">
        <v>1265</v>
      </c>
      <c r="D160" s="31" t="s">
        <v>1266</v>
      </c>
      <c r="E160" s="32">
        <v>87831054900026</v>
      </c>
      <c r="F160" s="33" t="s">
        <v>1267</v>
      </c>
      <c r="G160" s="50" t="s">
        <v>1268</v>
      </c>
      <c r="H160" s="35">
        <v>610694250</v>
      </c>
      <c r="I160" s="31" t="s">
        <v>761</v>
      </c>
      <c r="J160" s="31" t="s">
        <v>1269</v>
      </c>
      <c r="K160" s="33" t="s">
        <v>135</v>
      </c>
      <c r="L160" s="33"/>
      <c r="M160" s="41" t="s">
        <v>1198</v>
      </c>
      <c r="N160" s="42" t="str">
        <f>MID(J160,12,8)</f>
        <v xml:space="preserve">precise </v>
      </c>
      <c r="O160" s="62" t="str">
        <f>IF(ISERROR(MID(J160,24+FIND("impact environnemental:",J160,1),3)),"",MID(J160,24+FIND("impact environnemental:",J160,1),3))</f>
        <v>non</v>
      </c>
      <c r="P160" s="62" t="str">
        <f>IF(ISERROR(MID(J160,25+FIND("performance énergétique:",J160,1),3)),"",MID(J160,25+FIND("performance énergétique:",J160,1),3))</f>
        <v>non</v>
      </c>
      <c r="Q160" s="62" t="str">
        <f>IF(ISERROR(MID(J160,20+FIND("consommation d'eau:",J160,1),3)),"",MID(J160,20+FIND("consommation d'eau:",J160,1),3))</f>
        <v>non</v>
      </c>
      <c r="R160" s="62" t="str">
        <f>IF(ISERROR(MID(J160,22+FIND("rénover mon bâtiment:",J160,1),3)),"",MID(J160,22+FIND("rénover mon bâtiment:",J160,1),3))</f>
        <v>non</v>
      </c>
      <c r="S160" s="62" t="str">
        <f>IF(ISERROR(MID(J160,21+FIND("la mobilité durable:",J160,1),3)),"",MID(J160,21+FIND("la mobilité durable:",J160,1),3))</f>
        <v>non</v>
      </c>
      <c r="T160" s="62" t="str">
        <f>IF(ISERROR(MID(J160,21+FIND("gestion des déchets:",J160,1),3)),"",MID(J160,21+FIND("gestion des déchets:",J160,1),3))</f>
        <v>non</v>
      </c>
      <c r="U160" s="62" t="str">
        <f>IF(ISERROR(MID(J160,17+FIND("l'écoconception:",J160,1),3)),"",MID(J160,17+FIND("l'écoconception:",J160,1),3))</f>
        <v>non</v>
      </c>
      <c r="V160" s="62" t="str">
        <f>IF(ISERROR(MID(J160,20+FIND("former ou recruter:",J160,1),3)),"",MID(J160,20+FIND("former ou recruter:",J160,1),3))</f>
        <v>oui</v>
      </c>
      <c r="W160" s="63"/>
      <c r="X160" s="41"/>
      <c r="Y160" s="41"/>
      <c r="Z160" s="41"/>
      <c r="AA160" s="41"/>
      <c r="AB160" s="41"/>
      <c r="AC160" s="43">
        <v>45271</v>
      </c>
      <c r="AD160" s="66" t="s">
        <v>764</v>
      </c>
      <c r="AE160" s="90" t="s">
        <v>73</v>
      </c>
      <c r="AF160" s="88" t="str">
        <f>IF(ISNA(VLOOKUP(E160,Tableau13[[SIRET]:[Statut de la mise en relation]],6,FALSE)),"",VLOOKUP(E160,Tableau13[[SIRET]:[Statut de la mise en relation]],6,FALSE))</f>
        <v/>
      </c>
      <c r="AG160" s="88"/>
      <c r="AH160" s="33"/>
      <c r="AI160" s="33"/>
      <c r="AJ160" s="33"/>
      <c r="AK160" s="39"/>
      <c r="AL160" s="39"/>
      <c r="AM160" s="40"/>
    </row>
    <row r="161" spans="1:39" ht="16.5" customHeight="1">
      <c r="A161" s="30">
        <v>45265</v>
      </c>
      <c r="B161" s="31" t="s">
        <v>1270</v>
      </c>
      <c r="C161" s="31" t="s">
        <v>1271</v>
      </c>
      <c r="D161" s="31" t="s">
        <v>1272</v>
      </c>
      <c r="E161" s="32">
        <v>43985204700026</v>
      </c>
      <c r="F161" s="33" t="s">
        <v>1273</v>
      </c>
      <c r="G161" s="50" t="s">
        <v>1274</v>
      </c>
      <c r="H161" s="74" t="s">
        <v>1275</v>
      </c>
      <c r="I161" s="31" t="s">
        <v>1276</v>
      </c>
      <c r="J161" s="31" t="s">
        <v>1277</v>
      </c>
      <c r="K161" s="33" t="s">
        <v>114</v>
      </c>
      <c r="L161" s="33"/>
      <c r="M161" s="41" t="s">
        <v>1132</v>
      </c>
      <c r="N161" s="42" t="str">
        <f>MID(J161,12,8)</f>
        <v xml:space="preserve">precise </v>
      </c>
      <c r="O161" s="62" t="str">
        <f>IF(ISERROR(MID(J161,24+FIND("impact environnemental:",J161,1),3)),"",MID(J161,24+FIND("impact environnemental:",J161,1),3))</f>
        <v>non</v>
      </c>
      <c r="P161" s="62" t="str">
        <f>IF(ISERROR(MID(J161,25+FIND("performance énergétique:",J161,1),3)),"",MID(J161,25+FIND("performance énergétique:",J161,1),3))</f>
        <v>oui</v>
      </c>
      <c r="Q161" s="62" t="str">
        <f>IF(ISERROR(MID(J161,20+FIND("consommation d'eau:",J161,1),3)),"",MID(J161,20+FIND("consommation d'eau:",J161,1),3))</f>
        <v>non</v>
      </c>
      <c r="R161" s="62" t="str">
        <f>IF(ISERROR(MID(J161,22+FIND("rénover mon bâtiment:",J161,1),3)),"",MID(J161,22+FIND("rénover mon bâtiment:",J161,1),3))</f>
        <v>non</v>
      </c>
      <c r="S161" s="62" t="str">
        <f>IF(ISERROR(MID(J161,21+FIND("la mobilité durable:",J161,1),3)),"",MID(J161,21+FIND("la mobilité durable:",J161,1),3))</f>
        <v>non</v>
      </c>
      <c r="T161" s="62" t="str">
        <f>IF(ISERROR(MID(J161,21+FIND("gestion des déchets:",J161,1),3)),"",MID(J161,21+FIND("gestion des déchets:",J161,1),3))</f>
        <v>non</v>
      </c>
      <c r="U161" s="62" t="str">
        <f>IF(ISERROR(MID(J161,17+FIND("l'écoconception:",J161,1),3)),"",MID(J161,17+FIND("l'écoconception:",J161,1),3))</f>
        <v>non</v>
      </c>
      <c r="V161" s="62" t="str">
        <f>IF(ISERROR(MID(J161,20+FIND("former ou recruter:",J161,1),3)),"",MID(J161,20+FIND("former ou recruter:",J161,1),3))</f>
        <v>non</v>
      </c>
      <c r="W161" s="63"/>
      <c r="X161" s="41"/>
      <c r="Y161" s="41"/>
      <c r="Z161" s="41"/>
      <c r="AA161" s="41"/>
      <c r="AB161" s="41"/>
      <c r="AC161" s="38"/>
      <c r="AD161" s="72" t="s">
        <v>1133</v>
      </c>
      <c r="AE161" s="90" t="s">
        <v>73</v>
      </c>
      <c r="AF161" s="88" t="str">
        <f>IF(ISNA(VLOOKUP(E161,Tableau13[[SIRET]:[Statut de la mise en relation]],6,FALSE)),"",VLOOKUP(E161,Tableau13[[SIRET]:[Statut de la mise en relation]],6,FALSE))</f>
        <v/>
      </c>
      <c r="AG161" s="88"/>
      <c r="AH161" s="33"/>
      <c r="AI161" s="33"/>
      <c r="AJ161" s="33"/>
      <c r="AK161" s="39"/>
      <c r="AL161" s="39"/>
      <c r="AM161" s="40"/>
    </row>
    <row r="162" spans="1:39" ht="16.5" customHeight="1">
      <c r="A162" s="30">
        <v>45265</v>
      </c>
      <c r="B162" s="73" t="s">
        <v>1278</v>
      </c>
      <c r="C162" s="31" t="s">
        <v>1279</v>
      </c>
      <c r="D162" s="31" t="s">
        <v>1280</v>
      </c>
      <c r="E162" s="32">
        <v>90129570900017</v>
      </c>
      <c r="F162" s="33"/>
      <c r="G162" s="50" t="s">
        <v>1281</v>
      </c>
      <c r="H162" s="35">
        <v>620514943</v>
      </c>
      <c r="I162" s="31" t="s">
        <v>1282</v>
      </c>
      <c r="J162" s="31" t="s">
        <v>1283</v>
      </c>
      <c r="K162" s="33" t="s">
        <v>135</v>
      </c>
      <c r="L162" s="33"/>
      <c r="M162" s="41" t="s">
        <v>1198</v>
      </c>
      <c r="N162" s="42" t="str">
        <f>MID(J162,12,8)</f>
        <v xml:space="preserve">precise </v>
      </c>
      <c r="O162" s="62" t="str">
        <f>IF(ISERROR(MID(J162,24+FIND("impact environnemental:",J162,1),3)),"",MID(J162,24+FIND("impact environnemental:",J162,1),3))</f>
        <v>non</v>
      </c>
      <c r="P162" s="62" t="str">
        <f>IF(ISERROR(MID(J162,25+FIND("performance énergétique:",J162,1),3)),"",MID(J162,25+FIND("performance énergétique:",J162,1),3))</f>
        <v>non</v>
      </c>
      <c r="Q162" s="62" t="str">
        <f>IF(ISERROR(MID(J162,20+FIND("consommation d'eau:",J162,1),3)),"",MID(J162,20+FIND("consommation d'eau:",J162,1),3))</f>
        <v>oui</v>
      </c>
      <c r="R162" s="62" t="str">
        <f>IF(ISERROR(MID(J162,22+FIND("rénover mon bâtiment:",J162,1),3)),"",MID(J162,22+FIND("rénover mon bâtiment:",J162,1),3))</f>
        <v>non</v>
      </c>
      <c r="S162" s="62" t="str">
        <f>IF(ISERROR(MID(J162,21+FIND("la mobilité durable:",J162,1),3)),"",MID(J162,21+FIND("la mobilité durable:",J162,1),3))</f>
        <v>non</v>
      </c>
      <c r="T162" s="62" t="str">
        <f>IF(ISERROR(MID(J162,21+FIND("gestion des déchets:",J162,1),3)),"",MID(J162,21+FIND("gestion des déchets:",J162,1),3))</f>
        <v>non</v>
      </c>
      <c r="U162" s="62" t="str">
        <f>IF(ISERROR(MID(J162,17+FIND("l'écoconception:",J162,1),3)),"",MID(J162,17+FIND("l'écoconception:",J162,1),3))</f>
        <v>non</v>
      </c>
      <c r="V162" s="62" t="str">
        <f>IF(ISERROR(MID(J162,20+FIND("former ou recruter:",J162,1),3)),"",MID(J162,20+FIND("former ou recruter:",J162,1),3))</f>
        <v>non</v>
      </c>
      <c r="W162" s="63"/>
      <c r="X162" s="41"/>
      <c r="Y162" s="41"/>
      <c r="Z162" s="41"/>
      <c r="AA162" s="41"/>
      <c r="AB162" s="41"/>
      <c r="AC162" s="43">
        <v>45271</v>
      </c>
      <c r="AD162" s="66" t="s">
        <v>764</v>
      </c>
      <c r="AE162" s="90" t="s">
        <v>73</v>
      </c>
      <c r="AF162" s="88" t="str">
        <f>IF(ISNA(VLOOKUP(E162,Tableau13[[SIRET]:[Statut de la mise en relation]],6,FALSE)),"",VLOOKUP(E162,Tableau13[[SIRET]:[Statut de la mise en relation]],6,FALSE))</f>
        <v/>
      </c>
      <c r="AG162" s="88"/>
      <c r="AH162" s="33"/>
      <c r="AI162" s="33"/>
      <c r="AJ162" s="33"/>
      <c r="AK162" s="39"/>
      <c r="AL162" s="39"/>
      <c r="AM162" s="40"/>
    </row>
    <row r="163" spans="1:39" ht="16.5" customHeight="1">
      <c r="A163" s="30">
        <v>45265</v>
      </c>
      <c r="B163" s="73" t="s">
        <v>1284</v>
      </c>
      <c r="C163" s="31" t="s">
        <v>1285</v>
      </c>
      <c r="D163" s="31" t="s">
        <v>1286</v>
      </c>
      <c r="E163" s="32"/>
      <c r="F163" s="33" t="s">
        <v>1287</v>
      </c>
      <c r="G163" s="50" t="s">
        <v>1288</v>
      </c>
      <c r="H163" s="35">
        <v>616512626</v>
      </c>
      <c r="I163" s="31" t="s">
        <v>538</v>
      </c>
      <c r="J163" s="31"/>
      <c r="K163" s="33" t="s">
        <v>135</v>
      </c>
      <c r="L163" s="33"/>
      <c r="M163" s="41" t="s">
        <v>1198</v>
      </c>
      <c r="N163" s="42" t="str">
        <f>MID(J163,12,8)</f>
        <v/>
      </c>
      <c r="O163" s="62" t="str">
        <f>IF(ISERROR(MID(J163,24+FIND("impact environnemental:",J163,1),3)),"",MID(J163,24+FIND("impact environnemental:",J163,1),3))</f>
        <v/>
      </c>
      <c r="P163" s="62" t="str">
        <f>IF(ISERROR(MID(J163,25+FIND("performance énergétique:",J163,1),3)),"",MID(J163,25+FIND("performance énergétique:",J163,1),3))</f>
        <v/>
      </c>
      <c r="Q163" s="62" t="str">
        <f>IF(ISERROR(MID(J163,20+FIND("consommation d'eau:",J163,1),3)),"",MID(J163,20+FIND("consommation d'eau:",J163,1),3))</f>
        <v/>
      </c>
      <c r="R163" s="62" t="str">
        <f>IF(ISERROR(MID(J163,22+FIND("rénover mon bâtiment:",J163,1),3)),"",MID(J163,22+FIND("rénover mon bâtiment:",J163,1),3))</f>
        <v/>
      </c>
      <c r="S163" s="62" t="str">
        <f>IF(ISERROR(MID(J163,21+FIND("la mobilité durable:",J163,1),3)),"",MID(J163,21+FIND("la mobilité durable:",J163,1),3))</f>
        <v/>
      </c>
      <c r="T163" s="62" t="str">
        <f>IF(ISERROR(MID(J163,21+FIND("gestion des déchets:",J163,1),3)),"",MID(J163,21+FIND("gestion des déchets:",J163,1),3))</f>
        <v/>
      </c>
      <c r="U163" s="62" t="str">
        <f>IF(ISERROR(MID(J163,17+FIND("l'écoconception:",J163,1),3)),"",MID(J163,17+FIND("l'écoconception:",J163,1),3))</f>
        <v/>
      </c>
      <c r="V163" s="62" t="str">
        <f>IF(ISERROR(MID(J163,20+FIND("former ou recruter:",J163,1),3)),"",MID(J163,20+FIND("former ou recruter:",J163,1),3))</f>
        <v/>
      </c>
      <c r="W163" s="63"/>
      <c r="X163" s="41"/>
      <c r="Y163" s="41"/>
      <c r="Z163" s="41"/>
      <c r="AA163" s="41"/>
      <c r="AB163" s="41"/>
      <c r="AC163" s="43">
        <v>45271</v>
      </c>
      <c r="AD163" s="66" t="s">
        <v>764</v>
      </c>
      <c r="AE163" s="90" t="s">
        <v>73</v>
      </c>
      <c r="AF163" s="88" t="str">
        <f>IF(ISNA(VLOOKUP(E163,Tableau13[[SIRET]:[Statut de la mise en relation]],6,FALSE)),"",VLOOKUP(E163,Tableau13[[SIRET]:[Statut de la mise en relation]],6,FALSE))</f>
        <v/>
      </c>
      <c r="AG163" s="88"/>
      <c r="AH163" s="33"/>
      <c r="AI163" s="33"/>
      <c r="AJ163" s="33"/>
      <c r="AK163" s="39"/>
      <c r="AL163" s="39"/>
      <c r="AM163" s="40"/>
    </row>
    <row r="164" spans="1:39" ht="16.5" customHeight="1">
      <c r="A164" s="30">
        <v>45265</v>
      </c>
      <c r="B164" s="31" t="s">
        <v>1289</v>
      </c>
      <c r="C164" s="31" t="s">
        <v>1290</v>
      </c>
      <c r="D164" s="31" t="s">
        <v>1291</v>
      </c>
      <c r="E164" s="32">
        <v>58200170703273</v>
      </c>
      <c r="F164" s="33" t="s">
        <v>1292</v>
      </c>
      <c r="G164" s="50" t="s">
        <v>1293</v>
      </c>
      <c r="H164" s="35">
        <v>630139514</v>
      </c>
      <c r="I164" s="31" t="s">
        <v>932</v>
      </c>
      <c r="J164" s="31" t="s">
        <v>1294</v>
      </c>
      <c r="K164" s="33" t="s">
        <v>114</v>
      </c>
      <c r="L164" s="33"/>
      <c r="M164" s="41" t="s">
        <v>878</v>
      </c>
      <c r="N164" s="42" t="str">
        <f>MID(J164,12,8)</f>
        <v xml:space="preserve">precise </v>
      </c>
      <c r="O164" s="62" t="str">
        <f>IF(ISERROR(MID(J164,24+FIND("impact environnemental:",J164,1),3)),"",MID(J164,24+FIND("impact environnemental:",J164,1),3))</f>
        <v>non</v>
      </c>
      <c r="P164" s="62" t="str">
        <f>IF(ISERROR(MID(J164,25+FIND("performance énergétique:",J164,1),3)),"",MID(J164,25+FIND("performance énergétique:",J164,1),3))</f>
        <v>non</v>
      </c>
      <c r="Q164" s="62" t="str">
        <f>IF(ISERROR(MID(J164,20+FIND("consommation d'eau:",J164,1),3)),"",MID(J164,20+FIND("consommation d'eau:",J164,1),3))</f>
        <v>non</v>
      </c>
      <c r="R164" s="62" t="str">
        <f>IF(ISERROR(MID(J164,22+FIND("rénover mon bâtiment:",J164,1),3)),"",MID(J164,22+FIND("rénover mon bâtiment:",J164,1),3))</f>
        <v>oui</v>
      </c>
      <c r="S164" s="62" t="str">
        <f>IF(ISERROR(MID(J164,21+FIND("la mobilité durable:",J164,1),3)),"",MID(J164,21+FIND("la mobilité durable:",J164,1),3))</f>
        <v>non</v>
      </c>
      <c r="T164" s="62" t="str">
        <f>IF(ISERROR(MID(J164,21+FIND("gestion des déchets:",J164,1),3)),"",MID(J164,21+FIND("gestion des déchets:",J164,1),3))</f>
        <v>non</v>
      </c>
      <c r="U164" s="62" t="str">
        <f>IF(ISERROR(MID(J164,17+FIND("l'écoconception:",J164,1),3)),"",MID(J164,17+FIND("l'écoconception:",J164,1),3))</f>
        <v>non</v>
      </c>
      <c r="V164" s="62" t="str">
        <f>IF(ISERROR(MID(J164,20+FIND("former ou recruter:",J164,1),3)),"",MID(J164,20+FIND("former ou recruter:",J164,1),3))</f>
        <v>non</v>
      </c>
      <c r="W164" s="93"/>
      <c r="X164" s="41"/>
      <c r="Y164" s="41"/>
      <c r="Z164" s="41"/>
      <c r="AA164" s="41"/>
      <c r="AB164" s="41"/>
      <c r="AC164" s="38"/>
      <c r="AD164" s="47" t="s">
        <v>672</v>
      </c>
      <c r="AE164" s="88" t="s">
        <v>673</v>
      </c>
      <c r="AF164" s="88" t="str">
        <f>IF(ISNA(VLOOKUP(E164,Tableau13[[SIRET]:[Statut de la mise en relation]],6,FALSE)),"",VLOOKUP(E164,Tableau13[[SIRET]:[Statut de la mise en relation]],6,FALSE))</f>
        <v/>
      </c>
      <c r="AG164" s="88"/>
      <c r="AH164" s="33"/>
      <c r="AI164" s="33"/>
      <c r="AJ164" s="33"/>
      <c r="AK164" s="39"/>
      <c r="AL164" s="39"/>
      <c r="AM164" s="40"/>
    </row>
    <row r="165" spans="1:39" ht="16.5" customHeight="1">
      <c r="A165" s="30">
        <v>45265</v>
      </c>
      <c r="B165" s="31" t="s">
        <v>1295</v>
      </c>
      <c r="C165" s="31" t="s">
        <v>1296</v>
      </c>
      <c r="D165" s="31" t="s">
        <v>1297</v>
      </c>
      <c r="E165" s="32">
        <v>80465613000023</v>
      </c>
      <c r="F165" s="33" t="s">
        <v>1298</v>
      </c>
      <c r="G165" s="50" t="s">
        <v>1299</v>
      </c>
      <c r="H165" s="35">
        <v>783359170</v>
      </c>
      <c r="I165" s="31" t="s">
        <v>932</v>
      </c>
      <c r="J165" s="31" t="s">
        <v>1300</v>
      </c>
      <c r="K165" s="33" t="s">
        <v>114</v>
      </c>
      <c r="L165" s="33"/>
      <c r="M165" s="41" t="s">
        <v>1234</v>
      </c>
      <c r="N165" s="42" t="str">
        <f>MID(J165,12,8)</f>
        <v xml:space="preserve">precise </v>
      </c>
      <c r="O165" s="62" t="str">
        <f>IF(ISERROR(MID(J165,24+FIND("impact environnemental:",J165,1),3)),"",MID(J165,24+FIND("impact environnemental:",J165,1),3))</f>
        <v>oui</v>
      </c>
      <c r="P165" s="62" t="str">
        <f>IF(ISERROR(MID(J165,25+FIND("performance énergétique:",J165,1),3)),"",MID(J165,25+FIND("performance énergétique:",J165,1),3))</f>
        <v>non</v>
      </c>
      <c r="Q165" s="62" t="str">
        <f>IF(ISERROR(MID(J165,20+FIND("consommation d'eau:",J165,1),3)),"",MID(J165,20+FIND("consommation d'eau:",J165,1),3))</f>
        <v>non</v>
      </c>
      <c r="R165" s="62" t="str">
        <f>IF(ISERROR(MID(J165,22+FIND("rénover mon bâtiment:",J165,1),3)),"",MID(J165,22+FIND("rénover mon bâtiment:",J165,1),3))</f>
        <v>non</v>
      </c>
      <c r="S165" s="62" t="str">
        <f>IF(ISERROR(MID(J165,21+FIND("la mobilité durable:",J165,1),3)),"",MID(J165,21+FIND("la mobilité durable:",J165,1),3))</f>
        <v>non</v>
      </c>
      <c r="T165" s="62" t="str">
        <f>IF(ISERROR(MID(J165,21+FIND("gestion des déchets:",J165,1),3)),"",MID(J165,21+FIND("gestion des déchets:",J165,1),3))</f>
        <v>non</v>
      </c>
      <c r="U165" s="62" t="str">
        <f>IF(ISERROR(MID(J165,17+FIND("l'écoconception:",J165,1),3)),"",MID(J165,17+FIND("l'écoconception:",J165,1),3))</f>
        <v>non</v>
      </c>
      <c r="V165" s="62" t="str">
        <f>IF(ISERROR(MID(J165,20+FIND("former ou recruter:",J165,1),3)),"",MID(J165,20+FIND("former ou recruter:",J165,1),3))</f>
        <v>non</v>
      </c>
      <c r="W165" s="93"/>
      <c r="X165" s="41"/>
      <c r="Y165" s="41"/>
      <c r="Z165" s="41"/>
      <c r="AA165" s="41"/>
      <c r="AB165" s="41"/>
      <c r="AC165" s="38"/>
      <c r="AD165" s="94"/>
      <c r="AE165" s="88" t="s">
        <v>203</v>
      </c>
      <c r="AF165" s="88" t="str">
        <f>IF(ISNA(VLOOKUP(E165,Tableau13[[SIRET]:[Statut de la mise en relation]],6,FALSE)),"",VLOOKUP(E165,Tableau13[[SIRET]:[Statut de la mise en relation]],6,FALSE))</f>
        <v/>
      </c>
      <c r="AG165" s="88"/>
      <c r="AH165" s="33"/>
      <c r="AI165" s="33"/>
      <c r="AJ165" s="33"/>
      <c r="AK165" s="39"/>
      <c r="AL165" s="39"/>
      <c r="AM165" s="40"/>
    </row>
    <row r="166" spans="1:39" ht="16.5" customHeight="1">
      <c r="A166" s="30">
        <v>45265</v>
      </c>
      <c r="B166" s="31" t="s">
        <v>1301</v>
      </c>
      <c r="C166" s="31" t="s">
        <v>1302</v>
      </c>
      <c r="D166" s="31" t="s">
        <v>847</v>
      </c>
      <c r="E166" s="32">
        <v>77817919200019</v>
      </c>
      <c r="F166" s="33" t="s">
        <v>1303</v>
      </c>
      <c r="G166" s="50" t="s">
        <v>1304</v>
      </c>
      <c r="H166" s="35">
        <v>623091714</v>
      </c>
      <c r="I166" s="31" t="s">
        <v>932</v>
      </c>
      <c r="J166" s="31" t="s">
        <v>1305</v>
      </c>
      <c r="K166" s="33" t="s">
        <v>114</v>
      </c>
      <c r="L166" s="33"/>
      <c r="M166" s="41" t="s">
        <v>1234</v>
      </c>
      <c r="N166" s="42" t="str">
        <f>MID(J166,12,8)</f>
        <v xml:space="preserve">precise </v>
      </c>
      <c r="O166" s="62" t="str">
        <f>IF(ISERROR(MID(J166,24+FIND("impact environnemental:",J166,1),3)),"",MID(J166,24+FIND("impact environnemental:",J166,1),3))</f>
        <v>non</v>
      </c>
      <c r="P166" s="62" t="str">
        <f>IF(ISERROR(MID(J166,25+FIND("performance énergétique:",J166,1),3)),"",MID(J166,25+FIND("performance énergétique:",J166,1),3))</f>
        <v>non</v>
      </c>
      <c r="Q166" s="62" t="str">
        <f>IF(ISERROR(MID(J166,20+FIND("consommation d'eau:",J166,1),3)),"",MID(J166,20+FIND("consommation d'eau:",J166,1),3))</f>
        <v>non</v>
      </c>
      <c r="R166" s="62" t="str">
        <f>IF(ISERROR(MID(J166,22+FIND("rénover mon bâtiment:",J166,1),3)),"",MID(J166,22+FIND("rénover mon bâtiment:",J166,1),3))</f>
        <v>oui</v>
      </c>
      <c r="S166" s="62" t="str">
        <f>IF(ISERROR(MID(J166,21+FIND("la mobilité durable:",J166,1),3)),"",MID(J166,21+FIND("la mobilité durable:",J166,1),3))</f>
        <v>non</v>
      </c>
      <c r="T166" s="62" t="str">
        <f>IF(ISERROR(MID(J166,21+FIND("gestion des déchets:",J166,1),3)),"",MID(J166,21+FIND("gestion des déchets:",J166,1),3))</f>
        <v>non</v>
      </c>
      <c r="U166" s="62" t="str">
        <f>IF(ISERROR(MID(J166,17+FIND("l'écoconception:",J166,1),3)),"",MID(J166,17+FIND("l'écoconception:",J166,1),3))</f>
        <v>non</v>
      </c>
      <c r="V166" s="62" t="str">
        <f>IF(ISERROR(MID(J166,20+FIND("former ou recruter:",J166,1),3)),"",MID(J166,20+FIND("former ou recruter:",J166,1),3))</f>
        <v>non</v>
      </c>
      <c r="W166" s="93"/>
      <c r="X166" s="41"/>
      <c r="Y166" s="41"/>
      <c r="Z166" s="41"/>
      <c r="AA166" s="41"/>
      <c r="AB166" s="41"/>
      <c r="AC166" s="38"/>
      <c r="AD166" s="38"/>
      <c r="AE166" s="88" t="s">
        <v>203</v>
      </c>
      <c r="AF166" s="88" t="str">
        <f>IF(ISNA(VLOOKUP(E166,Tableau13[[SIRET]:[Statut de la mise en relation]],6,FALSE)),"",VLOOKUP(E166,Tableau13[[SIRET]:[Statut de la mise en relation]],6,FALSE))</f>
        <v/>
      </c>
      <c r="AG166" s="88"/>
      <c r="AH166" s="33"/>
      <c r="AI166" s="33"/>
      <c r="AJ166" s="33"/>
      <c r="AK166" s="39"/>
      <c r="AL166" s="39"/>
      <c r="AM166" s="40"/>
    </row>
    <row r="167" spans="1:39" ht="16.5" customHeight="1">
      <c r="A167" s="30">
        <v>45265</v>
      </c>
      <c r="B167" s="73" t="s">
        <v>1306</v>
      </c>
      <c r="C167" s="31" t="s">
        <v>1238</v>
      </c>
      <c r="D167" s="31" t="s">
        <v>1239</v>
      </c>
      <c r="E167" s="32">
        <v>8728107700021</v>
      </c>
      <c r="F167" s="33" t="s">
        <v>1240</v>
      </c>
      <c r="G167" s="50" t="s">
        <v>1307</v>
      </c>
      <c r="H167" s="35">
        <v>651096555</v>
      </c>
      <c r="I167" s="31" t="s">
        <v>113</v>
      </c>
      <c r="J167" s="31" t="s">
        <v>1308</v>
      </c>
      <c r="K167" s="33" t="s">
        <v>114</v>
      </c>
      <c r="L167" s="33"/>
      <c r="M167" s="41" t="s">
        <v>1243</v>
      </c>
      <c r="N167" s="42" t="str">
        <f>MID(J167,12,8)</f>
        <v xml:space="preserve">precise </v>
      </c>
      <c r="O167" s="62" t="str">
        <f>IF(ISERROR(MID(J167,24+FIND("impact environnemental:",J167,1),3)),"",MID(J167,24+FIND("impact environnemental:",J167,1),3))</f>
        <v>non</v>
      </c>
      <c r="P167" s="62" t="str">
        <f>IF(ISERROR(MID(J167,25+FIND("performance énergétique:",J167,1),3)),"",MID(J167,25+FIND("performance énergétique:",J167,1),3))</f>
        <v>oui</v>
      </c>
      <c r="Q167" s="62" t="str">
        <f>IF(ISERROR(MID(J167,20+FIND("consommation d'eau:",J167,1),3)),"",MID(J167,20+FIND("consommation d'eau:",J167,1),3))</f>
        <v>non</v>
      </c>
      <c r="R167" s="62" t="str">
        <f>IF(ISERROR(MID(J167,22+FIND("rénover mon bâtiment:",J167,1),3)),"",MID(J167,22+FIND("rénover mon bâtiment:",J167,1),3))</f>
        <v>non</v>
      </c>
      <c r="S167" s="62" t="str">
        <f>IF(ISERROR(MID(J167,21+FIND("la mobilité durable:",J167,1),3)),"",MID(J167,21+FIND("la mobilité durable:",J167,1),3))</f>
        <v>non</v>
      </c>
      <c r="T167" s="62" t="str">
        <f>IF(ISERROR(MID(J167,21+FIND("gestion des déchets:",J167,1),3)),"",MID(J167,21+FIND("gestion des déchets:",J167,1),3))</f>
        <v>non</v>
      </c>
      <c r="U167" s="62" t="str">
        <f>IF(ISERROR(MID(J167,17+FIND("l'écoconception:",J167,1),3)),"",MID(J167,17+FIND("l'écoconception:",J167,1),3))</f>
        <v>non</v>
      </c>
      <c r="V167" s="62" t="str">
        <f>IF(ISERROR(MID(J167,20+FIND("former ou recruter:",J167,1),3)),"",MID(J167,20+FIND("former ou recruter:",J167,1),3))</f>
        <v>non</v>
      </c>
      <c r="W167" s="93"/>
      <c r="X167" s="41"/>
      <c r="Y167" s="41"/>
      <c r="Z167" s="41" t="s">
        <v>1309</v>
      </c>
      <c r="AA167" s="41"/>
      <c r="AB167" s="41" t="s">
        <v>1310</v>
      </c>
      <c r="AC167" s="43">
        <v>45272</v>
      </c>
      <c r="AD167" s="44" t="s">
        <v>41</v>
      </c>
      <c r="AE167" s="88" t="s">
        <v>41</v>
      </c>
      <c r="AF167" s="88" t="str">
        <f>IF(ISNA(VLOOKUP(E167,Tableau13[[SIRET]:[Statut de la mise en relation]],6,FALSE)),"",VLOOKUP(E167,Tableau13[[SIRET]:[Statut de la mise en relation]],6,FALSE))</f>
        <v>Aide proposée</v>
      </c>
      <c r="AG167" s="88"/>
      <c r="AH167" s="33" t="s">
        <v>150</v>
      </c>
      <c r="AI167" s="33" t="s">
        <v>1311</v>
      </c>
      <c r="AJ167" s="33" t="s">
        <v>307</v>
      </c>
      <c r="AK167" s="39" t="s">
        <v>1312</v>
      </c>
      <c r="AL167" s="39"/>
      <c r="AM167" s="40"/>
    </row>
    <row r="168" spans="1:39" ht="16.5" customHeight="1">
      <c r="A168" s="30">
        <v>45265</v>
      </c>
      <c r="B168" s="31" t="s">
        <v>1313</v>
      </c>
      <c r="C168" s="31" t="s">
        <v>1314</v>
      </c>
      <c r="D168" s="31" t="s">
        <v>1315</v>
      </c>
      <c r="E168" s="32">
        <v>32131873500032</v>
      </c>
      <c r="F168" s="33" t="s">
        <v>1316</v>
      </c>
      <c r="G168" s="50" t="s">
        <v>1317</v>
      </c>
      <c r="H168" s="35">
        <v>619991930</v>
      </c>
      <c r="I168" s="31" t="s">
        <v>1318</v>
      </c>
      <c r="J168" s="31" t="s">
        <v>1319</v>
      </c>
      <c r="K168" s="33" t="s">
        <v>91</v>
      </c>
      <c r="L168" s="33"/>
      <c r="M168" s="41" t="s">
        <v>701</v>
      </c>
      <c r="N168" s="42" t="str">
        <f>MID(J168,12,8)</f>
        <v xml:space="preserve">unknown </v>
      </c>
      <c r="O168" s="62" t="str">
        <f>IF(ISERROR(MID(J168,24+FIND("impact environnemental:",J168,1),3)),"",MID(J168,24+FIND("impact environnemental:",J168,1),3))</f>
        <v>oui</v>
      </c>
      <c r="P168" s="62" t="str">
        <f>IF(ISERROR(MID(J168,25+FIND("performance énergétique:",J168,1),3)),"",MID(J168,25+FIND("performance énergétique:",J168,1),3))</f>
        <v>oui</v>
      </c>
      <c r="Q168" s="62" t="str">
        <f>IF(ISERROR(MID(J168,20+FIND("consommation d'eau:",J168,1),3)),"",MID(J168,20+FIND("consommation d'eau:",J168,1),3))</f>
        <v>oui</v>
      </c>
      <c r="R168" s="62" t="str">
        <f>IF(ISERROR(MID(J168,22+FIND("rénover mon bâtiment:",J168,1),3)),"",MID(J168,22+FIND("rénover mon bâtiment:",J168,1),3))</f>
        <v/>
      </c>
      <c r="S168" s="62" t="str">
        <f>IF(ISERROR(MID(J168,21+FIND("la mobilité durable:",J168,1),3)),"",MID(J168,21+FIND("la mobilité durable:",J168,1),3))</f>
        <v/>
      </c>
      <c r="T168" s="62" t="str">
        <f>IF(ISERROR(MID(J168,21+FIND("gestion des déchets:",J168,1),3)),"",MID(J168,21+FIND("gestion des déchets:",J168,1),3))</f>
        <v>oui</v>
      </c>
      <c r="U168" s="62" t="str">
        <f>IF(ISERROR(MID(J168,17+FIND("l'écoconception:",J168,1),3)),"",MID(J168,17+FIND("l'écoconception:",J168,1),3))</f>
        <v>oui</v>
      </c>
      <c r="V168" s="62" t="str">
        <f>IF(ISERROR(MID(J168,20+FIND("former ou recruter:",J168,1),3)),"",MID(J168,20+FIND("former ou recruter:",J168,1),3))</f>
        <v/>
      </c>
      <c r="W168" s="93"/>
      <c r="X168" s="41" t="s">
        <v>1320</v>
      </c>
      <c r="Y168" s="41"/>
      <c r="Z168" s="41" t="s">
        <v>1321</v>
      </c>
      <c r="AA168" s="41"/>
      <c r="AB168" s="41"/>
      <c r="AC168" s="38"/>
      <c r="AD168" s="47" t="s">
        <v>672</v>
      </c>
      <c r="AE168" s="88" t="s">
        <v>673</v>
      </c>
      <c r="AF168" s="88" t="str">
        <f>IF(ISNA(VLOOKUP(E168,Tableau13[[SIRET]:[Statut de la mise en relation]],6,FALSE)),"",VLOOKUP(E168,Tableau13[[SIRET]:[Statut de la mise en relation]],6,FALSE))</f>
        <v/>
      </c>
      <c r="AG168" s="88"/>
      <c r="AH168" s="33"/>
      <c r="AI168" s="33"/>
      <c r="AJ168" s="33"/>
      <c r="AK168" s="39"/>
      <c r="AL168" s="39"/>
      <c r="AM168" s="40"/>
    </row>
    <row r="169" spans="1:39" ht="16.5" customHeight="1">
      <c r="A169" s="30">
        <v>45266</v>
      </c>
      <c r="B169" s="31" t="s">
        <v>1322</v>
      </c>
      <c r="C169" s="31" t="s">
        <v>1323</v>
      </c>
      <c r="D169" s="31" t="s">
        <v>817</v>
      </c>
      <c r="E169" s="32">
        <v>53493083900012</v>
      </c>
      <c r="F169" s="33"/>
      <c r="G169" s="50" t="s">
        <v>1324</v>
      </c>
      <c r="H169" s="35">
        <v>33609451087</v>
      </c>
      <c r="I169" s="31" t="s">
        <v>477</v>
      </c>
      <c r="J169" s="31" t="s">
        <v>1325</v>
      </c>
      <c r="K169" s="33" t="s">
        <v>114</v>
      </c>
      <c r="L169" s="33"/>
      <c r="M169" s="41" t="s">
        <v>1132</v>
      </c>
      <c r="N169" s="42" t="str">
        <f>MID(J169,12,8)</f>
        <v xml:space="preserve">unknown </v>
      </c>
      <c r="O169" s="62" t="str">
        <f>IF(ISERROR(MID(J169,24+FIND("impact environnemental:",J169,1),3)),"",MID(J169,24+FIND("impact environnemental:",J169,1),3))</f>
        <v>oui</v>
      </c>
      <c r="P169" s="62" t="str">
        <f>IF(ISERROR(MID(J169,25+FIND("performance énergétique:",J169,1),3)),"",MID(J169,25+FIND("performance énergétique:",J169,1),3))</f>
        <v>oui</v>
      </c>
      <c r="Q169" s="62" t="str">
        <f>IF(ISERROR(MID(J169,20+FIND("consommation d'eau:",J169,1),3)),"",MID(J169,20+FIND("consommation d'eau:",J169,1),3))</f>
        <v>oui</v>
      </c>
      <c r="R169" s="62" t="str">
        <f>IF(ISERROR(MID(J169,22+FIND("rénover mon bâtiment:",J169,1),3)),"",MID(J169,22+FIND("rénover mon bâtiment:",J169,1),3))</f>
        <v/>
      </c>
      <c r="S169" s="62" t="str">
        <f>IF(ISERROR(MID(J169,21+FIND("la mobilité durable:",J169,1),3)),"",MID(J169,21+FIND("la mobilité durable:",J169,1),3))</f>
        <v/>
      </c>
      <c r="T169" s="62" t="str">
        <f>IF(ISERROR(MID(J169,21+FIND("gestion des déchets:",J169,1),3)),"",MID(J169,21+FIND("gestion des déchets:",J169,1),3))</f>
        <v>oui</v>
      </c>
      <c r="U169" s="62" t="str">
        <f>IF(ISERROR(MID(J169,17+FIND("l'écoconception:",J169,1),3)),"",MID(J169,17+FIND("l'écoconception:",J169,1),3))</f>
        <v>oui</v>
      </c>
      <c r="V169" s="62" t="str">
        <f>IF(ISERROR(MID(J169,20+FIND("former ou recruter:",J169,1),3)),"",MID(J169,20+FIND("former ou recruter:",J169,1),3))</f>
        <v/>
      </c>
      <c r="W169" s="93"/>
      <c r="X169" s="41"/>
      <c r="Y169" s="41"/>
      <c r="Z169" s="41"/>
      <c r="AA169" s="41"/>
      <c r="AB169" s="41"/>
      <c r="AC169" s="38"/>
      <c r="AD169" s="72" t="s">
        <v>1133</v>
      </c>
      <c r="AE169" s="90" t="s">
        <v>73</v>
      </c>
      <c r="AF169" s="88" t="str">
        <f>IF(ISNA(VLOOKUP(E169,Tableau13[[SIRET]:[Statut de la mise en relation]],6,FALSE)),"",VLOOKUP(E169,Tableau13[[SIRET]:[Statut de la mise en relation]],6,FALSE))</f>
        <v/>
      </c>
      <c r="AG169" s="88"/>
      <c r="AH169" s="33"/>
      <c r="AI169" s="33"/>
      <c r="AJ169" s="33"/>
      <c r="AK169" s="39"/>
      <c r="AL169" s="39"/>
      <c r="AM169" s="40"/>
    </row>
    <row r="170" spans="1:39" ht="16.5" customHeight="1">
      <c r="A170" s="30">
        <v>45266</v>
      </c>
      <c r="B170" s="31" t="s">
        <v>1326</v>
      </c>
      <c r="C170" s="31" t="s">
        <v>1327</v>
      </c>
      <c r="D170" s="31" t="s">
        <v>110</v>
      </c>
      <c r="E170" s="32">
        <v>81505823500012</v>
      </c>
      <c r="F170" s="33" t="s">
        <v>1328</v>
      </c>
      <c r="G170" s="50" t="s">
        <v>1329</v>
      </c>
      <c r="H170" s="35">
        <v>33766333494</v>
      </c>
      <c r="I170" s="31" t="s">
        <v>552</v>
      </c>
      <c r="J170" s="31" t="s">
        <v>1330</v>
      </c>
      <c r="K170" s="33" t="s">
        <v>433</v>
      </c>
      <c r="L170" s="33"/>
      <c r="M170" s="41" t="s">
        <v>701</v>
      </c>
      <c r="N170" s="42" t="str">
        <f>MID(J170,12,8)</f>
        <v xml:space="preserve">unknown </v>
      </c>
      <c r="O170" s="62" t="str">
        <f>IF(ISERROR(MID(J170,24+FIND("impact environnemental:",J170,1),3)),"",MID(J170,24+FIND("impact environnemental:",J170,1),3))</f>
        <v>oui</v>
      </c>
      <c r="P170" s="62" t="str">
        <f>IF(ISERROR(MID(J170,25+FIND("performance énergétique:",J170,1),3)),"",MID(J170,25+FIND("performance énergétique:",J170,1),3))</f>
        <v>oui</v>
      </c>
      <c r="Q170" s="62" t="str">
        <f>IF(ISERROR(MID(J170,20+FIND("consommation d'eau:",J170,1),3)),"",MID(J170,20+FIND("consommation d'eau:",J170,1),3))</f>
        <v>non</v>
      </c>
      <c r="R170" s="62" t="str">
        <f>IF(ISERROR(MID(J170,22+FIND("rénover mon bâtiment:",J170,1),3)),"",MID(J170,22+FIND("rénover mon bâtiment:",J170,1),3))</f>
        <v/>
      </c>
      <c r="S170" s="62" t="str">
        <f>IF(ISERROR(MID(J170,21+FIND("la mobilité durable:",J170,1),3)),"",MID(J170,21+FIND("la mobilité durable:",J170,1),3))</f>
        <v/>
      </c>
      <c r="T170" s="62" t="str">
        <f>IF(ISERROR(MID(J170,21+FIND("gestion des déchets:",J170,1),3)),"",MID(J170,21+FIND("gestion des déchets:",J170,1),3))</f>
        <v>oui</v>
      </c>
      <c r="U170" s="62" t="str">
        <f>IF(ISERROR(MID(J170,17+FIND("l'écoconception:",J170,1),3)),"",MID(J170,17+FIND("l'écoconception:",J170,1),3))</f>
        <v>oui</v>
      </c>
      <c r="V170" s="62" t="str">
        <f>IF(ISERROR(MID(J170,20+FIND("former ou recruter:",J170,1),3)),"",MID(J170,20+FIND("former ou recruter:",J170,1),3))</f>
        <v/>
      </c>
      <c r="W170" s="63"/>
      <c r="X170" s="41"/>
      <c r="Y170" s="41"/>
      <c r="Z170" s="41"/>
      <c r="AA170" s="41"/>
      <c r="AB170" s="41"/>
      <c r="AC170" s="43">
        <v>45272</v>
      </c>
      <c r="AD170" s="72" t="s">
        <v>1001</v>
      </c>
      <c r="AE170" s="90" t="s">
        <v>73</v>
      </c>
      <c r="AF170" s="88" t="str">
        <f>IF(ISNA(VLOOKUP(E170,Tableau13[[SIRET]:[Statut de la mise en relation]],6,FALSE)),"",VLOOKUP(E170,Tableau13[[SIRET]:[Statut de la mise en relation]],6,FALSE))</f>
        <v/>
      </c>
      <c r="AG170" s="88"/>
      <c r="AH170" s="33" t="s">
        <v>1227</v>
      </c>
      <c r="AI170" s="33"/>
      <c r="AJ170" s="33"/>
      <c r="AK170" s="39"/>
      <c r="AL170" s="39"/>
      <c r="AM170" s="40"/>
    </row>
    <row r="171" spans="1:39" ht="16.5" customHeight="1">
      <c r="A171" s="30">
        <v>45266</v>
      </c>
      <c r="B171" s="31" t="s">
        <v>1331</v>
      </c>
      <c r="C171" s="31" t="s">
        <v>1332</v>
      </c>
      <c r="D171" s="31" t="s">
        <v>1333</v>
      </c>
      <c r="E171" s="32">
        <v>89932288700014</v>
      </c>
      <c r="F171" s="33" t="s">
        <v>1334</v>
      </c>
      <c r="G171" s="50" t="s">
        <v>1335</v>
      </c>
      <c r="H171" s="35">
        <v>33638055114</v>
      </c>
      <c r="I171" s="31" t="s">
        <v>552</v>
      </c>
      <c r="J171" s="31" t="s">
        <v>1336</v>
      </c>
      <c r="K171" s="33" t="s">
        <v>433</v>
      </c>
      <c r="L171" s="33"/>
      <c r="M171" s="41" t="s">
        <v>701</v>
      </c>
      <c r="N171" s="42" t="str">
        <f>MID(J171,12,8)</f>
        <v xml:space="preserve">precise </v>
      </c>
      <c r="O171" s="62" t="str">
        <f>IF(ISERROR(MID(J171,24+FIND("impact environnemental:",J171,1),3)),"",MID(J171,24+FIND("impact environnemental:",J171,1),3))</f>
        <v>non</v>
      </c>
      <c r="P171" s="62" t="str">
        <f>IF(ISERROR(MID(J171,25+FIND("performance énergétique:",J171,1),3)),"",MID(J171,25+FIND("performance énergétique:",J171,1),3))</f>
        <v>non</v>
      </c>
      <c r="Q171" s="62" t="str">
        <f>IF(ISERROR(MID(J171,20+FIND("consommation d'eau:",J171,1),3)),"",MID(J171,20+FIND("consommation d'eau:",J171,1),3))</f>
        <v>non</v>
      </c>
      <c r="R171" s="62" t="str">
        <f>IF(ISERROR(MID(J171,22+FIND("rénover mon bâtiment:",J171,1),3)),"",MID(J171,22+FIND("rénover mon bâtiment:",J171,1),3))</f>
        <v>non</v>
      </c>
      <c r="S171" s="62" t="str">
        <f>IF(ISERROR(MID(J171,21+FIND("la mobilité durable:",J171,1),3)),"",MID(J171,21+FIND("la mobilité durable:",J171,1),3))</f>
        <v>oui</v>
      </c>
      <c r="T171" s="62" t="str">
        <f>IF(ISERROR(MID(J171,21+FIND("gestion des déchets:",J171,1),3)),"",MID(J171,21+FIND("gestion des déchets:",J171,1),3))</f>
        <v>non</v>
      </c>
      <c r="U171" s="62" t="str">
        <f>IF(ISERROR(MID(J171,17+FIND("l'écoconception:",J171,1),3)),"",MID(J171,17+FIND("l'écoconception:",J171,1),3))</f>
        <v>non</v>
      </c>
      <c r="V171" s="62" t="str">
        <f>IF(ISERROR(MID(J171,20+FIND("former ou recruter:",J171,1),3)),"",MID(J171,20+FIND("former ou recruter:",J171,1),3))</f>
        <v>non</v>
      </c>
      <c r="W171" s="63"/>
      <c r="X171" s="41"/>
      <c r="Y171" s="41"/>
      <c r="Z171" s="41" t="s">
        <v>661</v>
      </c>
      <c r="AA171" s="41" t="s">
        <v>600</v>
      </c>
      <c r="AB171" s="41"/>
      <c r="AC171" s="43">
        <v>45267</v>
      </c>
      <c r="AD171" s="72" t="s">
        <v>1001</v>
      </c>
      <c r="AE171" s="90" t="s">
        <v>73</v>
      </c>
      <c r="AF171" s="88" t="str">
        <f>IF(ISNA(VLOOKUP(E171,Tableau13[[SIRET]:[Statut de la mise en relation]],6,FALSE)),"",VLOOKUP(E171,Tableau13[[SIRET]:[Statut de la mise en relation]],6,FALSE))</f>
        <v>Non joignable</v>
      </c>
      <c r="AG171" s="88"/>
      <c r="AH171" s="33"/>
      <c r="AI171" s="33"/>
      <c r="AJ171" s="33"/>
      <c r="AK171" s="39"/>
      <c r="AL171" s="39"/>
      <c r="AM171" s="40"/>
    </row>
    <row r="172" spans="1:39" ht="16.5" customHeight="1">
      <c r="A172" s="30">
        <v>45266</v>
      </c>
      <c r="B172" s="31" t="s">
        <v>1337</v>
      </c>
      <c r="C172" s="31" t="s">
        <v>1338</v>
      </c>
      <c r="D172" s="31" t="s">
        <v>1339</v>
      </c>
      <c r="E172" s="32">
        <v>71192034800028</v>
      </c>
      <c r="F172" s="33" t="s">
        <v>1340</v>
      </c>
      <c r="G172" s="50" t="s">
        <v>1341</v>
      </c>
      <c r="H172" s="35">
        <v>621230930</v>
      </c>
      <c r="I172" s="31" t="s">
        <v>552</v>
      </c>
      <c r="J172" s="31" t="s">
        <v>1342</v>
      </c>
      <c r="K172" s="33" t="s">
        <v>433</v>
      </c>
      <c r="L172" s="33"/>
      <c r="M172" s="41" t="s">
        <v>701</v>
      </c>
      <c r="N172" s="42" t="str">
        <f>MID(J172,12,8)</f>
        <v xml:space="preserve">unknown </v>
      </c>
      <c r="O172" s="62" t="str">
        <f>IF(ISERROR(MID(J172,24+FIND("impact environnemental:",J172,1),3)),"",MID(J172,24+FIND("impact environnemental:",J172,1),3))</f>
        <v>oui</v>
      </c>
      <c r="P172" s="62" t="str">
        <f>IF(ISERROR(MID(J172,25+FIND("performance énergétique:",J172,1),3)),"",MID(J172,25+FIND("performance énergétique:",J172,1),3))</f>
        <v>oui</v>
      </c>
      <c r="Q172" s="62" t="str">
        <f>IF(ISERROR(MID(J172,20+FIND("consommation d'eau:",J172,1),3)),"",MID(J172,20+FIND("consommation d'eau:",J172,1),3))</f>
        <v>non</v>
      </c>
      <c r="R172" s="62" t="str">
        <f>IF(ISERROR(MID(J172,22+FIND("rénover mon bâtiment:",J172,1),3)),"",MID(J172,22+FIND("rénover mon bâtiment:",J172,1),3))</f>
        <v/>
      </c>
      <c r="S172" s="62" t="str">
        <f>IF(ISERROR(MID(J172,21+FIND("la mobilité durable:",J172,1),3)),"",MID(J172,21+FIND("la mobilité durable:",J172,1),3))</f>
        <v/>
      </c>
      <c r="T172" s="62" t="str">
        <f>IF(ISERROR(MID(J172,21+FIND("gestion des déchets:",J172,1),3)),"",MID(J172,21+FIND("gestion des déchets:",J172,1),3))</f>
        <v>non</v>
      </c>
      <c r="U172" s="62" t="str">
        <f>IF(ISERROR(MID(J172,17+FIND("l'écoconception:",J172,1),3)),"",MID(J172,17+FIND("l'écoconception:",J172,1),3))</f>
        <v>oui</v>
      </c>
      <c r="V172" s="62" t="str">
        <f>IF(ISERROR(MID(J172,20+FIND("former ou recruter:",J172,1),3)),"",MID(J172,20+FIND("former ou recruter:",J172,1),3))</f>
        <v/>
      </c>
      <c r="W172" s="63"/>
      <c r="X172" s="41"/>
      <c r="Y172" s="41"/>
      <c r="Z172" s="41" t="s">
        <v>661</v>
      </c>
      <c r="AA172" s="41" t="s">
        <v>600</v>
      </c>
      <c r="AB172" s="41"/>
      <c r="AC172" s="43">
        <v>45267</v>
      </c>
      <c r="AD172" s="72" t="s">
        <v>1001</v>
      </c>
      <c r="AE172" s="90" t="s">
        <v>73</v>
      </c>
      <c r="AF172" s="88" t="str">
        <f>IF(ISNA(VLOOKUP(E172,Tableau13[[SIRET]:[Statut de la mise en relation]],6,FALSE)),"",VLOOKUP(E172,Tableau13[[SIRET]:[Statut de la mise en relation]],6,FALSE))</f>
        <v>Pas de réponse</v>
      </c>
      <c r="AG172" s="88"/>
      <c r="AH172" s="33"/>
      <c r="AI172" s="33"/>
      <c r="AJ172" s="33"/>
      <c r="AK172" s="39"/>
      <c r="AL172" s="39"/>
      <c r="AM172" s="40"/>
    </row>
    <row r="173" spans="1:39" ht="16.5" customHeight="1">
      <c r="A173" s="30">
        <v>45266</v>
      </c>
      <c r="B173" s="31" t="s">
        <v>1343</v>
      </c>
      <c r="C173" s="31" t="s">
        <v>1344</v>
      </c>
      <c r="D173" s="31" t="s">
        <v>1345</v>
      </c>
      <c r="E173" s="32">
        <v>63728016500050</v>
      </c>
      <c r="F173" s="33" t="s">
        <v>1346</v>
      </c>
      <c r="G173" s="50" t="s">
        <v>1347</v>
      </c>
      <c r="H173" s="35">
        <v>649113393</v>
      </c>
      <c r="I173" s="31" t="s">
        <v>431</v>
      </c>
      <c r="J173" s="31"/>
      <c r="K173" s="33" t="s">
        <v>433</v>
      </c>
      <c r="L173" s="33"/>
      <c r="M173" s="41" t="s">
        <v>701</v>
      </c>
      <c r="N173" s="42" t="str">
        <f>MID(J173,12,8)</f>
        <v/>
      </c>
      <c r="O173" s="62" t="str">
        <f>IF(ISERROR(MID(J173,24+FIND("impact environnemental:",J173,1),3)),"",MID(J173,24+FIND("impact environnemental:",J173,1),3))</f>
        <v/>
      </c>
      <c r="P173" s="62" t="str">
        <f>IF(ISERROR(MID(J173,25+FIND("performance énergétique:",J173,1),3)),"",MID(J173,25+FIND("performance énergétique:",J173,1),3))</f>
        <v/>
      </c>
      <c r="Q173" s="62" t="str">
        <f>IF(ISERROR(MID(J173,20+FIND("consommation d'eau:",J173,1),3)),"",MID(J173,20+FIND("consommation d'eau:",J173,1),3))</f>
        <v/>
      </c>
      <c r="R173" s="62" t="str">
        <f>IF(ISERROR(MID(J173,22+FIND("rénover mon bâtiment:",J173,1),3)),"",MID(J173,22+FIND("rénover mon bâtiment:",J173,1),3))</f>
        <v/>
      </c>
      <c r="S173" s="62" t="str">
        <f>IF(ISERROR(MID(J173,21+FIND("la mobilité durable:",J173,1),3)),"",MID(J173,21+FIND("la mobilité durable:",J173,1),3))</f>
        <v/>
      </c>
      <c r="T173" s="62" t="str">
        <f>IF(ISERROR(MID(J173,21+FIND("gestion des déchets:",J173,1),3)),"",MID(J173,21+FIND("gestion des déchets:",J173,1),3))</f>
        <v/>
      </c>
      <c r="U173" s="62" t="str">
        <f>IF(ISERROR(MID(J173,17+FIND("l'écoconception:",J173,1),3)),"",MID(J173,17+FIND("l'écoconception:",J173,1),3))</f>
        <v/>
      </c>
      <c r="V173" s="62" t="str">
        <f>IF(ISERROR(MID(J173,20+FIND("former ou recruter:",J173,1),3)),"",MID(J173,20+FIND("former ou recruter:",J173,1),3))</f>
        <v/>
      </c>
      <c r="W173" s="63"/>
      <c r="X173" s="41"/>
      <c r="Y173" s="41"/>
      <c r="Z173" s="41" t="s">
        <v>661</v>
      </c>
      <c r="AA173" s="41"/>
      <c r="AB173" s="41"/>
      <c r="AC173" s="43">
        <v>45267</v>
      </c>
      <c r="AD173" s="72" t="s">
        <v>1001</v>
      </c>
      <c r="AE173" s="90" t="s">
        <v>73</v>
      </c>
      <c r="AF173" s="88" t="str">
        <f>IF(ISNA(VLOOKUP(E173,Tableau13[[SIRET]:[Statut de la mise en relation]],6,FALSE)),"",VLOOKUP(E173,Tableau13[[SIRET]:[Statut de la mise en relation]],6,FALSE))</f>
        <v>Aide proposée</v>
      </c>
      <c r="AG173" s="88"/>
      <c r="AH173" s="33"/>
      <c r="AI173" s="33"/>
      <c r="AJ173" s="33"/>
      <c r="AK173" s="39"/>
      <c r="AL173" s="39"/>
      <c r="AM173" s="40"/>
    </row>
    <row r="174" spans="1:39" ht="16.5" customHeight="1">
      <c r="A174" s="30">
        <v>45266</v>
      </c>
      <c r="B174" s="31" t="s">
        <v>1348</v>
      </c>
      <c r="C174" s="31" t="s">
        <v>1349</v>
      </c>
      <c r="D174" s="31" t="s">
        <v>1350</v>
      </c>
      <c r="E174" s="32">
        <v>81308963800049</v>
      </c>
      <c r="F174" s="33" t="s">
        <v>1351</v>
      </c>
      <c r="G174" s="50" t="s">
        <v>1352</v>
      </c>
      <c r="H174" s="35">
        <v>649348211</v>
      </c>
      <c r="I174" s="31" t="s">
        <v>1185</v>
      </c>
      <c r="J174" s="31" t="s">
        <v>1353</v>
      </c>
      <c r="K174" s="33" t="s">
        <v>91</v>
      </c>
      <c r="L174" s="33"/>
      <c r="M174" s="41" t="s">
        <v>701</v>
      </c>
      <c r="N174" s="42" t="str">
        <f>MID(J174,12,8)</f>
        <v xml:space="preserve">unknown </v>
      </c>
      <c r="O174" s="62" t="str">
        <f>IF(ISERROR(MID(J174,24+FIND("impact environnemental:",J174,1),3)),"",MID(J174,24+FIND("impact environnemental:",J174,1),3))</f>
        <v>non</v>
      </c>
      <c r="P174" s="62" t="str">
        <f>IF(ISERROR(MID(J174,25+FIND("performance énergétique:",J174,1),3)),"",MID(J174,25+FIND("performance énergétique:",J174,1),3))</f>
        <v>oui</v>
      </c>
      <c r="Q174" s="62" t="str">
        <f>IF(ISERROR(MID(J174,20+FIND("consommation d'eau:",J174,1),3)),"",MID(J174,20+FIND("consommation d'eau:",J174,1),3))</f>
        <v>non</v>
      </c>
      <c r="R174" s="62" t="str">
        <f>IF(ISERROR(MID(J174,22+FIND("rénover mon bâtiment:",J174,1),3)),"",MID(J174,22+FIND("rénover mon bâtiment:",J174,1),3))</f>
        <v/>
      </c>
      <c r="S174" s="62" t="str">
        <f>IF(ISERROR(MID(J174,21+FIND("la mobilité durable:",J174,1),3)),"",MID(J174,21+FIND("la mobilité durable:",J174,1),3))</f>
        <v/>
      </c>
      <c r="T174" s="62" t="str">
        <f>IF(ISERROR(MID(J174,21+FIND("gestion des déchets:",J174,1),3)),"",MID(J174,21+FIND("gestion des déchets:",J174,1),3))</f>
        <v>non</v>
      </c>
      <c r="U174" s="62" t="str">
        <f>IF(ISERROR(MID(J174,17+FIND("l'écoconception:",J174,1),3)),"",MID(J174,17+FIND("l'écoconception:",J174,1),3))</f>
        <v>oui</v>
      </c>
      <c r="V174" s="62" t="str">
        <f>IF(ISERROR(MID(J174,20+FIND("former ou recruter:",J174,1),3)),"",MID(J174,20+FIND("former ou recruter:",J174,1),3))</f>
        <v/>
      </c>
      <c r="W174" s="63"/>
      <c r="X174" s="41"/>
      <c r="Y174" s="41"/>
      <c r="Z174" s="41"/>
      <c r="AA174" s="41"/>
      <c r="AB174" s="41"/>
      <c r="AC174" s="43">
        <v>45272</v>
      </c>
      <c r="AD174" s="72" t="s">
        <v>1001</v>
      </c>
      <c r="AE174" s="90" t="s">
        <v>73</v>
      </c>
      <c r="AF174" s="88" t="str">
        <f>IF(ISNA(VLOOKUP(E174,Tableau13[[SIRET]:[Statut de la mise en relation]],6,FALSE)),"",VLOOKUP(E174,Tableau13[[SIRET]:[Statut de la mise en relation]],6,FALSE))</f>
        <v>Aide proposée</v>
      </c>
      <c r="AG174" s="88"/>
      <c r="AH174" s="33"/>
      <c r="AI174" s="33"/>
      <c r="AJ174" s="33"/>
      <c r="AK174" s="39"/>
      <c r="AL174" s="39"/>
      <c r="AM174" s="40"/>
    </row>
    <row r="175" spans="1:39" ht="16.5" customHeight="1">
      <c r="A175" s="30">
        <v>45266</v>
      </c>
      <c r="B175" s="73" t="s">
        <v>1354</v>
      </c>
      <c r="C175" s="31" t="s">
        <v>1355</v>
      </c>
      <c r="D175" s="31" t="s">
        <v>1356</v>
      </c>
      <c r="E175" s="32">
        <v>95322065400016</v>
      </c>
      <c r="F175" s="33" t="s">
        <v>1357</v>
      </c>
      <c r="G175" s="50" t="s">
        <v>1358</v>
      </c>
      <c r="H175" s="35">
        <v>638206942</v>
      </c>
      <c r="I175" s="31" t="s">
        <v>1217</v>
      </c>
      <c r="J175" s="31" t="s">
        <v>1359</v>
      </c>
      <c r="K175" s="33" t="s">
        <v>135</v>
      </c>
      <c r="L175" s="33"/>
      <c r="M175" s="41" t="s">
        <v>1198</v>
      </c>
      <c r="N175" s="42" t="str">
        <f>MID(J175,12,8)</f>
        <v xml:space="preserve">precise </v>
      </c>
      <c r="O175" s="62" t="str">
        <f>IF(ISERROR(MID(J175,24+FIND("impact environnemental:",J175,1),3)),"",MID(J175,24+FIND("impact environnemental:",J175,1),3))</f>
        <v>non</v>
      </c>
      <c r="P175" s="62" t="str">
        <f>IF(ISERROR(MID(J175,25+FIND("performance énergétique:",J175,1),3)),"",MID(J175,25+FIND("performance énergétique:",J175,1),3))</f>
        <v>non</v>
      </c>
      <c r="Q175" s="62" t="str">
        <f>IF(ISERROR(MID(J175,20+FIND("consommation d'eau:",J175,1),3)),"",MID(J175,20+FIND("consommation d'eau:",J175,1),3))</f>
        <v>non</v>
      </c>
      <c r="R175" s="62" t="str">
        <f>IF(ISERROR(MID(J175,22+FIND("rénover mon bâtiment:",J175,1),3)),"",MID(J175,22+FIND("rénover mon bâtiment:",J175,1),3))</f>
        <v>oui</v>
      </c>
      <c r="S175" s="62" t="str">
        <f>IF(ISERROR(MID(J175,21+FIND("la mobilité durable:",J175,1),3)),"",MID(J175,21+FIND("la mobilité durable:",J175,1),3))</f>
        <v>non</v>
      </c>
      <c r="T175" s="62" t="str">
        <f>IF(ISERROR(MID(J175,21+FIND("gestion des déchets:",J175,1),3)),"",MID(J175,21+FIND("gestion des déchets:",J175,1),3))</f>
        <v>non</v>
      </c>
      <c r="U175" s="62" t="str">
        <f>IF(ISERROR(MID(J175,17+FIND("l'écoconception:",J175,1),3)),"",MID(J175,17+FIND("l'écoconception:",J175,1),3))</f>
        <v>non</v>
      </c>
      <c r="V175" s="62" t="str">
        <f>IF(ISERROR(MID(J175,20+FIND("former ou recruter:",J175,1),3)),"",MID(J175,20+FIND("former ou recruter:",J175,1),3))</f>
        <v>non</v>
      </c>
      <c r="W175" s="63"/>
      <c r="X175" s="41"/>
      <c r="Y175" s="41"/>
      <c r="Z175" s="41"/>
      <c r="AA175" s="41"/>
      <c r="AB175" s="41"/>
      <c r="AC175" s="43">
        <v>45271</v>
      </c>
      <c r="AD175" s="66" t="s">
        <v>764</v>
      </c>
      <c r="AE175" s="90" t="s">
        <v>73</v>
      </c>
      <c r="AF175" s="88" t="str">
        <f>IF(ISNA(VLOOKUP(E175,Tableau13[[SIRET]:[Statut de la mise en relation]],6,FALSE)),"",VLOOKUP(E175,Tableau13[[SIRET]:[Statut de la mise en relation]],6,FALSE))</f>
        <v/>
      </c>
      <c r="AG175" s="88"/>
      <c r="AH175" s="33"/>
      <c r="AI175" s="33"/>
      <c r="AJ175" s="33"/>
      <c r="AK175" s="39"/>
      <c r="AL175" s="39"/>
      <c r="AM175" s="40"/>
    </row>
    <row r="176" spans="1:39" ht="16.5" customHeight="1">
      <c r="A176" s="30">
        <v>45266</v>
      </c>
      <c r="B176" s="31" t="s">
        <v>1360</v>
      </c>
      <c r="C176" s="31" t="s">
        <v>1361</v>
      </c>
      <c r="D176" s="31" t="s">
        <v>1362</v>
      </c>
      <c r="E176" s="32">
        <v>49362920800049</v>
      </c>
      <c r="F176" s="33"/>
      <c r="G176" s="50" t="s">
        <v>1363</v>
      </c>
      <c r="H176" s="35">
        <v>556484607</v>
      </c>
      <c r="I176" s="31" t="s">
        <v>659</v>
      </c>
      <c r="J176" s="31" t="s">
        <v>1364</v>
      </c>
      <c r="K176" s="33" t="s">
        <v>433</v>
      </c>
      <c r="L176" s="33"/>
      <c r="M176" s="41" t="s">
        <v>701</v>
      </c>
      <c r="N176" s="42" t="str">
        <f>MID(J176,12,8)</f>
        <v xml:space="preserve">unknown </v>
      </c>
      <c r="O176" s="62" t="str">
        <f>IF(ISERROR(MID(J176,24+FIND("impact environnemental:",J176,1),3)),"",MID(J176,24+FIND("impact environnemental:",J176,1),3))</f>
        <v>oui</v>
      </c>
      <c r="P176" s="62" t="str">
        <f>IF(ISERROR(MID(J176,25+FIND("performance énergétique:",J176,1),3)),"",MID(J176,25+FIND("performance énergétique:",J176,1),3))</f>
        <v>oui</v>
      </c>
      <c r="Q176" s="62" t="str">
        <f>IF(ISERROR(MID(J176,20+FIND("consommation d'eau:",J176,1),3)),"",MID(J176,20+FIND("consommation d'eau:",J176,1),3))</f>
        <v>oui</v>
      </c>
      <c r="R176" s="62" t="str">
        <f>IF(ISERROR(MID(J176,22+FIND("rénover mon bâtiment:",J176,1),3)),"",MID(J176,22+FIND("rénover mon bâtiment:",J176,1),3))</f>
        <v/>
      </c>
      <c r="S176" s="62" t="str">
        <f>IF(ISERROR(MID(J176,21+FIND("la mobilité durable:",J176,1),3)),"",MID(J176,21+FIND("la mobilité durable:",J176,1),3))</f>
        <v/>
      </c>
      <c r="T176" s="62" t="str">
        <f>IF(ISERROR(MID(J176,21+FIND("gestion des déchets:",J176,1),3)),"",MID(J176,21+FIND("gestion des déchets:",J176,1),3))</f>
        <v>oui</v>
      </c>
      <c r="U176" s="62" t="str">
        <f>IF(ISERROR(MID(J176,17+FIND("l'écoconception:",J176,1),3)),"",MID(J176,17+FIND("l'écoconception:",J176,1),3))</f>
        <v>non</v>
      </c>
      <c r="V176" s="62" t="str">
        <f>IF(ISERROR(MID(J176,20+FIND("former ou recruter:",J176,1),3)),"",MID(J176,20+FIND("former ou recruter:",J176,1),3))</f>
        <v/>
      </c>
      <c r="W176" s="63"/>
      <c r="X176" s="41"/>
      <c r="Y176" s="41"/>
      <c r="Z176" s="41"/>
      <c r="AA176" s="41"/>
      <c r="AB176" s="41"/>
      <c r="AC176" s="38"/>
      <c r="AD176" s="38"/>
      <c r="AE176" s="88" t="s">
        <v>203</v>
      </c>
      <c r="AF176" s="88" t="str">
        <f>IF(ISNA(VLOOKUP(E176,Tableau13[[SIRET]:[Statut de la mise en relation]],6,FALSE)),"",VLOOKUP(E176,Tableau13[[SIRET]:[Statut de la mise en relation]],6,FALSE))</f>
        <v/>
      </c>
      <c r="AG176" s="88"/>
      <c r="AH176" s="33"/>
      <c r="AI176" s="33"/>
      <c r="AJ176" s="33"/>
      <c r="AK176" s="39"/>
      <c r="AL176" s="39"/>
      <c r="AM176" s="40"/>
    </row>
    <row r="177" spans="1:39" ht="16.5" customHeight="1">
      <c r="A177" s="30">
        <v>45266</v>
      </c>
      <c r="B177" s="31" t="s">
        <v>1365</v>
      </c>
      <c r="C177" s="31" t="s">
        <v>1366</v>
      </c>
      <c r="D177" s="31" t="s">
        <v>1367</v>
      </c>
      <c r="E177" s="32">
        <v>43777247800024</v>
      </c>
      <c r="F177" s="33" t="s">
        <v>1368</v>
      </c>
      <c r="G177" s="50" t="s">
        <v>1369</v>
      </c>
      <c r="H177" s="35">
        <v>682811870</v>
      </c>
      <c r="I177" s="31" t="s">
        <v>113</v>
      </c>
      <c r="J177" s="31" t="s">
        <v>1370</v>
      </c>
      <c r="K177" s="33" t="s">
        <v>114</v>
      </c>
      <c r="L177" s="33"/>
      <c r="M177" s="41" t="s">
        <v>1243</v>
      </c>
      <c r="N177" s="42" t="str">
        <f>MID(J177,12,8)</f>
        <v xml:space="preserve">unknown </v>
      </c>
      <c r="O177" s="62" t="str">
        <f>IF(ISERROR(MID(J177,24+FIND("impact environnemental:",J177,1),3)),"",MID(J177,24+FIND("impact environnemental:",J177,1),3))</f>
        <v>oui</v>
      </c>
      <c r="P177" s="62" t="str">
        <f>IF(ISERROR(MID(J177,25+FIND("performance énergétique:",J177,1),3)),"",MID(J177,25+FIND("performance énergétique:",J177,1),3))</f>
        <v>oui</v>
      </c>
      <c r="Q177" s="62" t="str">
        <f>IF(ISERROR(MID(J177,20+FIND("consommation d'eau:",J177,1),3)),"",MID(J177,20+FIND("consommation d'eau:",J177,1),3))</f>
        <v>oui</v>
      </c>
      <c r="R177" s="62" t="str">
        <f>IF(ISERROR(MID(J177,22+FIND("rénover mon bâtiment:",J177,1),3)),"",MID(J177,22+FIND("rénover mon bâtiment:",J177,1),3))</f>
        <v/>
      </c>
      <c r="S177" s="62" t="str">
        <f>IF(ISERROR(MID(J177,21+FIND("la mobilité durable:",J177,1),3)),"",MID(J177,21+FIND("la mobilité durable:",J177,1),3))</f>
        <v/>
      </c>
      <c r="T177" s="62" t="str">
        <f>IF(ISERROR(MID(J177,21+FIND("gestion des déchets:",J177,1),3)),"",MID(J177,21+FIND("gestion des déchets:",J177,1),3))</f>
        <v>oui</v>
      </c>
      <c r="U177" s="62" t="str">
        <f>IF(ISERROR(MID(J177,17+FIND("l'écoconception:",J177,1),3)),"",MID(J177,17+FIND("l'écoconception:",J177,1),3))</f>
        <v>oui</v>
      </c>
      <c r="V177" s="62" t="str">
        <f>IF(ISERROR(MID(J177,20+FIND("former ou recruter:",J177,1),3)),"",MID(J177,20+FIND("former ou recruter:",J177,1),3))</f>
        <v/>
      </c>
      <c r="W177" s="93"/>
      <c r="X177" s="41"/>
      <c r="Y177" s="41"/>
      <c r="Z177" s="41" t="s">
        <v>1371</v>
      </c>
      <c r="AA177" s="41"/>
      <c r="AB177" s="41"/>
      <c r="AC177" s="43">
        <v>45268</v>
      </c>
      <c r="AD177" s="47" t="s">
        <v>1372</v>
      </c>
      <c r="AE177" s="88" t="s">
        <v>673</v>
      </c>
      <c r="AF177" s="88" t="str">
        <f>IF(ISNA(VLOOKUP(E177,Tableau13[[SIRET]:[Statut de la mise en relation]],6,FALSE)),"",VLOOKUP(E177,Tableau13[[SIRET]:[Statut de la mise en relation]],6,FALSE))</f>
        <v/>
      </c>
      <c r="AG177" s="88"/>
      <c r="AH177" s="33"/>
      <c r="AI177" s="33"/>
      <c r="AJ177" s="33"/>
      <c r="AK177" s="39"/>
      <c r="AL177" s="39"/>
      <c r="AM177" s="40"/>
    </row>
    <row r="178" spans="1:39" ht="16.5" customHeight="1">
      <c r="A178" s="30">
        <v>45266</v>
      </c>
      <c r="B178" s="31" t="s">
        <v>1373</v>
      </c>
      <c r="C178" s="31" t="s">
        <v>1374</v>
      </c>
      <c r="D178" s="31" t="s">
        <v>1101</v>
      </c>
      <c r="E178" s="32">
        <v>41107132700026</v>
      </c>
      <c r="F178" s="33" t="s">
        <v>1375</v>
      </c>
      <c r="G178" s="50" t="s">
        <v>1376</v>
      </c>
      <c r="H178" s="35">
        <v>613384530</v>
      </c>
      <c r="I178" s="31" t="s">
        <v>113</v>
      </c>
      <c r="J178" s="31" t="s">
        <v>1377</v>
      </c>
      <c r="K178" s="33" t="s">
        <v>114</v>
      </c>
      <c r="L178" s="33"/>
      <c r="M178" s="41" t="s">
        <v>1243</v>
      </c>
      <c r="N178" s="42" t="str">
        <f>MID(J178,12,8)</f>
        <v xml:space="preserve">precise </v>
      </c>
      <c r="O178" s="62" t="str">
        <f>IF(ISERROR(MID(J178,24+FIND("impact environnemental:",J178,1),3)),"",MID(J178,24+FIND("impact environnemental:",J178,1),3))</f>
        <v>non</v>
      </c>
      <c r="P178" s="62" t="str">
        <f>IF(ISERROR(MID(J178,25+FIND("performance énergétique:",J178,1),3)),"",MID(J178,25+FIND("performance énergétique:",J178,1),3))</f>
        <v>oui</v>
      </c>
      <c r="Q178" s="62" t="str">
        <f>IF(ISERROR(MID(J178,20+FIND("consommation d'eau:",J178,1),3)),"",MID(J178,20+FIND("consommation d'eau:",J178,1),3))</f>
        <v>non</v>
      </c>
      <c r="R178" s="62" t="str">
        <f>IF(ISERROR(MID(J178,22+FIND("rénover mon bâtiment:",J178,1),3)),"",MID(J178,22+FIND("rénover mon bâtiment:",J178,1),3))</f>
        <v>non</v>
      </c>
      <c r="S178" s="62" t="str">
        <f>IF(ISERROR(MID(J178,21+FIND("la mobilité durable:",J178,1),3)),"",MID(J178,21+FIND("la mobilité durable:",J178,1),3))</f>
        <v>non</v>
      </c>
      <c r="T178" s="62" t="str">
        <f>IF(ISERROR(MID(J178,21+FIND("gestion des déchets:",J178,1),3)),"",MID(J178,21+FIND("gestion des déchets:",J178,1),3))</f>
        <v>non</v>
      </c>
      <c r="U178" s="62" t="str">
        <f>IF(ISERROR(MID(J178,17+FIND("l'écoconception:",J178,1),3)),"",MID(J178,17+FIND("l'écoconception:",J178,1),3))</f>
        <v>non</v>
      </c>
      <c r="V178" s="62" t="str">
        <f>IF(ISERROR(MID(J178,20+FIND("former ou recruter:",J178,1),3)),"",MID(J178,20+FIND("former ou recruter:",J178,1),3))</f>
        <v>non</v>
      </c>
      <c r="W178" s="93"/>
      <c r="X178" s="41"/>
      <c r="Y178" s="41"/>
      <c r="Z178" s="41" t="s">
        <v>1378</v>
      </c>
      <c r="AA178" s="41"/>
      <c r="AB178" s="41"/>
      <c r="AC178" s="43">
        <v>45272</v>
      </c>
      <c r="AD178" s="44" t="s">
        <v>41</v>
      </c>
      <c r="AE178" s="88" t="s">
        <v>41</v>
      </c>
      <c r="AF178" s="88" t="str">
        <f>IF(ISNA(VLOOKUP(E178,Tableau13[[SIRET]:[Statut de la mise en relation]],6,FALSE)),"",VLOOKUP(E178,Tableau13[[SIRET]:[Statut de la mise en relation]],6,FALSE))</f>
        <v>Aide proposée</v>
      </c>
      <c r="AG178" s="88"/>
      <c r="AH178" s="33" t="s">
        <v>150</v>
      </c>
      <c r="AI178" s="33" t="s">
        <v>1379</v>
      </c>
      <c r="AJ178" s="33" t="s">
        <v>307</v>
      </c>
      <c r="AK178" s="40" t="s">
        <v>1380</v>
      </c>
      <c r="AL178" s="39"/>
      <c r="AM178" s="40"/>
    </row>
    <row r="179" spans="1:39" ht="16.5" customHeight="1">
      <c r="A179" s="30">
        <v>45267</v>
      </c>
      <c r="B179" s="73" t="s">
        <v>1381</v>
      </c>
      <c r="C179" s="31" t="s">
        <v>1382</v>
      </c>
      <c r="D179" s="31" t="s">
        <v>1383</v>
      </c>
      <c r="E179" s="32">
        <v>70193003400023</v>
      </c>
      <c r="F179" s="33" t="s">
        <v>1384</v>
      </c>
      <c r="G179" s="50" t="s">
        <v>1385</v>
      </c>
      <c r="H179" s="35">
        <v>33684637504</v>
      </c>
      <c r="I179" s="31" t="s">
        <v>1386</v>
      </c>
      <c r="J179" s="31" t="s">
        <v>1387</v>
      </c>
      <c r="K179" s="33" t="s">
        <v>135</v>
      </c>
      <c r="L179" s="33"/>
      <c r="M179" s="41" t="s">
        <v>1198</v>
      </c>
      <c r="N179" s="42" t="str">
        <f>MID(J179,12,8)</f>
        <v xml:space="preserve">unknown </v>
      </c>
      <c r="O179" s="62" t="str">
        <f>IF(ISERROR(MID(J179,24+FIND("impact environnemental:",J179,1),3)),"",MID(J179,24+FIND("impact environnemental:",J179,1),3))</f>
        <v>oui</v>
      </c>
      <c r="P179" s="62" t="str">
        <f>IF(ISERROR(MID(J179,25+FIND("performance énergétique:",J179,1),3)),"",MID(J179,25+FIND("performance énergétique:",J179,1),3))</f>
        <v>oui</v>
      </c>
      <c r="Q179" s="62" t="str">
        <f>IF(ISERROR(MID(J179,20+FIND("consommation d'eau:",J179,1),3)),"",MID(J179,20+FIND("consommation d'eau:",J179,1),3))</f>
        <v>non</v>
      </c>
      <c r="R179" s="62" t="str">
        <f>IF(ISERROR(MID(J179,22+FIND("rénover mon bâtiment:",J179,1),3)),"",MID(J179,22+FIND("rénover mon bâtiment:",J179,1),3))</f>
        <v/>
      </c>
      <c r="S179" s="62" t="str">
        <f>IF(ISERROR(MID(J179,21+FIND("la mobilité durable:",J179,1),3)),"",MID(J179,21+FIND("la mobilité durable:",J179,1),3))</f>
        <v/>
      </c>
      <c r="T179" s="62" t="str">
        <f>IF(ISERROR(MID(J179,21+FIND("gestion des déchets:",J179,1),3)),"",MID(J179,21+FIND("gestion des déchets:",J179,1),3))</f>
        <v>oui</v>
      </c>
      <c r="U179" s="62" t="str">
        <f>IF(ISERROR(MID(J179,17+FIND("l'écoconception:",J179,1),3)),"",MID(J179,17+FIND("l'écoconception:",J179,1),3))</f>
        <v>oui</v>
      </c>
      <c r="V179" s="62" t="str">
        <f>IF(ISERROR(MID(J179,20+FIND("former ou recruter:",J179,1),3)),"",MID(J179,20+FIND("former ou recruter:",J179,1),3))</f>
        <v/>
      </c>
      <c r="W179" s="93"/>
      <c r="X179" s="41"/>
      <c r="Y179" s="41"/>
      <c r="Z179" s="41"/>
      <c r="AA179" s="41"/>
      <c r="AB179" s="41"/>
      <c r="AC179" s="43">
        <v>45271</v>
      </c>
      <c r="AD179" s="66" t="s">
        <v>764</v>
      </c>
      <c r="AE179" s="90" t="s">
        <v>73</v>
      </c>
      <c r="AF179" s="88" t="str">
        <f>IF(ISNA(VLOOKUP(E179,Tableau13[[SIRET]:[Statut de la mise en relation]],6,FALSE)),"",VLOOKUP(E179,Tableau13[[SIRET]:[Statut de la mise en relation]],6,FALSE))</f>
        <v/>
      </c>
      <c r="AG179" s="88"/>
      <c r="AH179" s="33"/>
      <c r="AI179" s="33"/>
      <c r="AJ179" s="33"/>
      <c r="AK179" s="39"/>
      <c r="AL179" s="39"/>
      <c r="AM179" s="40"/>
    </row>
    <row r="180" spans="1:39" ht="16.5" customHeight="1">
      <c r="A180" s="30">
        <v>45267</v>
      </c>
      <c r="B180" s="31" t="s">
        <v>1388</v>
      </c>
      <c r="C180" s="31" t="s">
        <v>1389</v>
      </c>
      <c r="D180" s="31" t="s">
        <v>353</v>
      </c>
      <c r="E180" s="32">
        <v>77556008900010</v>
      </c>
      <c r="F180" s="33"/>
      <c r="G180" s="50" t="s">
        <v>1390</v>
      </c>
      <c r="H180" s="35">
        <v>624630868</v>
      </c>
      <c r="I180" s="31" t="s">
        <v>580</v>
      </c>
      <c r="J180" s="31" t="s">
        <v>1391</v>
      </c>
      <c r="K180" s="33" t="s">
        <v>114</v>
      </c>
      <c r="L180" s="33"/>
      <c r="M180" s="41" t="s">
        <v>1132</v>
      </c>
      <c r="N180" s="42" t="str">
        <f>MID(J180,12,8)</f>
        <v xml:space="preserve">unknown </v>
      </c>
      <c r="O180" s="62" t="str">
        <f>IF(ISERROR(MID(J180,24+FIND("impact environnemental:",J180,1),3)),"",MID(J180,24+FIND("impact environnemental:",J180,1),3))</f>
        <v>oui</v>
      </c>
      <c r="P180" s="62" t="str">
        <f>IF(ISERROR(MID(J180,25+FIND("performance énergétique:",J180,1),3)),"",MID(J180,25+FIND("performance énergétique:",J180,1),3))</f>
        <v>oui</v>
      </c>
      <c r="Q180" s="62" t="str">
        <f>IF(ISERROR(MID(J180,20+FIND("consommation d'eau:",J180,1),3)),"",MID(J180,20+FIND("consommation d'eau:",J180,1),3))</f>
        <v>oui</v>
      </c>
      <c r="R180" s="62" t="str">
        <f>IF(ISERROR(MID(J180,22+FIND("rénover mon bâtiment:",J180,1),3)),"",MID(J180,22+FIND("rénover mon bâtiment:",J180,1),3))</f>
        <v/>
      </c>
      <c r="S180" s="62" t="str">
        <f>IF(ISERROR(MID(J180,21+FIND("la mobilité durable:",J180,1),3)),"",MID(J180,21+FIND("la mobilité durable:",J180,1),3))</f>
        <v/>
      </c>
      <c r="T180" s="62" t="str">
        <f>IF(ISERROR(MID(J180,21+FIND("gestion des déchets:",J180,1),3)),"",MID(J180,21+FIND("gestion des déchets:",J180,1),3))</f>
        <v>oui</v>
      </c>
      <c r="U180" s="62" t="str">
        <f>IF(ISERROR(MID(J180,17+FIND("l'écoconception:",J180,1),3)),"",MID(J180,17+FIND("l'écoconception:",J180,1),3))</f>
        <v>oui</v>
      </c>
      <c r="V180" s="62" t="str">
        <f>IF(ISERROR(MID(J180,20+FIND("former ou recruter:",J180,1),3)),"",MID(J180,20+FIND("former ou recruter:",J180,1),3))</f>
        <v/>
      </c>
      <c r="W180" s="93"/>
      <c r="X180" s="41"/>
      <c r="Y180" s="41"/>
      <c r="Z180" s="41"/>
      <c r="AA180" s="41"/>
      <c r="AB180" s="41"/>
      <c r="AC180" s="38"/>
      <c r="AD180" s="72" t="s">
        <v>1133</v>
      </c>
      <c r="AE180" s="90" t="s">
        <v>73</v>
      </c>
      <c r="AF180" s="88" t="str">
        <f>IF(ISNA(VLOOKUP(E180,Tableau13[[SIRET]:[Statut de la mise en relation]],6,FALSE)),"",VLOOKUP(E180,Tableau13[[SIRET]:[Statut de la mise en relation]],6,FALSE))</f>
        <v/>
      </c>
      <c r="AG180" s="88"/>
      <c r="AH180" s="33"/>
      <c r="AI180" s="33"/>
      <c r="AJ180" s="33"/>
      <c r="AK180" s="39"/>
      <c r="AL180" s="39"/>
      <c r="AM180" s="40"/>
    </row>
    <row r="181" spans="1:39" ht="16.5" customHeight="1">
      <c r="A181" s="30">
        <v>45267</v>
      </c>
      <c r="B181" s="31" t="s">
        <v>1392</v>
      </c>
      <c r="C181" s="31" t="s">
        <v>353</v>
      </c>
      <c r="D181" s="31" t="s">
        <v>1393</v>
      </c>
      <c r="E181" s="32">
        <v>85078486900016</v>
      </c>
      <c r="F181" s="33"/>
      <c r="G181" s="50" t="s">
        <v>1394</v>
      </c>
      <c r="H181" s="35">
        <v>782440483</v>
      </c>
      <c r="I181" s="31" t="s">
        <v>580</v>
      </c>
      <c r="J181" s="31" t="s">
        <v>1395</v>
      </c>
      <c r="K181" s="33" t="s">
        <v>114</v>
      </c>
      <c r="L181" s="33"/>
      <c r="M181" s="41" t="s">
        <v>1132</v>
      </c>
      <c r="N181" s="42" t="str">
        <f>MID(J181,12,8)</f>
        <v xml:space="preserve">unknown </v>
      </c>
      <c r="O181" s="62" t="str">
        <f>IF(ISERROR(MID(J181,24+FIND("impact environnemental:",J181,1),3)),"",MID(J181,24+FIND("impact environnemental:",J181,1),3))</f>
        <v>oui</v>
      </c>
      <c r="P181" s="62" t="str">
        <f>IF(ISERROR(MID(J181,25+FIND("performance énergétique:",J181,1),3)),"",MID(J181,25+FIND("performance énergétique:",J181,1),3))</f>
        <v>non</v>
      </c>
      <c r="Q181" s="62" t="str">
        <f>IF(ISERROR(MID(J181,20+FIND("consommation d'eau:",J181,1),3)),"",MID(J181,20+FIND("consommation d'eau:",J181,1),3))</f>
        <v>non</v>
      </c>
      <c r="R181" s="62" t="str">
        <f>IF(ISERROR(MID(J181,22+FIND("rénover mon bâtiment:",J181,1),3)),"",MID(J181,22+FIND("rénover mon bâtiment:",J181,1),3))</f>
        <v/>
      </c>
      <c r="S181" s="62" t="str">
        <f>IF(ISERROR(MID(J181,21+FIND("la mobilité durable:",J181,1),3)),"",MID(J181,21+FIND("la mobilité durable:",J181,1),3))</f>
        <v/>
      </c>
      <c r="T181" s="62" t="str">
        <f>IF(ISERROR(MID(J181,21+FIND("gestion des déchets:",J181,1),3)),"",MID(J181,21+FIND("gestion des déchets:",J181,1),3))</f>
        <v>oui</v>
      </c>
      <c r="U181" s="62" t="str">
        <f>IF(ISERROR(MID(J181,17+FIND("l'écoconception:",J181,1),3)),"",MID(J181,17+FIND("l'écoconception:",J181,1),3))</f>
        <v>oui</v>
      </c>
      <c r="V181" s="62" t="str">
        <f>IF(ISERROR(MID(J181,20+FIND("former ou recruter:",J181,1),3)),"",MID(J181,20+FIND("former ou recruter:",J181,1),3))</f>
        <v/>
      </c>
      <c r="W181" s="93"/>
      <c r="X181" s="41"/>
      <c r="Y181" s="41"/>
      <c r="Z181" s="41"/>
      <c r="AA181" s="41"/>
      <c r="AB181" s="41"/>
      <c r="AC181" s="38"/>
      <c r="AD181" s="72" t="s">
        <v>1133</v>
      </c>
      <c r="AE181" s="90" t="s">
        <v>73</v>
      </c>
      <c r="AF181" s="88" t="str">
        <f>IF(ISNA(VLOOKUP(E181,Tableau13[[SIRET]:[Statut de la mise en relation]],6,FALSE)),"",VLOOKUP(E181,Tableau13[[SIRET]:[Statut de la mise en relation]],6,FALSE))</f>
        <v/>
      </c>
      <c r="AG181" s="88"/>
      <c r="AH181" s="33"/>
      <c r="AI181" s="33"/>
      <c r="AJ181" s="33"/>
      <c r="AK181" s="39"/>
      <c r="AL181" s="39"/>
      <c r="AM181" s="40"/>
    </row>
    <row r="182" spans="1:39" ht="16.5" customHeight="1">
      <c r="A182" s="30">
        <v>45267</v>
      </c>
      <c r="B182" s="31" t="s">
        <v>1396</v>
      </c>
      <c r="C182" s="31" t="s">
        <v>1397</v>
      </c>
      <c r="D182" s="31" t="s">
        <v>110</v>
      </c>
      <c r="E182" s="32">
        <v>43208271700039</v>
      </c>
      <c r="F182" s="33"/>
      <c r="G182" s="50" t="s">
        <v>1398</v>
      </c>
      <c r="H182" s="35">
        <v>555713855</v>
      </c>
      <c r="I182" s="31" t="s">
        <v>580</v>
      </c>
      <c r="J182" s="31" t="s">
        <v>1399</v>
      </c>
      <c r="K182" s="33" t="s">
        <v>114</v>
      </c>
      <c r="L182" s="33"/>
      <c r="M182" s="41" t="s">
        <v>1132</v>
      </c>
      <c r="N182" s="42" t="str">
        <f>MID(J182,12,8)</f>
        <v xml:space="preserve">unknown </v>
      </c>
      <c r="O182" s="62" t="str">
        <f>IF(ISERROR(MID(J182,24+FIND("impact environnemental:",J182,1),3)),"",MID(J182,24+FIND("impact environnemental:",J182,1),3))</f>
        <v>oui</v>
      </c>
      <c r="P182" s="62" t="str">
        <f>IF(ISERROR(MID(J182,25+FIND("performance énergétique:",J182,1),3)),"",MID(J182,25+FIND("performance énergétique:",J182,1),3))</f>
        <v>oui</v>
      </c>
      <c r="Q182" s="62" t="str">
        <f>IF(ISERROR(MID(J182,20+FIND("consommation d'eau:",J182,1),3)),"",MID(J182,20+FIND("consommation d'eau:",J182,1),3))</f>
        <v>oui</v>
      </c>
      <c r="R182" s="62" t="str">
        <f>IF(ISERROR(MID(J182,22+FIND("rénover mon bâtiment:",J182,1),3)),"",MID(J182,22+FIND("rénover mon bâtiment:",J182,1),3))</f>
        <v/>
      </c>
      <c r="S182" s="62" t="str">
        <f>IF(ISERROR(MID(J182,21+FIND("la mobilité durable:",J182,1),3)),"",MID(J182,21+FIND("la mobilité durable:",J182,1),3))</f>
        <v/>
      </c>
      <c r="T182" s="62" t="str">
        <f>IF(ISERROR(MID(J182,21+FIND("gestion des déchets:",J182,1),3)),"",MID(J182,21+FIND("gestion des déchets:",J182,1),3))</f>
        <v>oui</v>
      </c>
      <c r="U182" s="62" t="str">
        <f>IF(ISERROR(MID(J182,17+FIND("l'écoconception:",J182,1),3)),"",MID(J182,17+FIND("l'écoconception:",J182,1),3))</f>
        <v>oui</v>
      </c>
      <c r="V182" s="62" t="str">
        <f>IF(ISERROR(MID(J182,20+FIND("former ou recruter:",J182,1),3)),"",MID(J182,20+FIND("former ou recruter:",J182,1),3))</f>
        <v/>
      </c>
      <c r="W182" s="93"/>
      <c r="X182" s="41"/>
      <c r="Y182" s="41"/>
      <c r="Z182" s="41"/>
      <c r="AA182" s="41"/>
      <c r="AB182" s="41"/>
      <c r="AC182" s="38"/>
      <c r="AD182" s="72" t="s">
        <v>1133</v>
      </c>
      <c r="AE182" s="90" t="s">
        <v>73</v>
      </c>
      <c r="AF182" s="88" t="str">
        <f>IF(ISNA(VLOOKUP(E182,Tableau13[[SIRET]:[Statut de la mise en relation]],6,FALSE)),"",VLOOKUP(E182,Tableau13[[SIRET]:[Statut de la mise en relation]],6,FALSE))</f>
        <v/>
      </c>
      <c r="AG182" s="88"/>
      <c r="AH182" s="33"/>
      <c r="AI182" s="33"/>
      <c r="AJ182" s="33"/>
      <c r="AK182" s="39"/>
      <c r="AL182" s="39"/>
      <c r="AM182" s="40"/>
    </row>
    <row r="183" spans="1:39" ht="16.5" customHeight="1">
      <c r="A183" s="30">
        <v>45267</v>
      </c>
      <c r="B183" s="31" t="s">
        <v>1400</v>
      </c>
      <c r="C183" s="31" t="s">
        <v>1401</v>
      </c>
      <c r="D183" s="31" t="s">
        <v>1402</v>
      </c>
      <c r="E183" s="32">
        <v>48742094500023</v>
      </c>
      <c r="F183" s="33"/>
      <c r="G183" s="50" t="s">
        <v>1403</v>
      </c>
      <c r="H183" s="35">
        <v>766311912</v>
      </c>
      <c r="I183" s="31" t="s">
        <v>580</v>
      </c>
      <c r="J183" s="31" t="s">
        <v>1404</v>
      </c>
      <c r="K183" s="33" t="s">
        <v>114</v>
      </c>
      <c r="L183" s="33"/>
      <c r="M183" s="41" t="s">
        <v>1132</v>
      </c>
      <c r="N183" s="42" t="str">
        <f>MID(J183,12,8)</f>
        <v xml:space="preserve">unknown </v>
      </c>
      <c r="O183" s="62" t="str">
        <f>IF(ISERROR(MID(J183,24+FIND("impact environnemental:",J183,1),3)),"",MID(J183,24+FIND("impact environnemental:",J183,1),3))</f>
        <v>oui</v>
      </c>
      <c r="P183" s="62" t="str">
        <f>IF(ISERROR(MID(J183,25+FIND("performance énergétique:",J183,1),3)),"",MID(J183,25+FIND("performance énergétique:",J183,1),3))</f>
        <v>oui</v>
      </c>
      <c r="Q183" s="62" t="str">
        <f>IF(ISERROR(MID(J183,20+FIND("consommation d'eau:",J183,1),3)),"",MID(J183,20+FIND("consommation d'eau:",J183,1),3))</f>
        <v>oui</v>
      </c>
      <c r="R183" s="62" t="str">
        <f>IF(ISERROR(MID(J183,22+FIND("rénover mon bâtiment:",J183,1),3)),"",MID(J183,22+FIND("rénover mon bâtiment:",J183,1),3))</f>
        <v/>
      </c>
      <c r="S183" s="62" t="str">
        <f>IF(ISERROR(MID(J183,21+FIND("la mobilité durable:",J183,1),3)),"",MID(J183,21+FIND("la mobilité durable:",J183,1),3))</f>
        <v/>
      </c>
      <c r="T183" s="62" t="str">
        <f>IF(ISERROR(MID(J183,21+FIND("gestion des déchets:",J183,1),3)),"",MID(J183,21+FIND("gestion des déchets:",J183,1),3))</f>
        <v>oui</v>
      </c>
      <c r="U183" s="62" t="str">
        <f>IF(ISERROR(MID(J183,17+FIND("l'écoconception:",J183,1),3)),"",MID(J183,17+FIND("l'écoconception:",J183,1),3))</f>
        <v>oui</v>
      </c>
      <c r="V183" s="62" t="str">
        <f>IF(ISERROR(MID(J183,20+FIND("former ou recruter:",J183,1),3)),"",MID(J183,20+FIND("former ou recruter:",J183,1),3))</f>
        <v/>
      </c>
      <c r="W183" s="93"/>
      <c r="X183" s="75"/>
      <c r="Y183" s="75"/>
      <c r="Z183" s="75"/>
      <c r="AA183" s="75"/>
      <c r="AB183" s="75"/>
      <c r="AC183" s="40"/>
      <c r="AD183" s="72" t="s">
        <v>1133</v>
      </c>
      <c r="AE183" s="90" t="s">
        <v>73</v>
      </c>
      <c r="AF183" s="88" t="str">
        <f>IF(ISNA(VLOOKUP(E183,Tableau13[[SIRET]:[Statut de la mise en relation]],6,FALSE)),"",VLOOKUP(E183,Tableau13[[SIRET]:[Statut de la mise en relation]],6,FALSE))</f>
        <v/>
      </c>
      <c r="AG183" s="90"/>
      <c r="AH183" s="40"/>
      <c r="AI183" s="40"/>
      <c r="AJ183" s="40"/>
      <c r="AK183" s="76"/>
      <c r="AL183" s="76"/>
      <c r="AM183" s="40"/>
    </row>
    <row r="184" spans="1:39" ht="16.5" customHeight="1">
      <c r="A184" s="30">
        <v>45267</v>
      </c>
      <c r="B184" s="31" t="s">
        <v>1405</v>
      </c>
      <c r="C184" s="31" t="s">
        <v>1406</v>
      </c>
      <c r="D184" s="31" t="s">
        <v>670</v>
      </c>
      <c r="E184" s="32">
        <v>42118998600019</v>
      </c>
      <c r="F184" s="33"/>
      <c r="G184" s="50" t="s">
        <v>958</v>
      </c>
      <c r="H184" s="35">
        <v>693416516</v>
      </c>
      <c r="I184" s="31" t="s">
        <v>477</v>
      </c>
      <c r="J184" s="31" t="s">
        <v>1407</v>
      </c>
      <c r="K184" s="33" t="s">
        <v>114</v>
      </c>
      <c r="L184" s="33"/>
      <c r="M184" s="41" t="s">
        <v>1132</v>
      </c>
      <c r="N184" s="42" t="str">
        <f>MID(J184,12,8)</f>
        <v xml:space="preserve">precise </v>
      </c>
      <c r="O184" s="62" t="str">
        <f>IF(ISERROR(MID(J184,24+FIND("impact environnemental:",J184,1),3)),"",MID(J184,24+FIND("impact environnemental:",J184,1),3))</f>
        <v>non</v>
      </c>
      <c r="P184" s="62" t="str">
        <f>IF(ISERROR(MID(J184,25+FIND("performance énergétique:",J184,1),3)),"",MID(J184,25+FIND("performance énergétique:",J184,1),3))</f>
        <v>non</v>
      </c>
      <c r="Q184" s="62" t="str">
        <f>IF(ISERROR(MID(J184,20+FIND("consommation d'eau:",J184,1),3)),"",MID(J184,20+FIND("consommation d'eau:",J184,1),3))</f>
        <v>non</v>
      </c>
      <c r="R184" s="62" t="str">
        <f>IF(ISERROR(MID(J184,22+FIND("rénover mon bâtiment:",J184,1),3)),"",MID(J184,22+FIND("rénover mon bâtiment:",J184,1),3))</f>
        <v>non</v>
      </c>
      <c r="S184" s="62" t="str">
        <f>IF(ISERROR(MID(J184,21+FIND("la mobilité durable:",J184,1),3)),"",MID(J184,21+FIND("la mobilité durable:",J184,1),3))</f>
        <v>non</v>
      </c>
      <c r="T184" s="62" t="str">
        <f>IF(ISERROR(MID(J184,21+FIND("gestion des déchets:",J184,1),3)),"",MID(J184,21+FIND("gestion des déchets:",J184,1),3))</f>
        <v>non</v>
      </c>
      <c r="U184" s="62" t="str">
        <f>IF(ISERROR(MID(J184,17+FIND("l'écoconception:",J184,1),3)),"",MID(J184,17+FIND("l'écoconception:",J184,1),3))</f>
        <v>non</v>
      </c>
      <c r="V184" s="62" t="str">
        <f>IF(ISERROR(MID(J184,20+FIND("former ou recruter:",J184,1),3)),"",MID(J184,20+FIND("former ou recruter:",J184,1),3))</f>
        <v>oui</v>
      </c>
      <c r="W184" s="93"/>
      <c r="X184" s="41"/>
      <c r="Y184" s="41"/>
      <c r="Z184" s="41"/>
      <c r="AA184" s="41"/>
      <c r="AB184" s="41"/>
      <c r="AC184" s="38"/>
      <c r="AD184" s="72" t="s">
        <v>1133</v>
      </c>
      <c r="AE184" s="90" t="s">
        <v>73</v>
      </c>
      <c r="AF184" s="88" t="str">
        <f>IF(ISNA(VLOOKUP(E184,Tableau13[[SIRET]:[Statut de la mise en relation]],6,FALSE)),"",VLOOKUP(E184,Tableau13[[SIRET]:[Statut de la mise en relation]],6,FALSE))</f>
        <v/>
      </c>
      <c r="AG184" s="88"/>
      <c r="AH184" s="33"/>
      <c r="AI184" s="33"/>
      <c r="AJ184" s="33"/>
      <c r="AK184" s="39"/>
      <c r="AL184" s="39"/>
      <c r="AM184" s="40"/>
    </row>
    <row r="185" spans="1:39" ht="16.5" customHeight="1">
      <c r="A185" s="30">
        <v>45267</v>
      </c>
      <c r="B185" s="31" t="s">
        <v>1408</v>
      </c>
      <c r="C185" s="31" t="s">
        <v>1409</v>
      </c>
      <c r="D185" s="31" t="s">
        <v>1410</v>
      </c>
      <c r="E185" s="32">
        <v>43968957100016</v>
      </c>
      <c r="F185" s="33"/>
      <c r="G185" s="50" t="s">
        <v>1411</v>
      </c>
      <c r="H185" s="35">
        <v>688692509</v>
      </c>
      <c r="I185" s="31" t="s">
        <v>477</v>
      </c>
      <c r="J185" s="31" t="s">
        <v>1412</v>
      </c>
      <c r="K185" s="33" t="s">
        <v>114</v>
      </c>
      <c r="L185" s="33"/>
      <c r="M185" s="41" t="s">
        <v>1132</v>
      </c>
      <c r="N185" s="42" t="str">
        <f>MID(J185,12,8)</f>
        <v xml:space="preserve">unknown </v>
      </c>
      <c r="O185" s="62" t="str">
        <f>IF(ISERROR(MID(J185,24+FIND("impact environnemental:",J185,1),3)),"",MID(J185,24+FIND("impact environnemental:",J185,1),3))</f>
        <v>oui</v>
      </c>
      <c r="P185" s="62" t="str">
        <f>IF(ISERROR(MID(J185,25+FIND("performance énergétique:",J185,1),3)),"",MID(J185,25+FIND("performance énergétique:",J185,1),3))</f>
        <v>oui</v>
      </c>
      <c r="Q185" s="62" t="str">
        <f>IF(ISERROR(MID(J185,20+FIND("consommation d'eau:",J185,1),3)),"",MID(J185,20+FIND("consommation d'eau:",J185,1),3))</f>
        <v>oui</v>
      </c>
      <c r="R185" s="62" t="str">
        <f>IF(ISERROR(MID(J185,22+FIND("rénover mon bâtiment:",J185,1),3)),"",MID(J185,22+FIND("rénover mon bâtiment:",J185,1),3))</f>
        <v/>
      </c>
      <c r="S185" s="62" t="str">
        <f>IF(ISERROR(MID(J185,21+FIND("la mobilité durable:",J185,1),3)),"",MID(J185,21+FIND("la mobilité durable:",J185,1),3))</f>
        <v/>
      </c>
      <c r="T185" s="62" t="str">
        <f>IF(ISERROR(MID(J185,21+FIND("gestion des déchets:",J185,1),3)),"",MID(J185,21+FIND("gestion des déchets:",J185,1),3))</f>
        <v>oui</v>
      </c>
      <c r="U185" s="62" t="str">
        <f>IF(ISERROR(MID(J185,17+FIND("l'écoconception:",J185,1),3)),"",MID(J185,17+FIND("l'écoconception:",J185,1),3))</f>
        <v>oui</v>
      </c>
      <c r="V185" s="62" t="str">
        <f>IF(ISERROR(MID(J185,20+FIND("former ou recruter:",J185,1),3)),"",MID(J185,20+FIND("former ou recruter:",J185,1),3))</f>
        <v/>
      </c>
      <c r="W185" s="93"/>
      <c r="X185" s="41"/>
      <c r="Y185" s="41"/>
      <c r="Z185" s="41"/>
      <c r="AA185" s="41"/>
      <c r="AB185" s="41"/>
      <c r="AC185" s="38"/>
      <c r="AD185" s="72" t="s">
        <v>1133</v>
      </c>
      <c r="AE185" s="90" t="s">
        <v>73</v>
      </c>
      <c r="AF185" s="88" t="str">
        <f>IF(ISNA(VLOOKUP(E185,Tableau13[[SIRET]:[Statut de la mise en relation]],6,FALSE)),"",VLOOKUP(E185,Tableau13[[SIRET]:[Statut de la mise en relation]],6,FALSE))</f>
        <v/>
      </c>
      <c r="AG185" s="88"/>
      <c r="AH185" s="33"/>
      <c r="AI185" s="33"/>
      <c r="AJ185" s="33"/>
      <c r="AK185" s="39"/>
      <c r="AL185" s="39"/>
      <c r="AM185" s="40"/>
    </row>
    <row r="186" spans="1:39" ht="16.5" customHeight="1">
      <c r="A186" s="30">
        <v>45267</v>
      </c>
      <c r="B186" s="31" t="s">
        <v>1413</v>
      </c>
      <c r="C186" s="31" t="s">
        <v>1414</v>
      </c>
      <c r="D186" s="31" t="s">
        <v>1415</v>
      </c>
      <c r="E186" s="32">
        <v>80748599000061</v>
      </c>
      <c r="F186" s="33"/>
      <c r="G186" s="50" t="s">
        <v>1416</v>
      </c>
      <c r="H186" s="35">
        <v>659569819</v>
      </c>
      <c r="I186" s="31" t="s">
        <v>477</v>
      </c>
      <c r="J186" s="31" t="s">
        <v>1417</v>
      </c>
      <c r="K186" s="33" t="s">
        <v>114</v>
      </c>
      <c r="L186" s="33"/>
      <c r="M186" s="41" t="s">
        <v>1132</v>
      </c>
      <c r="N186" s="42" t="str">
        <f>MID(J186,12,8)</f>
        <v xml:space="preserve">unknown </v>
      </c>
      <c r="O186" s="62" t="str">
        <f>IF(ISERROR(MID(J186,24+FIND("impact environnemental:",J186,1),3)),"",MID(J186,24+FIND("impact environnemental:",J186,1),3))</f>
        <v>non</v>
      </c>
      <c r="P186" s="62" t="str">
        <f>IF(ISERROR(MID(J186,25+FIND("performance énergétique:",J186,1),3)),"",MID(J186,25+FIND("performance énergétique:",J186,1),3))</f>
        <v>oui</v>
      </c>
      <c r="Q186" s="62" t="str">
        <f>IF(ISERROR(MID(J186,20+FIND("consommation d'eau:",J186,1),3)),"",MID(J186,20+FIND("consommation d'eau:",J186,1),3))</f>
        <v>oui</v>
      </c>
      <c r="R186" s="62" t="str">
        <f>IF(ISERROR(MID(J186,22+FIND("rénover mon bâtiment:",J186,1),3)),"",MID(J186,22+FIND("rénover mon bâtiment:",J186,1),3))</f>
        <v/>
      </c>
      <c r="S186" s="62" t="str">
        <f>IF(ISERROR(MID(J186,21+FIND("la mobilité durable:",J186,1),3)),"",MID(J186,21+FIND("la mobilité durable:",J186,1),3))</f>
        <v/>
      </c>
      <c r="T186" s="62" t="str">
        <f>IF(ISERROR(MID(J186,21+FIND("gestion des déchets:",J186,1),3)),"",MID(J186,21+FIND("gestion des déchets:",J186,1),3))</f>
        <v>oui</v>
      </c>
      <c r="U186" s="62" t="str">
        <f>IF(ISERROR(MID(J186,17+FIND("l'écoconception:",J186,1),3)),"",MID(J186,17+FIND("l'écoconception:",J186,1),3))</f>
        <v>oui</v>
      </c>
      <c r="V186" s="62" t="str">
        <f>IF(ISERROR(MID(J186,20+FIND("former ou recruter:",J186,1),3)),"",MID(J186,20+FIND("former ou recruter:",J186,1),3))</f>
        <v/>
      </c>
      <c r="W186" s="93"/>
      <c r="X186" s="41"/>
      <c r="Y186" s="41"/>
      <c r="Z186" s="41"/>
      <c r="AA186" s="41"/>
      <c r="AB186" s="41"/>
      <c r="AC186" s="38"/>
      <c r="AD186" s="72" t="s">
        <v>1133</v>
      </c>
      <c r="AE186" s="90" t="s">
        <v>73</v>
      </c>
      <c r="AF186" s="88" t="str">
        <f>IF(ISNA(VLOOKUP(E186,Tableau13[[SIRET]:[Statut de la mise en relation]],6,FALSE)),"",VLOOKUP(E186,Tableau13[[SIRET]:[Statut de la mise en relation]],6,FALSE))</f>
        <v/>
      </c>
      <c r="AG186" s="88"/>
      <c r="AH186" s="33"/>
      <c r="AI186" s="33"/>
      <c r="AJ186" s="33"/>
      <c r="AK186" s="39"/>
      <c r="AL186" s="39"/>
      <c r="AM186" s="40"/>
    </row>
    <row r="187" spans="1:39" ht="16.5" customHeight="1">
      <c r="A187" s="30">
        <v>45267</v>
      </c>
      <c r="B187" s="31" t="s">
        <v>1418</v>
      </c>
      <c r="C187" s="31" t="s">
        <v>1419</v>
      </c>
      <c r="D187" s="31" t="s">
        <v>957</v>
      </c>
      <c r="E187" s="32">
        <v>53060579900309</v>
      </c>
      <c r="F187" s="33"/>
      <c r="G187" s="50" t="s">
        <v>1145</v>
      </c>
      <c r="H187" s="35">
        <v>762206148</v>
      </c>
      <c r="I187" s="31" t="s">
        <v>477</v>
      </c>
      <c r="J187" s="31" t="s">
        <v>1420</v>
      </c>
      <c r="K187" s="33" t="s">
        <v>114</v>
      </c>
      <c r="L187" s="33"/>
      <c r="M187" s="41" t="s">
        <v>1132</v>
      </c>
      <c r="N187" s="42" t="str">
        <f>MID(J187,12,8)</f>
        <v xml:space="preserve">unknown </v>
      </c>
      <c r="O187" s="62" t="str">
        <f>IF(ISERROR(MID(J187,24+FIND("impact environnemental:",J187,1),3)),"",MID(J187,24+FIND("impact environnemental:",J187,1),3))</f>
        <v>oui</v>
      </c>
      <c r="P187" s="62" t="str">
        <f>IF(ISERROR(MID(J187,25+FIND("performance énergétique:",J187,1),3)),"",MID(J187,25+FIND("performance énergétique:",J187,1),3))</f>
        <v>oui</v>
      </c>
      <c r="Q187" s="62" t="str">
        <f>IF(ISERROR(MID(J187,20+FIND("consommation d'eau:",J187,1),3)),"",MID(J187,20+FIND("consommation d'eau:",J187,1),3))</f>
        <v>non</v>
      </c>
      <c r="R187" s="62" t="str">
        <f>IF(ISERROR(MID(J187,22+FIND("rénover mon bâtiment:",J187,1),3)),"",MID(J187,22+FIND("rénover mon bâtiment:",J187,1),3))</f>
        <v/>
      </c>
      <c r="S187" s="62" t="str">
        <f>IF(ISERROR(MID(J187,21+FIND("la mobilité durable:",J187,1),3)),"",MID(J187,21+FIND("la mobilité durable:",J187,1),3))</f>
        <v/>
      </c>
      <c r="T187" s="62" t="str">
        <f>IF(ISERROR(MID(J187,21+FIND("gestion des déchets:",J187,1),3)),"",MID(J187,21+FIND("gestion des déchets:",J187,1),3))</f>
        <v>oui</v>
      </c>
      <c r="U187" s="62" t="str">
        <f>IF(ISERROR(MID(J187,17+FIND("l'écoconception:",J187,1),3)),"",MID(J187,17+FIND("l'écoconception:",J187,1),3))</f>
        <v>oui</v>
      </c>
      <c r="V187" s="62" t="str">
        <f>IF(ISERROR(MID(J187,20+FIND("former ou recruter:",J187,1),3)),"",MID(J187,20+FIND("former ou recruter:",J187,1),3))</f>
        <v/>
      </c>
      <c r="W187" s="93"/>
      <c r="X187" s="41"/>
      <c r="Y187" s="41"/>
      <c r="Z187" s="41"/>
      <c r="AA187" s="41"/>
      <c r="AB187" s="41"/>
      <c r="AC187" s="38"/>
      <c r="AD187" s="72" t="s">
        <v>1133</v>
      </c>
      <c r="AE187" s="90" t="s">
        <v>73</v>
      </c>
      <c r="AF187" s="88" t="str">
        <f>IF(ISNA(VLOOKUP(E187,Tableau13[[SIRET]:[Statut de la mise en relation]],6,FALSE)),"",VLOOKUP(E187,Tableau13[[SIRET]:[Statut de la mise en relation]],6,FALSE))</f>
        <v/>
      </c>
      <c r="AG187" s="88"/>
      <c r="AH187" s="33"/>
      <c r="AI187" s="33"/>
      <c r="AJ187" s="33"/>
      <c r="AK187" s="39"/>
      <c r="AL187" s="39"/>
      <c r="AM187" s="40"/>
    </row>
    <row r="188" spans="1:39" ht="16.5" customHeight="1">
      <c r="A188" s="30">
        <v>45267</v>
      </c>
      <c r="B188" s="31" t="s">
        <v>1421</v>
      </c>
      <c r="C188" s="31" t="s">
        <v>1422</v>
      </c>
      <c r="D188" s="31" t="s">
        <v>509</v>
      </c>
      <c r="E188" s="32"/>
      <c r="F188" s="33"/>
      <c r="G188" s="50" t="s">
        <v>958</v>
      </c>
      <c r="H188" s="35">
        <v>786670141</v>
      </c>
      <c r="I188" s="31" t="s">
        <v>477</v>
      </c>
      <c r="J188" s="31" t="s">
        <v>1423</v>
      </c>
      <c r="K188" s="33" t="s">
        <v>114</v>
      </c>
      <c r="L188" s="33"/>
      <c r="M188" s="41" t="s">
        <v>1132</v>
      </c>
      <c r="N188" s="42" t="str">
        <f>MID(J188,12,8)</f>
        <v xml:space="preserve">unknown </v>
      </c>
      <c r="O188" s="62" t="str">
        <f>IF(ISERROR(MID(J188,24+FIND("impact environnemental:",J188,1),3)),"",MID(J188,24+FIND("impact environnemental:",J188,1),3))</f>
        <v>oui</v>
      </c>
      <c r="P188" s="62" t="str">
        <f>IF(ISERROR(MID(J188,25+FIND("performance énergétique:",J188,1),3)),"",MID(J188,25+FIND("performance énergétique:",J188,1),3))</f>
        <v>oui</v>
      </c>
      <c r="Q188" s="62" t="str">
        <f>IF(ISERROR(MID(J188,20+FIND("consommation d'eau:",J188,1),3)),"",MID(J188,20+FIND("consommation d'eau:",J188,1),3))</f>
        <v>oui</v>
      </c>
      <c r="R188" s="62" t="str">
        <f>IF(ISERROR(MID(J188,22+FIND("rénover mon bâtiment:",J188,1),3)),"",MID(J188,22+FIND("rénover mon bâtiment:",J188,1),3))</f>
        <v/>
      </c>
      <c r="S188" s="62" t="str">
        <f>IF(ISERROR(MID(J188,21+FIND("la mobilité durable:",J188,1),3)),"",MID(J188,21+FIND("la mobilité durable:",J188,1),3))</f>
        <v/>
      </c>
      <c r="T188" s="62" t="str">
        <f>IF(ISERROR(MID(J188,21+FIND("gestion des déchets:",J188,1),3)),"",MID(J188,21+FIND("gestion des déchets:",J188,1),3))</f>
        <v>oui</v>
      </c>
      <c r="U188" s="62" t="str">
        <f>IF(ISERROR(MID(J188,17+FIND("l'écoconception:",J188,1),3)),"",MID(J188,17+FIND("l'écoconception:",J188,1),3))</f>
        <v>oui</v>
      </c>
      <c r="V188" s="62" t="str">
        <f>IF(ISERROR(MID(J188,20+FIND("former ou recruter:",J188,1),3)),"",MID(J188,20+FIND("former ou recruter:",J188,1),3))</f>
        <v/>
      </c>
      <c r="W188" s="93"/>
      <c r="X188" s="41"/>
      <c r="Y188" s="41"/>
      <c r="Z188" s="41"/>
      <c r="AA188" s="41"/>
      <c r="AB188" s="41"/>
      <c r="AC188" s="38"/>
      <c r="AD188" s="72" t="s">
        <v>1133</v>
      </c>
      <c r="AE188" s="90" t="s">
        <v>73</v>
      </c>
      <c r="AF188" s="88" t="str">
        <f>IF(ISNA(VLOOKUP(E188,Tableau13[[SIRET]:[Statut de la mise en relation]],6,FALSE)),"",VLOOKUP(E188,Tableau13[[SIRET]:[Statut de la mise en relation]],6,FALSE))</f>
        <v/>
      </c>
      <c r="AG188" s="88"/>
      <c r="AH188" s="33"/>
      <c r="AI188" s="33"/>
      <c r="AJ188" s="33"/>
      <c r="AK188" s="39"/>
      <c r="AL188" s="39"/>
      <c r="AM188" s="40"/>
    </row>
    <row r="189" spans="1:39" ht="16.5" customHeight="1">
      <c r="A189" s="30">
        <v>45267</v>
      </c>
      <c r="B189" s="31" t="s">
        <v>1424</v>
      </c>
      <c r="C189" s="31" t="s">
        <v>1425</v>
      </c>
      <c r="D189" s="31" t="s">
        <v>1426</v>
      </c>
      <c r="E189" s="32">
        <v>82363692300018</v>
      </c>
      <c r="F189" s="33"/>
      <c r="G189" s="50" t="s">
        <v>1427</v>
      </c>
      <c r="H189" s="35">
        <v>33680089125</v>
      </c>
      <c r="I189" s="31" t="s">
        <v>477</v>
      </c>
      <c r="J189" s="31" t="s">
        <v>1428</v>
      </c>
      <c r="K189" s="33" t="s">
        <v>114</v>
      </c>
      <c r="L189" s="33"/>
      <c r="M189" s="41" t="s">
        <v>1132</v>
      </c>
      <c r="N189" s="42" t="str">
        <f>MID(J189,12,8)</f>
        <v xml:space="preserve">unknown </v>
      </c>
      <c r="O189" s="62" t="str">
        <f>IF(ISERROR(MID(J189,24+FIND("impact environnemental:",J189,1),3)),"",MID(J189,24+FIND("impact environnemental:",J189,1),3))</f>
        <v>non</v>
      </c>
      <c r="P189" s="62" t="str">
        <f>IF(ISERROR(MID(J189,25+FIND("performance énergétique:",J189,1),3)),"",MID(J189,25+FIND("performance énergétique:",J189,1),3))</f>
        <v>oui</v>
      </c>
      <c r="Q189" s="62" t="str">
        <f>IF(ISERROR(MID(J189,20+FIND("consommation d'eau:",J189,1),3)),"",MID(J189,20+FIND("consommation d'eau:",J189,1),3))</f>
        <v>non</v>
      </c>
      <c r="R189" s="62" t="str">
        <f>IF(ISERROR(MID(J189,22+FIND("rénover mon bâtiment:",J189,1),3)),"",MID(J189,22+FIND("rénover mon bâtiment:",J189,1),3))</f>
        <v/>
      </c>
      <c r="S189" s="62" t="str">
        <f>IF(ISERROR(MID(J189,21+FIND("la mobilité durable:",J189,1),3)),"",MID(J189,21+FIND("la mobilité durable:",J189,1),3))</f>
        <v/>
      </c>
      <c r="T189" s="62" t="str">
        <f>IF(ISERROR(MID(J189,21+FIND("gestion des déchets:",J189,1),3)),"",MID(J189,21+FIND("gestion des déchets:",J189,1),3))</f>
        <v>oui</v>
      </c>
      <c r="U189" s="62" t="str">
        <f>IF(ISERROR(MID(J189,17+FIND("l'écoconception:",J189,1),3)),"",MID(J189,17+FIND("l'écoconception:",J189,1),3))</f>
        <v>oui</v>
      </c>
      <c r="V189" s="62" t="str">
        <f>IF(ISERROR(MID(J189,20+FIND("former ou recruter:",J189,1),3)),"",MID(J189,20+FIND("former ou recruter:",J189,1),3))</f>
        <v/>
      </c>
      <c r="W189" s="93"/>
      <c r="X189" s="41"/>
      <c r="Y189" s="41"/>
      <c r="Z189" s="41"/>
      <c r="AA189" s="41"/>
      <c r="AB189" s="41"/>
      <c r="AC189" s="38"/>
      <c r="AD189" s="72" t="s">
        <v>1133</v>
      </c>
      <c r="AE189" s="90" t="s">
        <v>73</v>
      </c>
      <c r="AF189" s="88" t="str">
        <f>IF(ISNA(VLOOKUP(E189,Tableau13[[SIRET]:[Statut de la mise en relation]],6,FALSE)),"",VLOOKUP(E189,Tableau13[[SIRET]:[Statut de la mise en relation]],6,FALSE))</f>
        <v/>
      </c>
      <c r="AG189" s="88"/>
      <c r="AH189" s="33"/>
      <c r="AI189" s="33"/>
      <c r="AJ189" s="33"/>
      <c r="AK189" s="39"/>
      <c r="AL189" s="39"/>
      <c r="AM189" s="40"/>
    </row>
    <row r="190" spans="1:39" ht="16.5" customHeight="1">
      <c r="A190" s="30">
        <v>45267</v>
      </c>
      <c r="B190" s="31" t="s">
        <v>1429</v>
      </c>
      <c r="C190" s="31" t="s">
        <v>1430</v>
      </c>
      <c r="D190" s="31" t="s">
        <v>1431</v>
      </c>
      <c r="E190" s="32">
        <v>33095643400048</v>
      </c>
      <c r="F190" s="33"/>
      <c r="G190" s="50" t="s">
        <v>1432</v>
      </c>
      <c r="H190" s="35">
        <v>238812737</v>
      </c>
      <c r="I190" s="31" t="s">
        <v>477</v>
      </c>
      <c r="J190" s="31" t="s">
        <v>1433</v>
      </c>
      <c r="K190" s="33" t="s">
        <v>114</v>
      </c>
      <c r="L190" s="33"/>
      <c r="M190" s="41" t="s">
        <v>1132</v>
      </c>
      <c r="N190" s="42" t="str">
        <f>MID(J190,12,8)</f>
        <v xml:space="preserve">unknown </v>
      </c>
      <c r="O190" s="62" t="str">
        <f>IF(ISERROR(MID(J190,24+FIND("impact environnemental:",J190,1),3)),"",MID(J190,24+FIND("impact environnemental:",J190,1),3))</f>
        <v>oui</v>
      </c>
      <c r="P190" s="62" t="str">
        <f>IF(ISERROR(MID(J190,25+FIND("performance énergétique:",J190,1),3)),"",MID(J190,25+FIND("performance énergétique:",J190,1),3))</f>
        <v>oui</v>
      </c>
      <c r="Q190" s="62" t="str">
        <f>IF(ISERROR(MID(J190,20+FIND("consommation d'eau:",J190,1),3)),"",MID(J190,20+FIND("consommation d'eau:",J190,1),3))</f>
        <v>non</v>
      </c>
      <c r="R190" s="62" t="str">
        <f>IF(ISERROR(MID(J190,22+FIND("rénover mon bâtiment:",J190,1),3)),"",MID(J190,22+FIND("rénover mon bâtiment:",J190,1),3))</f>
        <v/>
      </c>
      <c r="S190" s="62" t="str">
        <f>IF(ISERROR(MID(J190,21+FIND("la mobilité durable:",J190,1),3)),"",MID(J190,21+FIND("la mobilité durable:",J190,1),3))</f>
        <v/>
      </c>
      <c r="T190" s="62" t="str">
        <f>IF(ISERROR(MID(J190,21+FIND("gestion des déchets:",J190,1),3)),"",MID(J190,21+FIND("gestion des déchets:",J190,1),3))</f>
        <v>oui</v>
      </c>
      <c r="U190" s="62" t="str">
        <f>IF(ISERROR(MID(J190,17+FIND("l'écoconception:",J190,1),3)),"",MID(J190,17+FIND("l'écoconception:",J190,1),3))</f>
        <v>non</v>
      </c>
      <c r="V190" s="62" t="str">
        <f>IF(ISERROR(MID(J190,20+FIND("former ou recruter:",J190,1),3)),"",MID(J190,20+FIND("former ou recruter:",J190,1),3))</f>
        <v/>
      </c>
      <c r="W190" s="93"/>
      <c r="X190" s="41"/>
      <c r="Y190" s="41"/>
      <c r="Z190" s="41"/>
      <c r="AA190" s="41"/>
      <c r="AB190" s="41"/>
      <c r="AC190" s="38"/>
      <c r="AD190" s="72" t="s">
        <v>1133</v>
      </c>
      <c r="AE190" s="90" t="s">
        <v>73</v>
      </c>
      <c r="AF190" s="88" t="str">
        <f>IF(ISNA(VLOOKUP(E190,Tableau13[[SIRET]:[Statut de la mise en relation]],6,FALSE)),"",VLOOKUP(E190,Tableau13[[SIRET]:[Statut de la mise en relation]],6,FALSE))</f>
        <v/>
      </c>
      <c r="AG190" s="88"/>
      <c r="AH190" s="33"/>
      <c r="AI190" s="33"/>
      <c r="AJ190" s="33"/>
      <c r="AK190" s="39"/>
      <c r="AL190" s="39"/>
      <c r="AM190" s="40"/>
    </row>
    <row r="191" spans="1:39" ht="16.5" customHeight="1">
      <c r="A191" s="30">
        <v>45267</v>
      </c>
      <c r="B191" s="31" t="s">
        <v>1434</v>
      </c>
      <c r="C191" s="31" t="s">
        <v>1435</v>
      </c>
      <c r="D191" s="31" t="s">
        <v>311</v>
      </c>
      <c r="E191" s="32">
        <v>84377837400069</v>
      </c>
      <c r="F191" s="33"/>
      <c r="G191" s="50" t="s">
        <v>1436</v>
      </c>
      <c r="H191" s="35">
        <v>782515000</v>
      </c>
      <c r="I191" s="31" t="s">
        <v>477</v>
      </c>
      <c r="J191" s="31" t="s">
        <v>1437</v>
      </c>
      <c r="K191" s="33" t="s">
        <v>114</v>
      </c>
      <c r="L191" s="33"/>
      <c r="M191" s="41" t="s">
        <v>1132</v>
      </c>
      <c r="N191" s="42" t="str">
        <f>MID(J191,12,8)</f>
        <v xml:space="preserve">precise </v>
      </c>
      <c r="O191" s="62" t="str">
        <f>IF(ISERROR(MID(J191,24+FIND("impact environnemental:",J191,1),3)),"",MID(J191,24+FIND("impact environnemental:",J191,1),3))</f>
        <v>non</v>
      </c>
      <c r="P191" s="62" t="str">
        <f>IF(ISERROR(MID(J191,25+FIND("performance énergétique:",J191,1),3)),"",MID(J191,25+FIND("performance énergétique:",J191,1),3))</f>
        <v>non</v>
      </c>
      <c r="Q191" s="62" t="str">
        <f>IF(ISERROR(MID(J191,20+FIND("consommation d'eau:",J191,1),3)),"",MID(J191,20+FIND("consommation d'eau:",J191,1),3))</f>
        <v>non</v>
      </c>
      <c r="R191" s="62" t="str">
        <f>IF(ISERROR(MID(J191,22+FIND("rénover mon bâtiment:",J191,1),3)),"",MID(J191,22+FIND("rénover mon bâtiment:",J191,1),3))</f>
        <v>non</v>
      </c>
      <c r="S191" s="62" t="str">
        <f>IF(ISERROR(MID(J191,21+FIND("la mobilité durable:",J191,1),3)),"",MID(J191,21+FIND("la mobilité durable:",J191,1),3))</f>
        <v>non</v>
      </c>
      <c r="T191" s="62" t="str">
        <f>IF(ISERROR(MID(J191,21+FIND("gestion des déchets:",J191,1),3)),"",MID(J191,21+FIND("gestion des déchets:",J191,1),3))</f>
        <v>non</v>
      </c>
      <c r="U191" s="62" t="str">
        <f>IF(ISERROR(MID(J191,17+FIND("l'écoconception:",J191,1),3)),"",MID(J191,17+FIND("l'écoconception:",J191,1),3))</f>
        <v>non</v>
      </c>
      <c r="V191" s="62" t="str">
        <f>IF(ISERROR(MID(J191,20+FIND("former ou recruter:",J191,1),3)),"",MID(J191,20+FIND("former ou recruter:",J191,1),3))</f>
        <v>oui</v>
      </c>
      <c r="W191" s="93"/>
      <c r="X191" s="41"/>
      <c r="Y191" s="41"/>
      <c r="Z191" s="41"/>
      <c r="AA191" s="41"/>
      <c r="AB191" s="41"/>
      <c r="AC191" s="38"/>
      <c r="AD191" s="72" t="s">
        <v>1133</v>
      </c>
      <c r="AE191" s="90" t="s">
        <v>73</v>
      </c>
      <c r="AF191" s="88" t="str">
        <f>IF(ISNA(VLOOKUP(E191,Tableau13[[SIRET]:[Statut de la mise en relation]],6,FALSE)),"",VLOOKUP(E191,Tableau13[[SIRET]:[Statut de la mise en relation]],6,FALSE))</f>
        <v/>
      </c>
      <c r="AG191" s="88"/>
      <c r="AH191" s="33"/>
      <c r="AI191" s="33"/>
      <c r="AJ191" s="33"/>
      <c r="AK191" s="39"/>
      <c r="AL191" s="39"/>
      <c r="AM191" s="40"/>
    </row>
    <row r="192" spans="1:39" ht="16.5" customHeight="1">
      <c r="A192" s="30">
        <v>45267</v>
      </c>
      <c r="B192" s="31" t="s">
        <v>1438</v>
      </c>
      <c r="C192" s="31" t="s">
        <v>1439</v>
      </c>
      <c r="D192" s="31" t="s">
        <v>1440</v>
      </c>
      <c r="E192" s="32">
        <v>21590008500014</v>
      </c>
      <c r="F192" s="33"/>
      <c r="G192" s="50" t="s">
        <v>1441</v>
      </c>
      <c r="H192" s="35">
        <v>327999103</v>
      </c>
      <c r="I192" s="31" t="s">
        <v>477</v>
      </c>
      <c r="J192" s="31" t="s">
        <v>1442</v>
      </c>
      <c r="K192" s="33" t="s">
        <v>114</v>
      </c>
      <c r="L192" s="33"/>
      <c r="M192" s="41" t="s">
        <v>1132</v>
      </c>
      <c r="N192" s="42" t="str">
        <f>MID(J192,12,8)</f>
        <v xml:space="preserve">unknown </v>
      </c>
      <c r="O192" s="62" t="str">
        <f>IF(ISERROR(MID(J192,24+FIND("impact environnemental:",J192,1),3)),"",MID(J192,24+FIND("impact environnemental:",J192,1),3))</f>
        <v>non</v>
      </c>
      <c r="P192" s="62" t="str">
        <f>IF(ISERROR(MID(J192,25+FIND("performance énergétique:",J192,1),3)),"",MID(J192,25+FIND("performance énergétique:",J192,1),3))</f>
        <v>oui</v>
      </c>
      <c r="Q192" s="62" t="str">
        <f>IF(ISERROR(MID(J192,20+FIND("consommation d'eau:",J192,1),3)),"",MID(J192,20+FIND("consommation d'eau:",J192,1),3))</f>
        <v>oui</v>
      </c>
      <c r="R192" s="62" t="str">
        <f>IF(ISERROR(MID(J192,22+FIND("rénover mon bâtiment:",J192,1),3)),"",MID(J192,22+FIND("rénover mon bâtiment:",J192,1),3))</f>
        <v/>
      </c>
      <c r="S192" s="62" t="str">
        <f>IF(ISERROR(MID(J192,21+FIND("la mobilité durable:",J192,1),3)),"",MID(J192,21+FIND("la mobilité durable:",J192,1),3))</f>
        <v/>
      </c>
      <c r="T192" s="62" t="str">
        <f>IF(ISERROR(MID(J192,21+FIND("gestion des déchets:",J192,1),3)),"",MID(J192,21+FIND("gestion des déchets:",J192,1),3))</f>
        <v>oui</v>
      </c>
      <c r="U192" s="62" t="str">
        <f>IF(ISERROR(MID(J192,17+FIND("l'écoconception:",J192,1),3)),"",MID(J192,17+FIND("l'écoconception:",J192,1),3))</f>
        <v>oui</v>
      </c>
      <c r="V192" s="62" t="str">
        <f>IF(ISERROR(MID(J192,20+FIND("former ou recruter:",J192,1),3)),"",MID(J192,20+FIND("former ou recruter:",J192,1),3))</f>
        <v/>
      </c>
      <c r="W192" s="93"/>
      <c r="X192" s="41"/>
      <c r="Y192" s="41"/>
      <c r="Z192" s="41"/>
      <c r="AA192" s="41"/>
      <c r="AB192" s="41"/>
      <c r="AC192" s="38"/>
      <c r="AD192" s="72" t="s">
        <v>1133</v>
      </c>
      <c r="AE192" s="90" t="s">
        <v>73</v>
      </c>
      <c r="AF192" s="88" t="str">
        <f>IF(ISNA(VLOOKUP(E192,Tableau13[[SIRET]:[Statut de la mise en relation]],6,FALSE)),"",VLOOKUP(E192,Tableau13[[SIRET]:[Statut de la mise en relation]],6,FALSE))</f>
        <v/>
      </c>
      <c r="AG192" s="88"/>
      <c r="AH192" s="33"/>
      <c r="AI192" s="33"/>
      <c r="AJ192" s="33"/>
      <c r="AK192" s="39"/>
      <c r="AL192" s="39"/>
      <c r="AM192" s="40"/>
    </row>
    <row r="193" spans="1:39" ht="16.5" customHeight="1">
      <c r="A193" s="30">
        <v>45267</v>
      </c>
      <c r="B193" s="31" t="s">
        <v>1443</v>
      </c>
      <c r="C193" s="31" t="s">
        <v>284</v>
      </c>
      <c r="D193" s="31" t="s">
        <v>1444</v>
      </c>
      <c r="E193" s="32">
        <v>39950028900059</v>
      </c>
      <c r="F193" s="33"/>
      <c r="G193" s="50" t="s">
        <v>1445</v>
      </c>
      <c r="H193" s="35">
        <v>750622145</v>
      </c>
      <c r="I193" s="31" t="s">
        <v>477</v>
      </c>
      <c r="J193" s="31" t="s">
        <v>1446</v>
      </c>
      <c r="K193" s="33" t="s">
        <v>114</v>
      </c>
      <c r="L193" s="33"/>
      <c r="M193" s="41" t="s">
        <v>1132</v>
      </c>
      <c r="N193" s="42" t="str">
        <f>MID(J193,12,8)</f>
        <v xml:space="preserve">unknown </v>
      </c>
      <c r="O193" s="62" t="str">
        <f>IF(ISERROR(MID(J193,24+FIND("impact environnemental:",J193,1),3)),"",MID(J193,24+FIND("impact environnemental:",J193,1),3))</f>
        <v>oui</v>
      </c>
      <c r="P193" s="62" t="str">
        <f>IF(ISERROR(MID(J193,25+FIND("performance énergétique:",J193,1),3)),"",MID(J193,25+FIND("performance énergétique:",J193,1),3))</f>
        <v>oui</v>
      </c>
      <c r="Q193" s="62" t="str">
        <f>IF(ISERROR(MID(J193,20+FIND("consommation d'eau:",J193,1),3)),"",MID(J193,20+FIND("consommation d'eau:",J193,1),3))</f>
        <v>non</v>
      </c>
      <c r="R193" s="62" t="str">
        <f>IF(ISERROR(MID(J193,22+FIND("rénover mon bâtiment:",J193,1),3)),"",MID(J193,22+FIND("rénover mon bâtiment:",J193,1),3))</f>
        <v/>
      </c>
      <c r="S193" s="62" t="str">
        <f>IF(ISERROR(MID(J193,21+FIND("la mobilité durable:",J193,1),3)),"",MID(J193,21+FIND("la mobilité durable:",J193,1),3))</f>
        <v/>
      </c>
      <c r="T193" s="62" t="str">
        <f>IF(ISERROR(MID(J193,21+FIND("gestion des déchets:",J193,1),3)),"",MID(J193,21+FIND("gestion des déchets:",J193,1),3))</f>
        <v>oui</v>
      </c>
      <c r="U193" s="62" t="str">
        <f>IF(ISERROR(MID(J193,17+FIND("l'écoconception:",J193,1),3)),"",MID(J193,17+FIND("l'écoconception:",J193,1),3))</f>
        <v>oui</v>
      </c>
      <c r="V193" s="62" t="str">
        <f>IF(ISERROR(MID(J193,20+FIND("former ou recruter:",J193,1),3)),"",MID(J193,20+FIND("former ou recruter:",J193,1),3))</f>
        <v/>
      </c>
      <c r="W193" s="93"/>
      <c r="X193" s="41"/>
      <c r="Y193" s="41"/>
      <c r="Z193" s="41"/>
      <c r="AA193" s="41"/>
      <c r="AB193" s="41"/>
      <c r="AC193" s="38"/>
      <c r="AD193" s="72" t="s">
        <v>1133</v>
      </c>
      <c r="AE193" s="90" t="s">
        <v>73</v>
      </c>
      <c r="AF193" s="88" t="str">
        <f>IF(ISNA(VLOOKUP(E193,Tableau13[[SIRET]:[Statut de la mise en relation]],6,FALSE)),"",VLOOKUP(E193,Tableau13[[SIRET]:[Statut de la mise en relation]],6,FALSE))</f>
        <v/>
      </c>
      <c r="AG193" s="88"/>
      <c r="AH193" s="33"/>
      <c r="AI193" s="33"/>
      <c r="AJ193" s="33"/>
      <c r="AK193" s="39"/>
      <c r="AL193" s="39"/>
      <c r="AM193" s="40"/>
    </row>
    <row r="194" spans="1:39" ht="16.5" customHeight="1">
      <c r="A194" s="30">
        <v>45267</v>
      </c>
      <c r="B194" s="31" t="s">
        <v>1447</v>
      </c>
      <c r="C194" s="31" t="s">
        <v>1448</v>
      </c>
      <c r="D194" s="31" t="s">
        <v>1449</v>
      </c>
      <c r="E194" s="32">
        <v>31199870200030</v>
      </c>
      <c r="F194" s="33"/>
      <c r="G194" s="50" t="s">
        <v>1450</v>
      </c>
      <c r="H194" s="35">
        <v>680345346</v>
      </c>
      <c r="I194" s="31" t="s">
        <v>477</v>
      </c>
      <c r="J194" s="31" t="s">
        <v>1451</v>
      </c>
      <c r="K194" s="33" t="s">
        <v>114</v>
      </c>
      <c r="L194" s="33"/>
      <c r="M194" s="41" t="s">
        <v>1132</v>
      </c>
      <c r="N194" s="42" t="str">
        <f>MID(J194,12,8)</f>
        <v xml:space="preserve">precise </v>
      </c>
      <c r="O194" s="62" t="str">
        <f>IF(ISERROR(MID(J194,24+FIND("impact environnemental:",J194,1),3)),"",MID(J194,24+FIND("impact environnemental:",J194,1),3))</f>
        <v>non</v>
      </c>
      <c r="P194" s="62" t="str">
        <f>IF(ISERROR(MID(J194,25+FIND("performance énergétique:",J194,1),3)),"",MID(J194,25+FIND("performance énergétique:",J194,1),3))</f>
        <v>non</v>
      </c>
      <c r="Q194" s="62" t="str">
        <f>IF(ISERROR(MID(J194,20+FIND("consommation d'eau:",J194,1),3)),"",MID(J194,20+FIND("consommation d'eau:",J194,1),3))</f>
        <v>non</v>
      </c>
      <c r="R194" s="62" t="str">
        <f>IF(ISERROR(MID(J194,22+FIND("rénover mon bâtiment:",J194,1),3)),"",MID(J194,22+FIND("rénover mon bâtiment:",J194,1),3))</f>
        <v>non</v>
      </c>
      <c r="S194" s="62" t="str">
        <f>IF(ISERROR(MID(J194,21+FIND("la mobilité durable:",J194,1),3)),"",MID(J194,21+FIND("la mobilité durable:",J194,1),3))</f>
        <v>non</v>
      </c>
      <c r="T194" s="62" t="str">
        <f>IF(ISERROR(MID(J194,21+FIND("gestion des déchets:",J194,1),3)),"",MID(J194,21+FIND("gestion des déchets:",J194,1),3))</f>
        <v>non</v>
      </c>
      <c r="U194" s="62" t="str">
        <f>IF(ISERROR(MID(J194,17+FIND("l'écoconception:",J194,1),3)),"",MID(J194,17+FIND("l'écoconception:",J194,1),3))</f>
        <v>non</v>
      </c>
      <c r="V194" s="62" t="str">
        <f>IF(ISERROR(MID(J194,20+FIND("former ou recruter:",J194,1),3)),"",MID(J194,20+FIND("former ou recruter:",J194,1),3))</f>
        <v>oui</v>
      </c>
      <c r="W194" s="93"/>
      <c r="X194" s="41"/>
      <c r="Y194" s="41"/>
      <c r="Z194" s="41"/>
      <c r="AA194" s="41"/>
      <c r="AB194" s="41"/>
      <c r="AC194" s="38"/>
      <c r="AD194" s="72" t="s">
        <v>1133</v>
      </c>
      <c r="AE194" s="90" t="s">
        <v>73</v>
      </c>
      <c r="AF194" s="88" t="str">
        <f>IF(ISNA(VLOOKUP(E194,Tableau13[[SIRET]:[Statut de la mise en relation]],6,FALSE)),"",VLOOKUP(E194,Tableau13[[SIRET]:[Statut de la mise en relation]],6,FALSE))</f>
        <v/>
      </c>
      <c r="AG194" s="88"/>
      <c r="AH194" s="33"/>
      <c r="AI194" s="33"/>
      <c r="AJ194" s="33"/>
      <c r="AK194" s="39"/>
      <c r="AL194" s="39"/>
      <c r="AM194" s="40"/>
    </row>
    <row r="195" spans="1:39" ht="16.5" customHeight="1">
      <c r="A195" s="30">
        <v>45267</v>
      </c>
      <c r="B195" s="31" t="s">
        <v>1452</v>
      </c>
      <c r="C195" s="31" t="s">
        <v>1453</v>
      </c>
      <c r="D195" s="31" t="s">
        <v>906</v>
      </c>
      <c r="E195" s="32">
        <v>91602028200023</v>
      </c>
      <c r="F195" s="33" t="s">
        <v>1454</v>
      </c>
      <c r="G195" s="50" t="s">
        <v>1455</v>
      </c>
      <c r="H195" s="35">
        <v>622875480</v>
      </c>
      <c r="I195" s="31" t="s">
        <v>477</v>
      </c>
      <c r="J195" s="31" t="s">
        <v>1456</v>
      </c>
      <c r="K195" s="33" t="s">
        <v>114</v>
      </c>
      <c r="L195" s="33"/>
      <c r="M195" s="41" t="s">
        <v>1132</v>
      </c>
      <c r="N195" s="42" t="str">
        <f>MID(J195,12,8)</f>
        <v xml:space="preserve">unknown </v>
      </c>
      <c r="O195" s="62" t="str">
        <f>IF(ISERROR(MID(J195,24+FIND("impact environnemental:",J195,1),3)),"",MID(J195,24+FIND("impact environnemental:",J195,1),3))</f>
        <v>oui</v>
      </c>
      <c r="P195" s="62" t="str">
        <f>IF(ISERROR(MID(J195,25+FIND("performance énergétique:",J195,1),3)),"",MID(J195,25+FIND("performance énergétique:",J195,1),3))</f>
        <v>oui</v>
      </c>
      <c r="Q195" s="62" t="str">
        <f>IF(ISERROR(MID(J195,20+FIND("consommation d'eau:",J195,1),3)),"",MID(J195,20+FIND("consommation d'eau:",J195,1),3))</f>
        <v>non</v>
      </c>
      <c r="R195" s="62" t="str">
        <f>IF(ISERROR(MID(J195,22+FIND("rénover mon bâtiment:",J195,1),3)),"",MID(J195,22+FIND("rénover mon bâtiment:",J195,1),3))</f>
        <v/>
      </c>
      <c r="S195" s="62" t="str">
        <f>IF(ISERROR(MID(J195,21+FIND("la mobilité durable:",J195,1),3)),"",MID(J195,21+FIND("la mobilité durable:",J195,1),3))</f>
        <v/>
      </c>
      <c r="T195" s="62" t="str">
        <f>IF(ISERROR(MID(J195,21+FIND("gestion des déchets:",J195,1),3)),"",MID(J195,21+FIND("gestion des déchets:",J195,1),3))</f>
        <v>non</v>
      </c>
      <c r="U195" s="62" t="str">
        <f>IF(ISERROR(MID(J195,17+FIND("l'écoconception:",J195,1),3)),"",MID(J195,17+FIND("l'écoconception:",J195,1),3))</f>
        <v>non</v>
      </c>
      <c r="V195" s="62" t="str">
        <f>IF(ISERROR(MID(J195,20+FIND("former ou recruter:",J195,1),3)),"",MID(J195,20+FIND("former ou recruter:",J195,1),3))</f>
        <v/>
      </c>
      <c r="W195" s="93"/>
      <c r="X195" s="41"/>
      <c r="Y195" s="41"/>
      <c r="Z195" s="41"/>
      <c r="AA195" s="41"/>
      <c r="AB195" s="41"/>
      <c r="AC195" s="38"/>
      <c r="AD195" s="72" t="s">
        <v>1133</v>
      </c>
      <c r="AE195" s="90" t="s">
        <v>73</v>
      </c>
      <c r="AF195" s="88" t="str">
        <f>IF(ISNA(VLOOKUP(E195,Tableau13[[SIRET]:[Statut de la mise en relation]],6,FALSE)),"",VLOOKUP(E195,Tableau13[[SIRET]:[Statut de la mise en relation]],6,FALSE))</f>
        <v/>
      </c>
      <c r="AG195" s="88"/>
      <c r="AH195" s="33"/>
      <c r="AI195" s="33"/>
      <c r="AJ195" s="33"/>
      <c r="AK195" s="39"/>
      <c r="AL195" s="39"/>
      <c r="AM195" s="40"/>
    </row>
    <row r="196" spans="1:39" ht="16.5" customHeight="1">
      <c r="A196" s="30">
        <v>45267</v>
      </c>
      <c r="B196" s="31" t="s">
        <v>1457</v>
      </c>
      <c r="C196" s="31" t="s">
        <v>1458</v>
      </c>
      <c r="D196" s="31" t="s">
        <v>1459</v>
      </c>
      <c r="E196" s="32">
        <v>95145913000013</v>
      </c>
      <c r="F196" s="33"/>
      <c r="G196" s="50" t="s">
        <v>1460</v>
      </c>
      <c r="H196" s="35">
        <v>640402659</v>
      </c>
      <c r="I196" s="31" t="s">
        <v>477</v>
      </c>
      <c r="J196" s="31" t="s">
        <v>1461</v>
      </c>
      <c r="K196" s="33" t="s">
        <v>114</v>
      </c>
      <c r="L196" s="33"/>
      <c r="M196" s="41" t="s">
        <v>1132</v>
      </c>
      <c r="N196" s="42" t="str">
        <f>MID(J196,12,8)</f>
        <v xml:space="preserve">unknown </v>
      </c>
      <c r="O196" s="62" t="str">
        <f>IF(ISERROR(MID(J196,24+FIND("impact environnemental:",J196,1),3)),"",MID(J196,24+FIND("impact environnemental:",J196,1),3))</f>
        <v>oui</v>
      </c>
      <c r="P196" s="62" t="str">
        <f>IF(ISERROR(MID(J196,25+FIND("performance énergétique:",J196,1),3)),"",MID(J196,25+FIND("performance énergétique:",J196,1),3))</f>
        <v>oui</v>
      </c>
      <c r="Q196" s="62" t="str">
        <f>IF(ISERROR(MID(J196,20+FIND("consommation d'eau:",J196,1),3)),"",MID(J196,20+FIND("consommation d'eau:",J196,1),3))</f>
        <v>non</v>
      </c>
      <c r="R196" s="62" t="str">
        <f>IF(ISERROR(MID(J196,22+FIND("rénover mon bâtiment:",J196,1),3)),"",MID(J196,22+FIND("rénover mon bâtiment:",J196,1),3))</f>
        <v/>
      </c>
      <c r="S196" s="62" t="str">
        <f>IF(ISERROR(MID(J196,21+FIND("la mobilité durable:",J196,1),3)),"",MID(J196,21+FIND("la mobilité durable:",J196,1),3))</f>
        <v/>
      </c>
      <c r="T196" s="62" t="str">
        <f>IF(ISERROR(MID(J196,21+FIND("gestion des déchets:",J196,1),3)),"",MID(J196,21+FIND("gestion des déchets:",J196,1),3))</f>
        <v>non</v>
      </c>
      <c r="U196" s="62" t="str">
        <f>IF(ISERROR(MID(J196,17+FIND("l'écoconception:",J196,1),3)),"",MID(J196,17+FIND("l'écoconception:",J196,1),3))</f>
        <v>oui</v>
      </c>
      <c r="V196" s="62" t="str">
        <f>IF(ISERROR(MID(J196,20+FIND("former ou recruter:",J196,1),3)),"",MID(J196,20+FIND("former ou recruter:",J196,1),3))</f>
        <v/>
      </c>
      <c r="W196" s="93"/>
      <c r="X196" s="41"/>
      <c r="Y196" s="41"/>
      <c r="Z196" s="41"/>
      <c r="AA196" s="41"/>
      <c r="AB196" s="41"/>
      <c r="AC196" s="38"/>
      <c r="AD196" s="72" t="s">
        <v>1133</v>
      </c>
      <c r="AE196" s="90" t="s">
        <v>73</v>
      </c>
      <c r="AF196" s="88" t="str">
        <f>IF(ISNA(VLOOKUP(E196,Tableau13[[SIRET]:[Statut de la mise en relation]],6,FALSE)),"",VLOOKUP(E196,Tableau13[[SIRET]:[Statut de la mise en relation]],6,FALSE))</f>
        <v/>
      </c>
      <c r="AG196" s="88"/>
      <c r="AH196" s="33"/>
      <c r="AI196" s="33"/>
      <c r="AJ196" s="33"/>
      <c r="AK196" s="39"/>
      <c r="AL196" s="39"/>
      <c r="AM196" s="40"/>
    </row>
    <row r="197" spans="1:39" ht="16.5" customHeight="1">
      <c r="A197" s="30">
        <v>45267</v>
      </c>
      <c r="B197" s="31" t="s">
        <v>1462</v>
      </c>
      <c r="C197" s="31" t="s">
        <v>1463</v>
      </c>
      <c r="D197" s="31" t="s">
        <v>1464</v>
      </c>
      <c r="E197" s="32">
        <v>50215568200011</v>
      </c>
      <c r="F197" s="33"/>
      <c r="G197" s="50" t="s">
        <v>1465</v>
      </c>
      <c r="H197" s="35">
        <v>665635071</v>
      </c>
      <c r="I197" s="31" t="s">
        <v>477</v>
      </c>
      <c r="J197" s="31" t="s">
        <v>1466</v>
      </c>
      <c r="K197" s="33" t="s">
        <v>114</v>
      </c>
      <c r="L197" s="33"/>
      <c r="M197" s="41" t="s">
        <v>1132</v>
      </c>
      <c r="N197" s="42" t="str">
        <f>MID(J197,12,8)</f>
        <v xml:space="preserve">unknown </v>
      </c>
      <c r="O197" s="62" t="str">
        <f>IF(ISERROR(MID(J197,24+FIND("impact environnemental:",J197,1),3)),"",MID(J197,24+FIND("impact environnemental:",J197,1),3))</f>
        <v>oui</v>
      </c>
      <c r="P197" s="62" t="str">
        <f>IF(ISERROR(MID(J197,25+FIND("performance énergétique:",J197,1),3)),"",MID(J197,25+FIND("performance énergétique:",J197,1),3))</f>
        <v>oui</v>
      </c>
      <c r="Q197" s="62" t="str">
        <f>IF(ISERROR(MID(J197,20+FIND("consommation d'eau:",J197,1),3)),"",MID(J197,20+FIND("consommation d'eau:",J197,1),3))</f>
        <v>non</v>
      </c>
      <c r="R197" s="62" t="str">
        <f>IF(ISERROR(MID(J197,22+FIND("rénover mon bâtiment:",J197,1),3)),"",MID(J197,22+FIND("rénover mon bâtiment:",J197,1),3))</f>
        <v/>
      </c>
      <c r="S197" s="62" t="str">
        <f>IF(ISERROR(MID(J197,21+FIND("la mobilité durable:",J197,1),3)),"",MID(J197,21+FIND("la mobilité durable:",J197,1),3))</f>
        <v/>
      </c>
      <c r="T197" s="62" t="str">
        <f>IF(ISERROR(MID(J197,21+FIND("gestion des déchets:",J197,1),3)),"",MID(J197,21+FIND("gestion des déchets:",J197,1),3))</f>
        <v>oui</v>
      </c>
      <c r="U197" s="62" t="str">
        <f>IF(ISERROR(MID(J197,17+FIND("l'écoconception:",J197,1),3)),"",MID(J197,17+FIND("l'écoconception:",J197,1),3))</f>
        <v>oui</v>
      </c>
      <c r="V197" s="62" t="str">
        <f>IF(ISERROR(MID(J197,20+FIND("former ou recruter:",J197,1),3)),"",MID(J197,20+FIND("former ou recruter:",J197,1),3))</f>
        <v/>
      </c>
      <c r="W197" s="93"/>
      <c r="X197" s="41"/>
      <c r="Y197" s="41"/>
      <c r="Z197" s="41"/>
      <c r="AA197" s="41"/>
      <c r="AB197" s="41"/>
      <c r="AC197" s="38"/>
      <c r="AD197" s="72" t="s">
        <v>1133</v>
      </c>
      <c r="AE197" s="90" t="s">
        <v>73</v>
      </c>
      <c r="AF197" s="88" t="str">
        <f>IF(ISNA(VLOOKUP(E197,Tableau13[[SIRET]:[Statut de la mise en relation]],6,FALSE)),"",VLOOKUP(E197,Tableau13[[SIRET]:[Statut de la mise en relation]],6,FALSE))</f>
        <v/>
      </c>
      <c r="AG197" s="88"/>
      <c r="AH197" s="33"/>
      <c r="AI197" s="33"/>
      <c r="AJ197" s="33"/>
      <c r="AK197" s="39"/>
      <c r="AL197" s="39"/>
      <c r="AM197" s="40"/>
    </row>
    <row r="198" spans="1:39" ht="16.5" customHeight="1">
      <c r="A198" s="30">
        <v>45267</v>
      </c>
      <c r="B198" s="31" t="s">
        <v>1467</v>
      </c>
      <c r="C198" s="31" t="s">
        <v>1468</v>
      </c>
      <c r="D198" s="31" t="s">
        <v>1469</v>
      </c>
      <c r="E198" s="32">
        <v>37771542000024</v>
      </c>
      <c r="F198" s="33"/>
      <c r="G198" s="50" t="s">
        <v>1470</v>
      </c>
      <c r="H198" s="35">
        <v>607835686</v>
      </c>
      <c r="I198" s="31" t="s">
        <v>477</v>
      </c>
      <c r="J198" s="31" t="s">
        <v>1471</v>
      </c>
      <c r="K198" s="33" t="s">
        <v>114</v>
      </c>
      <c r="L198" s="33"/>
      <c r="M198" s="41" t="s">
        <v>1132</v>
      </c>
      <c r="N198" s="42" t="str">
        <f>MID(J198,12,8)</f>
        <v xml:space="preserve">unknown </v>
      </c>
      <c r="O198" s="62" t="str">
        <f>IF(ISERROR(MID(J198,24+FIND("impact environnemental:",J198,1),3)),"",MID(J198,24+FIND("impact environnemental:",J198,1),3))</f>
        <v>oui</v>
      </c>
      <c r="P198" s="62" t="str">
        <f>IF(ISERROR(MID(J198,25+FIND("performance énergétique:",J198,1),3)),"",MID(J198,25+FIND("performance énergétique:",J198,1),3))</f>
        <v>oui</v>
      </c>
      <c r="Q198" s="62" t="str">
        <f>IF(ISERROR(MID(J198,20+FIND("consommation d'eau:",J198,1),3)),"",MID(J198,20+FIND("consommation d'eau:",J198,1),3))</f>
        <v>oui</v>
      </c>
      <c r="R198" s="62" t="str">
        <f>IF(ISERROR(MID(J198,22+FIND("rénover mon bâtiment:",J198,1),3)),"",MID(J198,22+FIND("rénover mon bâtiment:",J198,1),3))</f>
        <v/>
      </c>
      <c r="S198" s="62" t="str">
        <f>IF(ISERROR(MID(J198,21+FIND("la mobilité durable:",J198,1),3)),"",MID(J198,21+FIND("la mobilité durable:",J198,1),3))</f>
        <v/>
      </c>
      <c r="T198" s="62" t="str">
        <f>IF(ISERROR(MID(J198,21+FIND("gestion des déchets:",J198,1),3)),"",MID(J198,21+FIND("gestion des déchets:",J198,1),3))</f>
        <v>non</v>
      </c>
      <c r="U198" s="62" t="str">
        <f>IF(ISERROR(MID(J198,17+FIND("l'écoconception:",J198,1),3)),"",MID(J198,17+FIND("l'écoconception:",J198,1),3))</f>
        <v>oui</v>
      </c>
      <c r="V198" s="62" t="str">
        <f>IF(ISERROR(MID(J198,20+FIND("former ou recruter:",J198,1),3)),"",MID(J198,20+FIND("former ou recruter:",J198,1),3))</f>
        <v/>
      </c>
      <c r="W198" s="93"/>
      <c r="X198" s="41"/>
      <c r="Y198" s="41"/>
      <c r="Z198" s="41"/>
      <c r="AA198" s="41"/>
      <c r="AB198" s="41"/>
      <c r="AC198" s="38"/>
      <c r="AD198" s="72" t="s">
        <v>1133</v>
      </c>
      <c r="AE198" s="90" t="s">
        <v>73</v>
      </c>
      <c r="AF198" s="88" t="str">
        <f>IF(ISNA(VLOOKUP(E198,Tableau13[[SIRET]:[Statut de la mise en relation]],6,FALSE)),"",VLOOKUP(E198,Tableau13[[SIRET]:[Statut de la mise en relation]],6,FALSE))</f>
        <v/>
      </c>
      <c r="AG198" s="88"/>
      <c r="AH198" s="33"/>
      <c r="AI198" s="33"/>
      <c r="AJ198" s="33"/>
      <c r="AK198" s="39"/>
      <c r="AL198" s="39"/>
      <c r="AM198" s="40"/>
    </row>
    <row r="199" spans="1:39" ht="16.5" customHeight="1">
      <c r="A199" s="30">
        <v>45267</v>
      </c>
      <c r="B199" s="31" t="s">
        <v>1472</v>
      </c>
      <c r="C199" s="31" t="s">
        <v>1473</v>
      </c>
      <c r="D199" s="31" t="s">
        <v>1474</v>
      </c>
      <c r="E199" s="32">
        <v>79255638300018</v>
      </c>
      <c r="F199" s="33"/>
      <c r="G199" s="50" t="s">
        <v>1475</v>
      </c>
      <c r="H199" s="35">
        <v>562590193</v>
      </c>
      <c r="I199" s="31" t="s">
        <v>1476</v>
      </c>
      <c r="J199" s="31" t="s">
        <v>1477</v>
      </c>
      <c r="K199" s="33" t="s">
        <v>114</v>
      </c>
      <c r="L199" s="33"/>
      <c r="M199" s="41" t="s">
        <v>1132</v>
      </c>
      <c r="N199" s="42" t="str">
        <f>MID(J199,12,8)</f>
        <v xml:space="preserve">precise </v>
      </c>
      <c r="O199" s="62" t="str">
        <f>IF(ISERROR(MID(J199,24+FIND("impact environnemental:",J199,1),3)),"",MID(J199,24+FIND("impact environnemental:",J199,1),3))</f>
        <v>non</v>
      </c>
      <c r="P199" s="62" t="str">
        <f>IF(ISERROR(MID(J199,25+FIND("performance énergétique:",J199,1),3)),"",MID(J199,25+FIND("performance énergétique:",J199,1),3))</f>
        <v>oui</v>
      </c>
      <c r="Q199" s="62" t="str">
        <f>IF(ISERROR(MID(J199,20+FIND("consommation d'eau:",J199,1),3)),"",MID(J199,20+FIND("consommation d'eau:",J199,1),3))</f>
        <v>non</v>
      </c>
      <c r="R199" s="62" t="str">
        <f>IF(ISERROR(MID(J199,22+FIND("rénover mon bâtiment:",J199,1),3)),"",MID(J199,22+FIND("rénover mon bâtiment:",J199,1),3))</f>
        <v>non</v>
      </c>
      <c r="S199" s="62" t="str">
        <f>IF(ISERROR(MID(J199,21+FIND("la mobilité durable:",J199,1),3)),"",MID(J199,21+FIND("la mobilité durable:",J199,1),3))</f>
        <v>non</v>
      </c>
      <c r="T199" s="62" t="str">
        <f>IF(ISERROR(MID(J199,21+FIND("gestion des déchets:",J199,1),3)),"",MID(J199,21+FIND("gestion des déchets:",J199,1),3))</f>
        <v>non</v>
      </c>
      <c r="U199" s="62" t="str">
        <f>IF(ISERROR(MID(J199,17+FIND("l'écoconception:",J199,1),3)),"",MID(J199,17+FIND("l'écoconception:",J199,1),3))</f>
        <v>non</v>
      </c>
      <c r="V199" s="62" t="str">
        <f>IF(ISERROR(MID(J199,20+FIND("former ou recruter:",J199,1),3)),"",MID(J199,20+FIND("former ou recruter:",J199,1),3))</f>
        <v>non</v>
      </c>
      <c r="W199" s="93"/>
      <c r="X199" s="41"/>
      <c r="Y199" s="41"/>
      <c r="Z199" s="41"/>
      <c r="AA199" s="41"/>
      <c r="AB199" s="41"/>
      <c r="AC199" s="38"/>
      <c r="AD199" s="72" t="s">
        <v>1133</v>
      </c>
      <c r="AE199" s="90" t="s">
        <v>73</v>
      </c>
      <c r="AF199" s="88" t="str">
        <f>IF(ISNA(VLOOKUP(E199,Tableau13[[SIRET]:[Statut de la mise en relation]],6,FALSE)),"",VLOOKUP(E199,Tableau13[[SIRET]:[Statut de la mise en relation]],6,FALSE))</f>
        <v/>
      </c>
      <c r="AG199" s="88"/>
      <c r="AH199" s="33"/>
      <c r="AI199" s="33"/>
      <c r="AJ199" s="33"/>
      <c r="AK199" s="39"/>
      <c r="AL199" s="39"/>
      <c r="AM199" s="40"/>
    </row>
    <row r="200" spans="1:39" ht="16.5" customHeight="1">
      <c r="A200" s="30">
        <v>45267</v>
      </c>
      <c r="B200" s="31" t="s">
        <v>1478</v>
      </c>
      <c r="C200" s="31" t="s">
        <v>1479</v>
      </c>
      <c r="D200" s="31" t="s">
        <v>1480</v>
      </c>
      <c r="E200" s="32">
        <v>89269329200013</v>
      </c>
      <c r="F200" s="33" t="s">
        <v>1481</v>
      </c>
      <c r="G200" s="50" t="s">
        <v>1482</v>
      </c>
      <c r="H200" s="35">
        <v>33787275279</v>
      </c>
      <c r="I200" s="31" t="s">
        <v>450</v>
      </c>
      <c r="J200" s="31" t="s">
        <v>1483</v>
      </c>
      <c r="K200" s="33" t="s">
        <v>433</v>
      </c>
      <c r="L200" s="33"/>
      <c r="M200" s="41" t="s">
        <v>701</v>
      </c>
      <c r="N200" s="42" t="str">
        <f>MID(J200,12,8)</f>
        <v xml:space="preserve">unknown </v>
      </c>
      <c r="O200" s="62" t="str">
        <f>IF(ISERROR(MID(J200,24+FIND("impact environnemental:",J200,1),3)),"",MID(J200,24+FIND("impact environnemental:",J200,1),3))</f>
        <v>non</v>
      </c>
      <c r="P200" s="62" t="str">
        <f>IF(ISERROR(MID(J200,25+FIND("performance énergétique:",J200,1),3)),"",MID(J200,25+FIND("performance énergétique:",J200,1),3))</f>
        <v>oui</v>
      </c>
      <c r="Q200" s="62" t="str">
        <f>IF(ISERROR(MID(J200,20+FIND("consommation d'eau:",J200,1),3)),"",MID(J200,20+FIND("consommation d'eau:",J200,1),3))</f>
        <v>non</v>
      </c>
      <c r="R200" s="62" t="str">
        <f>IF(ISERROR(MID(J200,22+FIND("rénover mon bâtiment:",J200,1),3)),"",MID(J200,22+FIND("rénover mon bâtiment:",J200,1),3))</f>
        <v/>
      </c>
      <c r="S200" s="62" t="str">
        <f>IF(ISERROR(MID(J200,21+FIND("la mobilité durable:",J200,1),3)),"",MID(J200,21+FIND("la mobilité durable:",J200,1),3))</f>
        <v/>
      </c>
      <c r="T200" s="62" t="str">
        <f>IF(ISERROR(MID(J200,21+FIND("gestion des déchets:",J200,1),3)),"",MID(J200,21+FIND("gestion des déchets:",J200,1),3))</f>
        <v>non</v>
      </c>
      <c r="U200" s="62" t="str">
        <f>IF(ISERROR(MID(J200,17+FIND("l'écoconception:",J200,1),3)),"",MID(J200,17+FIND("l'écoconception:",J200,1),3))</f>
        <v>oui</v>
      </c>
      <c r="V200" s="62" t="str">
        <f>IF(ISERROR(MID(J200,20+FIND("former ou recruter:",J200,1),3)),"",MID(J200,20+FIND("former ou recruter:",J200,1),3))</f>
        <v/>
      </c>
      <c r="W200" s="63"/>
      <c r="X200" s="41"/>
      <c r="Y200" s="41"/>
      <c r="Z200" s="41" t="s">
        <v>1484</v>
      </c>
      <c r="AA200" s="41"/>
      <c r="AB200" s="41"/>
      <c r="AC200" s="43">
        <v>45271</v>
      </c>
      <c r="AD200" s="72" t="s">
        <v>1001</v>
      </c>
      <c r="AE200" s="90" t="s">
        <v>73</v>
      </c>
      <c r="AF200" s="88" t="str">
        <f>IF(ISNA(VLOOKUP(E200,Tableau13[[SIRET]:[Statut de la mise en relation]],6,FALSE)),"",VLOOKUP(E200,Tableau13[[SIRET]:[Statut de la mise en relation]],6,FALSE))</f>
        <v>Non joignable</v>
      </c>
      <c r="AG200" s="88"/>
      <c r="AH200" s="33"/>
      <c r="AI200" s="33"/>
      <c r="AJ200" s="33"/>
      <c r="AK200" s="39"/>
      <c r="AL200" s="39"/>
      <c r="AM200" s="40"/>
    </row>
    <row r="201" spans="1:39" ht="16.5" customHeight="1">
      <c r="A201" s="30">
        <v>45267</v>
      </c>
      <c r="B201" s="31" t="s">
        <v>1485</v>
      </c>
      <c r="C201" s="31" t="s">
        <v>1486</v>
      </c>
      <c r="D201" s="31" t="s">
        <v>1487</v>
      </c>
      <c r="E201" s="32">
        <v>39430133700041</v>
      </c>
      <c r="F201" s="33" t="s">
        <v>1488</v>
      </c>
      <c r="G201" s="50" t="s">
        <v>1489</v>
      </c>
      <c r="H201" s="35">
        <v>619651813</v>
      </c>
      <c r="I201" s="31" t="s">
        <v>450</v>
      </c>
      <c r="J201" s="31" t="s">
        <v>1490</v>
      </c>
      <c r="K201" s="33" t="s">
        <v>433</v>
      </c>
      <c r="L201" s="33"/>
      <c r="M201" s="41" t="s">
        <v>701</v>
      </c>
      <c r="N201" s="42" t="str">
        <f>MID(J201,12,8)</f>
        <v xml:space="preserve">unknown </v>
      </c>
      <c r="O201" s="62" t="str">
        <f>IF(ISERROR(MID(J201,24+FIND("impact environnemental:",J201,1),3)),"",MID(J201,24+FIND("impact environnemental:",J201,1),3))</f>
        <v>oui</v>
      </c>
      <c r="P201" s="62" t="str">
        <f>IF(ISERROR(MID(J201,25+FIND("performance énergétique:",J201,1),3)),"",MID(J201,25+FIND("performance énergétique:",J201,1),3))</f>
        <v>oui</v>
      </c>
      <c r="Q201" s="62" t="str">
        <f>IF(ISERROR(MID(J201,20+FIND("consommation d'eau:",J201,1),3)),"",MID(J201,20+FIND("consommation d'eau:",J201,1),3))</f>
        <v>non</v>
      </c>
      <c r="R201" s="62" t="str">
        <f>IF(ISERROR(MID(J201,22+FIND("rénover mon bâtiment:",J201,1),3)),"",MID(J201,22+FIND("rénover mon bâtiment:",J201,1),3))</f>
        <v/>
      </c>
      <c r="S201" s="62" t="str">
        <f>IF(ISERROR(MID(J201,21+FIND("la mobilité durable:",J201,1),3)),"",MID(J201,21+FIND("la mobilité durable:",J201,1),3))</f>
        <v/>
      </c>
      <c r="T201" s="62" t="str">
        <f>IF(ISERROR(MID(J201,21+FIND("gestion des déchets:",J201,1),3)),"",MID(J201,21+FIND("gestion des déchets:",J201,1),3))</f>
        <v>oui</v>
      </c>
      <c r="U201" s="62" t="str">
        <f>IF(ISERROR(MID(J201,17+FIND("l'écoconception:",J201,1),3)),"",MID(J201,17+FIND("l'écoconception:",J201,1),3))</f>
        <v>non</v>
      </c>
      <c r="V201" s="62" t="str">
        <f>IF(ISERROR(MID(J201,20+FIND("former ou recruter:",J201,1),3)),"",MID(J201,20+FIND("former ou recruter:",J201,1),3))</f>
        <v/>
      </c>
      <c r="W201" s="63"/>
      <c r="X201" s="41"/>
      <c r="Y201" s="41"/>
      <c r="Z201" s="41" t="s">
        <v>1491</v>
      </c>
      <c r="AA201" s="41"/>
      <c r="AB201" s="41"/>
      <c r="AC201" s="43">
        <v>45271</v>
      </c>
      <c r="AD201" s="72" t="s">
        <v>1001</v>
      </c>
      <c r="AE201" s="90" t="s">
        <v>73</v>
      </c>
      <c r="AF201" s="88" t="str">
        <f>IF(ISNA(VLOOKUP(E201,Tableau13[[SIRET]:[Statut de la mise en relation]],6,FALSE)),"",VLOOKUP(E201,Tableau13[[SIRET]:[Statut de la mise en relation]],6,FALSE))</f>
        <v/>
      </c>
      <c r="AG201" s="88"/>
      <c r="AH201" s="33"/>
      <c r="AI201" s="33"/>
      <c r="AJ201" s="33"/>
      <c r="AK201" s="39"/>
      <c r="AL201" s="39"/>
      <c r="AM201" s="40"/>
    </row>
    <row r="202" spans="1:39" ht="16.5" customHeight="1">
      <c r="A202" s="30">
        <v>45267</v>
      </c>
      <c r="B202" s="31" t="s">
        <v>1492</v>
      </c>
      <c r="C202" s="31" t="s">
        <v>1493</v>
      </c>
      <c r="D202" s="31" t="s">
        <v>1494</v>
      </c>
      <c r="E202" s="32">
        <v>89805277400020</v>
      </c>
      <c r="F202" s="33" t="s">
        <v>1495</v>
      </c>
      <c r="G202" s="50" t="s">
        <v>1496</v>
      </c>
      <c r="H202" s="35">
        <v>610018155</v>
      </c>
      <c r="I202" s="31" t="s">
        <v>450</v>
      </c>
      <c r="J202" s="31" t="s">
        <v>1497</v>
      </c>
      <c r="K202" s="33" t="s">
        <v>433</v>
      </c>
      <c r="L202" s="33"/>
      <c r="M202" s="75" t="s">
        <v>701</v>
      </c>
      <c r="N202" s="42" t="str">
        <f>MID(J202,12,8)</f>
        <v xml:space="preserve">unknown </v>
      </c>
      <c r="O202" s="62" t="str">
        <f>IF(ISERROR(MID(J202,24+FIND("impact environnemental:",J202,1),3)),"",MID(J202,24+FIND("impact environnemental:",J202,1),3))</f>
        <v>oui</v>
      </c>
      <c r="P202" s="62" t="str">
        <f>IF(ISERROR(MID(J202,25+FIND("performance énergétique:",J202,1),3)),"",MID(J202,25+FIND("performance énergétique:",J202,1),3))</f>
        <v>oui</v>
      </c>
      <c r="Q202" s="62" t="str">
        <f>IF(ISERROR(MID(J202,20+FIND("consommation d'eau:",J202,1),3)),"",MID(J202,20+FIND("consommation d'eau:",J202,1),3))</f>
        <v>non</v>
      </c>
      <c r="R202" s="62" t="str">
        <f>IF(ISERROR(MID(J202,22+FIND("rénover mon bâtiment:",J202,1),3)),"",MID(J202,22+FIND("rénover mon bâtiment:",J202,1),3))</f>
        <v/>
      </c>
      <c r="S202" s="62" t="str">
        <f>IF(ISERROR(MID(J202,21+FIND("la mobilité durable:",J202,1),3)),"",MID(J202,21+FIND("la mobilité durable:",J202,1),3))</f>
        <v/>
      </c>
      <c r="T202" s="62" t="str">
        <f>IF(ISERROR(MID(J202,21+FIND("gestion des déchets:",J202,1),3)),"",MID(J202,21+FIND("gestion des déchets:",J202,1),3))</f>
        <v>oui</v>
      </c>
      <c r="U202" s="62" t="str">
        <f>IF(ISERROR(MID(J202,17+FIND("l'écoconception:",J202,1),3)),"",MID(J202,17+FIND("l'écoconception:",J202,1),3))</f>
        <v>non</v>
      </c>
      <c r="V202" s="62" t="str">
        <f>IF(ISERROR(MID(J202,20+FIND("former ou recruter:",J202,1),3)),"",MID(J202,20+FIND("former ou recruter:",J202,1),3))</f>
        <v/>
      </c>
      <c r="W202" s="63"/>
      <c r="X202" s="75"/>
      <c r="Y202" s="75"/>
      <c r="Z202" s="41" t="s">
        <v>1491</v>
      </c>
      <c r="AA202" s="41" t="s">
        <v>1498</v>
      </c>
      <c r="AB202" s="41"/>
      <c r="AC202" s="43">
        <v>45271</v>
      </c>
      <c r="AD202" s="72" t="s">
        <v>1001</v>
      </c>
      <c r="AE202" s="90" t="s">
        <v>73</v>
      </c>
      <c r="AF202" s="88" t="str">
        <f>IF(ISNA(VLOOKUP(E202,Tableau13[[SIRET]:[Statut de la mise en relation]],6,FALSE)),"",VLOOKUP(E202,Tableau13[[SIRET]:[Statut de la mise en relation]],6,FALSE))</f>
        <v>Aide proposée</v>
      </c>
      <c r="AG202" s="88"/>
      <c r="AH202" s="40"/>
      <c r="AI202" s="40"/>
      <c r="AJ202" s="40"/>
      <c r="AK202" s="76"/>
      <c r="AL202" s="76"/>
      <c r="AM202" s="40"/>
    </row>
    <row r="203" spans="1:39" ht="16.5" customHeight="1">
      <c r="A203" s="30">
        <v>45267</v>
      </c>
      <c r="B203" s="31" t="s">
        <v>1499</v>
      </c>
      <c r="C203" s="31" t="s">
        <v>1500</v>
      </c>
      <c r="D203" s="31" t="s">
        <v>817</v>
      </c>
      <c r="E203" s="32">
        <v>50915752500031</v>
      </c>
      <c r="F203" s="33" t="s">
        <v>1501</v>
      </c>
      <c r="G203" s="50" t="s">
        <v>1502</v>
      </c>
      <c r="H203" s="35">
        <v>661724216</v>
      </c>
      <c r="I203" s="31" t="s">
        <v>450</v>
      </c>
      <c r="J203" s="31" t="s">
        <v>1503</v>
      </c>
      <c r="K203" s="33" t="s">
        <v>433</v>
      </c>
      <c r="L203" s="33"/>
      <c r="M203" s="75" t="s">
        <v>701</v>
      </c>
      <c r="N203" s="42" t="str">
        <f>MID(J203,12,8)</f>
        <v xml:space="preserve">unknown </v>
      </c>
      <c r="O203" s="62" t="str">
        <f>IF(ISERROR(MID(J203,24+FIND("impact environnemental:",J203,1),3)),"",MID(J203,24+FIND("impact environnemental:",J203,1),3))</f>
        <v>oui</v>
      </c>
      <c r="P203" s="62" t="str">
        <f>IF(ISERROR(MID(J203,25+FIND("performance énergétique:",J203,1),3)),"",MID(J203,25+FIND("performance énergétique:",J203,1),3))</f>
        <v>oui</v>
      </c>
      <c r="Q203" s="62" t="str">
        <f>IF(ISERROR(MID(J203,20+FIND("consommation d'eau:",J203,1),3)),"",MID(J203,20+FIND("consommation d'eau:",J203,1),3))</f>
        <v>oui</v>
      </c>
      <c r="R203" s="62" t="str">
        <f>IF(ISERROR(MID(J203,22+FIND("rénover mon bâtiment:",J203,1),3)),"",MID(J203,22+FIND("rénover mon bâtiment:",J203,1),3))</f>
        <v/>
      </c>
      <c r="S203" s="62" t="str">
        <f>IF(ISERROR(MID(J203,21+FIND("la mobilité durable:",J203,1),3)),"",MID(J203,21+FIND("la mobilité durable:",J203,1),3))</f>
        <v/>
      </c>
      <c r="T203" s="62" t="str">
        <f>IF(ISERROR(MID(J203,21+FIND("gestion des déchets:",J203,1),3)),"",MID(J203,21+FIND("gestion des déchets:",J203,1),3))</f>
        <v>non</v>
      </c>
      <c r="U203" s="62" t="str">
        <f>IF(ISERROR(MID(J203,17+FIND("l'écoconception:",J203,1),3)),"",MID(J203,17+FIND("l'écoconception:",J203,1),3))</f>
        <v>oui</v>
      </c>
      <c r="V203" s="62" t="str">
        <f>IF(ISERROR(MID(J203,20+FIND("former ou recruter:",J203,1),3)),"",MID(J203,20+FIND("former ou recruter:",J203,1),3))</f>
        <v/>
      </c>
      <c r="W203" s="63"/>
      <c r="X203" s="75"/>
      <c r="Y203" s="75"/>
      <c r="Z203" s="41" t="s">
        <v>1491</v>
      </c>
      <c r="AA203" s="41"/>
      <c r="AB203" s="41"/>
      <c r="AC203" s="43">
        <v>45271</v>
      </c>
      <c r="AD203" s="72" t="s">
        <v>1001</v>
      </c>
      <c r="AE203" s="90" t="s">
        <v>73</v>
      </c>
      <c r="AF203" s="88" t="str">
        <f>IF(ISNA(VLOOKUP(E203,Tableau13[[SIRET]:[Statut de la mise en relation]],6,FALSE)),"",VLOOKUP(E203,Tableau13[[SIRET]:[Statut de la mise en relation]],6,FALSE))</f>
        <v>Refusé</v>
      </c>
      <c r="AG203" s="88"/>
      <c r="AH203" s="40"/>
      <c r="AI203" s="40"/>
      <c r="AJ203" s="40"/>
      <c r="AK203" s="76"/>
      <c r="AL203" s="76"/>
      <c r="AM203" s="40"/>
    </row>
    <row r="204" spans="1:39" ht="16.5" customHeight="1">
      <c r="A204" s="30">
        <v>45267</v>
      </c>
      <c r="B204" s="31" t="s">
        <v>1504</v>
      </c>
      <c r="C204" s="31" t="s">
        <v>1505</v>
      </c>
      <c r="D204" s="31" t="s">
        <v>1506</v>
      </c>
      <c r="E204" s="32">
        <v>49373643300027</v>
      </c>
      <c r="F204" s="33"/>
      <c r="G204" s="50" t="s">
        <v>1507</v>
      </c>
      <c r="H204" s="35">
        <v>477470995</v>
      </c>
      <c r="I204" s="31" t="s">
        <v>552</v>
      </c>
      <c r="J204" s="31" t="s">
        <v>1508</v>
      </c>
      <c r="K204" s="33" t="s">
        <v>433</v>
      </c>
      <c r="L204" s="33"/>
      <c r="M204" s="41" t="s">
        <v>701</v>
      </c>
      <c r="N204" s="42" t="str">
        <f>MID(J204,12,8)</f>
        <v xml:space="preserve">unknown </v>
      </c>
      <c r="O204" s="62" t="str">
        <f>IF(ISERROR(MID(J204,24+FIND("impact environnemental:",J204,1),3)),"",MID(J204,24+FIND("impact environnemental:",J204,1),3))</f>
        <v>non</v>
      </c>
      <c r="P204" s="62" t="str">
        <f>IF(ISERROR(MID(J204,25+FIND("performance énergétique:",J204,1),3)),"",MID(J204,25+FIND("performance énergétique:",J204,1),3))</f>
        <v>oui</v>
      </c>
      <c r="Q204" s="62" t="str">
        <f>IF(ISERROR(MID(J204,20+FIND("consommation d'eau:",J204,1),3)),"",MID(J204,20+FIND("consommation d'eau:",J204,1),3))</f>
        <v>non</v>
      </c>
      <c r="R204" s="62" t="str">
        <f>IF(ISERROR(MID(J204,22+FIND("rénover mon bâtiment:",J204,1),3)),"",MID(J204,22+FIND("rénover mon bâtiment:",J204,1),3))</f>
        <v/>
      </c>
      <c r="S204" s="62" t="str">
        <f>IF(ISERROR(MID(J204,21+FIND("la mobilité durable:",J204,1),3)),"",MID(J204,21+FIND("la mobilité durable:",J204,1),3))</f>
        <v/>
      </c>
      <c r="T204" s="62" t="str">
        <f>IF(ISERROR(MID(J204,21+FIND("gestion des déchets:",J204,1),3)),"",MID(J204,21+FIND("gestion des déchets:",J204,1),3))</f>
        <v>non</v>
      </c>
      <c r="U204" s="62" t="str">
        <f>IF(ISERROR(MID(J204,17+FIND("l'écoconception:",J204,1),3)),"",MID(J204,17+FIND("l'écoconception:",J204,1),3))</f>
        <v>non</v>
      </c>
      <c r="V204" s="62" t="str">
        <f>IF(ISERROR(MID(J204,20+FIND("former ou recruter:",J204,1),3)),"",MID(J204,20+FIND("former ou recruter:",J204,1),3))</f>
        <v/>
      </c>
      <c r="W204" s="63"/>
      <c r="X204" s="41"/>
      <c r="Y204" s="41"/>
      <c r="Z204" s="41"/>
      <c r="AA204" s="41"/>
      <c r="AB204" s="41"/>
      <c r="AC204" s="38"/>
      <c r="AD204" s="38"/>
      <c r="AE204" s="88" t="s">
        <v>203</v>
      </c>
      <c r="AF204" s="88" t="str">
        <f>IF(ISNA(VLOOKUP(E204,Tableau13[[SIRET]:[Statut de la mise en relation]],6,FALSE)),"",VLOOKUP(E204,Tableau13[[SIRET]:[Statut de la mise en relation]],6,FALSE))</f>
        <v/>
      </c>
      <c r="AG204" s="88"/>
      <c r="AH204" s="33"/>
      <c r="AI204" s="33"/>
      <c r="AJ204" s="33"/>
      <c r="AK204" s="39"/>
      <c r="AL204" s="39"/>
      <c r="AM204" s="40"/>
    </row>
    <row r="205" spans="1:39" ht="16.5" customHeight="1">
      <c r="A205" s="30">
        <v>45267</v>
      </c>
      <c r="B205" s="31" t="s">
        <v>1509</v>
      </c>
      <c r="C205" s="31" t="s">
        <v>1510</v>
      </c>
      <c r="D205" s="31" t="s">
        <v>1511</v>
      </c>
      <c r="E205" s="32"/>
      <c r="F205" s="33"/>
      <c r="G205" s="50" t="s">
        <v>1512</v>
      </c>
      <c r="H205" s="35">
        <v>661480979</v>
      </c>
      <c r="I205" s="31" t="s">
        <v>552</v>
      </c>
      <c r="J205" s="31" t="s">
        <v>1513</v>
      </c>
      <c r="K205" s="33" t="s">
        <v>433</v>
      </c>
      <c r="L205" s="33"/>
      <c r="M205" s="41" t="s">
        <v>701</v>
      </c>
      <c r="N205" s="42" t="str">
        <f>MID(J205,12,8)</f>
        <v xml:space="preserve">unknown </v>
      </c>
      <c r="O205" s="62" t="str">
        <f>IF(ISERROR(MID(J205,24+FIND("impact environnemental:",J205,1),3)),"",MID(J205,24+FIND("impact environnemental:",J205,1),3))</f>
        <v>oui</v>
      </c>
      <c r="P205" s="62" t="str">
        <f>IF(ISERROR(MID(J205,25+FIND("performance énergétique:",J205,1),3)),"",MID(J205,25+FIND("performance énergétique:",J205,1),3))</f>
        <v>oui</v>
      </c>
      <c r="Q205" s="62" t="str">
        <f>IF(ISERROR(MID(J205,20+FIND("consommation d'eau:",J205,1),3)),"",MID(J205,20+FIND("consommation d'eau:",J205,1),3))</f>
        <v>non</v>
      </c>
      <c r="R205" s="62" t="str">
        <f>IF(ISERROR(MID(J205,22+FIND("rénover mon bâtiment:",J205,1),3)),"",MID(J205,22+FIND("rénover mon bâtiment:",J205,1),3))</f>
        <v/>
      </c>
      <c r="S205" s="62" t="str">
        <f>IF(ISERROR(MID(J205,21+FIND("la mobilité durable:",J205,1),3)),"",MID(J205,21+FIND("la mobilité durable:",J205,1),3))</f>
        <v/>
      </c>
      <c r="T205" s="62" t="str">
        <f>IF(ISERROR(MID(J205,21+FIND("gestion des déchets:",J205,1),3)),"",MID(J205,21+FIND("gestion des déchets:",J205,1),3))</f>
        <v>non</v>
      </c>
      <c r="U205" s="62" t="str">
        <f>IF(ISERROR(MID(J205,17+FIND("l'écoconception:",J205,1),3)),"",MID(J205,17+FIND("l'écoconception:",J205,1),3))</f>
        <v>oui</v>
      </c>
      <c r="V205" s="62" t="str">
        <f>IF(ISERROR(MID(J205,20+FIND("former ou recruter:",J205,1),3)),"",MID(J205,20+FIND("former ou recruter:",J205,1),3))</f>
        <v/>
      </c>
      <c r="W205" s="63"/>
      <c r="X205" s="41"/>
      <c r="Y205" s="41"/>
      <c r="Z205" s="41"/>
      <c r="AA205" s="41"/>
      <c r="AB205" s="41"/>
      <c r="AC205" s="38"/>
      <c r="AD205" s="38"/>
      <c r="AE205" s="88" t="s">
        <v>203</v>
      </c>
      <c r="AF205" s="88" t="str">
        <f>IF(ISNA(VLOOKUP(E205,Tableau13[[SIRET]:[Statut de la mise en relation]],6,FALSE)),"",VLOOKUP(E205,Tableau13[[SIRET]:[Statut de la mise en relation]],6,FALSE))</f>
        <v/>
      </c>
      <c r="AG205" s="88"/>
      <c r="AH205" s="33"/>
      <c r="AI205" s="33"/>
      <c r="AJ205" s="33"/>
      <c r="AK205" s="39"/>
      <c r="AL205" s="39"/>
      <c r="AM205" s="40"/>
    </row>
    <row r="206" spans="1:39" ht="16.5" customHeight="1">
      <c r="A206" s="30">
        <v>45267</v>
      </c>
      <c r="B206" s="31" t="s">
        <v>1514</v>
      </c>
      <c r="C206" s="31" t="s">
        <v>1515</v>
      </c>
      <c r="D206" s="31" t="s">
        <v>1516</v>
      </c>
      <c r="E206" s="32">
        <v>82355947100029</v>
      </c>
      <c r="F206" s="33" t="s">
        <v>1517</v>
      </c>
      <c r="G206" s="50" t="s">
        <v>1518</v>
      </c>
      <c r="H206" s="35">
        <v>658328833</v>
      </c>
      <c r="I206" s="31" t="s">
        <v>552</v>
      </c>
      <c r="J206" s="31" t="s">
        <v>1519</v>
      </c>
      <c r="K206" s="33" t="s">
        <v>433</v>
      </c>
      <c r="L206" s="33"/>
      <c r="M206" s="41" t="s">
        <v>701</v>
      </c>
      <c r="N206" s="42" t="str">
        <f>MID(J206,12,8)</f>
        <v xml:space="preserve">unknown </v>
      </c>
      <c r="O206" s="62" t="str">
        <f>IF(ISERROR(MID(J206,24+FIND("impact environnemental:",J206,1),3)),"",MID(J206,24+FIND("impact environnemental:",J206,1),3))</f>
        <v>oui</v>
      </c>
      <c r="P206" s="62" t="str">
        <f>IF(ISERROR(MID(J206,25+FIND("performance énergétique:",J206,1),3)),"",MID(J206,25+FIND("performance énergétique:",J206,1),3))</f>
        <v>oui</v>
      </c>
      <c r="Q206" s="62" t="str">
        <f>IF(ISERROR(MID(J206,20+FIND("consommation d'eau:",J206,1),3)),"",MID(J206,20+FIND("consommation d'eau:",J206,1),3))</f>
        <v>non</v>
      </c>
      <c r="R206" s="62" t="str">
        <f>IF(ISERROR(MID(J206,22+FIND("rénover mon bâtiment:",J206,1),3)),"",MID(J206,22+FIND("rénover mon bâtiment:",J206,1),3))</f>
        <v/>
      </c>
      <c r="S206" s="62" t="str">
        <f>IF(ISERROR(MID(J206,21+FIND("la mobilité durable:",J206,1),3)),"",MID(J206,21+FIND("la mobilité durable:",J206,1),3))</f>
        <v/>
      </c>
      <c r="T206" s="62" t="str">
        <f>IF(ISERROR(MID(J206,21+FIND("gestion des déchets:",J206,1),3)),"",MID(J206,21+FIND("gestion des déchets:",J206,1),3))</f>
        <v>non</v>
      </c>
      <c r="U206" s="62" t="str">
        <f>IF(ISERROR(MID(J206,17+FIND("l'écoconception:",J206,1),3)),"",MID(J206,17+FIND("l'écoconception:",J206,1),3))</f>
        <v>oui</v>
      </c>
      <c r="V206" s="62" t="str">
        <f>IF(ISERROR(MID(J206,20+FIND("former ou recruter:",J206,1),3)),"",MID(J206,20+FIND("former ou recruter:",J206,1),3))</f>
        <v/>
      </c>
      <c r="W206" s="63"/>
      <c r="X206" s="41"/>
      <c r="Y206" s="41"/>
      <c r="Z206" s="41" t="s">
        <v>661</v>
      </c>
      <c r="AA206" s="41" t="s">
        <v>1520</v>
      </c>
      <c r="AB206" s="41"/>
      <c r="AC206" s="43">
        <v>45267</v>
      </c>
      <c r="AD206" s="72" t="s">
        <v>1001</v>
      </c>
      <c r="AE206" s="90" t="s">
        <v>73</v>
      </c>
      <c r="AF206" s="88" t="str">
        <f>IF(ISNA(VLOOKUP(E206,Tableau13[[SIRET]:[Statut de la mise en relation]],6,FALSE)),"",VLOOKUP(E206,Tableau13[[SIRET]:[Statut de la mise en relation]],6,FALSE))</f>
        <v>Aide proposée</v>
      </c>
      <c r="AG206" s="88"/>
      <c r="AH206" s="33"/>
      <c r="AI206" s="33"/>
      <c r="AJ206" s="33"/>
      <c r="AK206" s="39"/>
      <c r="AL206" s="39"/>
      <c r="AM206" s="40"/>
    </row>
    <row r="207" spans="1:39" ht="16.5" customHeight="1">
      <c r="A207" s="30">
        <v>45267</v>
      </c>
      <c r="B207" s="31" t="s">
        <v>1521</v>
      </c>
      <c r="C207" s="31" t="s">
        <v>1522</v>
      </c>
      <c r="D207" s="31" t="s">
        <v>1523</v>
      </c>
      <c r="E207" s="32">
        <v>50503265600017</v>
      </c>
      <c r="F207" s="33" t="s">
        <v>1524</v>
      </c>
      <c r="G207" s="50" t="s">
        <v>1525</v>
      </c>
      <c r="H207" s="35">
        <v>648304455</v>
      </c>
      <c r="I207" s="31" t="s">
        <v>552</v>
      </c>
      <c r="J207" s="31" t="s">
        <v>1526</v>
      </c>
      <c r="K207" s="33" t="s">
        <v>433</v>
      </c>
      <c r="L207" s="33"/>
      <c r="M207" s="41" t="s">
        <v>701</v>
      </c>
      <c r="N207" s="42" t="str">
        <f>MID(J207,12,8)</f>
        <v xml:space="preserve">precise </v>
      </c>
      <c r="O207" s="62" t="str">
        <f>IF(ISERROR(MID(J207,24+FIND("impact environnemental:",J207,1),3)),"",MID(J207,24+FIND("impact environnemental:",J207,1),3))</f>
        <v>non</v>
      </c>
      <c r="P207" s="62" t="str">
        <f>IF(ISERROR(MID(J207,25+FIND("performance énergétique:",J207,1),3)),"",MID(J207,25+FIND("performance énergétique:",J207,1),3))</f>
        <v>non</v>
      </c>
      <c r="Q207" s="62" t="str">
        <f>IF(ISERROR(MID(J207,20+FIND("consommation d'eau:",J207,1),3)),"",MID(J207,20+FIND("consommation d'eau:",J207,1),3))</f>
        <v>non</v>
      </c>
      <c r="R207" s="62" t="str">
        <f>IF(ISERROR(MID(J207,22+FIND("rénover mon bâtiment:",J207,1),3)),"",MID(J207,22+FIND("rénover mon bâtiment:",J207,1),3))</f>
        <v>non</v>
      </c>
      <c r="S207" s="62" t="str">
        <f>IF(ISERROR(MID(J207,21+FIND("la mobilité durable:",J207,1),3)),"",MID(J207,21+FIND("la mobilité durable:",J207,1),3))</f>
        <v>oui</v>
      </c>
      <c r="T207" s="62" t="str">
        <f>IF(ISERROR(MID(J207,21+FIND("gestion des déchets:",J207,1),3)),"",MID(J207,21+FIND("gestion des déchets:",J207,1),3))</f>
        <v>non</v>
      </c>
      <c r="U207" s="62" t="str">
        <f>IF(ISERROR(MID(J207,17+FIND("l'écoconception:",J207,1),3)),"",MID(J207,17+FIND("l'écoconception:",J207,1),3))</f>
        <v>non</v>
      </c>
      <c r="V207" s="62" t="str">
        <f>IF(ISERROR(MID(J207,20+FIND("former ou recruter:",J207,1),3)),"",MID(J207,20+FIND("former ou recruter:",J207,1),3))</f>
        <v>non</v>
      </c>
      <c r="W207" s="63"/>
      <c r="X207" s="41"/>
      <c r="Y207" s="41"/>
      <c r="Z207" s="41" t="s">
        <v>661</v>
      </c>
      <c r="AA207" s="41" t="s">
        <v>1226</v>
      </c>
      <c r="AB207" s="41"/>
      <c r="AC207" s="43">
        <v>45267</v>
      </c>
      <c r="AD207" s="72" t="s">
        <v>1001</v>
      </c>
      <c r="AE207" s="90" t="s">
        <v>73</v>
      </c>
      <c r="AF207" s="88" t="str">
        <f>IF(ISNA(VLOOKUP(E207,Tableau13[[SIRET]:[Statut de la mise en relation]],6,FALSE)),"",VLOOKUP(E207,Tableau13[[SIRET]:[Statut de la mise en relation]],6,FALSE))</f>
        <v>Pris en charge</v>
      </c>
      <c r="AG207" s="88"/>
      <c r="AH207" s="33"/>
      <c r="AI207" s="33"/>
      <c r="AJ207" s="33"/>
      <c r="AK207" s="39"/>
      <c r="AL207" s="39"/>
      <c r="AM207" s="40"/>
    </row>
    <row r="208" spans="1:39" ht="16.5" customHeight="1">
      <c r="A208" s="30">
        <v>45267</v>
      </c>
      <c r="B208" s="31" t="s">
        <v>1527</v>
      </c>
      <c r="C208" s="31" t="s">
        <v>858</v>
      </c>
      <c r="D208" s="31" t="s">
        <v>1383</v>
      </c>
      <c r="E208" s="32">
        <v>48862141800034</v>
      </c>
      <c r="F208" s="33" t="s">
        <v>1528</v>
      </c>
      <c r="G208" s="50" t="s">
        <v>1529</v>
      </c>
      <c r="H208" s="35">
        <v>664172772</v>
      </c>
      <c r="I208" s="31" t="s">
        <v>552</v>
      </c>
      <c r="J208" s="31" t="s">
        <v>1530</v>
      </c>
      <c r="K208" s="33" t="s">
        <v>433</v>
      </c>
      <c r="L208" s="33"/>
      <c r="M208" s="41" t="s">
        <v>701</v>
      </c>
      <c r="N208" s="42" t="str">
        <f>MID(J208,12,8)</f>
        <v xml:space="preserve">unknown </v>
      </c>
      <c r="O208" s="62" t="str">
        <f>IF(ISERROR(MID(J208,24+FIND("impact environnemental:",J208,1),3)),"",MID(J208,24+FIND("impact environnemental:",J208,1),3))</f>
        <v>oui</v>
      </c>
      <c r="P208" s="62" t="str">
        <f>IF(ISERROR(MID(J208,25+FIND("performance énergétique:",J208,1),3)),"",MID(J208,25+FIND("performance énergétique:",J208,1),3))</f>
        <v>oui</v>
      </c>
      <c r="Q208" s="62" t="str">
        <f>IF(ISERROR(MID(J208,20+FIND("consommation d'eau:",J208,1),3)),"",MID(J208,20+FIND("consommation d'eau:",J208,1),3))</f>
        <v>non</v>
      </c>
      <c r="R208" s="62" t="str">
        <f>IF(ISERROR(MID(J208,22+FIND("rénover mon bâtiment:",J208,1),3)),"",MID(J208,22+FIND("rénover mon bâtiment:",J208,1),3))</f>
        <v/>
      </c>
      <c r="S208" s="62" t="str">
        <f>IF(ISERROR(MID(J208,21+FIND("la mobilité durable:",J208,1),3)),"",MID(J208,21+FIND("la mobilité durable:",J208,1),3))</f>
        <v/>
      </c>
      <c r="T208" s="62" t="str">
        <f>IF(ISERROR(MID(J208,21+FIND("gestion des déchets:",J208,1),3)),"",MID(J208,21+FIND("gestion des déchets:",J208,1),3))</f>
        <v>oui</v>
      </c>
      <c r="U208" s="62" t="str">
        <f>IF(ISERROR(MID(J208,17+FIND("l'écoconception:",J208,1),3)),"",MID(J208,17+FIND("l'écoconception:",J208,1),3))</f>
        <v>oui</v>
      </c>
      <c r="V208" s="62" t="str">
        <f>IF(ISERROR(MID(J208,20+FIND("former ou recruter:",J208,1),3)),"",MID(J208,20+FIND("former ou recruter:",J208,1),3))</f>
        <v/>
      </c>
      <c r="W208" s="63"/>
      <c r="X208" s="41"/>
      <c r="Y208" s="41"/>
      <c r="Z208" s="41" t="s">
        <v>661</v>
      </c>
      <c r="AA208" s="41" t="s">
        <v>1226</v>
      </c>
      <c r="AB208" s="41"/>
      <c r="AC208" s="43">
        <v>45267</v>
      </c>
      <c r="AD208" s="72" t="s">
        <v>1001</v>
      </c>
      <c r="AE208" s="90" t="s">
        <v>73</v>
      </c>
      <c r="AF208" s="88" t="str">
        <f>IF(ISNA(VLOOKUP(E208,Tableau13[[SIRET]:[Statut de la mise en relation]],6,FALSE)),"",VLOOKUP(E208,Tableau13[[SIRET]:[Statut de la mise en relation]],6,FALSE))</f>
        <v>Pas d’aide</v>
      </c>
      <c r="AG208" s="88"/>
      <c r="AH208" s="33"/>
      <c r="AI208" s="33"/>
      <c r="AJ208" s="33"/>
      <c r="AK208" s="39"/>
      <c r="AL208" s="39"/>
      <c r="AM208" s="40"/>
    </row>
    <row r="209" spans="1:39" ht="16.5" customHeight="1">
      <c r="A209" s="30">
        <v>45267</v>
      </c>
      <c r="B209" s="73" t="s">
        <v>1531</v>
      </c>
      <c r="C209" s="31" t="s">
        <v>1532</v>
      </c>
      <c r="D209" s="31" t="s">
        <v>1532</v>
      </c>
      <c r="E209" s="32">
        <v>43827469800044</v>
      </c>
      <c r="F209" s="33" t="s">
        <v>1533</v>
      </c>
      <c r="G209" s="50" t="s">
        <v>1534</v>
      </c>
      <c r="H209" s="35">
        <v>477575846</v>
      </c>
      <c r="I209" s="31" t="s">
        <v>552</v>
      </c>
      <c r="J209" s="31" t="s">
        <v>1535</v>
      </c>
      <c r="K209" s="33" t="s">
        <v>433</v>
      </c>
      <c r="L209" s="33"/>
      <c r="M209" s="41" t="s">
        <v>701</v>
      </c>
      <c r="N209" s="42" t="str">
        <f>MID(J209,12,8)</f>
        <v xml:space="preserve">unknown </v>
      </c>
      <c r="O209" s="62" t="str">
        <f>IF(ISERROR(MID(J209,24+FIND("impact environnemental:",J209,1),3)),"",MID(J209,24+FIND("impact environnemental:",J209,1),3))</f>
        <v>non</v>
      </c>
      <c r="P209" s="62" t="str">
        <f>IF(ISERROR(MID(J209,25+FIND("performance énergétique:",J209,1),3)),"",MID(J209,25+FIND("performance énergétique:",J209,1),3))</f>
        <v>non</v>
      </c>
      <c r="Q209" s="62" t="str">
        <f>IF(ISERROR(MID(J209,20+FIND("consommation d'eau:",J209,1),3)),"",MID(J209,20+FIND("consommation d'eau:",J209,1),3))</f>
        <v>non</v>
      </c>
      <c r="R209" s="62" t="str">
        <f>IF(ISERROR(MID(J209,22+FIND("rénover mon bâtiment:",J209,1),3)),"",MID(J209,22+FIND("rénover mon bâtiment:",J209,1),3))</f>
        <v/>
      </c>
      <c r="S209" s="62" t="str">
        <f>IF(ISERROR(MID(J209,21+FIND("la mobilité durable:",J209,1),3)),"",MID(J209,21+FIND("la mobilité durable:",J209,1),3))</f>
        <v/>
      </c>
      <c r="T209" s="62" t="str">
        <f>IF(ISERROR(MID(J209,21+FIND("gestion des déchets:",J209,1),3)),"",MID(J209,21+FIND("gestion des déchets:",J209,1),3))</f>
        <v>oui</v>
      </c>
      <c r="U209" s="62" t="str">
        <f>IF(ISERROR(MID(J209,17+FIND("l'écoconception:",J209,1),3)),"",MID(J209,17+FIND("l'écoconception:",J209,1),3))</f>
        <v>non</v>
      </c>
      <c r="V209" s="62" t="str">
        <f>IF(ISERROR(MID(J209,20+FIND("former ou recruter:",J209,1),3)),"",MID(J209,20+FIND("former ou recruter:",J209,1),3))</f>
        <v/>
      </c>
      <c r="W209" s="63"/>
      <c r="X209" s="41"/>
      <c r="Y209" s="41"/>
      <c r="Z209" s="41" t="s">
        <v>1484</v>
      </c>
      <c r="AA209" s="41"/>
      <c r="AB209" s="41"/>
      <c r="AC209" s="43">
        <v>45271</v>
      </c>
      <c r="AD209" s="72" t="s">
        <v>1001</v>
      </c>
      <c r="AE209" s="90" t="s">
        <v>73</v>
      </c>
      <c r="AF209" s="88" t="str">
        <f>IF(ISNA(VLOOKUP(E209,Tableau13[[SIRET]:[Statut de la mise en relation]],6,FALSE)),"",VLOOKUP(E209,Tableau13[[SIRET]:[Statut de la mise en relation]],6,FALSE))</f>
        <v/>
      </c>
      <c r="AG209" s="88"/>
      <c r="AH209" s="33"/>
      <c r="AI209" s="33"/>
      <c r="AJ209" s="33"/>
      <c r="AK209" s="39"/>
      <c r="AL209" s="39"/>
      <c r="AM209" s="40"/>
    </row>
    <row r="210" spans="1:39" ht="16.5" customHeight="1">
      <c r="A210" s="30">
        <v>45267</v>
      </c>
      <c r="B210" s="31" t="s">
        <v>1536</v>
      </c>
      <c r="C210" s="31" t="s">
        <v>1537</v>
      </c>
      <c r="D210" s="31" t="s">
        <v>1538</v>
      </c>
      <c r="E210" s="32">
        <v>8789030007200010</v>
      </c>
      <c r="F210" s="33" t="s">
        <v>1539</v>
      </c>
      <c r="G210" s="50" t="s">
        <v>1540</v>
      </c>
      <c r="H210" s="35">
        <v>624183314</v>
      </c>
      <c r="I210" s="31" t="s">
        <v>552</v>
      </c>
      <c r="J210" s="31" t="s">
        <v>1541</v>
      </c>
      <c r="K210" s="33" t="s">
        <v>433</v>
      </c>
      <c r="L210" s="33"/>
      <c r="M210" s="41" t="s">
        <v>701</v>
      </c>
      <c r="N210" s="42" t="str">
        <f>MID(J210,12,8)</f>
        <v xml:space="preserve">unknown </v>
      </c>
      <c r="O210" s="62" t="str">
        <f>IF(ISERROR(MID(J210,24+FIND("impact environnemental:",J210,1),3)),"",MID(J210,24+FIND("impact environnemental:",J210,1),3))</f>
        <v>oui</v>
      </c>
      <c r="P210" s="62" t="str">
        <f>IF(ISERROR(MID(J210,25+FIND("performance énergétique:",J210,1),3)),"",MID(J210,25+FIND("performance énergétique:",J210,1),3))</f>
        <v>oui</v>
      </c>
      <c r="Q210" s="62" t="str">
        <f>IF(ISERROR(MID(J210,20+FIND("consommation d'eau:",J210,1),3)),"",MID(J210,20+FIND("consommation d'eau:",J210,1),3))</f>
        <v>non</v>
      </c>
      <c r="R210" s="62" t="str">
        <f>IF(ISERROR(MID(J210,22+FIND("rénover mon bâtiment:",J210,1),3)),"",MID(J210,22+FIND("rénover mon bâtiment:",J210,1),3))</f>
        <v/>
      </c>
      <c r="S210" s="62" t="str">
        <f>IF(ISERROR(MID(J210,21+FIND("la mobilité durable:",J210,1),3)),"",MID(J210,21+FIND("la mobilité durable:",J210,1),3))</f>
        <v/>
      </c>
      <c r="T210" s="62" t="str">
        <f>IF(ISERROR(MID(J210,21+FIND("gestion des déchets:",J210,1),3)),"",MID(J210,21+FIND("gestion des déchets:",J210,1),3))</f>
        <v>oui</v>
      </c>
      <c r="U210" s="62" t="str">
        <f>IF(ISERROR(MID(J210,17+FIND("l'écoconception:",J210,1),3)),"",MID(J210,17+FIND("l'écoconception:",J210,1),3))</f>
        <v>non</v>
      </c>
      <c r="V210" s="62" t="str">
        <f>IF(ISERROR(MID(J210,20+FIND("former ou recruter:",J210,1),3)),"",MID(J210,20+FIND("former ou recruter:",J210,1),3))</f>
        <v/>
      </c>
      <c r="W210" s="63"/>
      <c r="X210" s="41"/>
      <c r="Y210" s="41"/>
      <c r="Z210" s="41" t="s">
        <v>1484</v>
      </c>
      <c r="AA210" s="41"/>
      <c r="AB210" s="41"/>
      <c r="AC210" s="43">
        <v>45271</v>
      </c>
      <c r="AD210" s="72" t="s">
        <v>1001</v>
      </c>
      <c r="AE210" s="90" t="s">
        <v>73</v>
      </c>
      <c r="AF210" s="88" t="str">
        <f>IF(ISNA(VLOOKUP(E210,Tableau13[[SIRET]:[Statut de la mise en relation]],6,FALSE)),"",VLOOKUP(E210,Tableau13[[SIRET]:[Statut de la mise en relation]],6,FALSE))</f>
        <v/>
      </c>
      <c r="AG210" s="88"/>
      <c r="AH210" s="33"/>
      <c r="AI210" s="33"/>
      <c r="AJ210" s="33"/>
      <c r="AK210" s="39"/>
      <c r="AL210" s="39"/>
      <c r="AM210" s="40"/>
    </row>
    <row r="211" spans="1:39" ht="16.5" customHeight="1">
      <c r="A211" s="30">
        <v>45267</v>
      </c>
      <c r="B211" s="31" t="s">
        <v>1542</v>
      </c>
      <c r="C211" s="31" t="s">
        <v>1543</v>
      </c>
      <c r="D211" s="31" t="s">
        <v>1544</v>
      </c>
      <c r="E211" s="32">
        <v>82950981900019</v>
      </c>
      <c r="F211" s="33" t="s">
        <v>1545</v>
      </c>
      <c r="G211" s="50" t="s">
        <v>1546</v>
      </c>
      <c r="H211" s="35">
        <v>612364068</v>
      </c>
      <c r="I211" s="31" t="s">
        <v>552</v>
      </c>
      <c r="J211" s="31" t="s">
        <v>1547</v>
      </c>
      <c r="K211" s="33" t="s">
        <v>433</v>
      </c>
      <c r="L211" s="33"/>
      <c r="M211" s="41" t="s">
        <v>701</v>
      </c>
      <c r="N211" s="42" t="str">
        <f>MID(J211,12,8)</f>
        <v xml:space="preserve">unknown </v>
      </c>
      <c r="O211" s="62" t="str">
        <f>IF(ISERROR(MID(J211,24+FIND("impact environnemental:",J211,1),3)),"",MID(J211,24+FIND("impact environnemental:",J211,1),3))</f>
        <v>oui</v>
      </c>
      <c r="P211" s="62" t="str">
        <f>IF(ISERROR(MID(J211,25+FIND("performance énergétique:",J211,1),3)),"",MID(J211,25+FIND("performance énergétique:",J211,1),3))</f>
        <v>oui</v>
      </c>
      <c r="Q211" s="62" t="str">
        <f>IF(ISERROR(MID(J211,20+FIND("consommation d'eau:",J211,1),3)),"",MID(J211,20+FIND("consommation d'eau:",J211,1),3))</f>
        <v>non</v>
      </c>
      <c r="R211" s="62" t="str">
        <f>IF(ISERROR(MID(J211,22+FIND("rénover mon bâtiment:",J211,1),3)),"",MID(J211,22+FIND("rénover mon bâtiment:",J211,1),3))</f>
        <v/>
      </c>
      <c r="S211" s="62" t="str">
        <f>IF(ISERROR(MID(J211,21+FIND("la mobilité durable:",J211,1),3)),"",MID(J211,21+FIND("la mobilité durable:",J211,1),3))</f>
        <v/>
      </c>
      <c r="T211" s="62" t="str">
        <f>IF(ISERROR(MID(J211,21+FIND("gestion des déchets:",J211,1),3)),"",MID(J211,21+FIND("gestion des déchets:",J211,1),3))</f>
        <v>oui</v>
      </c>
      <c r="U211" s="62" t="str">
        <f>IF(ISERROR(MID(J211,17+FIND("l'écoconception:",J211,1),3)),"",MID(J211,17+FIND("l'écoconception:",J211,1),3))</f>
        <v>oui</v>
      </c>
      <c r="V211" s="62" t="str">
        <f>IF(ISERROR(MID(J211,20+FIND("former ou recruter:",J211,1),3)),"",MID(J211,20+FIND("former ou recruter:",J211,1),3))</f>
        <v/>
      </c>
      <c r="W211" s="63"/>
      <c r="X211" s="41"/>
      <c r="Y211" s="41"/>
      <c r="Z211" s="41" t="s">
        <v>1484</v>
      </c>
      <c r="AA211" s="41"/>
      <c r="AB211" s="41"/>
      <c r="AC211" s="43">
        <v>45271</v>
      </c>
      <c r="AD211" s="72" t="s">
        <v>1001</v>
      </c>
      <c r="AE211" s="90" t="s">
        <v>73</v>
      </c>
      <c r="AF211" s="88" t="str">
        <f>IF(ISNA(VLOOKUP(E211,Tableau13[[SIRET]:[Statut de la mise en relation]],6,FALSE)),"",VLOOKUP(E211,Tableau13[[SIRET]:[Statut de la mise en relation]],6,FALSE))</f>
        <v>Pris en charge</v>
      </c>
      <c r="AG211" s="88"/>
      <c r="AH211" s="33"/>
      <c r="AI211" s="33"/>
      <c r="AJ211" s="33"/>
      <c r="AK211" s="39"/>
      <c r="AL211" s="39"/>
      <c r="AM211" s="40"/>
    </row>
    <row r="212" spans="1:39" ht="16.5" customHeight="1">
      <c r="A212" s="30">
        <v>45267</v>
      </c>
      <c r="B212" s="73" t="s">
        <v>1548</v>
      </c>
      <c r="C212" s="31" t="s">
        <v>1549</v>
      </c>
      <c r="D212" s="31" t="s">
        <v>1550</v>
      </c>
      <c r="E212" s="32">
        <v>83439625100029</v>
      </c>
      <c r="F212" s="33" t="s">
        <v>1551</v>
      </c>
      <c r="G212" s="50" t="s">
        <v>1552</v>
      </c>
      <c r="H212" s="35">
        <v>620429505</v>
      </c>
      <c r="I212" s="31" t="s">
        <v>552</v>
      </c>
      <c r="J212" s="31" t="s">
        <v>1553</v>
      </c>
      <c r="K212" s="33" t="s">
        <v>433</v>
      </c>
      <c r="L212" s="33"/>
      <c r="M212" s="41" t="s">
        <v>701</v>
      </c>
      <c r="N212" s="42" t="str">
        <f>MID(J212,12,8)</f>
        <v xml:space="preserve">precise </v>
      </c>
      <c r="O212" s="62" t="str">
        <f>IF(ISERROR(MID(J212,24+FIND("impact environnemental:",J212,1),3)),"",MID(J212,24+FIND("impact environnemental:",J212,1),3))</f>
        <v>non</v>
      </c>
      <c r="P212" s="62" t="str">
        <f>IF(ISERROR(MID(J212,25+FIND("performance énergétique:",J212,1),3)),"",MID(J212,25+FIND("performance énergétique:",J212,1),3))</f>
        <v>non</v>
      </c>
      <c r="Q212" s="62" t="str">
        <f>IF(ISERROR(MID(J212,20+FIND("consommation d'eau:",J212,1),3)),"",MID(J212,20+FIND("consommation d'eau:",J212,1),3))</f>
        <v>non</v>
      </c>
      <c r="R212" s="62" t="str">
        <f>IF(ISERROR(MID(J212,22+FIND("rénover mon bâtiment:",J212,1),3)),"",MID(J212,22+FIND("rénover mon bâtiment:",J212,1),3))</f>
        <v>non</v>
      </c>
      <c r="S212" s="62" t="str">
        <f>IF(ISERROR(MID(J212,21+FIND("la mobilité durable:",J212,1),3)),"",MID(J212,21+FIND("la mobilité durable:",J212,1),3))</f>
        <v>oui</v>
      </c>
      <c r="T212" s="62" t="str">
        <f>IF(ISERROR(MID(J212,21+FIND("gestion des déchets:",J212,1),3)),"",MID(J212,21+FIND("gestion des déchets:",J212,1),3))</f>
        <v>non</v>
      </c>
      <c r="U212" s="62" t="str">
        <f>IF(ISERROR(MID(J212,17+FIND("l'écoconception:",J212,1),3)),"",MID(J212,17+FIND("l'écoconception:",J212,1),3))</f>
        <v>non</v>
      </c>
      <c r="V212" s="62" t="str">
        <f>IF(ISERROR(MID(J212,20+FIND("former ou recruter:",J212,1),3)),"",MID(J212,20+FIND("former ou recruter:",J212,1),3))</f>
        <v>non</v>
      </c>
      <c r="W212" s="63"/>
      <c r="X212" s="41"/>
      <c r="Y212" s="41"/>
      <c r="Z212" s="41" t="s">
        <v>1484</v>
      </c>
      <c r="AA212" s="41" t="s">
        <v>1520</v>
      </c>
      <c r="AB212" s="41"/>
      <c r="AC212" s="43">
        <v>45271</v>
      </c>
      <c r="AD212" s="72" t="s">
        <v>1001</v>
      </c>
      <c r="AE212" s="90" t="s">
        <v>73</v>
      </c>
      <c r="AF212" s="88" t="str">
        <f>IF(ISNA(VLOOKUP(E212,Tableau13[[SIRET]:[Statut de la mise en relation]],6,FALSE)),"",VLOOKUP(E212,Tableau13[[SIRET]:[Statut de la mise en relation]],6,FALSE))</f>
        <v>Refusé</v>
      </c>
      <c r="AG212" s="88"/>
      <c r="AH212" s="33" t="s">
        <v>1227</v>
      </c>
      <c r="AI212" s="33"/>
      <c r="AJ212" s="33"/>
      <c r="AK212" s="39"/>
      <c r="AL212" s="39"/>
      <c r="AM212" s="40"/>
    </row>
    <row r="213" spans="1:39" ht="16.5" customHeight="1">
      <c r="A213" s="30">
        <v>45267</v>
      </c>
      <c r="B213" s="31" t="s">
        <v>1554</v>
      </c>
      <c r="C213" s="31" t="s">
        <v>1555</v>
      </c>
      <c r="D213" s="31" t="s">
        <v>1556</v>
      </c>
      <c r="E213" s="32">
        <v>81488490400016</v>
      </c>
      <c r="F213" s="33" t="s">
        <v>1557</v>
      </c>
      <c r="G213" s="50" t="s">
        <v>699</v>
      </c>
      <c r="H213" s="35">
        <v>679654487</v>
      </c>
      <c r="I213" s="31" t="s">
        <v>552</v>
      </c>
      <c r="J213" s="31" t="s">
        <v>1558</v>
      </c>
      <c r="K213" s="33" t="s">
        <v>433</v>
      </c>
      <c r="L213" s="33"/>
      <c r="M213" s="41" t="s">
        <v>701</v>
      </c>
      <c r="N213" s="42" t="str">
        <f>MID(J213,12,8)</f>
        <v xml:space="preserve">unknown </v>
      </c>
      <c r="O213" s="62" t="str">
        <f>IF(ISERROR(MID(J213,24+FIND("impact environnemental:",J213,1),3)),"",MID(J213,24+FIND("impact environnemental:",J213,1),3))</f>
        <v>oui</v>
      </c>
      <c r="P213" s="62" t="str">
        <f>IF(ISERROR(MID(J213,25+FIND("performance énergétique:",J213,1),3)),"",MID(J213,25+FIND("performance énergétique:",J213,1),3))</f>
        <v>oui</v>
      </c>
      <c r="Q213" s="62" t="str">
        <f>IF(ISERROR(MID(J213,20+FIND("consommation d'eau:",J213,1),3)),"",MID(J213,20+FIND("consommation d'eau:",J213,1),3))</f>
        <v>oui</v>
      </c>
      <c r="R213" s="62" t="str">
        <f>IF(ISERROR(MID(J213,22+FIND("rénover mon bâtiment:",J213,1),3)),"",MID(J213,22+FIND("rénover mon bâtiment:",J213,1),3))</f>
        <v/>
      </c>
      <c r="S213" s="62" t="str">
        <f>IF(ISERROR(MID(J213,21+FIND("la mobilité durable:",J213,1),3)),"",MID(J213,21+FIND("la mobilité durable:",J213,1),3))</f>
        <v/>
      </c>
      <c r="T213" s="62" t="str">
        <f>IF(ISERROR(MID(J213,21+FIND("gestion des déchets:",J213,1),3)),"",MID(J213,21+FIND("gestion des déchets:",J213,1),3))</f>
        <v>oui</v>
      </c>
      <c r="U213" s="62" t="str">
        <f>IF(ISERROR(MID(J213,17+FIND("l'écoconception:",J213,1),3)),"",MID(J213,17+FIND("l'écoconception:",J213,1),3))</f>
        <v>oui</v>
      </c>
      <c r="V213" s="62" t="str">
        <f>IF(ISERROR(MID(J213,20+FIND("former ou recruter:",J213,1),3)),"",MID(J213,20+FIND("former ou recruter:",J213,1),3))</f>
        <v/>
      </c>
      <c r="W213" s="63"/>
      <c r="X213" s="41"/>
      <c r="Y213" s="41"/>
      <c r="Z213" s="41" t="s">
        <v>1484</v>
      </c>
      <c r="AA213" s="41"/>
      <c r="AB213" s="41"/>
      <c r="AC213" s="43">
        <v>45271</v>
      </c>
      <c r="AD213" s="72" t="s">
        <v>1001</v>
      </c>
      <c r="AE213" s="90" t="s">
        <v>73</v>
      </c>
      <c r="AF213" s="88" t="str">
        <f>IF(ISNA(VLOOKUP(E213,Tableau13[[SIRET]:[Statut de la mise en relation]],6,FALSE)),"",VLOOKUP(E213,Tableau13[[SIRET]:[Statut de la mise en relation]],6,FALSE))</f>
        <v>Aide proposée</v>
      </c>
      <c r="AG213" s="88"/>
      <c r="AH213" s="33"/>
      <c r="AI213" s="33"/>
      <c r="AJ213" s="33"/>
      <c r="AK213" s="39"/>
      <c r="AL213" s="39"/>
      <c r="AM213" s="40"/>
    </row>
    <row r="214" spans="1:39" ht="16.5" customHeight="1">
      <c r="A214" s="30">
        <v>45267</v>
      </c>
      <c r="B214" s="31" t="s">
        <v>1559</v>
      </c>
      <c r="C214" s="31" t="s">
        <v>1560</v>
      </c>
      <c r="D214" s="31" t="s">
        <v>1561</v>
      </c>
      <c r="E214" s="32">
        <v>48792443300013</v>
      </c>
      <c r="F214" s="33" t="s">
        <v>1562</v>
      </c>
      <c r="G214" s="50" t="s">
        <v>1563</v>
      </c>
      <c r="H214" s="35">
        <v>603831700</v>
      </c>
      <c r="I214" s="31" t="s">
        <v>552</v>
      </c>
      <c r="J214" s="31" t="s">
        <v>1564</v>
      </c>
      <c r="K214" s="33" t="s">
        <v>433</v>
      </c>
      <c r="L214" s="33"/>
      <c r="M214" s="41" t="s">
        <v>701</v>
      </c>
      <c r="N214" s="42" t="str">
        <f>MID(J214,12,8)</f>
        <v xml:space="preserve">precise </v>
      </c>
      <c r="O214" s="62" t="str">
        <f>IF(ISERROR(MID(J214,24+FIND("impact environnemental:",J214,1),3)),"",MID(J214,24+FIND("impact environnemental:",J214,1),3))</f>
        <v>non</v>
      </c>
      <c r="P214" s="62" t="str">
        <f>IF(ISERROR(MID(J214,25+FIND("performance énergétique:",J214,1),3)),"",MID(J214,25+FIND("performance énergétique:",J214,1),3))</f>
        <v>non</v>
      </c>
      <c r="Q214" s="62" t="str">
        <f>IF(ISERROR(MID(J214,20+FIND("consommation d'eau:",J214,1),3)),"",MID(J214,20+FIND("consommation d'eau:",J214,1),3))</f>
        <v>non</v>
      </c>
      <c r="R214" s="62" t="str">
        <f>IF(ISERROR(MID(J214,22+FIND("rénover mon bâtiment:",J214,1),3)),"",MID(J214,22+FIND("rénover mon bâtiment:",J214,1),3))</f>
        <v>non</v>
      </c>
      <c r="S214" s="62" t="str">
        <f>IF(ISERROR(MID(J214,21+FIND("la mobilité durable:",J214,1),3)),"",MID(J214,21+FIND("la mobilité durable:",J214,1),3))</f>
        <v>oui</v>
      </c>
      <c r="T214" s="62" t="str">
        <f>IF(ISERROR(MID(J214,21+FIND("gestion des déchets:",J214,1),3)),"",MID(J214,21+FIND("gestion des déchets:",J214,1),3))</f>
        <v>non</v>
      </c>
      <c r="U214" s="62" t="str">
        <f>IF(ISERROR(MID(J214,17+FIND("l'écoconception:",J214,1),3)),"",MID(J214,17+FIND("l'écoconception:",J214,1),3))</f>
        <v>non</v>
      </c>
      <c r="V214" s="62" t="str">
        <f>IF(ISERROR(MID(J214,20+FIND("former ou recruter:",J214,1),3)),"",MID(J214,20+FIND("former ou recruter:",J214,1),3))</f>
        <v>non</v>
      </c>
      <c r="W214" s="63"/>
      <c r="X214" s="41"/>
      <c r="Y214" s="41"/>
      <c r="Z214" s="41" t="s">
        <v>1484</v>
      </c>
      <c r="AA214" s="41"/>
      <c r="AB214" s="41"/>
      <c r="AC214" s="43">
        <v>45271</v>
      </c>
      <c r="AD214" s="72" t="s">
        <v>1001</v>
      </c>
      <c r="AE214" s="90" t="s">
        <v>73</v>
      </c>
      <c r="AF214" s="88" t="str">
        <f>IF(ISNA(VLOOKUP(E214,Tableau13[[SIRET]:[Statut de la mise en relation]],6,FALSE)),"",VLOOKUP(E214,Tableau13[[SIRET]:[Statut de la mise en relation]],6,FALSE))</f>
        <v>Refusé</v>
      </c>
      <c r="AG214" s="88"/>
      <c r="AH214" s="33"/>
      <c r="AI214" s="33"/>
      <c r="AJ214" s="33"/>
      <c r="AK214" s="39"/>
      <c r="AL214" s="39"/>
      <c r="AM214" s="40"/>
    </row>
    <row r="215" spans="1:39" ht="16.5" customHeight="1">
      <c r="A215" s="30">
        <v>45267</v>
      </c>
      <c r="B215" s="31" t="s">
        <v>1565</v>
      </c>
      <c r="C215" s="31" t="s">
        <v>1566</v>
      </c>
      <c r="D215" s="31" t="s">
        <v>1567</v>
      </c>
      <c r="E215" s="32">
        <v>82003638200027</v>
      </c>
      <c r="F215" s="33" t="s">
        <v>1568</v>
      </c>
      <c r="G215" s="50" t="s">
        <v>1569</v>
      </c>
      <c r="H215" s="35">
        <v>970735004</v>
      </c>
      <c r="I215" s="31" t="s">
        <v>552</v>
      </c>
      <c r="J215" s="31" t="s">
        <v>1570</v>
      </c>
      <c r="K215" s="33" t="s">
        <v>433</v>
      </c>
      <c r="L215" s="33"/>
      <c r="M215" s="41" t="s">
        <v>701</v>
      </c>
      <c r="N215" s="42" t="str">
        <f>MID(J215,12,8)</f>
        <v xml:space="preserve">unknown </v>
      </c>
      <c r="O215" s="62" t="str">
        <f>IF(ISERROR(MID(J215,24+FIND("impact environnemental:",J215,1),3)),"",MID(J215,24+FIND("impact environnemental:",J215,1),3))</f>
        <v>oui</v>
      </c>
      <c r="P215" s="62" t="str">
        <f>IF(ISERROR(MID(J215,25+FIND("performance énergétique:",J215,1),3)),"",MID(J215,25+FIND("performance énergétique:",J215,1),3))</f>
        <v>oui</v>
      </c>
      <c r="Q215" s="62" t="str">
        <f>IF(ISERROR(MID(J215,20+FIND("consommation d'eau:",J215,1),3)),"",MID(J215,20+FIND("consommation d'eau:",J215,1),3))</f>
        <v>non</v>
      </c>
      <c r="R215" s="62" t="str">
        <f>IF(ISERROR(MID(J215,22+FIND("rénover mon bâtiment:",J215,1),3)),"",MID(J215,22+FIND("rénover mon bâtiment:",J215,1),3))</f>
        <v/>
      </c>
      <c r="S215" s="62" t="str">
        <f>IF(ISERROR(MID(J215,21+FIND("la mobilité durable:",J215,1),3)),"",MID(J215,21+FIND("la mobilité durable:",J215,1),3))</f>
        <v/>
      </c>
      <c r="T215" s="62" t="str">
        <f>IF(ISERROR(MID(J215,21+FIND("gestion des déchets:",J215,1),3)),"",MID(J215,21+FIND("gestion des déchets:",J215,1),3))</f>
        <v>non</v>
      </c>
      <c r="U215" s="62" t="str">
        <f>IF(ISERROR(MID(J215,17+FIND("l'écoconception:",J215,1),3)),"",MID(J215,17+FIND("l'écoconception:",J215,1),3))</f>
        <v>oui</v>
      </c>
      <c r="V215" s="62" t="str">
        <f>IF(ISERROR(MID(J215,20+FIND("former ou recruter:",J215,1),3)),"",MID(J215,20+FIND("former ou recruter:",J215,1),3))</f>
        <v/>
      </c>
      <c r="W215" s="63"/>
      <c r="X215" s="41"/>
      <c r="Y215" s="41"/>
      <c r="Z215" s="41" t="s">
        <v>1484</v>
      </c>
      <c r="AA215" s="41"/>
      <c r="AB215" s="41"/>
      <c r="AC215" s="43">
        <v>45271</v>
      </c>
      <c r="AD215" s="72" t="s">
        <v>1001</v>
      </c>
      <c r="AE215" s="90" t="s">
        <v>73</v>
      </c>
      <c r="AF215" s="88" t="str">
        <f>IF(ISNA(VLOOKUP(E215,Tableau13[[SIRET]:[Statut de la mise en relation]],6,FALSE)),"",VLOOKUP(E215,Tableau13[[SIRET]:[Statut de la mise en relation]],6,FALSE))</f>
        <v>Aide proposée</v>
      </c>
      <c r="AG215" s="88"/>
      <c r="AH215" s="33"/>
      <c r="AI215" s="33"/>
      <c r="AJ215" s="33"/>
      <c r="AK215" s="39"/>
      <c r="AL215" s="39"/>
      <c r="AM215" s="40"/>
    </row>
    <row r="216" spans="1:39" ht="16.5" customHeight="1">
      <c r="A216" s="30">
        <v>45267</v>
      </c>
      <c r="B216" s="31" t="s">
        <v>1571</v>
      </c>
      <c r="C216" s="31" t="s">
        <v>1572</v>
      </c>
      <c r="D216" s="31" t="s">
        <v>1286</v>
      </c>
      <c r="E216" s="32">
        <v>52836105800027</v>
      </c>
      <c r="F216" s="33" t="s">
        <v>1573</v>
      </c>
      <c r="G216" s="50" t="s">
        <v>1574</v>
      </c>
      <c r="H216" s="35">
        <v>472109545</v>
      </c>
      <c r="I216" s="31" t="s">
        <v>552</v>
      </c>
      <c r="J216" s="31" t="s">
        <v>1575</v>
      </c>
      <c r="K216" s="33" t="s">
        <v>433</v>
      </c>
      <c r="L216" s="33"/>
      <c r="M216" s="41" t="s">
        <v>701</v>
      </c>
      <c r="N216" s="42" t="str">
        <f>MID(J216,12,8)</f>
        <v xml:space="preserve">unknown </v>
      </c>
      <c r="O216" s="62" t="str">
        <f>IF(ISERROR(MID(J216,24+FIND("impact environnemental:",J216,1),3)),"",MID(J216,24+FIND("impact environnemental:",J216,1),3))</f>
        <v>oui</v>
      </c>
      <c r="P216" s="62" t="str">
        <f>IF(ISERROR(MID(J216,25+FIND("performance énergétique:",J216,1),3)),"",MID(J216,25+FIND("performance énergétique:",J216,1),3))</f>
        <v>non</v>
      </c>
      <c r="Q216" s="62" t="str">
        <f>IF(ISERROR(MID(J216,20+FIND("consommation d'eau:",J216,1),3)),"",MID(J216,20+FIND("consommation d'eau:",J216,1),3))</f>
        <v>non</v>
      </c>
      <c r="R216" s="62" t="str">
        <f>IF(ISERROR(MID(J216,22+FIND("rénover mon bâtiment:",J216,1),3)),"",MID(J216,22+FIND("rénover mon bâtiment:",J216,1),3))</f>
        <v/>
      </c>
      <c r="S216" s="62" t="str">
        <f>IF(ISERROR(MID(J216,21+FIND("la mobilité durable:",J216,1),3)),"",MID(J216,21+FIND("la mobilité durable:",J216,1),3))</f>
        <v/>
      </c>
      <c r="T216" s="62" t="str">
        <f>IF(ISERROR(MID(J216,21+FIND("gestion des déchets:",J216,1),3)),"",MID(J216,21+FIND("gestion des déchets:",J216,1),3))</f>
        <v>oui</v>
      </c>
      <c r="U216" s="62" t="str">
        <f>IF(ISERROR(MID(J216,17+FIND("l'écoconception:",J216,1),3)),"",MID(J216,17+FIND("l'écoconception:",J216,1),3))</f>
        <v>oui</v>
      </c>
      <c r="V216" s="62" t="str">
        <f>IF(ISERROR(MID(J216,20+FIND("former ou recruter:",J216,1),3)),"",MID(J216,20+FIND("former ou recruter:",J216,1),3))</f>
        <v/>
      </c>
      <c r="W216" s="63"/>
      <c r="X216" s="41"/>
      <c r="Y216" s="41"/>
      <c r="Z216" s="41" t="s">
        <v>1484</v>
      </c>
      <c r="AA216" s="41" t="s">
        <v>1576</v>
      </c>
      <c r="AB216" s="41"/>
      <c r="AC216" s="43">
        <v>45271</v>
      </c>
      <c r="AD216" s="72" t="s">
        <v>1001</v>
      </c>
      <c r="AE216" s="90" t="s">
        <v>73</v>
      </c>
      <c r="AF216" s="88" t="str">
        <f>IF(ISNA(VLOOKUP(E216,Tableau13[[SIRET]:[Statut de la mise en relation]],6,FALSE)),"",VLOOKUP(E216,Tableau13[[SIRET]:[Statut de la mise en relation]],6,FALSE))</f>
        <v>Aide proposée</v>
      </c>
      <c r="AG216" s="88"/>
      <c r="AH216" s="33"/>
      <c r="AI216" s="33"/>
      <c r="AJ216" s="33"/>
      <c r="AK216" s="39"/>
      <c r="AL216" s="39"/>
      <c r="AM216" s="40"/>
    </row>
    <row r="217" spans="1:39" ht="16.5" customHeight="1">
      <c r="A217" s="30">
        <v>45267</v>
      </c>
      <c r="B217" s="31" t="s">
        <v>1577</v>
      </c>
      <c r="C217" s="31" t="s">
        <v>1578</v>
      </c>
      <c r="D217" s="31" t="s">
        <v>1579</v>
      </c>
      <c r="E217" s="32">
        <v>32839403600102</v>
      </c>
      <c r="F217" s="33" t="s">
        <v>1580</v>
      </c>
      <c r="G217" s="50" t="s">
        <v>1581</v>
      </c>
      <c r="H217" s="35">
        <v>678096811</v>
      </c>
      <c r="I217" s="31" t="s">
        <v>552</v>
      </c>
      <c r="J217" s="31" t="s">
        <v>1582</v>
      </c>
      <c r="K217" s="33" t="s">
        <v>433</v>
      </c>
      <c r="L217" s="33"/>
      <c r="M217" s="41" t="s">
        <v>701</v>
      </c>
      <c r="N217" s="42" t="str">
        <f>MID(J217,12,8)</f>
        <v xml:space="preserve">precise </v>
      </c>
      <c r="O217" s="62" t="str">
        <f>IF(ISERROR(MID(J217,24+FIND("impact environnemental:",J217,1),3)),"",MID(J217,24+FIND("impact environnemental:",J217,1),3))</f>
        <v>non</v>
      </c>
      <c r="P217" s="62" t="str">
        <f>IF(ISERROR(MID(J217,25+FIND("performance énergétique:",J217,1),3)),"",MID(J217,25+FIND("performance énergétique:",J217,1),3))</f>
        <v>non</v>
      </c>
      <c r="Q217" s="62" t="str">
        <f>IF(ISERROR(MID(J217,20+FIND("consommation d'eau:",J217,1),3)),"",MID(J217,20+FIND("consommation d'eau:",J217,1),3))</f>
        <v>non</v>
      </c>
      <c r="R217" s="62" t="str">
        <f>IF(ISERROR(MID(J217,22+FIND("rénover mon bâtiment:",J217,1),3)),"",MID(J217,22+FIND("rénover mon bâtiment:",J217,1),3))</f>
        <v>non</v>
      </c>
      <c r="S217" s="62" t="str">
        <f>IF(ISERROR(MID(J217,21+FIND("la mobilité durable:",J217,1),3)),"",MID(J217,21+FIND("la mobilité durable:",J217,1),3))</f>
        <v>oui</v>
      </c>
      <c r="T217" s="62" t="str">
        <f>IF(ISERROR(MID(J217,21+FIND("gestion des déchets:",J217,1),3)),"",MID(J217,21+FIND("gestion des déchets:",J217,1),3))</f>
        <v>non</v>
      </c>
      <c r="U217" s="62" t="str">
        <f>IF(ISERROR(MID(J217,17+FIND("l'écoconception:",J217,1),3)),"",MID(J217,17+FIND("l'écoconception:",J217,1),3))</f>
        <v>non</v>
      </c>
      <c r="V217" s="62" t="str">
        <f>IF(ISERROR(MID(J217,20+FIND("former ou recruter:",J217,1),3)),"",MID(J217,20+FIND("former ou recruter:",J217,1),3))</f>
        <v>non</v>
      </c>
      <c r="W217" s="63"/>
      <c r="X217" s="41"/>
      <c r="Y217" s="41"/>
      <c r="Z217" s="41" t="s">
        <v>1484</v>
      </c>
      <c r="AA217" s="41" t="s">
        <v>1576</v>
      </c>
      <c r="AB217" s="41"/>
      <c r="AC217" s="43">
        <v>45271</v>
      </c>
      <c r="AD217" s="72" t="s">
        <v>1001</v>
      </c>
      <c r="AE217" s="90" t="s">
        <v>73</v>
      </c>
      <c r="AF217" s="88" t="str">
        <f>IF(ISNA(VLOOKUP(E217,Tableau13[[SIRET]:[Statut de la mise en relation]],6,FALSE)),"",VLOOKUP(E217,Tableau13[[SIRET]:[Statut de la mise en relation]],6,FALSE))</f>
        <v>Pris en charge</v>
      </c>
      <c r="AG217" s="88"/>
      <c r="AH217" s="33"/>
      <c r="AI217" s="33"/>
      <c r="AJ217" s="33"/>
      <c r="AK217" s="39"/>
      <c r="AL217" s="39"/>
      <c r="AM217" s="40"/>
    </row>
    <row r="218" spans="1:39" ht="16.5" customHeight="1">
      <c r="A218" s="30">
        <v>45267</v>
      </c>
      <c r="B218" s="31" t="s">
        <v>1583</v>
      </c>
      <c r="C218" s="31" t="s">
        <v>1584</v>
      </c>
      <c r="D218" s="31" t="s">
        <v>1585</v>
      </c>
      <c r="E218" s="32">
        <v>18009006000393</v>
      </c>
      <c r="F218" s="33" t="s">
        <v>1586</v>
      </c>
      <c r="G218" s="50" t="s">
        <v>1587</v>
      </c>
      <c r="H218" s="35">
        <v>632777110</v>
      </c>
      <c r="I218" s="31" t="s">
        <v>552</v>
      </c>
      <c r="J218" s="31" t="s">
        <v>1588</v>
      </c>
      <c r="K218" s="33" t="s">
        <v>433</v>
      </c>
      <c r="L218" s="33"/>
      <c r="M218" s="41" t="s">
        <v>701</v>
      </c>
      <c r="N218" s="42" t="str">
        <f>MID(J218,12,8)</f>
        <v xml:space="preserve">precise </v>
      </c>
      <c r="O218" s="62" t="str">
        <f>IF(ISERROR(MID(J218,24+FIND("impact environnemental:",J218,1),3)),"",MID(J218,24+FIND("impact environnemental:",J218,1),3))</f>
        <v>non</v>
      </c>
      <c r="P218" s="62" t="str">
        <f>IF(ISERROR(MID(J218,25+FIND("performance énergétique:",J218,1),3)),"",MID(J218,25+FIND("performance énergétique:",J218,1),3))</f>
        <v>non</v>
      </c>
      <c r="Q218" s="62" t="str">
        <f>IF(ISERROR(MID(J218,20+FIND("consommation d'eau:",J218,1),3)),"",MID(J218,20+FIND("consommation d'eau:",J218,1),3))</f>
        <v>non</v>
      </c>
      <c r="R218" s="62" t="str">
        <f>IF(ISERROR(MID(J218,22+FIND("rénover mon bâtiment:",J218,1),3)),"",MID(J218,22+FIND("rénover mon bâtiment:",J218,1),3))</f>
        <v>non</v>
      </c>
      <c r="S218" s="62" t="str">
        <f>IF(ISERROR(MID(J218,21+FIND("la mobilité durable:",J218,1),3)),"",MID(J218,21+FIND("la mobilité durable:",J218,1),3))</f>
        <v>oui</v>
      </c>
      <c r="T218" s="62" t="str">
        <f>IF(ISERROR(MID(J218,21+FIND("gestion des déchets:",J218,1),3)),"",MID(J218,21+FIND("gestion des déchets:",J218,1),3))</f>
        <v>non</v>
      </c>
      <c r="U218" s="62" t="str">
        <f>IF(ISERROR(MID(J218,17+FIND("l'écoconception:",J218,1),3)),"",MID(J218,17+FIND("l'écoconception:",J218,1),3))</f>
        <v>non</v>
      </c>
      <c r="V218" s="62" t="str">
        <f>IF(ISERROR(MID(J218,20+FIND("former ou recruter:",J218,1),3)),"",MID(J218,20+FIND("former ou recruter:",J218,1),3))</f>
        <v>non</v>
      </c>
      <c r="W218" s="63"/>
      <c r="X218" s="41"/>
      <c r="Y218" s="41"/>
      <c r="Z218" s="41" t="s">
        <v>1484</v>
      </c>
      <c r="AA218" s="41" t="s">
        <v>1576</v>
      </c>
      <c r="AB218" s="41"/>
      <c r="AC218" s="43">
        <v>45271</v>
      </c>
      <c r="AD218" s="72" t="s">
        <v>1001</v>
      </c>
      <c r="AE218" s="90" t="s">
        <v>73</v>
      </c>
      <c r="AF218" s="88" t="str">
        <f>IF(ISNA(VLOOKUP(E218,Tableau13[[SIRET]:[Statut de la mise en relation]],6,FALSE)),"",VLOOKUP(E218,Tableau13[[SIRET]:[Statut de la mise en relation]],6,FALSE))</f>
        <v/>
      </c>
      <c r="AG218" s="88"/>
      <c r="AH218" s="33"/>
      <c r="AI218" s="33"/>
      <c r="AJ218" s="33"/>
      <c r="AK218" s="39"/>
      <c r="AL218" s="39"/>
      <c r="AM218" s="40"/>
    </row>
    <row r="219" spans="1:39" ht="16.5" customHeight="1">
      <c r="A219" s="30">
        <v>45267</v>
      </c>
      <c r="B219" s="31" t="s">
        <v>1589</v>
      </c>
      <c r="C219" s="31" t="s">
        <v>1590</v>
      </c>
      <c r="D219" s="31" t="s">
        <v>1591</v>
      </c>
      <c r="E219" s="32">
        <v>48758188600040</v>
      </c>
      <c r="F219" s="33" t="s">
        <v>1592</v>
      </c>
      <c r="G219" s="50" t="s">
        <v>1593</v>
      </c>
      <c r="H219" s="35">
        <v>33231869400</v>
      </c>
      <c r="I219" s="31" t="s">
        <v>552</v>
      </c>
      <c r="J219" s="31" t="s">
        <v>1594</v>
      </c>
      <c r="K219" s="33" t="s">
        <v>433</v>
      </c>
      <c r="L219" s="33"/>
      <c r="M219" s="41" t="s">
        <v>701</v>
      </c>
      <c r="N219" s="42" t="str">
        <f>MID(J219,12,8)</f>
        <v xml:space="preserve">precise </v>
      </c>
      <c r="O219" s="62" t="str">
        <f>IF(ISERROR(MID(J219,24+FIND("impact environnemental:",J219,1),3)),"",MID(J219,24+FIND("impact environnemental:",J219,1),3))</f>
        <v>non</v>
      </c>
      <c r="P219" s="62" t="str">
        <f>IF(ISERROR(MID(J219,25+FIND("performance énergétique:",J219,1),3)),"",MID(J219,25+FIND("performance énergétique:",J219,1),3))</f>
        <v>non</v>
      </c>
      <c r="Q219" s="62" t="str">
        <f>IF(ISERROR(MID(J219,20+FIND("consommation d'eau:",J219,1),3)),"",MID(J219,20+FIND("consommation d'eau:",J219,1),3))</f>
        <v>non</v>
      </c>
      <c r="R219" s="62" t="str">
        <f>IF(ISERROR(MID(J219,22+FIND("rénover mon bâtiment:",J219,1),3)),"",MID(J219,22+FIND("rénover mon bâtiment:",J219,1),3))</f>
        <v>non</v>
      </c>
      <c r="S219" s="62" t="str">
        <f>IF(ISERROR(MID(J219,21+FIND("la mobilité durable:",J219,1),3)),"",MID(J219,21+FIND("la mobilité durable:",J219,1),3))</f>
        <v>oui</v>
      </c>
      <c r="T219" s="62" t="str">
        <f>IF(ISERROR(MID(J219,21+FIND("gestion des déchets:",J219,1),3)),"",MID(J219,21+FIND("gestion des déchets:",J219,1),3))</f>
        <v>non</v>
      </c>
      <c r="U219" s="62" t="str">
        <f>IF(ISERROR(MID(J219,17+FIND("l'écoconception:",J219,1),3)),"",MID(J219,17+FIND("l'écoconception:",J219,1),3))</f>
        <v>non</v>
      </c>
      <c r="V219" s="62" t="str">
        <f>IF(ISERROR(MID(J219,20+FIND("former ou recruter:",J219,1),3)),"",MID(J219,20+FIND("former ou recruter:",J219,1),3))</f>
        <v>non</v>
      </c>
      <c r="W219" s="63"/>
      <c r="X219" s="41"/>
      <c r="Y219" s="41"/>
      <c r="Z219" s="41" t="s">
        <v>1484</v>
      </c>
      <c r="AA219" s="41" t="s">
        <v>1576</v>
      </c>
      <c r="AB219" s="41"/>
      <c r="AC219" s="43">
        <v>45271</v>
      </c>
      <c r="AD219" s="72" t="s">
        <v>1001</v>
      </c>
      <c r="AE219" s="90" t="s">
        <v>73</v>
      </c>
      <c r="AF219" s="88" t="str">
        <f>IF(ISNA(VLOOKUP(E219,Tableau13[[SIRET]:[Statut de la mise en relation]],6,FALSE)),"",VLOOKUP(E219,Tableau13[[SIRET]:[Statut de la mise en relation]],6,FALSE))</f>
        <v/>
      </c>
      <c r="AG219" s="88"/>
      <c r="AH219" s="33" t="s">
        <v>1227</v>
      </c>
      <c r="AI219" s="33"/>
      <c r="AJ219" s="33"/>
      <c r="AK219" s="39"/>
      <c r="AL219" s="39"/>
      <c r="AM219" s="40"/>
    </row>
    <row r="220" spans="1:39" ht="16.5" customHeight="1">
      <c r="A220" s="30">
        <v>45267</v>
      </c>
      <c r="B220" s="31" t="s">
        <v>1595</v>
      </c>
      <c r="C220" s="31" t="s">
        <v>1596</v>
      </c>
      <c r="D220" s="31" t="s">
        <v>1597</v>
      </c>
      <c r="E220" s="32">
        <v>49196695800010</v>
      </c>
      <c r="F220" s="33" t="s">
        <v>1598</v>
      </c>
      <c r="G220" s="50" t="s">
        <v>1599</v>
      </c>
      <c r="H220" s="35">
        <v>33561679320</v>
      </c>
      <c r="I220" s="31" t="s">
        <v>552</v>
      </c>
      <c r="J220" s="31" t="s">
        <v>1600</v>
      </c>
      <c r="K220" s="33" t="s">
        <v>433</v>
      </c>
      <c r="L220" s="33"/>
      <c r="M220" s="41" t="s">
        <v>701</v>
      </c>
      <c r="N220" s="42" t="str">
        <f>MID(J220,12,8)</f>
        <v xml:space="preserve">unknown </v>
      </c>
      <c r="O220" s="62" t="str">
        <f>IF(ISERROR(MID(J220,24+FIND("impact environnemental:",J220,1),3)),"",MID(J220,24+FIND("impact environnemental:",J220,1),3))</f>
        <v>oui</v>
      </c>
      <c r="P220" s="62" t="str">
        <f>IF(ISERROR(MID(J220,25+FIND("performance énergétique:",J220,1),3)),"",MID(J220,25+FIND("performance énergétique:",J220,1),3))</f>
        <v>oui</v>
      </c>
      <c r="Q220" s="62" t="str">
        <f>IF(ISERROR(MID(J220,20+FIND("consommation d'eau:",J220,1),3)),"",MID(J220,20+FIND("consommation d'eau:",J220,1),3))</f>
        <v>oui</v>
      </c>
      <c r="R220" s="62" t="str">
        <f>IF(ISERROR(MID(J220,22+FIND("rénover mon bâtiment:",J220,1),3)),"",MID(J220,22+FIND("rénover mon bâtiment:",J220,1),3))</f>
        <v/>
      </c>
      <c r="S220" s="62" t="str">
        <f>IF(ISERROR(MID(J220,21+FIND("la mobilité durable:",J220,1),3)),"",MID(J220,21+FIND("la mobilité durable:",J220,1),3))</f>
        <v/>
      </c>
      <c r="T220" s="62" t="str">
        <f>IF(ISERROR(MID(J220,21+FIND("gestion des déchets:",J220,1),3)),"",MID(J220,21+FIND("gestion des déchets:",J220,1),3))</f>
        <v>oui</v>
      </c>
      <c r="U220" s="62" t="str">
        <f>IF(ISERROR(MID(J220,17+FIND("l'écoconception:",J220,1),3)),"",MID(J220,17+FIND("l'écoconception:",J220,1),3))</f>
        <v>oui</v>
      </c>
      <c r="V220" s="62" t="str">
        <f>IF(ISERROR(MID(J220,20+FIND("former ou recruter:",J220,1),3)),"",MID(J220,20+FIND("former ou recruter:",J220,1),3))</f>
        <v/>
      </c>
      <c r="W220" s="63"/>
      <c r="X220" s="41"/>
      <c r="Y220" s="41"/>
      <c r="Z220" s="41" t="s">
        <v>1491</v>
      </c>
      <c r="AA220" s="41"/>
      <c r="AB220" s="41"/>
      <c r="AC220" s="43">
        <v>45271</v>
      </c>
      <c r="AD220" s="72" t="s">
        <v>1001</v>
      </c>
      <c r="AE220" s="90" t="s">
        <v>73</v>
      </c>
      <c r="AF220" s="88" t="str">
        <f>IF(ISNA(VLOOKUP(E220,Tableau13[[SIRET]:[Statut de la mise en relation]],6,FALSE)),"",VLOOKUP(E220,Tableau13[[SIRET]:[Statut de la mise en relation]],6,FALSE))</f>
        <v/>
      </c>
      <c r="AG220" s="88"/>
      <c r="AH220" s="33"/>
      <c r="AI220" s="33"/>
      <c r="AJ220" s="33"/>
      <c r="AK220" s="39"/>
      <c r="AL220" s="39"/>
      <c r="AM220" s="40"/>
    </row>
    <row r="221" spans="1:39" ht="16.5" customHeight="1">
      <c r="A221" s="30">
        <v>45267</v>
      </c>
      <c r="B221" s="31" t="s">
        <v>1601</v>
      </c>
      <c r="C221" s="31" t="s">
        <v>1602</v>
      </c>
      <c r="D221" s="31" t="s">
        <v>1603</v>
      </c>
      <c r="E221" s="32">
        <v>85342563500010</v>
      </c>
      <c r="F221" s="33" t="s">
        <v>1604</v>
      </c>
      <c r="G221" s="50" t="s">
        <v>1605</v>
      </c>
      <c r="H221" s="35">
        <v>651079581</v>
      </c>
      <c r="I221" s="31" t="s">
        <v>552</v>
      </c>
      <c r="J221" s="31" t="s">
        <v>1606</v>
      </c>
      <c r="K221" s="33" t="s">
        <v>433</v>
      </c>
      <c r="L221" s="33"/>
      <c r="M221" s="41" t="s">
        <v>701</v>
      </c>
      <c r="N221" s="42" t="str">
        <f>MID(J221,12,8)</f>
        <v xml:space="preserve">unknown </v>
      </c>
      <c r="O221" s="62" t="str">
        <f>IF(ISERROR(MID(J221,24+FIND("impact environnemental:",J221,1),3)),"",MID(J221,24+FIND("impact environnemental:",J221,1),3))</f>
        <v>non</v>
      </c>
      <c r="P221" s="62" t="str">
        <f>IF(ISERROR(MID(J221,25+FIND("performance énergétique:",J221,1),3)),"",MID(J221,25+FIND("performance énergétique:",J221,1),3))</f>
        <v>non</v>
      </c>
      <c r="Q221" s="62" t="str">
        <f>IF(ISERROR(MID(J221,20+FIND("consommation d'eau:",J221,1),3)),"",MID(J221,20+FIND("consommation d'eau:",J221,1),3))</f>
        <v>non</v>
      </c>
      <c r="R221" s="62" t="str">
        <f>IF(ISERROR(MID(J221,22+FIND("rénover mon bâtiment:",J221,1),3)),"",MID(J221,22+FIND("rénover mon bâtiment:",J221,1),3))</f>
        <v/>
      </c>
      <c r="S221" s="62" t="str">
        <f>IF(ISERROR(MID(J221,21+FIND("la mobilité durable:",J221,1),3)),"",MID(J221,21+FIND("la mobilité durable:",J221,1),3))</f>
        <v/>
      </c>
      <c r="T221" s="62" t="str">
        <f>IF(ISERROR(MID(J221,21+FIND("gestion des déchets:",J221,1),3)),"",MID(J221,21+FIND("gestion des déchets:",J221,1),3))</f>
        <v>non</v>
      </c>
      <c r="U221" s="62" t="str">
        <f>IF(ISERROR(MID(J221,17+FIND("l'écoconception:",J221,1),3)),"",MID(J221,17+FIND("l'écoconception:",J221,1),3))</f>
        <v>non</v>
      </c>
      <c r="V221" s="62" t="str">
        <f>IF(ISERROR(MID(J221,20+FIND("former ou recruter:",J221,1),3)),"",MID(J221,20+FIND("former ou recruter:",J221,1),3))</f>
        <v/>
      </c>
      <c r="W221" s="63"/>
      <c r="X221" s="41"/>
      <c r="Y221" s="41"/>
      <c r="Z221" s="41" t="s">
        <v>1491</v>
      </c>
      <c r="AA221" s="41"/>
      <c r="AB221" s="41"/>
      <c r="AC221" s="43">
        <v>45271</v>
      </c>
      <c r="AD221" s="72" t="s">
        <v>1001</v>
      </c>
      <c r="AE221" s="90" t="s">
        <v>73</v>
      </c>
      <c r="AF221" s="88" t="str">
        <f>IF(ISNA(VLOOKUP(E221,Tableau13[[SIRET]:[Statut de la mise en relation]],6,FALSE)),"",VLOOKUP(E221,Tableau13[[SIRET]:[Statut de la mise en relation]],6,FALSE))</f>
        <v>Aide proposée</v>
      </c>
      <c r="AG221" s="88"/>
      <c r="AH221" s="33"/>
      <c r="AI221" s="33"/>
      <c r="AJ221" s="33"/>
      <c r="AK221" s="39"/>
      <c r="AL221" s="39"/>
      <c r="AM221" s="40"/>
    </row>
    <row r="222" spans="1:39" ht="16.5" customHeight="1">
      <c r="A222" s="30">
        <v>45267</v>
      </c>
      <c r="B222" s="31" t="s">
        <v>1607</v>
      </c>
      <c r="C222" s="31" t="s">
        <v>1608</v>
      </c>
      <c r="D222" s="31" t="s">
        <v>1609</v>
      </c>
      <c r="E222" s="32">
        <v>44903412300041</v>
      </c>
      <c r="F222" s="33" t="s">
        <v>1610</v>
      </c>
      <c r="G222" s="50" t="s">
        <v>1611</v>
      </c>
      <c r="H222" s="35">
        <v>788850596</v>
      </c>
      <c r="I222" s="31" t="s">
        <v>552</v>
      </c>
      <c r="J222" s="31" t="s">
        <v>1612</v>
      </c>
      <c r="K222" s="33" t="s">
        <v>433</v>
      </c>
      <c r="L222" s="33"/>
      <c r="M222" s="41" t="s">
        <v>701</v>
      </c>
      <c r="N222" s="42" t="str">
        <f>MID(J222,12,8)</f>
        <v xml:space="preserve">unknown </v>
      </c>
      <c r="O222" s="62" t="str">
        <f>IF(ISERROR(MID(J222,24+FIND("impact environnemental:",J222,1),3)),"",MID(J222,24+FIND("impact environnemental:",J222,1),3))</f>
        <v>oui</v>
      </c>
      <c r="P222" s="62" t="str">
        <f>IF(ISERROR(MID(J222,25+FIND("performance énergétique:",J222,1),3)),"",MID(J222,25+FIND("performance énergétique:",J222,1),3))</f>
        <v>oui</v>
      </c>
      <c r="Q222" s="62" t="str">
        <f>IF(ISERROR(MID(J222,20+FIND("consommation d'eau:",J222,1),3)),"",MID(J222,20+FIND("consommation d'eau:",J222,1),3))</f>
        <v>non</v>
      </c>
      <c r="R222" s="62" t="str">
        <f>IF(ISERROR(MID(J222,22+FIND("rénover mon bâtiment:",J222,1),3)),"",MID(J222,22+FIND("rénover mon bâtiment:",J222,1),3))</f>
        <v/>
      </c>
      <c r="S222" s="62" t="str">
        <f>IF(ISERROR(MID(J222,21+FIND("la mobilité durable:",J222,1),3)),"",MID(J222,21+FIND("la mobilité durable:",J222,1),3))</f>
        <v/>
      </c>
      <c r="T222" s="62" t="str">
        <f>IF(ISERROR(MID(J222,21+FIND("gestion des déchets:",J222,1),3)),"",MID(J222,21+FIND("gestion des déchets:",J222,1),3))</f>
        <v>non</v>
      </c>
      <c r="U222" s="62" t="str">
        <f>IF(ISERROR(MID(J222,17+FIND("l'écoconception:",J222,1),3)),"",MID(J222,17+FIND("l'écoconception:",J222,1),3))</f>
        <v>oui</v>
      </c>
      <c r="V222" s="62" t="str">
        <f>IF(ISERROR(MID(J222,20+FIND("former ou recruter:",J222,1),3)),"",MID(J222,20+FIND("former ou recruter:",J222,1),3))</f>
        <v/>
      </c>
      <c r="W222" s="63"/>
      <c r="X222" s="41"/>
      <c r="Y222" s="41"/>
      <c r="Z222" s="41" t="s">
        <v>1491</v>
      </c>
      <c r="AA222" s="41"/>
      <c r="AB222" s="41"/>
      <c r="AC222" s="43">
        <v>45271</v>
      </c>
      <c r="AD222" s="72" t="s">
        <v>1001</v>
      </c>
      <c r="AE222" s="90" t="s">
        <v>73</v>
      </c>
      <c r="AF222" s="88" t="str">
        <f>IF(ISNA(VLOOKUP(E222,Tableau13[[SIRET]:[Statut de la mise en relation]],6,FALSE)),"",VLOOKUP(E222,Tableau13[[SIRET]:[Statut de la mise en relation]],6,FALSE))</f>
        <v>Aide proposée</v>
      </c>
      <c r="AG222" s="88"/>
      <c r="AH222" s="33"/>
      <c r="AI222" s="33"/>
      <c r="AJ222" s="33"/>
      <c r="AK222" s="39"/>
      <c r="AL222" s="39"/>
      <c r="AM222" s="40"/>
    </row>
    <row r="223" spans="1:39" ht="16.5" customHeight="1">
      <c r="A223" s="30">
        <v>45267</v>
      </c>
      <c r="B223" s="31" t="s">
        <v>1613</v>
      </c>
      <c r="C223" s="31" t="s">
        <v>1614</v>
      </c>
      <c r="D223" s="31" t="s">
        <v>1615</v>
      </c>
      <c r="E223" s="32">
        <v>57215017500030</v>
      </c>
      <c r="F223" s="33" t="s">
        <v>1616</v>
      </c>
      <c r="G223" s="50" t="s">
        <v>1617</v>
      </c>
      <c r="H223" s="35">
        <v>140435965</v>
      </c>
      <c r="I223" s="31" t="s">
        <v>552</v>
      </c>
      <c r="J223" s="31" t="s">
        <v>1618</v>
      </c>
      <c r="K223" s="33" t="s">
        <v>433</v>
      </c>
      <c r="L223" s="33"/>
      <c r="M223" s="41" t="s">
        <v>701</v>
      </c>
      <c r="N223" s="42" t="str">
        <f>MID(J223,12,8)</f>
        <v xml:space="preserve">unknown </v>
      </c>
      <c r="O223" s="62" t="str">
        <f>IF(ISERROR(MID(J223,24+FIND("impact environnemental:",J223,1),3)),"",MID(J223,24+FIND("impact environnemental:",J223,1),3))</f>
        <v>non</v>
      </c>
      <c r="P223" s="62" t="str">
        <f>IF(ISERROR(MID(J223,25+FIND("performance énergétique:",J223,1),3)),"",MID(J223,25+FIND("performance énergétique:",J223,1),3))</f>
        <v>oui</v>
      </c>
      <c r="Q223" s="62" t="str">
        <f>IF(ISERROR(MID(J223,20+FIND("consommation d'eau:",J223,1),3)),"",MID(J223,20+FIND("consommation d'eau:",J223,1),3))</f>
        <v>non</v>
      </c>
      <c r="R223" s="62" t="str">
        <f>IF(ISERROR(MID(J223,22+FIND("rénover mon bâtiment:",J223,1),3)),"",MID(J223,22+FIND("rénover mon bâtiment:",J223,1),3))</f>
        <v/>
      </c>
      <c r="S223" s="62" t="str">
        <f>IF(ISERROR(MID(J223,21+FIND("la mobilité durable:",J223,1),3)),"",MID(J223,21+FIND("la mobilité durable:",J223,1),3))</f>
        <v/>
      </c>
      <c r="T223" s="62" t="str">
        <f>IF(ISERROR(MID(J223,21+FIND("gestion des déchets:",J223,1),3)),"",MID(J223,21+FIND("gestion des déchets:",J223,1),3))</f>
        <v>oui</v>
      </c>
      <c r="U223" s="62" t="str">
        <f>IF(ISERROR(MID(J223,17+FIND("l'écoconception:",J223,1),3)),"",MID(J223,17+FIND("l'écoconception:",J223,1),3))</f>
        <v>oui</v>
      </c>
      <c r="V223" s="62" t="str">
        <f>IF(ISERROR(MID(J223,20+FIND("former ou recruter:",J223,1),3)),"",MID(J223,20+FIND("former ou recruter:",J223,1),3))</f>
        <v/>
      </c>
      <c r="W223" s="63"/>
      <c r="X223" s="41"/>
      <c r="Y223" s="41"/>
      <c r="Z223" s="41" t="s">
        <v>1491</v>
      </c>
      <c r="AA223" s="41"/>
      <c r="AB223" s="41"/>
      <c r="AC223" s="43">
        <v>45271</v>
      </c>
      <c r="AD223" s="72" t="s">
        <v>1001</v>
      </c>
      <c r="AE223" s="90" t="s">
        <v>73</v>
      </c>
      <c r="AF223" s="88" t="str">
        <f>IF(ISNA(VLOOKUP(E223,Tableau13[[SIRET]:[Statut de la mise en relation]],6,FALSE)),"",VLOOKUP(E223,Tableau13[[SIRET]:[Statut de la mise en relation]],6,FALSE))</f>
        <v>Aide proposée</v>
      </c>
      <c r="AG223" s="88"/>
      <c r="AH223" s="33"/>
      <c r="AI223" s="33"/>
      <c r="AJ223" s="33"/>
      <c r="AK223" s="39"/>
      <c r="AL223" s="39"/>
      <c r="AM223" s="40"/>
    </row>
    <row r="224" spans="1:39" ht="16.5" customHeight="1">
      <c r="A224" s="30">
        <v>45267</v>
      </c>
      <c r="B224" s="31" t="s">
        <v>1619</v>
      </c>
      <c r="C224" s="31" t="s">
        <v>1620</v>
      </c>
      <c r="D224" s="31" t="s">
        <v>726</v>
      </c>
      <c r="E224" s="32">
        <v>43955806500041</v>
      </c>
      <c r="F224" s="33" t="s">
        <v>1621</v>
      </c>
      <c r="G224" s="50" t="s">
        <v>1622</v>
      </c>
      <c r="H224" s="35">
        <v>33606806289</v>
      </c>
      <c r="I224" s="31" t="s">
        <v>552</v>
      </c>
      <c r="J224" s="31" t="s">
        <v>1623</v>
      </c>
      <c r="K224" s="33" t="s">
        <v>433</v>
      </c>
      <c r="L224" s="33"/>
      <c r="M224" s="75" t="s">
        <v>701</v>
      </c>
      <c r="N224" s="42" t="str">
        <f>MID(J224,12,8)</f>
        <v xml:space="preserve">precise </v>
      </c>
      <c r="O224" s="62" t="str">
        <f>IF(ISERROR(MID(J224,24+FIND("impact environnemental:",J224,1),3)),"",MID(J224,24+FIND("impact environnemental:",J224,1),3))</f>
        <v>non</v>
      </c>
      <c r="P224" s="62" t="str">
        <f>IF(ISERROR(MID(J224,25+FIND("performance énergétique:",J224,1),3)),"",MID(J224,25+FIND("performance énergétique:",J224,1),3))</f>
        <v>non</v>
      </c>
      <c r="Q224" s="62" t="str">
        <f>IF(ISERROR(MID(J224,20+FIND("consommation d'eau:",J224,1),3)),"",MID(J224,20+FIND("consommation d'eau:",J224,1),3))</f>
        <v>non</v>
      </c>
      <c r="R224" s="62" t="str">
        <f>IF(ISERROR(MID(J224,22+FIND("rénover mon bâtiment:",J224,1),3)),"",MID(J224,22+FIND("rénover mon bâtiment:",J224,1),3))</f>
        <v>non</v>
      </c>
      <c r="S224" s="62" t="str">
        <f>IF(ISERROR(MID(J224,21+FIND("la mobilité durable:",J224,1),3)),"",MID(J224,21+FIND("la mobilité durable:",J224,1),3))</f>
        <v>oui</v>
      </c>
      <c r="T224" s="62" t="str">
        <f>IF(ISERROR(MID(J224,21+FIND("gestion des déchets:",J224,1),3)),"",MID(J224,21+FIND("gestion des déchets:",J224,1),3))</f>
        <v>non</v>
      </c>
      <c r="U224" s="62" t="str">
        <f>IF(ISERROR(MID(J224,17+FIND("l'écoconception:",J224,1),3)),"",MID(J224,17+FIND("l'écoconception:",J224,1),3))</f>
        <v>non</v>
      </c>
      <c r="V224" s="62" t="str">
        <f>IF(ISERROR(MID(J224,20+FIND("former ou recruter:",J224,1),3)),"",MID(J224,20+FIND("former ou recruter:",J224,1),3))</f>
        <v>non</v>
      </c>
      <c r="W224" s="63"/>
      <c r="X224" s="75"/>
      <c r="Y224" s="75"/>
      <c r="Z224" s="41" t="s">
        <v>1491</v>
      </c>
      <c r="AA224" s="41"/>
      <c r="AB224" s="41"/>
      <c r="AC224" s="43">
        <v>45271</v>
      </c>
      <c r="AD224" s="72" t="s">
        <v>1001</v>
      </c>
      <c r="AE224" s="90" t="s">
        <v>73</v>
      </c>
      <c r="AF224" s="88" t="str">
        <f>IF(ISNA(VLOOKUP(E224,Tableau13[[SIRET]:[Statut de la mise en relation]],6,FALSE)),"",VLOOKUP(E224,Tableau13[[SIRET]:[Statut de la mise en relation]],6,FALSE))</f>
        <v>Aide proposée</v>
      </c>
      <c r="AG224" s="88"/>
      <c r="AH224" s="40"/>
      <c r="AI224" s="40"/>
      <c r="AJ224" s="40"/>
      <c r="AK224" s="76"/>
      <c r="AL224" s="76"/>
      <c r="AM224" s="40"/>
    </row>
    <row r="225" spans="1:39" ht="16.5" customHeight="1">
      <c r="A225" s="30">
        <v>45267</v>
      </c>
      <c r="B225" s="31" t="s">
        <v>1624</v>
      </c>
      <c r="C225" s="31" t="s">
        <v>1625</v>
      </c>
      <c r="D225" s="31" t="s">
        <v>1626</v>
      </c>
      <c r="E225" s="32">
        <v>49855639800036</v>
      </c>
      <c r="F225" s="33" t="s">
        <v>1627</v>
      </c>
      <c r="G225" s="50" t="s">
        <v>1628</v>
      </c>
      <c r="H225" s="35">
        <v>681863008</v>
      </c>
      <c r="I225" s="31" t="s">
        <v>552</v>
      </c>
      <c r="J225" s="31" t="s">
        <v>1629</v>
      </c>
      <c r="K225" s="33" t="s">
        <v>433</v>
      </c>
      <c r="L225" s="33"/>
      <c r="M225" s="75" t="s">
        <v>701</v>
      </c>
      <c r="N225" s="42" t="str">
        <f>MID(J225,12,8)</f>
        <v xml:space="preserve">unknown </v>
      </c>
      <c r="O225" s="62" t="str">
        <f>IF(ISERROR(MID(J225,24+FIND("impact environnemental:",J225,1),3)),"",MID(J225,24+FIND("impact environnemental:",J225,1),3))</f>
        <v>oui</v>
      </c>
      <c r="P225" s="62" t="str">
        <f>IF(ISERROR(MID(J225,25+FIND("performance énergétique:",J225,1),3)),"",MID(J225,25+FIND("performance énergétique:",J225,1),3))</f>
        <v>oui</v>
      </c>
      <c r="Q225" s="62" t="str">
        <f>IF(ISERROR(MID(J225,20+FIND("consommation d'eau:",J225,1),3)),"",MID(J225,20+FIND("consommation d'eau:",J225,1),3))</f>
        <v>non</v>
      </c>
      <c r="R225" s="62" t="str">
        <f>IF(ISERROR(MID(J225,22+FIND("rénover mon bâtiment:",J225,1),3)),"",MID(J225,22+FIND("rénover mon bâtiment:",J225,1),3))</f>
        <v/>
      </c>
      <c r="S225" s="62" t="str">
        <f>IF(ISERROR(MID(J225,21+FIND("la mobilité durable:",J225,1),3)),"",MID(J225,21+FIND("la mobilité durable:",J225,1),3))</f>
        <v/>
      </c>
      <c r="T225" s="62" t="str">
        <f>IF(ISERROR(MID(J225,21+FIND("gestion des déchets:",J225,1),3)),"",MID(J225,21+FIND("gestion des déchets:",J225,1),3))</f>
        <v>non</v>
      </c>
      <c r="U225" s="62" t="str">
        <f>IF(ISERROR(MID(J225,17+FIND("l'écoconception:",J225,1),3)),"",MID(J225,17+FIND("l'écoconception:",J225,1),3))</f>
        <v>oui</v>
      </c>
      <c r="V225" s="62" t="str">
        <f>IF(ISERROR(MID(J225,20+FIND("former ou recruter:",J225,1),3)),"",MID(J225,20+FIND("former ou recruter:",J225,1),3))</f>
        <v/>
      </c>
      <c r="W225" s="63"/>
      <c r="X225" s="75"/>
      <c r="Y225" s="75"/>
      <c r="Z225" s="41" t="s">
        <v>1491</v>
      </c>
      <c r="AA225" s="41"/>
      <c r="AB225" s="41"/>
      <c r="AC225" s="43">
        <v>45271</v>
      </c>
      <c r="AD225" s="72" t="s">
        <v>1001</v>
      </c>
      <c r="AE225" s="90" t="s">
        <v>73</v>
      </c>
      <c r="AF225" s="88" t="str">
        <f>IF(ISNA(VLOOKUP(E225,Tableau13[[SIRET]:[Statut de la mise en relation]],6,FALSE)),"",VLOOKUP(E225,Tableau13[[SIRET]:[Statut de la mise en relation]],6,FALSE))</f>
        <v>Aide proposée</v>
      </c>
      <c r="AG225" s="88"/>
      <c r="AH225" s="40"/>
      <c r="AI225" s="40"/>
      <c r="AJ225" s="40"/>
      <c r="AK225" s="76"/>
      <c r="AL225" s="76"/>
      <c r="AM225" s="40"/>
    </row>
    <row r="226" spans="1:39" ht="16.5" customHeight="1">
      <c r="A226" s="30">
        <v>45267</v>
      </c>
      <c r="B226" s="31" t="s">
        <v>1630</v>
      </c>
      <c r="C226" s="31" t="s">
        <v>1631</v>
      </c>
      <c r="D226" s="31" t="s">
        <v>1632</v>
      </c>
      <c r="E226" s="32">
        <v>83346291400023</v>
      </c>
      <c r="F226" s="33" t="s">
        <v>1633</v>
      </c>
      <c r="G226" s="50" t="s">
        <v>1634</v>
      </c>
      <c r="H226" s="35">
        <v>643866234</v>
      </c>
      <c r="I226" s="31" t="s">
        <v>552</v>
      </c>
      <c r="J226" s="31" t="s">
        <v>1635</v>
      </c>
      <c r="K226" s="33" t="s">
        <v>433</v>
      </c>
      <c r="L226" s="33"/>
      <c r="M226" s="75" t="s">
        <v>701</v>
      </c>
      <c r="N226" s="42" t="str">
        <f>MID(J226,12,8)</f>
        <v xml:space="preserve">unknown </v>
      </c>
      <c r="O226" s="62" t="str">
        <f>IF(ISERROR(MID(J226,24+FIND("impact environnemental:",J226,1),3)),"",MID(J226,24+FIND("impact environnemental:",J226,1),3))</f>
        <v>oui</v>
      </c>
      <c r="P226" s="62" t="str">
        <f>IF(ISERROR(MID(J226,25+FIND("performance énergétique:",J226,1),3)),"",MID(J226,25+FIND("performance énergétique:",J226,1),3))</f>
        <v>oui</v>
      </c>
      <c r="Q226" s="62" t="str">
        <f>IF(ISERROR(MID(J226,20+FIND("consommation d'eau:",J226,1),3)),"",MID(J226,20+FIND("consommation d'eau:",J226,1),3))</f>
        <v>oui</v>
      </c>
      <c r="R226" s="62" t="str">
        <f>IF(ISERROR(MID(J226,22+FIND("rénover mon bâtiment:",J226,1),3)),"",MID(J226,22+FIND("rénover mon bâtiment:",J226,1),3))</f>
        <v/>
      </c>
      <c r="S226" s="62" t="str">
        <f>IF(ISERROR(MID(J226,21+FIND("la mobilité durable:",J226,1),3)),"",MID(J226,21+FIND("la mobilité durable:",J226,1),3))</f>
        <v/>
      </c>
      <c r="T226" s="62" t="str">
        <f>IF(ISERROR(MID(J226,21+FIND("gestion des déchets:",J226,1),3)),"",MID(J226,21+FIND("gestion des déchets:",J226,1),3))</f>
        <v>oui</v>
      </c>
      <c r="U226" s="62" t="str">
        <f>IF(ISERROR(MID(J226,17+FIND("l'écoconception:",J226,1),3)),"",MID(J226,17+FIND("l'écoconception:",J226,1),3))</f>
        <v>oui</v>
      </c>
      <c r="V226" s="62" t="str">
        <f>IF(ISERROR(MID(J226,20+FIND("former ou recruter:",J226,1),3)),"",MID(J226,20+FIND("former ou recruter:",J226,1),3))</f>
        <v/>
      </c>
      <c r="W226" s="63"/>
      <c r="X226" s="75"/>
      <c r="Y226" s="75"/>
      <c r="Z226" s="41" t="s">
        <v>1491</v>
      </c>
      <c r="AA226" s="41"/>
      <c r="AB226" s="41"/>
      <c r="AC226" s="43">
        <v>45271</v>
      </c>
      <c r="AD226" s="72" t="s">
        <v>1001</v>
      </c>
      <c r="AE226" s="90" t="s">
        <v>73</v>
      </c>
      <c r="AF226" s="88" t="str">
        <f>IF(ISNA(VLOOKUP(E226,Tableau13[[SIRET]:[Statut de la mise en relation]],6,FALSE)),"",VLOOKUP(E226,Tableau13[[SIRET]:[Statut de la mise en relation]],6,FALSE))</f>
        <v>Pris en charge</v>
      </c>
      <c r="AG226" s="88"/>
      <c r="AH226" s="40"/>
      <c r="AI226" s="40"/>
      <c r="AJ226" s="40"/>
      <c r="AK226" s="76"/>
      <c r="AL226" s="76"/>
      <c r="AM226" s="40"/>
    </row>
    <row r="227" spans="1:39" ht="16.5" customHeight="1">
      <c r="A227" s="30">
        <v>45267</v>
      </c>
      <c r="B227" s="31" t="s">
        <v>1636</v>
      </c>
      <c r="C227" s="31" t="s">
        <v>1637</v>
      </c>
      <c r="D227" s="31" t="s">
        <v>1638</v>
      </c>
      <c r="E227" s="32">
        <v>31872207100046</v>
      </c>
      <c r="F227" s="33"/>
      <c r="G227" s="50" t="s">
        <v>1639</v>
      </c>
      <c r="H227" s="35">
        <v>473649720</v>
      </c>
      <c r="I227" s="31" t="s">
        <v>459</v>
      </c>
      <c r="J227" s="31" t="s">
        <v>1640</v>
      </c>
      <c r="K227" s="33" t="s">
        <v>114</v>
      </c>
      <c r="L227" s="33"/>
      <c r="M227" s="41" t="s">
        <v>1132</v>
      </c>
      <c r="N227" s="42" t="str">
        <f>MID(J227,12,8)</f>
        <v xml:space="preserve">unknown </v>
      </c>
      <c r="O227" s="62" t="str">
        <f>IF(ISERROR(MID(J227,24+FIND("impact environnemental:",J227,1),3)),"",MID(J227,24+FIND("impact environnemental:",J227,1),3))</f>
        <v>oui</v>
      </c>
      <c r="P227" s="62" t="str">
        <f>IF(ISERROR(MID(J227,25+FIND("performance énergétique:",J227,1),3)),"",MID(J227,25+FIND("performance énergétique:",J227,1),3))</f>
        <v>oui</v>
      </c>
      <c r="Q227" s="62" t="str">
        <f>IF(ISERROR(MID(J227,20+FIND("consommation d'eau:",J227,1),3)),"",MID(J227,20+FIND("consommation d'eau:",J227,1),3))</f>
        <v>non</v>
      </c>
      <c r="R227" s="62" t="str">
        <f>IF(ISERROR(MID(J227,22+FIND("rénover mon bâtiment:",J227,1),3)),"",MID(J227,22+FIND("rénover mon bâtiment:",J227,1),3))</f>
        <v/>
      </c>
      <c r="S227" s="62" t="str">
        <f>IF(ISERROR(MID(J227,21+FIND("la mobilité durable:",J227,1),3)),"",MID(J227,21+FIND("la mobilité durable:",J227,1),3))</f>
        <v/>
      </c>
      <c r="T227" s="62" t="str">
        <f>IF(ISERROR(MID(J227,21+FIND("gestion des déchets:",J227,1),3)),"",MID(J227,21+FIND("gestion des déchets:",J227,1),3))</f>
        <v>oui</v>
      </c>
      <c r="U227" s="62" t="str">
        <f>IF(ISERROR(MID(J227,17+FIND("l'écoconception:",J227,1),3)),"",MID(J227,17+FIND("l'écoconception:",J227,1),3))</f>
        <v>oui</v>
      </c>
      <c r="V227" s="62" t="str">
        <f>IF(ISERROR(MID(J227,20+FIND("former ou recruter:",J227,1),3)),"",MID(J227,20+FIND("former ou recruter:",J227,1),3))</f>
        <v/>
      </c>
      <c r="W227" s="63"/>
      <c r="X227" s="41"/>
      <c r="Y227" s="41"/>
      <c r="Z227" s="41"/>
      <c r="AA227" s="41"/>
      <c r="AB227" s="41"/>
      <c r="AC227" s="38"/>
      <c r="AD227" s="72" t="s">
        <v>1133</v>
      </c>
      <c r="AE227" s="90" t="s">
        <v>73</v>
      </c>
      <c r="AF227" s="88" t="str">
        <f>IF(ISNA(VLOOKUP(E227,Tableau13[[SIRET]:[Statut de la mise en relation]],6,FALSE)),"",VLOOKUP(E227,Tableau13[[SIRET]:[Statut de la mise en relation]],6,FALSE))</f>
        <v/>
      </c>
      <c r="AG227" s="88"/>
      <c r="AH227" s="33"/>
      <c r="AI227" s="33"/>
      <c r="AJ227" s="33"/>
      <c r="AK227" s="39"/>
      <c r="AL227" s="39"/>
      <c r="AM227" s="40"/>
    </row>
    <row r="228" spans="1:39" ht="16.5" customHeight="1">
      <c r="A228" s="30">
        <v>45267</v>
      </c>
      <c r="B228" s="31" t="s">
        <v>1641</v>
      </c>
      <c r="C228" s="31" t="s">
        <v>1642</v>
      </c>
      <c r="D228" s="31" t="s">
        <v>1643</v>
      </c>
      <c r="E228" s="32">
        <v>53192010600022</v>
      </c>
      <c r="F228" s="33"/>
      <c r="G228" s="50" t="s">
        <v>1644</v>
      </c>
      <c r="H228" s="35">
        <v>630107081</v>
      </c>
      <c r="I228" s="31" t="s">
        <v>459</v>
      </c>
      <c r="J228" s="31" t="s">
        <v>1645</v>
      </c>
      <c r="K228" s="33" t="s">
        <v>114</v>
      </c>
      <c r="L228" s="33"/>
      <c r="M228" s="41" t="s">
        <v>1132</v>
      </c>
      <c r="N228" s="42" t="str">
        <f>MID(J228,12,8)</f>
        <v xml:space="preserve">unknown </v>
      </c>
      <c r="O228" s="62" t="str">
        <f>IF(ISERROR(MID(J228,24+FIND("impact environnemental:",J228,1),3)),"",MID(J228,24+FIND("impact environnemental:",J228,1),3))</f>
        <v>oui</v>
      </c>
      <c r="P228" s="62" t="str">
        <f>IF(ISERROR(MID(J228,25+FIND("performance énergétique:",J228,1),3)),"",MID(J228,25+FIND("performance énergétique:",J228,1),3))</f>
        <v>oui</v>
      </c>
      <c r="Q228" s="62" t="str">
        <f>IF(ISERROR(MID(J228,20+FIND("consommation d'eau:",J228,1),3)),"",MID(J228,20+FIND("consommation d'eau:",J228,1),3))</f>
        <v>non</v>
      </c>
      <c r="R228" s="62" t="str">
        <f>IF(ISERROR(MID(J228,22+FIND("rénover mon bâtiment:",J228,1),3)),"",MID(J228,22+FIND("rénover mon bâtiment:",J228,1),3))</f>
        <v/>
      </c>
      <c r="S228" s="62" t="str">
        <f>IF(ISERROR(MID(J228,21+FIND("la mobilité durable:",J228,1),3)),"",MID(J228,21+FIND("la mobilité durable:",J228,1),3))</f>
        <v/>
      </c>
      <c r="T228" s="62" t="str">
        <f>IF(ISERROR(MID(J228,21+FIND("gestion des déchets:",J228,1),3)),"",MID(J228,21+FIND("gestion des déchets:",J228,1),3))</f>
        <v>oui</v>
      </c>
      <c r="U228" s="62" t="str">
        <f>IF(ISERROR(MID(J228,17+FIND("l'écoconception:",J228,1),3)),"",MID(J228,17+FIND("l'écoconception:",J228,1),3))</f>
        <v>oui</v>
      </c>
      <c r="V228" s="62" t="str">
        <f>IF(ISERROR(MID(J228,20+FIND("former ou recruter:",J228,1),3)),"",MID(J228,20+FIND("former ou recruter:",J228,1),3))</f>
        <v/>
      </c>
      <c r="W228" s="63"/>
      <c r="X228" s="41"/>
      <c r="Y228" s="41"/>
      <c r="Z228" s="41"/>
      <c r="AA228" s="41"/>
      <c r="AB228" s="41"/>
      <c r="AC228" s="38"/>
      <c r="AD228" s="72" t="s">
        <v>1133</v>
      </c>
      <c r="AE228" s="90" t="s">
        <v>73</v>
      </c>
      <c r="AF228" s="88" t="str">
        <f>IF(ISNA(VLOOKUP(E228,Tableau13[[SIRET]:[Statut de la mise en relation]],6,FALSE)),"",VLOOKUP(E228,Tableau13[[SIRET]:[Statut de la mise en relation]],6,FALSE))</f>
        <v/>
      </c>
      <c r="AG228" s="88"/>
      <c r="AH228" s="33"/>
      <c r="AI228" s="33"/>
      <c r="AJ228" s="33"/>
      <c r="AK228" s="39"/>
      <c r="AL228" s="39"/>
      <c r="AM228" s="40"/>
    </row>
    <row r="229" spans="1:39" ht="16.5" customHeight="1">
      <c r="A229" s="30">
        <v>45267</v>
      </c>
      <c r="B229" s="31" t="s">
        <v>1646</v>
      </c>
      <c r="C229" s="31" t="s">
        <v>1647</v>
      </c>
      <c r="D229" s="31" t="s">
        <v>1648</v>
      </c>
      <c r="E229" s="32">
        <v>79367997800056</v>
      </c>
      <c r="F229" s="33"/>
      <c r="G229" s="50" t="s">
        <v>1649</v>
      </c>
      <c r="H229" s="35">
        <v>699241041</v>
      </c>
      <c r="I229" s="31" t="s">
        <v>459</v>
      </c>
      <c r="J229" s="31" t="s">
        <v>1650</v>
      </c>
      <c r="K229" s="33" t="s">
        <v>114</v>
      </c>
      <c r="L229" s="33"/>
      <c r="M229" s="41" t="s">
        <v>1132</v>
      </c>
      <c r="N229" s="42" t="str">
        <f>MID(J229,12,8)</f>
        <v xml:space="preserve">precise </v>
      </c>
      <c r="O229" s="62" t="str">
        <f>IF(ISERROR(MID(J229,24+FIND("impact environnemental:",J229,1),3)),"",MID(J229,24+FIND("impact environnemental:",J229,1),3))</f>
        <v>non</v>
      </c>
      <c r="P229" s="62" t="str">
        <f>IF(ISERROR(MID(J229,25+FIND("performance énergétique:",J229,1),3)),"",MID(J229,25+FIND("performance énergétique:",J229,1),3))</f>
        <v>non</v>
      </c>
      <c r="Q229" s="62" t="str">
        <f>IF(ISERROR(MID(J229,20+FIND("consommation d'eau:",J229,1),3)),"",MID(J229,20+FIND("consommation d'eau:",J229,1),3))</f>
        <v>non</v>
      </c>
      <c r="R229" s="62" t="str">
        <f>IF(ISERROR(MID(J229,22+FIND("rénover mon bâtiment:",J229,1),3)),"",MID(J229,22+FIND("rénover mon bâtiment:",J229,1),3))</f>
        <v>oui</v>
      </c>
      <c r="S229" s="62" t="str">
        <f>IF(ISERROR(MID(J229,21+FIND("la mobilité durable:",J229,1),3)),"",MID(J229,21+FIND("la mobilité durable:",J229,1),3))</f>
        <v>non</v>
      </c>
      <c r="T229" s="62" t="str">
        <f>IF(ISERROR(MID(J229,21+FIND("gestion des déchets:",J229,1),3)),"",MID(J229,21+FIND("gestion des déchets:",J229,1),3))</f>
        <v>non</v>
      </c>
      <c r="U229" s="62" t="str">
        <f>IF(ISERROR(MID(J229,17+FIND("l'écoconception:",J229,1),3)),"",MID(J229,17+FIND("l'écoconception:",J229,1),3))</f>
        <v>non</v>
      </c>
      <c r="V229" s="62" t="str">
        <f>IF(ISERROR(MID(J229,20+FIND("former ou recruter:",J229,1),3)),"",MID(J229,20+FIND("former ou recruter:",J229,1),3))</f>
        <v>non</v>
      </c>
      <c r="W229" s="63"/>
      <c r="X229" s="41"/>
      <c r="Y229" s="41"/>
      <c r="Z229" s="41"/>
      <c r="AA229" s="41"/>
      <c r="AB229" s="41"/>
      <c r="AC229" s="38"/>
      <c r="AD229" s="72" t="s">
        <v>1133</v>
      </c>
      <c r="AE229" s="90" t="s">
        <v>73</v>
      </c>
      <c r="AF229" s="88" t="str">
        <f>IF(ISNA(VLOOKUP(E229,Tableau13[[SIRET]:[Statut de la mise en relation]],6,FALSE)),"",VLOOKUP(E229,Tableau13[[SIRET]:[Statut de la mise en relation]],6,FALSE))</f>
        <v/>
      </c>
      <c r="AG229" s="88"/>
      <c r="AH229" s="33"/>
      <c r="AI229" s="33"/>
      <c r="AJ229" s="33"/>
      <c r="AK229" s="39"/>
      <c r="AL229" s="39"/>
      <c r="AM229" s="40"/>
    </row>
    <row r="230" spans="1:39" ht="16.5" customHeight="1">
      <c r="A230" s="30">
        <v>45267</v>
      </c>
      <c r="B230" s="31" t="s">
        <v>1651</v>
      </c>
      <c r="C230" s="31" t="s">
        <v>1652</v>
      </c>
      <c r="D230" s="31" t="s">
        <v>1653</v>
      </c>
      <c r="E230" s="32">
        <v>49950849700017</v>
      </c>
      <c r="F230" s="33"/>
      <c r="G230" s="50" t="s">
        <v>1654</v>
      </c>
      <c r="H230" s="35">
        <v>612350830</v>
      </c>
      <c r="I230" s="31" t="s">
        <v>459</v>
      </c>
      <c r="J230" s="31" t="s">
        <v>1655</v>
      </c>
      <c r="K230" s="33" t="s">
        <v>114</v>
      </c>
      <c r="L230" s="33"/>
      <c r="M230" s="41" t="s">
        <v>1132</v>
      </c>
      <c r="N230" s="42" t="str">
        <f>MID(J230,12,8)</f>
        <v xml:space="preserve">precise </v>
      </c>
      <c r="O230" s="62" t="str">
        <f>IF(ISERROR(MID(J230,24+FIND("impact environnemental:",J230,1),3)),"",MID(J230,24+FIND("impact environnemental:",J230,1),3))</f>
        <v>non</v>
      </c>
      <c r="P230" s="62" t="str">
        <f>IF(ISERROR(MID(J230,25+FIND("performance énergétique:",J230,1),3)),"",MID(J230,25+FIND("performance énergétique:",J230,1),3))</f>
        <v>oui</v>
      </c>
      <c r="Q230" s="62" t="str">
        <f>IF(ISERROR(MID(J230,20+FIND("consommation d'eau:",J230,1),3)),"",MID(J230,20+FIND("consommation d'eau:",J230,1),3))</f>
        <v>non</v>
      </c>
      <c r="R230" s="62" t="str">
        <f>IF(ISERROR(MID(J230,22+FIND("rénover mon bâtiment:",J230,1),3)),"",MID(J230,22+FIND("rénover mon bâtiment:",J230,1),3))</f>
        <v>non</v>
      </c>
      <c r="S230" s="62" t="str">
        <f>IF(ISERROR(MID(J230,21+FIND("la mobilité durable:",J230,1),3)),"",MID(J230,21+FIND("la mobilité durable:",J230,1),3))</f>
        <v>non</v>
      </c>
      <c r="T230" s="62" t="str">
        <f>IF(ISERROR(MID(J230,21+FIND("gestion des déchets:",J230,1),3)),"",MID(J230,21+FIND("gestion des déchets:",J230,1),3))</f>
        <v>non</v>
      </c>
      <c r="U230" s="62" t="str">
        <f>IF(ISERROR(MID(J230,17+FIND("l'écoconception:",J230,1),3)),"",MID(J230,17+FIND("l'écoconception:",J230,1),3))</f>
        <v>non</v>
      </c>
      <c r="V230" s="62" t="str">
        <f>IF(ISERROR(MID(J230,20+FIND("former ou recruter:",J230,1),3)),"",MID(J230,20+FIND("former ou recruter:",J230,1),3))</f>
        <v>non</v>
      </c>
      <c r="W230" s="63"/>
      <c r="X230" s="41"/>
      <c r="Y230" s="41"/>
      <c r="Z230" s="41"/>
      <c r="AA230" s="41"/>
      <c r="AB230" s="41"/>
      <c r="AC230" s="38"/>
      <c r="AD230" s="72" t="s">
        <v>1133</v>
      </c>
      <c r="AE230" s="90" t="s">
        <v>73</v>
      </c>
      <c r="AF230" s="88" t="str">
        <f>IF(ISNA(VLOOKUP(E230,Tableau13[[SIRET]:[Statut de la mise en relation]],6,FALSE)),"",VLOOKUP(E230,Tableau13[[SIRET]:[Statut de la mise en relation]],6,FALSE))</f>
        <v/>
      </c>
      <c r="AG230" s="88"/>
      <c r="AH230" s="33"/>
      <c r="AI230" s="33"/>
      <c r="AJ230" s="33"/>
      <c r="AK230" s="39"/>
      <c r="AL230" s="39"/>
      <c r="AM230" s="40"/>
    </row>
    <row r="231" spans="1:39" ht="16.5" customHeight="1">
      <c r="A231" s="30">
        <v>45267</v>
      </c>
      <c r="B231" s="31" t="s">
        <v>1656</v>
      </c>
      <c r="C231" s="31" t="s">
        <v>1657</v>
      </c>
      <c r="D231" s="31" t="s">
        <v>1658</v>
      </c>
      <c r="E231" s="32">
        <v>50297371200032</v>
      </c>
      <c r="F231" s="33"/>
      <c r="G231" s="50" t="s">
        <v>1659</v>
      </c>
      <c r="H231" s="35">
        <v>763215342</v>
      </c>
      <c r="I231" s="31" t="s">
        <v>459</v>
      </c>
      <c r="J231" s="31" t="s">
        <v>1660</v>
      </c>
      <c r="K231" s="33" t="s">
        <v>114</v>
      </c>
      <c r="L231" s="33"/>
      <c r="M231" s="41" t="s">
        <v>1132</v>
      </c>
      <c r="N231" s="42" t="str">
        <f>MID(J231,12,8)</f>
        <v xml:space="preserve">precise </v>
      </c>
      <c r="O231" s="62" t="str">
        <f>IF(ISERROR(MID(J231,24+FIND("impact environnemental:",J231,1),3)),"",MID(J231,24+FIND("impact environnemental:",J231,1),3))</f>
        <v>non</v>
      </c>
      <c r="P231" s="62" t="str">
        <f>IF(ISERROR(MID(J231,25+FIND("performance énergétique:",J231,1),3)),"",MID(J231,25+FIND("performance énergétique:",J231,1),3))</f>
        <v>oui</v>
      </c>
      <c r="Q231" s="62" t="str">
        <f>IF(ISERROR(MID(J231,20+FIND("consommation d'eau:",J231,1),3)),"",MID(J231,20+FIND("consommation d'eau:",J231,1),3))</f>
        <v>non</v>
      </c>
      <c r="R231" s="62" t="str">
        <f>IF(ISERROR(MID(J231,22+FIND("rénover mon bâtiment:",J231,1),3)),"",MID(J231,22+FIND("rénover mon bâtiment:",J231,1),3))</f>
        <v>non</v>
      </c>
      <c r="S231" s="62" t="str">
        <f>IF(ISERROR(MID(J231,21+FIND("la mobilité durable:",J231,1),3)),"",MID(J231,21+FIND("la mobilité durable:",J231,1),3))</f>
        <v>non</v>
      </c>
      <c r="T231" s="62" t="str">
        <f>IF(ISERROR(MID(J231,21+FIND("gestion des déchets:",J231,1),3)),"",MID(J231,21+FIND("gestion des déchets:",J231,1),3))</f>
        <v>non</v>
      </c>
      <c r="U231" s="62" t="str">
        <f>IF(ISERROR(MID(J231,17+FIND("l'écoconception:",J231,1),3)),"",MID(J231,17+FIND("l'écoconception:",J231,1),3))</f>
        <v>non</v>
      </c>
      <c r="V231" s="62" t="str">
        <f>IF(ISERROR(MID(J231,20+FIND("former ou recruter:",J231,1),3)),"",MID(J231,20+FIND("former ou recruter:",J231,1),3))</f>
        <v>non</v>
      </c>
      <c r="W231" s="63"/>
      <c r="X231" s="41"/>
      <c r="Y231" s="41"/>
      <c r="Z231" s="41"/>
      <c r="AA231" s="41"/>
      <c r="AB231" s="41"/>
      <c r="AC231" s="38"/>
      <c r="AD231" s="72" t="s">
        <v>1133</v>
      </c>
      <c r="AE231" s="90" t="s">
        <v>73</v>
      </c>
      <c r="AF231" s="88" t="str">
        <f>IF(ISNA(VLOOKUP(E231,Tableau13[[SIRET]:[Statut de la mise en relation]],6,FALSE)),"",VLOOKUP(E231,Tableau13[[SIRET]:[Statut de la mise en relation]],6,FALSE))</f>
        <v/>
      </c>
      <c r="AG231" s="88"/>
      <c r="AH231" s="33"/>
      <c r="AI231" s="33"/>
      <c r="AJ231" s="33"/>
      <c r="AK231" s="39"/>
      <c r="AL231" s="39"/>
      <c r="AM231" s="40"/>
    </row>
    <row r="232" spans="1:39" ht="16.5" customHeight="1">
      <c r="A232" s="30">
        <v>45267</v>
      </c>
      <c r="B232" s="31" t="s">
        <v>1661</v>
      </c>
      <c r="C232" s="31" t="s">
        <v>1662</v>
      </c>
      <c r="D232" s="31" t="s">
        <v>1663</v>
      </c>
      <c r="E232" s="32">
        <v>83158758900019</v>
      </c>
      <c r="F232" s="33"/>
      <c r="G232" s="50" t="s">
        <v>1664</v>
      </c>
      <c r="H232" s="35">
        <v>475291732</v>
      </c>
      <c r="I232" s="31" t="s">
        <v>459</v>
      </c>
      <c r="J232" s="31" t="s">
        <v>1665</v>
      </c>
      <c r="K232" s="33" t="s">
        <v>114</v>
      </c>
      <c r="L232" s="33"/>
      <c r="M232" s="41" t="s">
        <v>1132</v>
      </c>
      <c r="N232" s="42" t="str">
        <f>MID(J232,12,8)</f>
        <v xml:space="preserve">precise </v>
      </c>
      <c r="O232" s="62" t="str">
        <f>IF(ISERROR(MID(J232,24+FIND("impact environnemental:",J232,1),3)),"",MID(J232,24+FIND("impact environnemental:",J232,1),3))</f>
        <v>oui</v>
      </c>
      <c r="P232" s="62" t="str">
        <f>IF(ISERROR(MID(J232,25+FIND("performance énergétique:",J232,1),3)),"",MID(J232,25+FIND("performance énergétique:",J232,1),3))</f>
        <v>non</v>
      </c>
      <c r="Q232" s="62" t="str">
        <f>IF(ISERROR(MID(J232,20+FIND("consommation d'eau:",J232,1),3)),"",MID(J232,20+FIND("consommation d'eau:",J232,1),3))</f>
        <v>non</v>
      </c>
      <c r="R232" s="62" t="str">
        <f>IF(ISERROR(MID(J232,22+FIND("rénover mon bâtiment:",J232,1),3)),"",MID(J232,22+FIND("rénover mon bâtiment:",J232,1),3))</f>
        <v>non</v>
      </c>
      <c r="S232" s="62" t="str">
        <f>IF(ISERROR(MID(J232,21+FIND("la mobilité durable:",J232,1),3)),"",MID(J232,21+FIND("la mobilité durable:",J232,1),3))</f>
        <v>non</v>
      </c>
      <c r="T232" s="62" t="str">
        <f>IF(ISERROR(MID(J232,21+FIND("gestion des déchets:",J232,1),3)),"",MID(J232,21+FIND("gestion des déchets:",J232,1),3))</f>
        <v>non</v>
      </c>
      <c r="U232" s="62" t="str">
        <f>IF(ISERROR(MID(J232,17+FIND("l'écoconception:",J232,1),3)),"",MID(J232,17+FIND("l'écoconception:",J232,1),3))</f>
        <v>non</v>
      </c>
      <c r="V232" s="62" t="str">
        <f>IF(ISERROR(MID(J232,20+FIND("former ou recruter:",J232,1),3)),"",MID(J232,20+FIND("former ou recruter:",J232,1),3))</f>
        <v>non</v>
      </c>
      <c r="W232" s="63"/>
      <c r="X232" s="41"/>
      <c r="Y232" s="41"/>
      <c r="Z232" s="41"/>
      <c r="AA232" s="41"/>
      <c r="AB232" s="41"/>
      <c r="AC232" s="38"/>
      <c r="AD232" s="72" t="s">
        <v>1133</v>
      </c>
      <c r="AE232" s="90" t="s">
        <v>73</v>
      </c>
      <c r="AF232" s="88" t="str">
        <f>IF(ISNA(VLOOKUP(E232,Tableau13[[SIRET]:[Statut de la mise en relation]],6,FALSE)),"",VLOOKUP(E232,Tableau13[[SIRET]:[Statut de la mise en relation]],6,FALSE))</f>
        <v/>
      </c>
      <c r="AG232" s="88"/>
      <c r="AH232" s="33"/>
      <c r="AI232" s="33"/>
      <c r="AJ232" s="33"/>
      <c r="AK232" s="39"/>
      <c r="AL232" s="39"/>
      <c r="AM232" s="40"/>
    </row>
    <row r="233" spans="1:39" ht="16.5" customHeight="1">
      <c r="A233" s="30">
        <v>45267</v>
      </c>
      <c r="B233" s="31" t="s">
        <v>1666</v>
      </c>
      <c r="C233" s="31" t="s">
        <v>604</v>
      </c>
      <c r="D233" s="31" t="s">
        <v>1667</v>
      </c>
      <c r="E233" s="32">
        <v>48383471900013</v>
      </c>
      <c r="F233" s="33"/>
      <c r="G233" s="50" t="s">
        <v>1668</v>
      </c>
      <c r="H233" s="35">
        <v>760822819</v>
      </c>
      <c r="I233" s="31" t="s">
        <v>459</v>
      </c>
      <c r="J233" s="31" t="s">
        <v>959</v>
      </c>
      <c r="K233" s="33" t="s">
        <v>114</v>
      </c>
      <c r="L233" s="33"/>
      <c r="M233" s="41" t="s">
        <v>1132</v>
      </c>
      <c r="N233" s="42" t="str">
        <f>MID(J233,12,8)</f>
        <v xml:space="preserve">precise </v>
      </c>
      <c r="O233" s="62" t="str">
        <f>IF(ISERROR(MID(J233,24+FIND("impact environnemental:",J233,1),3)),"",MID(J233,24+FIND("impact environnemental:",J233,1),3))</f>
        <v>non</v>
      </c>
      <c r="P233" s="62" t="str">
        <f>IF(ISERROR(MID(J233,25+FIND("performance énergétique:",J233,1),3)),"",MID(J233,25+FIND("performance énergétique:",J233,1),3))</f>
        <v>non</v>
      </c>
      <c r="Q233" s="62" t="str">
        <f>IF(ISERROR(MID(J233,20+FIND("consommation d'eau:",J233,1),3)),"",MID(J233,20+FIND("consommation d'eau:",J233,1),3))</f>
        <v>non</v>
      </c>
      <c r="R233" s="62" t="str">
        <f>IF(ISERROR(MID(J233,22+FIND("rénover mon bâtiment:",J233,1),3)),"",MID(J233,22+FIND("rénover mon bâtiment:",J233,1),3))</f>
        <v>oui</v>
      </c>
      <c r="S233" s="62" t="str">
        <f>IF(ISERROR(MID(J233,21+FIND("la mobilité durable:",J233,1),3)),"",MID(J233,21+FIND("la mobilité durable:",J233,1),3))</f>
        <v>non</v>
      </c>
      <c r="T233" s="62" t="str">
        <f>IF(ISERROR(MID(J233,21+FIND("gestion des déchets:",J233,1),3)),"",MID(J233,21+FIND("gestion des déchets:",J233,1),3))</f>
        <v>non</v>
      </c>
      <c r="U233" s="62" t="str">
        <f>IF(ISERROR(MID(J233,17+FIND("l'écoconception:",J233,1),3)),"",MID(J233,17+FIND("l'écoconception:",J233,1),3))</f>
        <v>non</v>
      </c>
      <c r="V233" s="62" t="str">
        <f>IF(ISERROR(MID(J233,20+FIND("former ou recruter:",J233,1),3)),"",MID(J233,20+FIND("former ou recruter:",J233,1),3))</f>
        <v>non</v>
      </c>
      <c r="W233" s="63"/>
      <c r="X233" s="41"/>
      <c r="Y233" s="41"/>
      <c r="Z233" s="41"/>
      <c r="AA233" s="41"/>
      <c r="AB233" s="41"/>
      <c r="AC233" s="38"/>
      <c r="AD233" s="72" t="s">
        <v>1133</v>
      </c>
      <c r="AE233" s="90" t="s">
        <v>73</v>
      </c>
      <c r="AF233" s="88" t="str">
        <f>IF(ISNA(VLOOKUP(E233,Tableau13[[SIRET]:[Statut de la mise en relation]],6,FALSE)),"",VLOOKUP(E233,Tableau13[[SIRET]:[Statut de la mise en relation]],6,FALSE))</f>
        <v/>
      </c>
      <c r="AG233" s="88"/>
      <c r="AH233" s="33"/>
      <c r="AI233" s="33"/>
      <c r="AJ233" s="33"/>
      <c r="AK233" s="39"/>
      <c r="AL233" s="39"/>
      <c r="AM233" s="40"/>
    </row>
    <row r="234" spans="1:39" ht="16.5" customHeight="1">
      <c r="A234" s="30">
        <v>45267</v>
      </c>
      <c r="B234" s="31" t="s">
        <v>1669</v>
      </c>
      <c r="C234" s="31" t="s">
        <v>1670</v>
      </c>
      <c r="D234" s="31" t="s">
        <v>1444</v>
      </c>
      <c r="E234" s="32">
        <v>43384365300026</v>
      </c>
      <c r="F234" s="33"/>
      <c r="G234" s="50" t="s">
        <v>1671</v>
      </c>
      <c r="H234" s="35">
        <v>607699780</v>
      </c>
      <c r="I234" s="31" t="s">
        <v>459</v>
      </c>
      <c r="J234" s="31" t="s">
        <v>1672</v>
      </c>
      <c r="K234" s="33" t="s">
        <v>114</v>
      </c>
      <c r="L234" s="33"/>
      <c r="M234" s="41" t="s">
        <v>1132</v>
      </c>
      <c r="N234" s="42" t="str">
        <f>MID(J234,12,8)</f>
        <v xml:space="preserve">precise </v>
      </c>
      <c r="O234" s="62" t="str">
        <f>IF(ISERROR(MID(J234,24+FIND("impact environnemental:",J234,1),3)),"",MID(J234,24+FIND("impact environnemental:",J234,1),3))</f>
        <v>non</v>
      </c>
      <c r="P234" s="62" t="str">
        <f>IF(ISERROR(MID(J234,25+FIND("performance énergétique:",J234,1),3)),"",MID(J234,25+FIND("performance énergétique:",J234,1),3))</f>
        <v>oui</v>
      </c>
      <c r="Q234" s="62" t="str">
        <f>IF(ISERROR(MID(J234,20+FIND("consommation d'eau:",J234,1),3)),"",MID(J234,20+FIND("consommation d'eau:",J234,1),3))</f>
        <v>non</v>
      </c>
      <c r="R234" s="62" t="str">
        <f>IF(ISERROR(MID(J234,22+FIND("rénover mon bâtiment:",J234,1),3)),"",MID(J234,22+FIND("rénover mon bâtiment:",J234,1),3))</f>
        <v>non</v>
      </c>
      <c r="S234" s="62" t="str">
        <f>IF(ISERROR(MID(J234,21+FIND("la mobilité durable:",J234,1),3)),"",MID(J234,21+FIND("la mobilité durable:",J234,1),3))</f>
        <v>non</v>
      </c>
      <c r="T234" s="62" t="str">
        <f>IF(ISERROR(MID(J234,21+FIND("gestion des déchets:",J234,1),3)),"",MID(J234,21+FIND("gestion des déchets:",J234,1),3))</f>
        <v>non</v>
      </c>
      <c r="U234" s="62" t="str">
        <f>IF(ISERROR(MID(J234,17+FIND("l'écoconception:",J234,1),3)),"",MID(J234,17+FIND("l'écoconception:",J234,1),3))</f>
        <v>non</v>
      </c>
      <c r="V234" s="62" t="str">
        <f>IF(ISERROR(MID(J234,20+FIND("former ou recruter:",J234,1),3)),"",MID(J234,20+FIND("former ou recruter:",J234,1),3))</f>
        <v>non</v>
      </c>
      <c r="W234" s="63"/>
      <c r="X234" s="75"/>
      <c r="Y234" s="75"/>
      <c r="Z234" s="75"/>
      <c r="AA234" s="75"/>
      <c r="AB234" s="75"/>
      <c r="AC234" s="40"/>
      <c r="AD234" s="72" t="s">
        <v>1133</v>
      </c>
      <c r="AE234" s="90" t="s">
        <v>73</v>
      </c>
      <c r="AF234" s="88" t="str">
        <f>IF(ISNA(VLOOKUP(E234,Tableau13[[SIRET]:[Statut de la mise en relation]],6,FALSE)),"",VLOOKUP(E234,Tableau13[[SIRET]:[Statut de la mise en relation]],6,FALSE))</f>
        <v/>
      </c>
      <c r="AG234" s="90"/>
      <c r="AH234" s="40"/>
      <c r="AI234" s="40"/>
      <c r="AJ234" s="40"/>
      <c r="AK234" s="76"/>
      <c r="AL234" s="76"/>
      <c r="AM234" s="40"/>
    </row>
    <row r="235" spans="1:39" ht="16.5" customHeight="1">
      <c r="A235" s="30">
        <v>45267</v>
      </c>
      <c r="B235" s="31" t="s">
        <v>1673</v>
      </c>
      <c r="C235" s="31" t="s">
        <v>1674</v>
      </c>
      <c r="D235" s="31" t="s">
        <v>1291</v>
      </c>
      <c r="E235" s="32">
        <v>49019926200026</v>
      </c>
      <c r="F235" s="33"/>
      <c r="G235" s="50" t="s">
        <v>1675</v>
      </c>
      <c r="H235" s="35">
        <v>610121980</v>
      </c>
      <c r="I235" s="31" t="s">
        <v>459</v>
      </c>
      <c r="J235" s="31" t="s">
        <v>1676</v>
      </c>
      <c r="K235" s="33" t="s">
        <v>114</v>
      </c>
      <c r="L235" s="33"/>
      <c r="M235" s="41" t="s">
        <v>1132</v>
      </c>
      <c r="N235" s="42" t="str">
        <f>MID(J235,12,8)</f>
        <v xml:space="preserve">precise </v>
      </c>
      <c r="O235" s="62" t="str">
        <f>IF(ISERROR(MID(J235,24+FIND("impact environnemental:",J235,1),3)),"",MID(J235,24+FIND("impact environnemental:",J235,1),3))</f>
        <v>non</v>
      </c>
      <c r="P235" s="62" t="str">
        <f>IF(ISERROR(MID(J235,25+FIND("performance énergétique:",J235,1),3)),"",MID(J235,25+FIND("performance énergétique:",J235,1),3))</f>
        <v>non</v>
      </c>
      <c r="Q235" s="62" t="str">
        <f>IF(ISERROR(MID(J235,20+FIND("consommation d'eau:",J235,1),3)),"",MID(J235,20+FIND("consommation d'eau:",J235,1),3))</f>
        <v>non</v>
      </c>
      <c r="R235" s="62" t="str">
        <f>IF(ISERROR(MID(J235,22+FIND("rénover mon bâtiment:",J235,1),3)),"",MID(J235,22+FIND("rénover mon bâtiment:",J235,1),3))</f>
        <v>oui</v>
      </c>
      <c r="S235" s="62" t="str">
        <f>IF(ISERROR(MID(J235,21+FIND("la mobilité durable:",J235,1),3)),"",MID(J235,21+FIND("la mobilité durable:",J235,1),3))</f>
        <v>non</v>
      </c>
      <c r="T235" s="62" t="str">
        <f>IF(ISERROR(MID(J235,21+FIND("gestion des déchets:",J235,1),3)),"",MID(J235,21+FIND("gestion des déchets:",J235,1),3))</f>
        <v>non</v>
      </c>
      <c r="U235" s="62" t="str">
        <f>IF(ISERROR(MID(J235,17+FIND("l'écoconception:",J235,1),3)),"",MID(J235,17+FIND("l'écoconception:",J235,1),3))</f>
        <v>non</v>
      </c>
      <c r="V235" s="62" t="str">
        <f>IF(ISERROR(MID(J235,20+FIND("former ou recruter:",J235,1),3)),"",MID(J235,20+FIND("former ou recruter:",J235,1),3))</f>
        <v>non</v>
      </c>
      <c r="W235" s="63"/>
      <c r="X235" s="75"/>
      <c r="Y235" s="75"/>
      <c r="Z235" s="75"/>
      <c r="AA235" s="75"/>
      <c r="AB235" s="75"/>
      <c r="AC235" s="40"/>
      <c r="AD235" s="72" t="s">
        <v>1133</v>
      </c>
      <c r="AE235" s="90" t="s">
        <v>73</v>
      </c>
      <c r="AF235" s="88" t="str">
        <f>IF(ISNA(VLOOKUP(E235,Tableau13[[SIRET]:[Statut de la mise en relation]],6,FALSE)),"",VLOOKUP(E235,Tableau13[[SIRET]:[Statut de la mise en relation]],6,FALSE))</f>
        <v/>
      </c>
      <c r="AG235" s="90"/>
      <c r="AH235" s="40"/>
      <c r="AI235" s="40"/>
      <c r="AJ235" s="40"/>
      <c r="AK235" s="76"/>
      <c r="AL235" s="76"/>
      <c r="AM235" s="40"/>
    </row>
    <row r="236" spans="1:39" ht="16.5" customHeight="1">
      <c r="A236" s="30">
        <v>45267</v>
      </c>
      <c r="B236" s="31" t="s">
        <v>1677</v>
      </c>
      <c r="C236" s="31" t="s">
        <v>1678</v>
      </c>
      <c r="D236" s="31" t="s">
        <v>1393</v>
      </c>
      <c r="E236" s="32"/>
      <c r="F236" s="33"/>
      <c r="G236" s="50" t="s">
        <v>1679</v>
      </c>
      <c r="H236" s="35">
        <v>767665992</v>
      </c>
      <c r="I236" s="31" t="s">
        <v>431</v>
      </c>
      <c r="J236" s="31" t="s">
        <v>1680</v>
      </c>
      <c r="K236" s="33" t="s">
        <v>433</v>
      </c>
      <c r="L236" s="33"/>
      <c r="M236" s="41" t="s">
        <v>701</v>
      </c>
      <c r="N236" s="42" t="str">
        <f>MID(J236,12,8)</f>
        <v xml:space="preserve">unknown </v>
      </c>
      <c r="O236" s="62" t="str">
        <f>IF(ISERROR(MID(J236,24+FIND("impact environnemental:",J236,1),3)),"",MID(J236,24+FIND("impact environnemental:",J236,1),3))</f>
        <v>non</v>
      </c>
      <c r="P236" s="62" t="str">
        <f>IF(ISERROR(MID(J236,25+FIND("performance énergétique:",J236,1),3)),"",MID(J236,25+FIND("performance énergétique:",J236,1),3))</f>
        <v>oui</v>
      </c>
      <c r="Q236" s="62" t="str">
        <f>IF(ISERROR(MID(J236,20+FIND("consommation d'eau:",J236,1),3)),"",MID(J236,20+FIND("consommation d'eau:",J236,1),3))</f>
        <v>oui</v>
      </c>
      <c r="R236" s="62" t="str">
        <f>IF(ISERROR(MID(J236,22+FIND("rénover mon bâtiment:",J236,1),3)),"",MID(J236,22+FIND("rénover mon bâtiment:",J236,1),3))</f>
        <v/>
      </c>
      <c r="S236" s="62" t="str">
        <f>IF(ISERROR(MID(J236,21+FIND("la mobilité durable:",J236,1),3)),"",MID(J236,21+FIND("la mobilité durable:",J236,1),3))</f>
        <v/>
      </c>
      <c r="T236" s="62" t="str">
        <f>IF(ISERROR(MID(J236,21+FIND("gestion des déchets:",J236,1),3)),"",MID(J236,21+FIND("gestion des déchets:",J236,1),3))</f>
        <v>oui</v>
      </c>
      <c r="U236" s="62" t="str">
        <f>IF(ISERROR(MID(J236,17+FIND("l'écoconception:",J236,1),3)),"",MID(J236,17+FIND("l'écoconception:",J236,1),3))</f>
        <v>oui</v>
      </c>
      <c r="V236" s="62" t="str">
        <f>IF(ISERROR(MID(J236,20+FIND("former ou recruter:",J236,1),3)),"",MID(J236,20+FIND("former ou recruter:",J236,1),3))</f>
        <v/>
      </c>
      <c r="W236" s="63"/>
      <c r="X236" s="41"/>
      <c r="Y236" s="41"/>
      <c r="Z236" s="41"/>
      <c r="AA236" s="41"/>
      <c r="AB236" s="41"/>
      <c r="AC236" s="38"/>
      <c r="AD236" s="38"/>
      <c r="AE236" s="88" t="s">
        <v>203</v>
      </c>
      <c r="AF236" s="88" t="str">
        <f>IF(ISNA(VLOOKUP(E236,Tableau13[[SIRET]:[Statut de la mise en relation]],6,FALSE)),"",VLOOKUP(E236,Tableau13[[SIRET]:[Statut de la mise en relation]],6,FALSE))</f>
        <v/>
      </c>
      <c r="AG236" s="88"/>
      <c r="AH236" s="33"/>
      <c r="AI236" s="33"/>
      <c r="AJ236" s="33"/>
      <c r="AK236" s="39"/>
      <c r="AL236" s="39"/>
      <c r="AM236" s="40"/>
    </row>
    <row r="237" spans="1:39" ht="16.5" customHeight="1">
      <c r="A237" s="30">
        <v>45267</v>
      </c>
      <c r="B237" s="73" t="s">
        <v>1681</v>
      </c>
      <c r="C237" s="31" t="s">
        <v>1682</v>
      </c>
      <c r="D237" s="31" t="s">
        <v>569</v>
      </c>
      <c r="E237" s="32">
        <v>38082439100011</v>
      </c>
      <c r="F237" s="33" t="s">
        <v>1683</v>
      </c>
      <c r="G237" s="50" t="s">
        <v>1684</v>
      </c>
      <c r="H237" s="35">
        <v>786776823</v>
      </c>
      <c r="I237" s="31" t="s">
        <v>431</v>
      </c>
      <c r="J237" s="31" t="s">
        <v>1685</v>
      </c>
      <c r="K237" s="33" t="s">
        <v>433</v>
      </c>
      <c r="L237" s="33"/>
      <c r="M237" s="41" t="s">
        <v>701</v>
      </c>
      <c r="N237" s="42" t="str">
        <f>MID(J237,12,8)</f>
        <v xml:space="preserve">precise </v>
      </c>
      <c r="O237" s="62" t="str">
        <f>IF(ISERROR(MID(J237,24+FIND("impact environnemental:",J237,1),3)),"",MID(J237,24+FIND("impact environnemental:",J237,1),3))</f>
        <v>non</v>
      </c>
      <c r="P237" s="62" t="str">
        <f>IF(ISERROR(MID(J237,25+FIND("performance énergétique:",J237,1),3)),"",MID(J237,25+FIND("performance énergétique:",J237,1),3))</f>
        <v>oui</v>
      </c>
      <c r="Q237" s="62" t="str">
        <f>IF(ISERROR(MID(J237,20+FIND("consommation d'eau:",J237,1),3)),"",MID(J237,20+FIND("consommation d'eau:",J237,1),3))</f>
        <v>non</v>
      </c>
      <c r="R237" s="62" t="str">
        <f>IF(ISERROR(MID(J237,22+FIND("rénover mon bâtiment:",J237,1),3)),"",MID(J237,22+FIND("rénover mon bâtiment:",J237,1),3))</f>
        <v>non</v>
      </c>
      <c r="S237" s="62" t="str">
        <f>IF(ISERROR(MID(J237,21+FIND("la mobilité durable:",J237,1),3)),"",MID(J237,21+FIND("la mobilité durable:",J237,1),3))</f>
        <v>non</v>
      </c>
      <c r="T237" s="62" t="str">
        <f>IF(ISERROR(MID(J237,21+FIND("gestion des déchets:",J237,1),3)),"",MID(J237,21+FIND("gestion des déchets:",J237,1),3))</f>
        <v>non</v>
      </c>
      <c r="U237" s="62" t="str">
        <f>IF(ISERROR(MID(J237,17+FIND("l'écoconception:",J237,1),3)),"",MID(J237,17+FIND("l'écoconception:",J237,1),3))</f>
        <v>non</v>
      </c>
      <c r="V237" s="62" t="str">
        <f>IF(ISERROR(MID(J237,20+FIND("former ou recruter:",J237,1),3)),"",MID(J237,20+FIND("former ou recruter:",J237,1),3))</f>
        <v>non</v>
      </c>
      <c r="W237" s="63"/>
      <c r="X237" s="41"/>
      <c r="Y237" s="41"/>
      <c r="Z237" s="41" t="s">
        <v>1484</v>
      </c>
      <c r="AA237" s="41"/>
      <c r="AB237" s="41"/>
      <c r="AC237" s="43">
        <v>45271</v>
      </c>
      <c r="AD237" s="72" t="s">
        <v>1001</v>
      </c>
      <c r="AE237" s="90" t="s">
        <v>73</v>
      </c>
      <c r="AF237" s="88" t="str">
        <f>IF(ISNA(VLOOKUP(E237,Tableau13[[SIRET]:[Statut de la mise en relation]],6,FALSE)),"",VLOOKUP(E237,Tableau13[[SIRET]:[Statut de la mise en relation]],6,FALSE))</f>
        <v>Refusé</v>
      </c>
      <c r="AG237" s="88"/>
      <c r="AH237" s="33"/>
      <c r="AI237" s="33"/>
      <c r="AJ237" s="33"/>
      <c r="AK237" s="39"/>
      <c r="AL237" s="39"/>
      <c r="AM237" s="40"/>
    </row>
    <row r="238" spans="1:39" ht="16.5" customHeight="1">
      <c r="A238" s="30">
        <v>45267</v>
      </c>
      <c r="B238" s="73" t="s">
        <v>1686</v>
      </c>
      <c r="C238" s="31" t="s">
        <v>757</v>
      </c>
      <c r="D238" s="31" t="s">
        <v>1687</v>
      </c>
      <c r="E238" s="32">
        <v>44915374100011</v>
      </c>
      <c r="F238" s="33" t="s">
        <v>1688</v>
      </c>
      <c r="G238" s="50" t="s">
        <v>1689</v>
      </c>
      <c r="H238" s="35">
        <v>677061618</v>
      </c>
      <c r="I238" s="31" t="s">
        <v>431</v>
      </c>
      <c r="J238" s="31" t="s">
        <v>1690</v>
      </c>
      <c r="K238" s="33" t="s">
        <v>433</v>
      </c>
      <c r="L238" s="33"/>
      <c r="M238" s="41" t="s">
        <v>701</v>
      </c>
      <c r="N238" s="42" t="str">
        <f>MID(J238,12,8)</f>
        <v xml:space="preserve">unknown </v>
      </c>
      <c r="O238" s="62" t="str">
        <f>IF(ISERROR(MID(J238,24+FIND("impact environnemental:",J238,1),3)),"",MID(J238,24+FIND("impact environnemental:",J238,1),3))</f>
        <v>non</v>
      </c>
      <c r="P238" s="62" t="str">
        <f>IF(ISERROR(MID(J238,25+FIND("performance énergétique:",J238,1),3)),"",MID(J238,25+FIND("performance énergétique:",J238,1),3))</f>
        <v>oui</v>
      </c>
      <c r="Q238" s="62" t="str">
        <f>IF(ISERROR(MID(J238,20+FIND("consommation d'eau:",J238,1),3)),"",MID(J238,20+FIND("consommation d'eau:",J238,1),3))</f>
        <v>oui</v>
      </c>
      <c r="R238" s="62" t="str">
        <f>IF(ISERROR(MID(J238,22+FIND("rénover mon bâtiment:",J238,1),3)),"",MID(J238,22+FIND("rénover mon bâtiment:",J238,1),3))</f>
        <v/>
      </c>
      <c r="S238" s="62" t="str">
        <f>IF(ISERROR(MID(J238,21+FIND("la mobilité durable:",J238,1),3)),"",MID(J238,21+FIND("la mobilité durable:",J238,1),3))</f>
        <v/>
      </c>
      <c r="T238" s="62" t="str">
        <f>IF(ISERROR(MID(J238,21+FIND("gestion des déchets:",J238,1),3)),"",MID(J238,21+FIND("gestion des déchets:",J238,1),3))</f>
        <v>oui</v>
      </c>
      <c r="U238" s="62" t="str">
        <f>IF(ISERROR(MID(J238,17+FIND("l'écoconception:",J238,1),3)),"",MID(J238,17+FIND("l'écoconception:",J238,1),3))</f>
        <v>oui</v>
      </c>
      <c r="V238" s="62" t="str">
        <f>IF(ISERROR(MID(J238,20+FIND("former ou recruter:",J238,1),3)),"",MID(J238,20+FIND("former ou recruter:",J238,1),3))</f>
        <v/>
      </c>
      <c r="W238" s="63"/>
      <c r="X238" s="41"/>
      <c r="Y238" s="41"/>
      <c r="Z238" s="41" t="s">
        <v>1484</v>
      </c>
      <c r="AA238" s="41"/>
      <c r="AB238" s="41"/>
      <c r="AC238" s="43">
        <v>45271</v>
      </c>
      <c r="AD238" s="72" t="s">
        <v>1001</v>
      </c>
      <c r="AE238" s="90" t="s">
        <v>73</v>
      </c>
      <c r="AF238" s="88" t="str">
        <f>IF(ISNA(VLOOKUP(E238,Tableau13[[SIRET]:[Statut de la mise en relation]],6,FALSE)),"",VLOOKUP(E238,Tableau13[[SIRET]:[Statut de la mise en relation]],6,FALSE))</f>
        <v>Aide proposée</v>
      </c>
      <c r="AG238" s="88"/>
      <c r="AH238" s="33"/>
      <c r="AI238" s="33"/>
      <c r="AJ238" s="33"/>
      <c r="AK238" s="39"/>
      <c r="AL238" s="39"/>
      <c r="AM238" s="40"/>
    </row>
    <row r="239" spans="1:39" ht="16.5" customHeight="1">
      <c r="A239" s="30">
        <v>45267</v>
      </c>
      <c r="B239" s="31" t="s">
        <v>1691</v>
      </c>
      <c r="C239" s="31" t="s">
        <v>1692</v>
      </c>
      <c r="D239" s="31" t="s">
        <v>1693</v>
      </c>
      <c r="E239" s="32">
        <v>91073318700033</v>
      </c>
      <c r="F239" s="33" t="s">
        <v>1694</v>
      </c>
      <c r="G239" s="50" t="s">
        <v>1695</v>
      </c>
      <c r="H239" s="35">
        <v>662156851</v>
      </c>
      <c r="I239" s="31" t="s">
        <v>431</v>
      </c>
      <c r="J239" s="31" t="s">
        <v>1696</v>
      </c>
      <c r="K239" s="33" t="s">
        <v>433</v>
      </c>
      <c r="L239" s="33"/>
      <c r="M239" s="41" t="s">
        <v>701</v>
      </c>
      <c r="N239" s="42" t="str">
        <f>MID(J239,12,8)</f>
        <v xml:space="preserve">precise </v>
      </c>
      <c r="O239" s="62" t="str">
        <f>IF(ISERROR(MID(J239,24+FIND("impact environnemental:",J239,1),3)),"",MID(J239,24+FIND("impact environnemental:",J239,1),3))</f>
        <v>non</v>
      </c>
      <c r="P239" s="62" t="str">
        <f>IF(ISERROR(MID(J239,25+FIND("performance énergétique:",J239,1),3)),"",MID(J239,25+FIND("performance énergétique:",J239,1),3))</f>
        <v>oui</v>
      </c>
      <c r="Q239" s="62" t="str">
        <f>IF(ISERROR(MID(J239,20+FIND("consommation d'eau:",J239,1),3)),"",MID(J239,20+FIND("consommation d'eau:",J239,1),3))</f>
        <v>non</v>
      </c>
      <c r="R239" s="62" t="str">
        <f>IF(ISERROR(MID(J239,22+FIND("rénover mon bâtiment:",J239,1),3)),"",MID(J239,22+FIND("rénover mon bâtiment:",J239,1),3))</f>
        <v>non</v>
      </c>
      <c r="S239" s="62" t="str">
        <f>IF(ISERROR(MID(J239,21+FIND("la mobilité durable:",J239,1),3)),"",MID(J239,21+FIND("la mobilité durable:",J239,1),3))</f>
        <v>non</v>
      </c>
      <c r="T239" s="62" t="str">
        <f>IF(ISERROR(MID(J239,21+FIND("gestion des déchets:",J239,1),3)),"",MID(J239,21+FIND("gestion des déchets:",J239,1),3))</f>
        <v>non</v>
      </c>
      <c r="U239" s="62" t="str">
        <f>IF(ISERROR(MID(J239,17+FIND("l'écoconception:",J239,1),3)),"",MID(J239,17+FIND("l'écoconception:",J239,1),3))</f>
        <v>non</v>
      </c>
      <c r="V239" s="62" t="str">
        <f>IF(ISERROR(MID(J239,20+FIND("former ou recruter:",J239,1),3)),"",MID(J239,20+FIND("former ou recruter:",J239,1),3))</f>
        <v>non</v>
      </c>
      <c r="W239" s="63"/>
      <c r="X239" s="41"/>
      <c r="Y239" s="41"/>
      <c r="Z239" s="41" t="s">
        <v>1484</v>
      </c>
      <c r="AA239" s="41"/>
      <c r="AB239" s="41"/>
      <c r="AC239" s="43">
        <v>45271</v>
      </c>
      <c r="AD239" s="72" t="s">
        <v>1001</v>
      </c>
      <c r="AE239" s="90" t="s">
        <v>73</v>
      </c>
      <c r="AF239" s="88" t="str">
        <f>IF(ISNA(VLOOKUP(E239,Tableau13[[SIRET]:[Statut de la mise en relation]],6,FALSE)),"",VLOOKUP(E239,Tableau13[[SIRET]:[Statut de la mise en relation]],6,FALSE))</f>
        <v/>
      </c>
      <c r="AG239" s="88"/>
      <c r="AH239" s="33"/>
      <c r="AI239" s="33"/>
      <c r="AJ239" s="33"/>
      <c r="AK239" s="39"/>
      <c r="AL239" s="39"/>
      <c r="AM239" s="40"/>
    </row>
    <row r="240" spans="1:39" ht="16.5" customHeight="1">
      <c r="A240" s="30">
        <v>45267</v>
      </c>
      <c r="B240" s="31" t="s">
        <v>1697</v>
      </c>
      <c r="C240" s="31" t="s">
        <v>1698</v>
      </c>
      <c r="D240" s="31" t="s">
        <v>1699</v>
      </c>
      <c r="E240" s="32">
        <v>90357569400026</v>
      </c>
      <c r="F240" s="33" t="s">
        <v>1700</v>
      </c>
      <c r="G240" s="50" t="s">
        <v>1701</v>
      </c>
      <c r="H240" s="35">
        <v>689261266</v>
      </c>
      <c r="I240" s="31" t="s">
        <v>431</v>
      </c>
      <c r="J240" s="31" t="s">
        <v>1702</v>
      </c>
      <c r="K240" s="33" t="s">
        <v>433</v>
      </c>
      <c r="L240" s="33"/>
      <c r="M240" s="41" t="s">
        <v>701</v>
      </c>
      <c r="N240" s="42" t="str">
        <f>MID(J240,12,8)</f>
        <v xml:space="preserve">precise </v>
      </c>
      <c r="O240" s="62" t="str">
        <f>IF(ISERROR(MID(J240,24+FIND("impact environnemental:",J240,1),3)),"",MID(J240,24+FIND("impact environnemental:",J240,1),3))</f>
        <v>non</v>
      </c>
      <c r="P240" s="62" t="str">
        <f>IF(ISERROR(MID(J240,25+FIND("performance énergétique:",J240,1),3)),"",MID(J240,25+FIND("performance énergétique:",J240,1),3))</f>
        <v>non</v>
      </c>
      <c r="Q240" s="62" t="str">
        <f>IF(ISERROR(MID(J240,20+FIND("consommation d'eau:",J240,1),3)),"",MID(J240,20+FIND("consommation d'eau:",J240,1),3))</f>
        <v>non</v>
      </c>
      <c r="R240" s="62" t="str">
        <f>IF(ISERROR(MID(J240,22+FIND("rénover mon bâtiment:",J240,1),3)),"",MID(J240,22+FIND("rénover mon bâtiment:",J240,1),3))</f>
        <v>oui</v>
      </c>
      <c r="S240" s="62" t="str">
        <f>IF(ISERROR(MID(J240,21+FIND("la mobilité durable:",J240,1),3)),"",MID(J240,21+FIND("la mobilité durable:",J240,1),3))</f>
        <v>non</v>
      </c>
      <c r="T240" s="62" t="str">
        <f>IF(ISERROR(MID(J240,21+FIND("gestion des déchets:",J240,1),3)),"",MID(J240,21+FIND("gestion des déchets:",J240,1),3))</f>
        <v>non</v>
      </c>
      <c r="U240" s="62" t="str">
        <f>IF(ISERROR(MID(J240,17+FIND("l'écoconception:",J240,1),3)),"",MID(J240,17+FIND("l'écoconception:",J240,1),3))</f>
        <v>non</v>
      </c>
      <c r="V240" s="62" t="str">
        <f>IF(ISERROR(MID(J240,20+FIND("former ou recruter:",J240,1),3)),"",MID(J240,20+FIND("former ou recruter:",J240,1),3))</f>
        <v>non</v>
      </c>
      <c r="W240" s="63"/>
      <c r="X240" s="41"/>
      <c r="Y240" s="41"/>
      <c r="Z240" s="41" t="s">
        <v>1491</v>
      </c>
      <c r="AA240" s="41"/>
      <c r="AB240" s="41"/>
      <c r="AC240" s="43">
        <v>45271</v>
      </c>
      <c r="AD240" s="72" t="s">
        <v>1001</v>
      </c>
      <c r="AE240" s="90" t="s">
        <v>73</v>
      </c>
      <c r="AF240" s="88" t="str">
        <f>IF(ISNA(VLOOKUP(E240,Tableau13[[SIRET]:[Statut de la mise en relation]],6,FALSE)),"",VLOOKUP(E240,Tableau13[[SIRET]:[Statut de la mise en relation]],6,FALSE))</f>
        <v>Aide proposée</v>
      </c>
      <c r="AG240" s="88"/>
      <c r="AH240" s="33"/>
      <c r="AI240" s="33"/>
      <c r="AJ240" s="33"/>
      <c r="AK240" s="39"/>
      <c r="AL240" s="39"/>
      <c r="AM240" s="40"/>
    </row>
    <row r="241" spans="1:39" ht="16.5" customHeight="1">
      <c r="A241" s="30">
        <v>45267</v>
      </c>
      <c r="B241" s="31" t="s">
        <v>1703</v>
      </c>
      <c r="C241" s="31" t="s">
        <v>1704</v>
      </c>
      <c r="D241" s="31" t="s">
        <v>629</v>
      </c>
      <c r="E241" s="32">
        <v>80502045000013</v>
      </c>
      <c r="F241" s="33" t="s">
        <v>1705</v>
      </c>
      <c r="G241" s="50" t="s">
        <v>1706</v>
      </c>
      <c r="H241" s="35">
        <v>299096077</v>
      </c>
      <c r="I241" s="31" t="s">
        <v>431</v>
      </c>
      <c r="J241" s="31" t="s">
        <v>1707</v>
      </c>
      <c r="K241" s="33" t="s">
        <v>433</v>
      </c>
      <c r="L241" s="33"/>
      <c r="M241" s="41" t="s">
        <v>701</v>
      </c>
      <c r="N241" s="42" t="str">
        <f>MID(J241,12,8)</f>
        <v xml:space="preserve">precise </v>
      </c>
      <c r="O241" s="62" t="str">
        <f>IF(ISERROR(MID(J241,24+FIND("impact environnemental:",J241,1),3)),"",MID(J241,24+FIND("impact environnemental:",J241,1),3))</f>
        <v>non</v>
      </c>
      <c r="P241" s="62" t="str">
        <f>IF(ISERROR(MID(J241,25+FIND("performance énergétique:",J241,1),3)),"",MID(J241,25+FIND("performance énergétique:",J241,1),3))</f>
        <v>non</v>
      </c>
      <c r="Q241" s="62" t="str">
        <f>IF(ISERROR(MID(J241,20+FIND("consommation d'eau:",J241,1),3)),"",MID(J241,20+FIND("consommation d'eau:",J241,1),3))</f>
        <v>non</v>
      </c>
      <c r="R241" s="62" t="str">
        <f>IF(ISERROR(MID(J241,22+FIND("rénover mon bâtiment:",J241,1),3)),"",MID(J241,22+FIND("rénover mon bâtiment:",J241,1),3))</f>
        <v>oui</v>
      </c>
      <c r="S241" s="62" t="str">
        <f>IF(ISERROR(MID(J241,21+FIND("la mobilité durable:",J241,1),3)),"",MID(J241,21+FIND("la mobilité durable:",J241,1),3))</f>
        <v>non</v>
      </c>
      <c r="T241" s="62" t="str">
        <f>IF(ISERROR(MID(J241,21+FIND("gestion des déchets:",J241,1),3)),"",MID(J241,21+FIND("gestion des déchets:",J241,1),3))</f>
        <v>non</v>
      </c>
      <c r="U241" s="62" t="str">
        <f>IF(ISERROR(MID(J241,17+FIND("l'écoconception:",J241,1),3)),"",MID(J241,17+FIND("l'écoconception:",J241,1),3))</f>
        <v>non</v>
      </c>
      <c r="V241" s="62" t="str">
        <f>IF(ISERROR(MID(J241,20+FIND("former ou recruter:",J241,1),3)),"",MID(J241,20+FIND("former ou recruter:",J241,1),3))</f>
        <v>non</v>
      </c>
      <c r="W241" s="63"/>
      <c r="X241" s="41"/>
      <c r="Y241" s="41"/>
      <c r="Z241" s="41" t="s">
        <v>1491</v>
      </c>
      <c r="AA241" s="41"/>
      <c r="AB241" s="41"/>
      <c r="AC241" s="43">
        <v>45271</v>
      </c>
      <c r="AD241" s="72" t="s">
        <v>1001</v>
      </c>
      <c r="AE241" s="90" t="s">
        <v>73</v>
      </c>
      <c r="AF241" s="88" t="str">
        <f>IF(ISNA(VLOOKUP(E241,Tableau13[[SIRET]:[Statut de la mise en relation]],6,FALSE)),"",VLOOKUP(E241,Tableau13[[SIRET]:[Statut de la mise en relation]],6,FALSE))</f>
        <v/>
      </c>
      <c r="AG241" s="88"/>
      <c r="AH241" s="33"/>
      <c r="AI241" s="33"/>
      <c r="AJ241" s="33"/>
      <c r="AK241" s="39"/>
      <c r="AL241" s="39"/>
      <c r="AM241" s="40"/>
    </row>
    <row r="242" spans="1:39" ht="16.5" customHeight="1">
      <c r="A242" s="30">
        <v>45267</v>
      </c>
      <c r="B242" s="31" t="s">
        <v>1708</v>
      </c>
      <c r="C242" s="31" t="s">
        <v>1709</v>
      </c>
      <c r="D242" s="31" t="s">
        <v>1710</v>
      </c>
      <c r="E242" s="32">
        <v>83042131900039</v>
      </c>
      <c r="F242" s="33"/>
      <c r="G242" s="50" t="s">
        <v>1711</v>
      </c>
      <c r="H242" s="35">
        <v>627954299</v>
      </c>
      <c r="I242" s="31" t="s">
        <v>431</v>
      </c>
      <c r="J242" s="31" t="s">
        <v>1712</v>
      </c>
      <c r="K242" s="33" t="s">
        <v>433</v>
      </c>
      <c r="L242" s="33"/>
      <c r="M242" s="41" t="s">
        <v>701</v>
      </c>
      <c r="N242" s="42" t="str">
        <f>MID(J242,12,8)</f>
        <v xml:space="preserve">unknown </v>
      </c>
      <c r="O242" s="62" t="str">
        <f>IF(ISERROR(MID(J242,24+FIND("impact environnemental:",J242,1),3)),"",MID(J242,24+FIND("impact environnemental:",J242,1),3))</f>
        <v>oui</v>
      </c>
      <c r="P242" s="62" t="str">
        <f>IF(ISERROR(MID(J242,25+FIND("performance énergétique:",J242,1),3)),"",MID(J242,25+FIND("performance énergétique:",J242,1),3))</f>
        <v>oui</v>
      </c>
      <c r="Q242" s="62" t="str">
        <f>IF(ISERROR(MID(J242,20+FIND("consommation d'eau:",J242,1),3)),"",MID(J242,20+FIND("consommation d'eau:",J242,1),3))</f>
        <v>non</v>
      </c>
      <c r="R242" s="62" t="str">
        <f>IF(ISERROR(MID(J242,22+FIND("rénover mon bâtiment:",J242,1),3)),"",MID(J242,22+FIND("rénover mon bâtiment:",J242,1),3))</f>
        <v/>
      </c>
      <c r="S242" s="62" t="str">
        <f>IF(ISERROR(MID(J242,21+FIND("la mobilité durable:",J242,1),3)),"",MID(J242,21+FIND("la mobilité durable:",J242,1),3))</f>
        <v/>
      </c>
      <c r="T242" s="62" t="str">
        <f>IF(ISERROR(MID(J242,21+FIND("gestion des déchets:",J242,1),3)),"",MID(J242,21+FIND("gestion des déchets:",J242,1),3))</f>
        <v>oui</v>
      </c>
      <c r="U242" s="62" t="str">
        <f>IF(ISERROR(MID(J242,17+FIND("l'écoconception:",J242,1),3)),"",MID(J242,17+FIND("l'écoconception:",J242,1),3))</f>
        <v>oui</v>
      </c>
      <c r="V242" s="62" t="str">
        <f>IF(ISERROR(MID(J242,20+FIND("former ou recruter:",J242,1),3)),"",MID(J242,20+FIND("former ou recruter:",J242,1),3))</f>
        <v/>
      </c>
      <c r="W242" s="63"/>
      <c r="X242" s="41"/>
      <c r="Y242" s="41"/>
      <c r="Z242" s="41" t="s">
        <v>1491</v>
      </c>
      <c r="AA242" s="41"/>
      <c r="AB242" s="41"/>
      <c r="AC242" s="43">
        <v>45271</v>
      </c>
      <c r="AD242" s="72" t="s">
        <v>1001</v>
      </c>
      <c r="AE242" s="90" t="s">
        <v>73</v>
      </c>
      <c r="AF242" s="88" t="str">
        <f>IF(ISNA(VLOOKUP(E242,Tableau13[[SIRET]:[Statut de la mise en relation]],6,FALSE)),"",VLOOKUP(E242,Tableau13[[SIRET]:[Statut de la mise en relation]],6,FALSE))</f>
        <v/>
      </c>
      <c r="AG242" s="88"/>
      <c r="AH242" s="33"/>
      <c r="AI242" s="33"/>
      <c r="AJ242" s="33"/>
      <c r="AK242" s="39"/>
      <c r="AL242" s="39"/>
      <c r="AM242" s="40"/>
    </row>
    <row r="243" spans="1:39" ht="16.5" customHeight="1">
      <c r="A243" s="30">
        <v>45267</v>
      </c>
      <c r="B243" s="31" t="s">
        <v>1713</v>
      </c>
      <c r="C243" s="31" t="s">
        <v>1714</v>
      </c>
      <c r="D243" s="31" t="s">
        <v>716</v>
      </c>
      <c r="E243" s="32">
        <v>43893759100024</v>
      </c>
      <c r="F243" s="33" t="s">
        <v>1715</v>
      </c>
      <c r="G243" s="50" t="s">
        <v>1716</v>
      </c>
      <c r="H243" s="35">
        <v>328389757</v>
      </c>
      <c r="I243" s="31" t="s">
        <v>431</v>
      </c>
      <c r="J243" s="31" t="s">
        <v>1717</v>
      </c>
      <c r="K243" s="33" t="s">
        <v>433</v>
      </c>
      <c r="L243" s="33"/>
      <c r="M243" s="41" t="s">
        <v>701</v>
      </c>
      <c r="N243" s="42" t="str">
        <f>MID(J243,12,8)</f>
        <v xml:space="preserve">precise </v>
      </c>
      <c r="O243" s="62" t="str">
        <f>IF(ISERROR(MID(J243,24+FIND("impact environnemental:",J243,1),3)),"",MID(J243,24+FIND("impact environnemental:",J243,1),3))</f>
        <v>non</v>
      </c>
      <c r="P243" s="62" t="str">
        <f>IF(ISERROR(MID(J243,25+FIND("performance énergétique:",J243,1),3)),"",MID(J243,25+FIND("performance énergétique:",J243,1),3))</f>
        <v>oui</v>
      </c>
      <c r="Q243" s="62" t="str">
        <f>IF(ISERROR(MID(J243,20+FIND("consommation d'eau:",J243,1),3)),"",MID(J243,20+FIND("consommation d'eau:",J243,1),3))</f>
        <v>non</v>
      </c>
      <c r="R243" s="62" t="str">
        <f>IF(ISERROR(MID(J243,22+FIND("rénover mon bâtiment:",J243,1),3)),"",MID(J243,22+FIND("rénover mon bâtiment:",J243,1),3))</f>
        <v>non</v>
      </c>
      <c r="S243" s="62" t="str">
        <f>IF(ISERROR(MID(J243,21+FIND("la mobilité durable:",J243,1),3)),"",MID(J243,21+FIND("la mobilité durable:",J243,1),3))</f>
        <v>non</v>
      </c>
      <c r="T243" s="62" t="str">
        <f>IF(ISERROR(MID(J243,21+FIND("gestion des déchets:",J243,1),3)),"",MID(J243,21+FIND("gestion des déchets:",J243,1),3))</f>
        <v>non</v>
      </c>
      <c r="U243" s="62" t="str">
        <f>IF(ISERROR(MID(J243,17+FIND("l'écoconception:",J243,1),3)),"",MID(J243,17+FIND("l'écoconception:",J243,1),3))</f>
        <v>non</v>
      </c>
      <c r="V243" s="62" t="str">
        <f>IF(ISERROR(MID(J243,20+FIND("former ou recruter:",J243,1),3)),"",MID(J243,20+FIND("former ou recruter:",J243,1),3))</f>
        <v>non</v>
      </c>
      <c r="W243" s="63"/>
      <c r="X243" s="41"/>
      <c r="Y243" s="41"/>
      <c r="Z243" s="41" t="s">
        <v>1491</v>
      </c>
      <c r="AA243" s="41"/>
      <c r="AB243" s="41"/>
      <c r="AC243" s="43">
        <v>45271</v>
      </c>
      <c r="AD243" s="72" t="s">
        <v>1001</v>
      </c>
      <c r="AE243" s="90" t="s">
        <v>73</v>
      </c>
      <c r="AF243" s="88" t="str">
        <f>IF(ISNA(VLOOKUP(E243,Tableau13[[SIRET]:[Statut de la mise en relation]],6,FALSE)),"",VLOOKUP(E243,Tableau13[[SIRET]:[Statut de la mise en relation]],6,FALSE))</f>
        <v/>
      </c>
      <c r="AG243" s="88"/>
      <c r="AH243" s="33"/>
      <c r="AI243" s="33"/>
      <c r="AJ243" s="33"/>
      <c r="AK243" s="39"/>
      <c r="AL243" s="39"/>
      <c r="AM243" s="40"/>
    </row>
    <row r="244" spans="1:39" ht="16.5" customHeight="1">
      <c r="A244" s="30">
        <v>45267</v>
      </c>
      <c r="B244" s="31" t="s">
        <v>1718</v>
      </c>
      <c r="C244" s="31" t="s">
        <v>1719</v>
      </c>
      <c r="D244" s="31" t="s">
        <v>1333</v>
      </c>
      <c r="E244" s="32">
        <v>89999665600018</v>
      </c>
      <c r="F244" s="33" t="s">
        <v>1720</v>
      </c>
      <c r="G244" s="50" t="s">
        <v>1721</v>
      </c>
      <c r="H244" s="35">
        <v>611436951</v>
      </c>
      <c r="I244" s="31" t="s">
        <v>431</v>
      </c>
      <c r="J244" s="31" t="s">
        <v>1722</v>
      </c>
      <c r="K244" s="33" t="s">
        <v>433</v>
      </c>
      <c r="L244" s="33"/>
      <c r="M244" s="41" t="s">
        <v>701</v>
      </c>
      <c r="N244" s="42" t="str">
        <f>MID(J244,12,8)</f>
        <v xml:space="preserve">precise </v>
      </c>
      <c r="O244" s="62" t="str">
        <f>IF(ISERROR(MID(J244,24+FIND("impact environnemental:",J244,1),3)),"",MID(J244,24+FIND("impact environnemental:",J244,1),3))</f>
        <v>non</v>
      </c>
      <c r="P244" s="62" t="str">
        <f>IF(ISERROR(MID(J244,25+FIND("performance énergétique:",J244,1),3)),"",MID(J244,25+FIND("performance énergétique:",J244,1),3))</f>
        <v>non</v>
      </c>
      <c r="Q244" s="62" t="str">
        <f>IF(ISERROR(MID(J244,20+FIND("consommation d'eau:",J244,1),3)),"",MID(J244,20+FIND("consommation d'eau:",J244,1),3))</f>
        <v>non</v>
      </c>
      <c r="R244" s="62" t="str">
        <f>IF(ISERROR(MID(J244,22+FIND("rénover mon bâtiment:",J244,1),3)),"",MID(J244,22+FIND("rénover mon bâtiment:",J244,1),3))</f>
        <v>oui</v>
      </c>
      <c r="S244" s="62" t="str">
        <f>IF(ISERROR(MID(J244,21+FIND("la mobilité durable:",J244,1),3)),"",MID(J244,21+FIND("la mobilité durable:",J244,1),3))</f>
        <v>non</v>
      </c>
      <c r="T244" s="62" t="str">
        <f>IF(ISERROR(MID(J244,21+FIND("gestion des déchets:",J244,1),3)),"",MID(J244,21+FIND("gestion des déchets:",J244,1),3))</f>
        <v>non</v>
      </c>
      <c r="U244" s="62" t="str">
        <f>IF(ISERROR(MID(J244,17+FIND("l'écoconception:",J244,1),3)),"",MID(J244,17+FIND("l'écoconception:",J244,1),3))</f>
        <v>non</v>
      </c>
      <c r="V244" s="62" t="str">
        <f>IF(ISERROR(MID(J244,20+FIND("former ou recruter:",J244,1),3)),"",MID(J244,20+FIND("former ou recruter:",J244,1),3))</f>
        <v>non</v>
      </c>
      <c r="W244" s="63"/>
      <c r="X244" s="41"/>
      <c r="Y244" s="41"/>
      <c r="Z244" s="41" t="s">
        <v>1491</v>
      </c>
      <c r="AA244" s="41"/>
      <c r="AB244" s="41"/>
      <c r="AC244" s="43">
        <v>45271</v>
      </c>
      <c r="AD244" s="72" t="s">
        <v>1001</v>
      </c>
      <c r="AE244" s="90" t="s">
        <v>73</v>
      </c>
      <c r="AF244" s="88" t="str">
        <f>IF(ISNA(VLOOKUP(E244,Tableau13[[SIRET]:[Statut de la mise en relation]],6,FALSE)),"",VLOOKUP(E244,Tableau13[[SIRET]:[Statut de la mise en relation]],6,FALSE))</f>
        <v>Aide proposée</v>
      </c>
      <c r="AG244" s="88"/>
      <c r="AH244" s="33"/>
      <c r="AI244" s="33"/>
      <c r="AJ244" s="33"/>
      <c r="AK244" s="39"/>
      <c r="AL244" s="39"/>
      <c r="AM244" s="40"/>
    </row>
    <row r="245" spans="1:39" ht="16.5" customHeight="1">
      <c r="A245" s="30">
        <v>45267</v>
      </c>
      <c r="B245" s="31" t="s">
        <v>1723</v>
      </c>
      <c r="C245" s="31" t="s">
        <v>1724</v>
      </c>
      <c r="D245" s="31" t="s">
        <v>1367</v>
      </c>
      <c r="E245" s="32">
        <v>34276118600036</v>
      </c>
      <c r="F245" s="33" t="s">
        <v>1725</v>
      </c>
      <c r="G245" s="50" t="s">
        <v>1726</v>
      </c>
      <c r="H245" s="35">
        <v>611701866</v>
      </c>
      <c r="I245" s="31" t="s">
        <v>431</v>
      </c>
      <c r="J245" s="31" t="s">
        <v>1727</v>
      </c>
      <c r="K245" s="33" t="s">
        <v>433</v>
      </c>
      <c r="L245" s="33"/>
      <c r="M245" s="75" t="s">
        <v>701</v>
      </c>
      <c r="N245" s="42" t="str">
        <f>MID(J245,12,8)</f>
        <v xml:space="preserve">precise </v>
      </c>
      <c r="O245" s="62" t="str">
        <f>IF(ISERROR(MID(J245,24+FIND("impact environnemental:",J245,1),3)),"",MID(J245,24+FIND("impact environnemental:",J245,1),3))</f>
        <v>non</v>
      </c>
      <c r="P245" s="62" t="str">
        <f>IF(ISERROR(MID(J245,25+FIND("performance énergétique:",J245,1),3)),"",MID(J245,25+FIND("performance énergétique:",J245,1),3))</f>
        <v>non</v>
      </c>
      <c r="Q245" s="62" t="str">
        <f>IF(ISERROR(MID(J245,20+FIND("consommation d'eau:",J245,1),3)),"",MID(J245,20+FIND("consommation d'eau:",J245,1),3))</f>
        <v>non</v>
      </c>
      <c r="R245" s="62" t="str">
        <f>IF(ISERROR(MID(J245,22+FIND("rénover mon bâtiment:",J245,1),3)),"",MID(J245,22+FIND("rénover mon bâtiment:",J245,1),3))</f>
        <v>oui</v>
      </c>
      <c r="S245" s="62" t="str">
        <f>IF(ISERROR(MID(J245,21+FIND("la mobilité durable:",J245,1),3)),"",MID(J245,21+FIND("la mobilité durable:",J245,1),3))</f>
        <v>non</v>
      </c>
      <c r="T245" s="62" t="str">
        <f>IF(ISERROR(MID(J245,21+FIND("gestion des déchets:",J245,1),3)),"",MID(J245,21+FIND("gestion des déchets:",J245,1),3))</f>
        <v>non</v>
      </c>
      <c r="U245" s="62" t="str">
        <f>IF(ISERROR(MID(J245,17+FIND("l'écoconception:",J245,1),3)),"",MID(J245,17+FIND("l'écoconception:",J245,1),3))</f>
        <v>non</v>
      </c>
      <c r="V245" s="62" t="str">
        <f>IF(ISERROR(MID(J245,20+FIND("former ou recruter:",J245,1),3)),"",MID(J245,20+FIND("former ou recruter:",J245,1),3))</f>
        <v>non</v>
      </c>
      <c r="W245" s="63"/>
      <c r="X245" s="75"/>
      <c r="Y245" s="75"/>
      <c r="Z245" s="41" t="s">
        <v>1491</v>
      </c>
      <c r="AA245" s="41"/>
      <c r="AB245" s="41"/>
      <c r="AC245" s="43">
        <v>45271</v>
      </c>
      <c r="AD245" s="72" t="s">
        <v>1001</v>
      </c>
      <c r="AE245" s="90" t="s">
        <v>73</v>
      </c>
      <c r="AF245" s="88" t="str">
        <f>IF(ISNA(VLOOKUP(E245,Tableau13[[SIRET]:[Statut de la mise en relation]],6,FALSE)),"",VLOOKUP(E245,Tableau13[[SIRET]:[Statut de la mise en relation]],6,FALSE))</f>
        <v>Non joignable</v>
      </c>
      <c r="AG245" s="88"/>
      <c r="AH245" s="40"/>
      <c r="AI245" s="40"/>
      <c r="AJ245" s="40"/>
      <c r="AK245" s="76"/>
      <c r="AL245" s="76"/>
      <c r="AM245" s="40"/>
    </row>
    <row r="246" spans="1:39" ht="16.5" customHeight="1">
      <c r="A246" s="30">
        <v>45267</v>
      </c>
      <c r="B246" s="31" t="s">
        <v>1728</v>
      </c>
      <c r="C246" s="31" t="s">
        <v>1729</v>
      </c>
      <c r="D246" s="31" t="s">
        <v>206</v>
      </c>
      <c r="E246" s="32">
        <v>83965361500022</v>
      </c>
      <c r="F246" s="33" t="s">
        <v>1730</v>
      </c>
      <c r="G246" s="50" t="s">
        <v>1731</v>
      </c>
      <c r="H246" s="35">
        <v>663049647</v>
      </c>
      <c r="I246" s="31" t="s">
        <v>1732</v>
      </c>
      <c r="J246" s="31" t="s">
        <v>1733</v>
      </c>
      <c r="K246" s="33" t="s">
        <v>91</v>
      </c>
      <c r="L246" s="33"/>
      <c r="M246" s="41" t="s">
        <v>701</v>
      </c>
      <c r="N246" s="42" t="str">
        <f>MID(J246,12,8)</f>
        <v xml:space="preserve">precise </v>
      </c>
      <c r="O246" s="62" t="str">
        <f>IF(ISERROR(MID(J246,24+FIND("impact environnemental:",J246,1),3)),"",MID(J246,24+FIND("impact environnemental:",J246,1),3))</f>
        <v>oui</v>
      </c>
      <c r="P246" s="62" t="str">
        <f>IF(ISERROR(MID(J246,25+FIND("performance énergétique:",J246,1),3)),"",MID(J246,25+FIND("performance énergétique:",J246,1),3))</f>
        <v>non</v>
      </c>
      <c r="Q246" s="62" t="str">
        <f>IF(ISERROR(MID(J246,20+FIND("consommation d'eau:",J246,1),3)),"",MID(J246,20+FIND("consommation d'eau:",J246,1),3))</f>
        <v>non</v>
      </c>
      <c r="R246" s="62" t="str">
        <f>IF(ISERROR(MID(J246,22+FIND("rénover mon bâtiment:",J246,1),3)),"",MID(J246,22+FIND("rénover mon bâtiment:",J246,1),3))</f>
        <v>non</v>
      </c>
      <c r="S246" s="62" t="str">
        <f>IF(ISERROR(MID(J246,21+FIND("la mobilité durable:",J246,1),3)),"",MID(J246,21+FIND("la mobilité durable:",J246,1),3))</f>
        <v>non</v>
      </c>
      <c r="T246" s="62" t="str">
        <f>IF(ISERROR(MID(J246,21+FIND("gestion des déchets:",J246,1),3)),"",MID(J246,21+FIND("gestion des déchets:",J246,1),3))</f>
        <v>non</v>
      </c>
      <c r="U246" s="62" t="str">
        <f>IF(ISERROR(MID(J246,17+FIND("l'écoconception:",J246,1),3)),"",MID(J246,17+FIND("l'écoconception:",J246,1),3))</f>
        <v>non</v>
      </c>
      <c r="V246" s="62" t="str">
        <f>IF(ISERROR(MID(J246,20+FIND("former ou recruter:",J246,1),3)),"",MID(J246,20+FIND("former ou recruter:",J246,1),3))</f>
        <v>non</v>
      </c>
      <c r="W246" s="63"/>
      <c r="X246" s="41"/>
      <c r="Y246" s="41"/>
      <c r="Z246" s="41" t="s">
        <v>1484</v>
      </c>
      <c r="AA246" s="41"/>
      <c r="AB246" s="41"/>
      <c r="AC246" s="43">
        <v>45271</v>
      </c>
      <c r="AD246" s="72" t="s">
        <v>1001</v>
      </c>
      <c r="AE246" s="90" t="s">
        <v>73</v>
      </c>
      <c r="AF246" s="88" t="str">
        <f>IF(ISNA(VLOOKUP(E246,Tableau13[[SIRET]:[Statut de la mise en relation]],6,FALSE)),"",VLOOKUP(E246,Tableau13[[SIRET]:[Statut de la mise en relation]],6,FALSE))</f>
        <v>Aide proposée</v>
      </c>
      <c r="AG246" s="88"/>
      <c r="AH246" s="33"/>
      <c r="AI246" s="33"/>
      <c r="AJ246" s="33"/>
      <c r="AK246" s="39"/>
      <c r="AL246" s="39"/>
      <c r="AM246" s="40"/>
    </row>
    <row r="247" spans="1:39" ht="16.5" customHeight="1">
      <c r="A247" s="30">
        <v>45267</v>
      </c>
      <c r="B247" s="31" t="s">
        <v>1734</v>
      </c>
      <c r="C247" s="31" t="s">
        <v>1735</v>
      </c>
      <c r="D247" s="31" t="s">
        <v>957</v>
      </c>
      <c r="E247" s="32">
        <v>48872060800048</v>
      </c>
      <c r="F247" s="33" t="s">
        <v>1736</v>
      </c>
      <c r="G247" s="50" t="s">
        <v>1737</v>
      </c>
      <c r="H247" s="35">
        <v>668391323</v>
      </c>
      <c r="I247" s="31" t="s">
        <v>1732</v>
      </c>
      <c r="J247" s="31" t="s">
        <v>1738</v>
      </c>
      <c r="K247" s="33" t="s">
        <v>91</v>
      </c>
      <c r="L247" s="33"/>
      <c r="M247" s="41" t="s">
        <v>701</v>
      </c>
      <c r="N247" s="42" t="str">
        <f>MID(J247,12,8)</f>
        <v xml:space="preserve">unknown </v>
      </c>
      <c r="O247" s="62" t="str">
        <f>IF(ISERROR(MID(J247,24+FIND("impact environnemental:",J247,1),3)),"",MID(J247,24+FIND("impact environnemental:",J247,1),3))</f>
        <v>oui</v>
      </c>
      <c r="P247" s="62" t="str">
        <f>IF(ISERROR(MID(J247,25+FIND("performance énergétique:",J247,1),3)),"",MID(J247,25+FIND("performance énergétique:",J247,1),3))</f>
        <v>oui</v>
      </c>
      <c r="Q247" s="62" t="str">
        <f>IF(ISERROR(MID(J247,20+FIND("consommation d'eau:",J247,1),3)),"",MID(J247,20+FIND("consommation d'eau:",J247,1),3))</f>
        <v>non</v>
      </c>
      <c r="R247" s="62" t="str">
        <f>IF(ISERROR(MID(J247,22+FIND("rénover mon bâtiment:",J247,1),3)),"",MID(J247,22+FIND("rénover mon bâtiment:",J247,1),3))</f>
        <v/>
      </c>
      <c r="S247" s="62" t="str">
        <f>IF(ISERROR(MID(J247,21+FIND("la mobilité durable:",J247,1),3)),"",MID(J247,21+FIND("la mobilité durable:",J247,1),3))</f>
        <v/>
      </c>
      <c r="T247" s="62" t="str">
        <f>IF(ISERROR(MID(J247,21+FIND("gestion des déchets:",J247,1),3)),"",MID(J247,21+FIND("gestion des déchets:",J247,1),3))</f>
        <v>oui</v>
      </c>
      <c r="U247" s="62" t="str">
        <f>IF(ISERROR(MID(J247,17+FIND("l'écoconception:",J247,1),3)),"",MID(J247,17+FIND("l'écoconception:",J247,1),3))</f>
        <v>oui</v>
      </c>
      <c r="V247" s="62" t="str">
        <f>IF(ISERROR(MID(J247,20+FIND("former ou recruter:",J247,1),3)),"",MID(J247,20+FIND("former ou recruter:",J247,1),3))</f>
        <v/>
      </c>
      <c r="W247" s="63"/>
      <c r="X247" s="41"/>
      <c r="Y247" s="41"/>
      <c r="Z247" s="41" t="s">
        <v>1484</v>
      </c>
      <c r="AA247" s="41"/>
      <c r="AB247" s="41"/>
      <c r="AC247" s="43">
        <v>45271</v>
      </c>
      <c r="AD247" s="72" t="s">
        <v>1001</v>
      </c>
      <c r="AE247" s="90" t="s">
        <v>73</v>
      </c>
      <c r="AF247" s="88" t="str">
        <f>IF(ISNA(VLOOKUP(E247,Tableau13[[SIRET]:[Statut de la mise en relation]],6,FALSE)),"",VLOOKUP(E247,Tableau13[[SIRET]:[Statut de la mise en relation]],6,FALSE))</f>
        <v>Aide proposée</v>
      </c>
      <c r="AG247" s="88"/>
      <c r="AH247" s="33"/>
      <c r="AI247" s="33"/>
      <c r="AJ247" s="33"/>
      <c r="AK247" s="39"/>
      <c r="AL247" s="39"/>
      <c r="AM247" s="40"/>
    </row>
    <row r="248" spans="1:39" ht="16.5" customHeight="1">
      <c r="A248" s="30">
        <v>45267</v>
      </c>
      <c r="B248" s="73" t="s">
        <v>1739</v>
      </c>
      <c r="C248" s="31" t="s">
        <v>1740</v>
      </c>
      <c r="D248" s="31" t="s">
        <v>793</v>
      </c>
      <c r="E248" s="32">
        <v>41501702900042</v>
      </c>
      <c r="F248" s="33" t="s">
        <v>1740</v>
      </c>
      <c r="G248" s="50" t="s">
        <v>1741</v>
      </c>
      <c r="H248" s="35">
        <v>620790397</v>
      </c>
      <c r="I248" s="31" t="s">
        <v>503</v>
      </c>
      <c r="J248" s="31" t="s">
        <v>1742</v>
      </c>
      <c r="K248" s="33" t="s">
        <v>135</v>
      </c>
      <c r="L248" s="33"/>
      <c r="M248" s="41" t="s">
        <v>1198</v>
      </c>
      <c r="N248" s="42" t="str">
        <f>MID(J248,12,8)</f>
        <v xml:space="preserve">precise </v>
      </c>
      <c r="O248" s="62" t="str">
        <f>IF(ISERROR(MID(J248,24+FIND("impact environnemental:",J248,1),3)),"",MID(J248,24+FIND("impact environnemental:",J248,1),3))</f>
        <v>non</v>
      </c>
      <c r="P248" s="62" t="str">
        <f>IF(ISERROR(MID(J248,25+FIND("performance énergétique:",J248,1),3)),"",MID(J248,25+FIND("performance énergétique:",J248,1),3))</f>
        <v>non</v>
      </c>
      <c r="Q248" s="62" t="str">
        <f>IF(ISERROR(MID(J248,20+FIND("consommation d'eau:",J248,1),3)),"",MID(J248,20+FIND("consommation d'eau:",J248,1),3))</f>
        <v>non</v>
      </c>
      <c r="R248" s="62" t="str">
        <f>IF(ISERROR(MID(J248,22+FIND("rénover mon bâtiment:",J248,1),3)),"",MID(J248,22+FIND("rénover mon bâtiment:",J248,1),3))</f>
        <v>oui</v>
      </c>
      <c r="S248" s="62" t="str">
        <f>IF(ISERROR(MID(J248,21+FIND("la mobilité durable:",J248,1),3)),"",MID(J248,21+FIND("la mobilité durable:",J248,1),3))</f>
        <v>non</v>
      </c>
      <c r="T248" s="62" t="str">
        <f>IF(ISERROR(MID(J248,21+FIND("gestion des déchets:",J248,1),3)),"",MID(J248,21+FIND("gestion des déchets:",J248,1),3))</f>
        <v>non</v>
      </c>
      <c r="U248" s="62" t="str">
        <f>IF(ISERROR(MID(J248,17+FIND("l'écoconception:",J248,1),3)),"",MID(J248,17+FIND("l'écoconception:",J248,1),3))</f>
        <v>non</v>
      </c>
      <c r="V248" s="62" t="str">
        <f>IF(ISERROR(MID(J248,20+FIND("former ou recruter:",J248,1),3)),"",MID(J248,20+FIND("former ou recruter:",J248,1),3))</f>
        <v>non</v>
      </c>
      <c r="W248" s="63"/>
      <c r="X248" s="41"/>
      <c r="Y248" s="41"/>
      <c r="Z248" s="41"/>
      <c r="AA248" s="41"/>
      <c r="AB248" s="41"/>
      <c r="AC248" s="43">
        <v>45271</v>
      </c>
      <c r="AD248" s="66" t="s">
        <v>764</v>
      </c>
      <c r="AE248" s="90" t="s">
        <v>73</v>
      </c>
      <c r="AF248" s="88" t="str">
        <f>IF(ISNA(VLOOKUP(E248,Tableau13[[SIRET]:[Statut de la mise en relation]],6,FALSE)),"",VLOOKUP(E248,Tableau13[[SIRET]:[Statut de la mise en relation]],6,FALSE))</f>
        <v/>
      </c>
      <c r="AG248" s="88"/>
      <c r="AH248" s="33"/>
      <c r="AI248" s="33"/>
      <c r="AJ248" s="33"/>
      <c r="AK248" s="39"/>
      <c r="AL248" s="39"/>
      <c r="AM248" s="40"/>
    </row>
    <row r="249" spans="1:39" ht="16.5" customHeight="1">
      <c r="A249" s="30">
        <v>45267</v>
      </c>
      <c r="B249" s="31" t="s">
        <v>1743</v>
      </c>
      <c r="C249" s="31" t="s">
        <v>1744</v>
      </c>
      <c r="D249" s="31" t="s">
        <v>1745</v>
      </c>
      <c r="E249" s="32">
        <v>49185935100026</v>
      </c>
      <c r="F249" s="33" t="s">
        <v>1746</v>
      </c>
      <c r="G249" s="50" t="s">
        <v>1747</v>
      </c>
      <c r="H249" s="35">
        <v>620964685</v>
      </c>
      <c r="I249" s="31" t="s">
        <v>729</v>
      </c>
      <c r="J249" s="31" t="s">
        <v>1748</v>
      </c>
      <c r="K249" s="33" t="s">
        <v>124</v>
      </c>
      <c r="L249" s="33"/>
      <c r="M249" s="41" t="s">
        <v>701</v>
      </c>
      <c r="N249" s="42" t="str">
        <f>MID(J249,12,8)</f>
        <v xml:space="preserve">unknown </v>
      </c>
      <c r="O249" s="62" t="str">
        <f>IF(ISERROR(MID(J249,24+FIND("impact environnemental:",J249,1),3)),"",MID(J249,24+FIND("impact environnemental:",J249,1),3))</f>
        <v>oui</v>
      </c>
      <c r="P249" s="62" t="str">
        <f>IF(ISERROR(MID(J249,25+FIND("performance énergétique:",J249,1),3)),"",MID(J249,25+FIND("performance énergétique:",J249,1),3))</f>
        <v>oui</v>
      </c>
      <c r="Q249" s="62" t="str">
        <f>IF(ISERROR(MID(J249,20+FIND("consommation d'eau:",J249,1),3)),"",MID(J249,20+FIND("consommation d'eau:",J249,1),3))</f>
        <v>oui</v>
      </c>
      <c r="R249" s="62" t="str">
        <f>IF(ISERROR(MID(J249,22+FIND("rénover mon bâtiment:",J249,1),3)),"",MID(J249,22+FIND("rénover mon bâtiment:",J249,1),3))</f>
        <v/>
      </c>
      <c r="S249" s="62" t="str">
        <f>IF(ISERROR(MID(J249,21+FIND("la mobilité durable:",J249,1),3)),"",MID(J249,21+FIND("la mobilité durable:",J249,1),3))</f>
        <v/>
      </c>
      <c r="T249" s="62" t="str">
        <f>IF(ISERROR(MID(J249,21+FIND("gestion des déchets:",J249,1),3)),"",MID(J249,21+FIND("gestion des déchets:",J249,1),3))</f>
        <v>oui</v>
      </c>
      <c r="U249" s="62" t="str">
        <f>IF(ISERROR(MID(J249,17+FIND("l'écoconception:",J249,1),3)),"",MID(J249,17+FIND("l'écoconception:",J249,1),3))</f>
        <v>oui</v>
      </c>
      <c r="V249" s="62" t="str">
        <f>IF(ISERROR(MID(J249,20+FIND("former ou recruter:",J249,1),3)),"",MID(J249,20+FIND("former ou recruter:",J249,1),3))</f>
        <v/>
      </c>
      <c r="W249" s="63"/>
      <c r="X249" s="41"/>
      <c r="Y249" s="41"/>
      <c r="Z249" s="41" t="s">
        <v>1491</v>
      </c>
      <c r="AA249" s="41"/>
      <c r="AB249" s="41"/>
      <c r="AC249" s="43">
        <v>45271</v>
      </c>
      <c r="AD249" s="72" t="s">
        <v>1001</v>
      </c>
      <c r="AE249" s="90" t="s">
        <v>73</v>
      </c>
      <c r="AF249" s="88" t="str">
        <f>IF(ISNA(VLOOKUP(E249,Tableau13[[SIRET]:[Statut de la mise en relation]],6,FALSE)),"",VLOOKUP(E249,Tableau13[[SIRET]:[Statut de la mise en relation]],6,FALSE))</f>
        <v>Aide proposée</v>
      </c>
      <c r="AG249" s="88"/>
      <c r="AH249" s="33"/>
      <c r="AI249" s="33"/>
      <c r="AJ249" s="33"/>
      <c r="AK249" s="39"/>
      <c r="AL249" s="39"/>
      <c r="AM249" s="40"/>
    </row>
    <row r="250" spans="1:39" ht="16.5" customHeight="1">
      <c r="A250" s="30">
        <v>45267</v>
      </c>
      <c r="B250" s="31" t="s">
        <v>1749</v>
      </c>
      <c r="C250" s="31" t="s">
        <v>1750</v>
      </c>
      <c r="D250" s="31" t="s">
        <v>1643</v>
      </c>
      <c r="E250" s="32">
        <v>52807107900024</v>
      </c>
      <c r="F250" s="33" t="s">
        <v>1751</v>
      </c>
      <c r="G250" s="50" t="s">
        <v>1752</v>
      </c>
      <c r="H250" s="35">
        <v>661484880</v>
      </c>
      <c r="I250" s="31" t="s">
        <v>729</v>
      </c>
      <c r="J250" s="31" t="s">
        <v>1753</v>
      </c>
      <c r="K250" s="33" t="s">
        <v>124</v>
      </c>
      <c r="L250" s="33"/>
      <c r="M250" s="41" t="s">
        <v>701</v>
      </c>
      <c r="N250" s="42" t="str">
        <f>MID(J250,12,8)</f>
        <v xml:space="preserve">unknown </v>
      </c>
      <c r="O250" s="62" t="str">
        <f>IF(ISERROR(MID(J250,24+FIND("impact environnemental:",J250,1),3)),"",MID(J250,24+FIND("impact environnemental:",J250,1),3))</f>
        <v>oui</v>
      </c>
      <c r="P250" s="62" t="str">
        <f>IF(ISERROR(MID(J250,25+FIND("performance énergétique:",J250,1),3)),"",MID(J250,25+FIND("performance énergétique:",J250,1),3))</f>
        <v>oui</v>
      </c>
      <c r="Q250" s="62" t="str">
        <f>IF(ISERROR(MID(J250,20+FIND("consommation d'eau:",J250,1),3)),"",MID(J250,20+FIND("consommation d'eau:",J250,1),3))</f>
        <v>non</v>
      </c>
      <c r="R250" s="62" t="str">
        <f>IF(ISERROR(MID(J250,22+FIND("rénover mon bâtiment:",J250,1),3)),"",MID(J250,22+FIND("rénover mon bâtiment:",J250,1),3))</f>
        <v/>
      </c>
      <c r="S250" s="62" t="str">
        <f>IF(ISERROR(MID(J250,21+FIND("la mobilité durable:",J250,1),3)),"",MID(J250,21+FIND("la mobilité durable:",J250,1),3))</f>
        <v/>
      </c>
      <c r="T250" s="62" t="str">
        <f>IF(ISERROR(MID(J250,21+FIND("gestion des déchets:",J250,1),3)),"",MID(J250,21+FIND("gestion des déchets:",J250,1),3))</f>
        <v>non</v>
      </c>
      <c r="U250" s="62" t="str">
        <f>IF(ISERROR(MID(J250,17+FIND("l'écoconception:",J250,1),3)),"",MID(J250,17+FIND("l'écoconception:",J250,1),3))</f>
        <v>oui</v>
      </c>
      <c r="V250" s="62" t="str">
        <f>IF(ISERROR(MID(J250,20+FIND("former ou recruter:",J250,1),3)),"",MID(J250,20+FIND("former ou recruter:",J250,1),3))</f>
        <v/>
      </c>
      <c r="W250" s="63"/>
      <c r="X250" s="41"/>
      <c r="Y250" s="41"/>
      <c r="Z250" s="41" t="s">
        <v>1491</v>
      </c>
      <c r="AA250" s="41"/>
      <c r="AB250" s="41"/>
      <c r="AC250" s="43">
        <v>45271</v>
      </c>
      <c r="AD250" s="72" t="s">
        <v>1001</v>
      </c>
      <c r="AE250" s="90" t="s">
        <v>73</v>
      </c>
      <c r="AF250" s="88" t="str">
        <f>IF(ISNA(VLOOKUP(E250,Tableau13[[SIRET]:[Statut de la mise en relation]],6,FALSE)),"",VLOOKUP(E250,Tableau13[[SIRET]:[Statut de la mise en relation]],6,FALSE))</f>
        <v>Pas d’aide</v>
      </c>
      <c r="AG250" s="88"/>
      <c r="AH250" s="33"/>
      <c r="AI250" s="33"/>
      <c r="AJ250" s="33"/>
      <c r="AK250" s="39"/>
      <c r="AL250" s="39"/>
      <c r="AM250" s="40"/>
    </row>
    <row r="251" spans="1:39" ht="16.5" customHeight="1">
      <c r="A251" s="30">
        <v>45267</v>
      </c>
      <c r="B251" s="31" t="s">
        <v>1754</v>
      </c>
      <c r="C251" s="31" t="s">
        <v>1755</v>
      </c>
      <c r="D251" s="31" t="s">
        <v>1291</v>
      </c>
      <c r="E251" s="32">
        <v>53005349500012</v>
      </c>
      <c r="F251" s="33" t="s">
        <v>1756</v>
      </c>
      <c r="G251" s="50" t="s">
        <v>1757</v>
      </c>
      <c r="H251" s="35">
        <v>632442397</v>
      </c>
      <c r="I251" s="31" t="s">
        <v>729</v>
      </c>
      <c r="J251" s="31" t="s">
        <v>1758</v>
      </c>
      <c r="K251" s="33" t="s">
        <v>124</v>
      </c>
      <c r="L251" s="33"/>
      <c r="M251" s="41" t="s">
        <v>701</v>
      </c>
      <c r="N251" s="42" t="str">
        <f>MID(J251,12,8)</f>
        <v xml:space="preserve">unknown </v>
      </c>
      <c r="O251" s="62" t="str">
        <f>IF(ISERROR(MID(J251,24+FIND("impact environnemental:",J251,1),3)),"",MID(J251,24+FIND("impact environnemental:",J251,1),3))</f>
        <v>oui</v>
      </c>
      <c r="P251" s="62" t="str">
        <f>IF(ISERROR(MID(J251,25+FIND("performance énergétique:",J251,1),3)),"",MID(J251,25+FIND("performance énergétique:",J251,1),3))</f>
        <v>oui</v>
      </c>
      <c r="Q251" s="62" t="str">
        <f>IF(ISERROR(MID(J251,20+FIND("consommation d'eau:",J251,1),3)),"",MID(J251,20+FIND("consommation d'eau:",J251,1),3))</f>
        <v>oui</v>
      </c>
      <c r="R251" s="62" t="str">
        <f>IF(ISERROR(MID(J251,22+FIND("rénover mon bâtiment:",J251,1),3)),"",MID(J251,22+FIND("rénover mon bâtiment:",J251,1),3))</f>
        <v/>
      </c>
      <c r="S251" s="62" t="str">
        <f>IF(ISERROR(MID(J251,21+FIND("la mobilité durable:",J251,1),3)),"",MID(J251,21+FIND("la mobilité durable:",J251,1),3))</f>
        <v/>
      </c>
      <c r="T251" s="62" t="str">
        <f>IF(ISERROR(MID(J251,21+FIND("gestion des déchets:",J251,1),3)),"",MID(J251,21+FIND("gestion des déchets:",J251,1),3))</f>
        <v>oui</v>
      </c>
      <c r="U251" s="62" t="str">
        <f>IF(ISERROR(MID(J251,17+FIND("l'écoconception:",J251,1),3)),"",MID(J251,17+FIND("l'écoconception:",J251,1),3))</f>
        <v>oui</v>
      </c>
      <c r="V251" s="62" t="str">
        <f>IF(ISERROR(MID(J251,20+FIND("former ou recruter:",J251,1),3)),"",MID(J251,20+FIND("former ou recruter:",J251,1),3))</f>
        <v/>
      </c>
      <c r="W251" s="63"/>
      <c r="X251" s="41"/>
      <c r="Y251" s="41"/>
      <c r="Z251" s="41" t="s">
        <v>1491</v>
      </c>
      <c r="AA251" s="41"/>
      <c r="AB251" s="41"/>
      <c r="AC251" s="43">
        <v>45271</v>
      </c>
      <c r="AD251" s="72" t="s">
        <v>1001</v>
      </c>
      <c r="AE251" s="90" t="s">
        <v>73</v>
      </c>
      <c r="AF251" s="88" t="str">
        <f>IF(ISNA(VLOOKUP(E251,Tableau13[[SIRET]:[Statut de la mise en relation]],6,FALSE)),"",VLOOKUP(E251,Tableau13[[SIRET]:[Statut de la mise en relation]],6,FALSE))</f>
        <v/>
      </c>
      <c r="AG251" s="88"/>
      <c r="AH251" s="33"/>
      <c r="AI251" s="33"/>
      <c r="AJ251" s="33"/>
      <c r="AK251" s="39"/>
      <c r="AL251" s="39"/>
      <c r="AM251" s="40"/>
    </row>
    <row r="252" spans="1:39" ht="16.5" customHeight="1">
      <c r="A252" s="30">
        <v>45267</v>
      </c>
      <c r="B252" s="73" t="s">
        <v>1759</v>
      </c>
      <c r="C252" s="31" t="s">
        <v>1760</v>
      </c>
      <c r="D252" s="31" t="s">
        <v>1761</v>
      </c>
      <c r="E252" s="32">
        <v>52179343000021</v>
      </c>
      <c r="F252" s="33" t="s">
        <v>1762</v>
      </c>
      <c r="G252" s="50" t="s">
        <v>1763</v>
      </c>
      <c r="H252" s="35">
        <v>688088497</v>
      </c>
      <c r="I252" s="31" t="s">
        <v>1046</v>
      </c>
      <c r="J252" s="31" t="s">
        <v>1764</v>
      </c>
      <c r="K252" s="33" t="s">
        <v>433</v>
      </c>
      <c r="L252" s="33"/>
      <c r="M252" s="41" t="s">
        <v>701</v>
      </c>
      <c r="N252" s="42" t="str">
        <f>MID(J252,12,8)</f>
        <v xml:space="preserve">unknown </v>
      </c>
      <c r="O252" s="62" t="str">
        <f>IF(ISERROR(MID(J252,24+FIND("impact environnemental:",J252,1),3)),"",MID(J252,24+FIND("impact environnemental:",J252,1),3))</f>
        <v>oui</v>
      </c>
      <c r="P252" s="62" t="str">
        <f>IF(ISERROR(MID(J252,25+FIND("performance énergétique:",J252,1),3)),"",MID(J252,25+FIND("performance énergétique:",J252,1),3))</f>
        <v>oui</v>
      </c>
      <c r="Q252" s="62" t="str">
        <f>IF(ISERROR(MID(J252,20+FIND("consommation d'eau:",J252,1),3)),"",MID(J252,20+FIND("consommation d'eau:",J252,1),3))</f>
        <v>oui</v>
      </c>
      <c r="R252" s="62" t="str">
        <f>IF(ISERROR(MID(J252,22+FIND("rénover mon bâtiment:",J252,1),3)),"",MID(J252,22+FIND("rénover mon bâtiment:",J252,1),3))</f>
        <v/>
      </c>
      <c r="S252" s="62" t="str">
        <f>IF(ISERROR(MID(J252,21+FIND("la mobilité durable:",J252,1),3)),"",MID(J252,21+FIND("la mobilité durable:",J252,1),3))</f>
        <v/>
      </c>
      <c r="T252" s="62" t="str">
        <f>IF(ISERROR(MID(J252,21+FIND("gestion des déchets:",J252,1),3)),"",MID(J252,21+FIND("gestion des déchets:",J252,1),3))</f>
        <v>oui</v>
      </c>
      <c r="U252" s="62" t="str">
        <f>IF(ISERROR(MID(J252,17+FIND("l'écoconception:",J252,1),3)),"",MID(J252,17+FIND("l'écoconception:",J252,1),3))</f>
        <v>oui</v>
      </c>
      <c r="V252" s="62" t="str">
        <f>IF(ISERROR(MID(J252,20+FIND("former ou recruter:",J252,1),3)),"",MID(J252,20+FIND("former ou recruter:",J252,1),3))</f>
        <v/>
      </c>
      <c r="W252" s="63"/>
      <c r="X252" s="41"/>
      <c r="Y252" s="41"/>
      <c r="Z252" s="41" t="s">
        <v>1484</v>
      </c>
      <c r="AA252" s="41"/>
      <c r="AB252" s="41"/>
      <c r="AC252" s="43">
        <v>45271</v>
      </c>
      <c r="AD252" s="72" t="s">
        <v>1001</v>
      </c>
      <c r="AE252" s="90" t="s">
        <v>73</v>
      </c>
      <c r="AF252" s="88" t="str">
        <f>IF(ISNA(VLOOKUP(E252,Tableau13[[SIRET]:[Statut de la mise en relation]],6,FALSE)),"",VLOOKUP(E252,Tableau13[[SIRET]:[Statut de la mise en relation]],6,FALSE))</f>
        <v>Refusé</v>
      </c>
      <c r="AG252" s="88"/>
      <c r="AH252" s="33"/>
      <c r="AI252" s="33"/>
      <c r="AJ252" s="33"/>
      <c r="AK252" s="39"/>
      <c r="AL252" s="39"/>
      <c r="AM252" s="40"/>
    </row>
    <row r="253" spans="1:39" ht="16.5" customHeight="1">
      <c r="A253" s="30">
        <v>45267</v>
      </c>
      <c r="B253" s="31" t="s">
        <v>1765</v>
      </c>
      <c r="C253" s="31" t="s">
        <v>1766</v>
      </c>
      <c r="D253" s="31" t="s">
        <v>1767</v>
      </c>
      <c r="E253" s="32">
        <v>63582029300150</v>
      </c>
      <c r="F253" s="33" t="s">
        <v>1768</v>
      </c>
      <c r="G253" s="50" t="s">
        <v>1769</v>
      </c>
      <c r="H253" s="35">
        <v>33640425664</v>
      </c>
      <c r="I253" s="31" t="s">
        <v>1046</v>
      </c>
      <c r="J253" s="31" t="s">
        <v>1770</v>
      </c>
      <c r="K253" s="33" t="s">
        <v>433</v>
      </c>
      <c r="L253" s="33"/>
      <c r="M253" s="41" t="s">
        <v>701</v>
      </c>
      <c r="N253" s="42" t="str">
        <f>MID(J253,12,8)</f>
        <v xml:space="preserve">unknown </v>
      </c>
      <c r="O253" s="62" t="str">
        <f>IF(ISERROR(MID(J253,24+FIND("impact environnemental:",J253,1),3)),"",MID(J253,24+FIND("impact environnemental:",J253,1),3))</f>
        <v>oui</v>
      </c>
      <c r="P253" s="62" t="str">
        <f>IF(ISERROR(MID(J253,25+FIND("performance énergétique:",J253,1),3)),"",MID(J253,25+FIND("performance énergétique:",J253,1),3))</f>
        <v>oui</v>
      </c>
      <c r="Q253" s="62" t="str">
        <f>IF(ISERROR(MID(J253,20+FIND("consommation d'eau:",J253,1),3)),"",MID(J253,20+FIND("consommation d'eau:",J253,1),3))</f>
        <v>oui</v>
      </c>
      <c r="R253" s="62" t="str">
        <f>IF(ISERROR(MID(J253,22+FIND("rénover mon bâtiment:",J253,1),3)),"",MID(J253,22+FIND("rénover mon bâtiment:",J253,1),3))</f>
        <v/>
      </c>
      <c r="S253" s="62" t="str">
        <f>IF(ISERROR(MID(J253,21+FIND("la mobilité durable:",J253,1),3)),"",MID(J253,21+FIND("la mobilité durable:",J253,1),3))</f>
        <v/>
      </c>
      <c r="T253" s="62" t="str">
        <f>IF(ISERROR(MID(J253,21+FIND("gestion des déchets:",J253,1),3)),"",MID(J253,21+FIND("gestion des déchets:",J253,1),3))</f>
        <v>oui</v>
      </c>
      <c r="U253" s="62" t="str">
        <f>IF(ISERROR(MID(J253,17+FIND("l'écoconception:",J253,1),3)),"",MID(J253,17+FIND("l'écoconception:",J253,1),3))</f>
        <v>oui</v>
      </c>
      <c r="V253" s="62" t="str">
        <f>IF(ISERROR(MID(J253,20+FIND("former ou recruter:",J253,1),3)),"",MID(J253,20+FIND("former ou recruter:",J253,1),3))</f>
        <v/>
      </c>
      <c r="W253" s="63"/>
      <c r="X253" s="41"/>
      <c r="Y253" s="41"/>
      <c r="Z253" s="41" t="s">
        <v>1484</v>
      </c>
      <c r="AA253" s="41"/>
      <c r="AB253" s="41"/>
      <c r="AC253" s="43">
        <v>45271</v>
      </c>
      <c r="AD253" s="72" t="s">
        <v>1001</v>
      </c>
      <c r="AE253" s="90" t="s">
        <v>73</v>
      </c>
      <c r="AF253" s="88" t="str">
        <f>IF(ISNA(VLOOKUP(E253,Tableau13[[SIRET]:[Statut de la mise en relation]],6,FALSE)),"",VLOOKUP(E253,Tableau13[[SIRET]:[Statut de la mise en relation]],6,FALSE))</f>
        <v>Aide proposée</v>
      </c>
      <c r="AG253" s="88"/>
      <c r="AH253" s="33"/>
      <c r="AI253" s="33"/>
      <c r="AJ253" s="33"/>
      <c r="AK253" s="39"/>
      <c r="AL253" s="39"/>
      <c r="AM253" s="40"/>
    </row>
    <row r="254" spans="1:39" ht="16.5" customHeight="1">
      <c r="A254" s="30">
        <v>45267</v>
      </c>
      <c r="B254" s="31" t="s">
        <v>1771</v>
      </c>
      <c r="C254" s="31" t="s">
        <v>1772</v>
      </c>
      <c r="D254" s="31" t="s">
        <v>1773</v>
      </c>
      <c r="E254" s="32">
        <v>95327815700011</v>
      </c>
      <c r="F254" s="33"/>
      <c r="G254" s="50" t="s">
        <v>1774</v>
      </c>
      <c r="H254" s="35">
        <v>770786493</v>
      </c>
      <c r="I254" s="31" t="s">
        <v>1775</v>
      </c>
      <c r="J254" s="31" t="s">
        <v>1776</v>
      </c>
      <c r="K254" s="33" t="s">
        <v>114</v>
      </c>
      <c r="L254" s="33"/>
      <c r="M254" s="41" t="s">
        <v>1132</v>
      </c>
      <c r="N254" s="42" t="str">
        <f>MID(J254,12,8)</f>
        <v xml:space="preserve">precise </v>
      </c>
      <c r="O254" s="62" t="str">
        <f>IF(ISERROR(MID(J254,24+FIND("impact environnemental:",J254,1),3)),"",MID(J254,24+FIND("impact environnemental:",J254,1),3))</f>
        <v>oui</v>
      </c>
      <c r="P254" s="62" t="str">
        <f>IF(ISERROR(MID(J254,25+FIND("performance énergétique:",J254,1),3)),"",MID(J254,25+FIND("performance énergétique:",J254,1),3))</f>
        <v>non</v>
      </c>
      <c r="Q254" s="62" t="str">
        <f>IF(ISERROR(MID(J254,20+FIND("consommation d'eau:",J254,1),3)),"",MID(J254,20+FIND("consommation d'eau:",J254,1),3))</f>
        <v>non</v>
      </c>
      <c r="R254" s="62" t="str">
        <f>IF(ISERROR(MID(J254,22+FIND("rénover mon bâtiment:",J254,1),3)),"",MID(J254,22+FIND("rénover mon bâtiment:",J254,1),3))</f>
        <v>non</v>
      </c>
      <c r="S254" s="62" t="str">
        <f>IF(ISERROR(MID(J254,21+FIND("la mobilité durable:",J254,1),3)),"",MID(J254,21+FIND("la mobilité durable:",J254,1),3))</f>
        <v>non</v>
      </c>
      <c r="T254" s="62" t="str">
        <f>IF(ISERROR(MID(J254,21+FIND("gestion des déchets:",J254,1),3)),"",MID(J254,21+FIND("gestion des déchets:",J254,1),3))</f>
        <v>non</v>
      </c>
      <c r="U254" s="62" t="str">
        <f>IF(ISERROR(MID(J254,17+FIND("l'écoconception:",J254,1),3)),"",MID(J254,17+FIND("l'écoconception:",J254,1),3))</f>
        <v>non</v>
      </c>
      <c r="V254" s="62" t="str">
        <f>IF(ISERROR(MID(J254,20+FIND("former ou recruter:",J254,1),3)),"",MID(J254,20+FIND("former ou recruter:",J254,1),3))</f>
        <v>non</v>
      </c>
      <c r="W254" s="63"/>
      <c r="X254" s="41"/>
      <c r="Y254" s="41"/>
      <c r="Z254" s="41"/>
      <c r="AA254" s="41"/>
      <c r="AB254" s="41"/>
      <c r="AC254" s="38"/>
      <c r="AD254" s="72" t="s">
        <v>1133</v>
      </c>
      <c r="AE254" s="90" t="s">
        <v>73</v>
      </c>
      <c r="AF254" s="88" t="str">
        <f>IF(ISNA(VLOOKUP(E254,Tableau13[[SIRET]:[Statut de la mise en relation]],6,FALSE)),"",VLOOKUP(E254,Tableau13[[SIRET]:[Statut de la mise en relation]],6,FALSE))</f>
        <v/>
      </c>
      <c r="AG254" s="88"/>
      <c r="AH254" s="33"/>
      <c r="AI254" s="33"/>
      <c r="AJ254" s="33"/>
      <c r="AK254" s="39"/>
      <c r="AL254" s="39"/>
      <c r="AM254" s="40"/>
    </row>
    <row r="255" spans="1:39" ht="16.5" customHeight="1">
      <c r="A255" s="30">
        <v>45267</v>
      </c>
      <c r="B255" s="31" t="s">
        <v>1777</v>
      </c>
      <c r="C255" s="31" t="s">
        <v>345</v>
      </c>
      <c r="D255" s="31" t="s">
        <v>1778</v>
      </c>
      <c r="E255" s="32">
        <v>52378445200014</v>
      </c>
      <c r="F255" s="33"/>
      <c r="G255" s="50" t="s">
        <v>1779</v>
      </c>
      <c r="H255" s="35">
        <v>680596340</v>
      </c>
      <c r="I255" s="31" t="s">
        <v>1780</v>
      </c>
      <c r="J255" s="31"/>
      <c r="K255" s="33" t="s">
        <v>114</v>
      </c>
      <c r="L255" s="33"/>
      <c r="M255" s="41" t="s">
        <v>1132</v>
      </c>
      <c r="N255" s="42" t="str">
        <f>MID(J255,12,8)</f>
        <v/>
      </c>
      <c r="O255" s="62" t="str">
        <f>IF(ISERROR(MID(J255,24+FIND("impact environnemental:",J255,1),3)),"",MID(J255,24+FIND("impact environnemental:",J255,1),3))</f>
        <v/>
      </c>
      <c r="P255" s="62" t="str">
        <f>IF(ISERROR(MID(J255,25+FIND("performance énergétique:",J255,1),3)),"",MID(J255,25+FIND("performance énergétique:",J255,1),3))</f>
        <v/>
      </c>
      <c r="Q255" s="62" t="str">
        <f>IF(ISERROR(MID(J255,20+FIND("consommation d'eau:",J255,1),3)),"",MID(J255,20+FIND("consommation d'eau:",J255,1),3))</f>
        <v/>
      </c>
      <c r="R255" s="62" t="str">
        <f>IF(ISERROR(MID(J255,22+FIND("rénover mon bâtiment:",J255,1),3)),"",MID(J255,22+FIND("rénover mon bâtiment:",J255,1),3))</f>
        <v/>
      </c>
      <c r="S255" s="62" t="str">
        <f>IF(ISERROR(MID(J255,21+FIND("la mobilité durable:",J255,1),3)),"",MID(J255,21+FIND("la mobilité durable:",J255,1),3))</f>
        <v/>
      </c>
      <c r="T255" s="62" t="str">
        <f>IF(ISERROR(MID(J255,21+FIND("gestion des déchets:",J255,1),3)),"",MID(J255,21+FIND("gestion des déchets:",J255,1),3))</f>
        <v/>
      </c>
      <c r="U255" s="62" t="str">
        <f>IF(ISERROR(MID(J255,17+FIND("l'écoconception:",J255,1),3)),"",MID(J255,17+FIND("l'écoconception:",J255,1),3))</f>
        <v/>
      </c>
      <c r="V255" s="62" t="str">
        <f>IF(ISERROR(MID(J255,20+FIND("former ou recruter:",J255,1),3)),"",MID(J255,20+FIND("former ou recruter:",J255,1),3))</f>
        <v/>
      </c>
      <c r="W255" s="63"/>
      <c r="X255" s="41"/>
      <c r="Y255" s="41"/>
      <c r="Z255" s="41"/>
      <c r="AA255" s="41"/>
      <c r="AB255" s="41"/>
      <c r="AC255" s="38"/>
      <c r="AD255" s="72" t="s">
        <v>1133</v>
      </c>
      <c r="AE255" s="90" t="s">
        <v>73</v>
      </c>
      <c r="AF255" s="88" t="str">
        <f>IF(ISNA(VLOOKUP(E255,Tableau13[[SIRET]:[Statut de la mise en relation]],6,FALSE)),"",VLOOKUP(E255,Tableau13[[SIRET]:[Statut de la mise en relation]],6,FALSE))</f>
        <v/>
      </c>
      <c r="AG255" s="88"/>
      <c r="AH255" s="33"/>
      <c r="AI255" s="33"/>
      <c r="AJ255" s="33"/>
      <c r="AK255" s="39"/>
      <c r="AL255" s="39"/>
      <c r="AM255" s="40"/>
    </row>
    <row r="256" spans="1:39" ht="16.5" customHeight="1">
      <c r="A256" s="30">
        <v>45267</v>
      </c>
      <c r="B256" s="31" t="s">
        <v>1781</v>
      </c>
      <c r="C256" s="31" t="s">
        <v>1782</v>
      </c>
      <c r="D256" s="31" t="s">
        <v>1783</v>
      </c>
      <c r="E256" s="32">
        <v>31144150500048</v>
      </c>
      <c r="F256" s="33"/>
      <c r="G256" s="50" t="s">
        <v>1053</v>
      </c>
      <c r="H256" s="35">
        <v>474426837</v>
      </c>
      <c r="I256" s="31" t="s">
        <v>1054</v>
      </c>
      <c r="J256" s="31" t="s">
        <v>1784</v>
      </c>
      <c r="K256" s="33" t="s">
        <v>114</v>
      </c>
      <c r="L256" s="33"/>
      <c r="M256" s="41" t="s">
        <v>1132</v>
      </c>
      <c r="N256" s="42" t="str">
        <f>MID(J256,12,8)</f>
        <v xml:space="preserve">unknown </v>
      </c>
      <c r="O256" s="62" t="str">
        <f>IF(ISERROR(MID(J256,24+FIND("impact environnemental:",J256,1),3)),"",MID(J256,24+FIND("impact environnemental:",J256,1),3))</f>
        <v>oui</v>
      </c>
      <c r="P256" s="62" t="str">
        <f>IF(ISERROR(MID(J256,25+FIND("performance énergétique:",J256,1),3)),"",MID(J256,25+FIND("performance énergétique:",J256,1),3))</f>
        <v>oui</v>
      </c>
      <c r="Q256" s="62" t="str">
        <f>IF(ISERROR(MID(J256,20+FIND("consommation d'eau:",J256,1),3)),"",MID(J256,20+FIND("consommation d'eau:",J256,1),3))</f>
        <v>non</v>
      </c>
      <c r="R256" s="62" t="str">
        <f>IF(ISERROR(MID(J256,22+FIND("rénover mon bâtiment:",J256,1),3)),"",MID(J256,22+FIND("rénover mon bâtiment:",J256,1),3))</f>
        <v/>
      </c>
      <c r="S256" s="62" t="str">
        <f>IF(ISERROR(MID(J256,21+FIND("la mobilité durable:",J256,1),3)),"",MID(J256,21+FIND("la mobilité durable:",J256,1),3))</f>
        <v/>
      </c>
      <c r="T256" s="62" t="str">
        <f>IF(ISERROR(MID(J256,21+FIND("gestion des déchets:",J256,1),3)),"",MID(J256,21+FIND("gestion des déchets:",J256,1),3))</f>
        <v>oui</v>
      </c>
      <c r="U256" s="62" t="str">
        <f>IF(ISERROR(MID(J256,17+FIND("l'écoconception:",J256,1),3)),"",MID(J256,17+FIND("l'écoconception:",J256,1),3))</f>
        <v>oui</v>
      </c>
      <c r="V256" s="62" t="str">
        <f>IF(ISERROR(MID(J256,20+FIND("former ou recruter:",J256,1),3)),"",MID(J256,20+FIND("former ou recruter:",J256,1),3))</f>
        <v/>
      </c>
      <c r="W256" s="63"/>
      <c r="X256" s="41"/>
      <c r="Y256" s="41"/>
      <c r="Z256" s="41"/>
      <c r="AA256" s="41"/>
      <c r="AB256" s="41"/>
      <c r="AC256" s="38"/>
      <c r="AD256" s="72" t="s">
        <v>1133</v>
      </c>
      <c r="AE256" s="90" t="s">
        <v>73</v>
      </c>
      <c r="AF256" s="88" t="str">
        <f>IF(ISNA(VLOOKUP(E256,Tableau13[[SIRET]:[Statut de la mise en relation]],6,FALSE)),"",VLOOKUP(E256,Tableau13[[SIRET]:[Statut de la mise en relation]],6,FALSE))</f>
        <v>Aide proposée</v>
      </c>
      <c r="AG256" s="88"/>
      <c r="AH256" s="33"/>
      <c r="AI256" s="33"/>
      <c r="AJ256" s="33"/>
      <c r="AK256" s="39"/>
      <c r="AL256" s="39"/>
      <c r="AM256" s="40"/>
    </row>
    <row r="257" spans="1:39" ht="16.5" customHeight="1">
      <c r="A257" s="30">
        <v>45267</v>
      </c>
      <c r="B257" s="31" t="s">
        <v>1785</v>
      </c>
      <c r="C257" s="31" t="s">
        <v>1786</v>
      </c>
      <c r="D257" s="31" t="s">
        <v>1787</v>
      </c>
      <c r="E257" s="32">
        <v>39342477500020</v>
      </c>
      <c r="F257" s="33"/>
      <c r="G257" s="50" t="s">
        <v>1788</v>
      </c>
      <c r="H257" s="35">
        <v>676723485</v>
      </c>
      <c r="I257" s="31" t="s">
        <v>1789</v>
      </c>
      <c r="J257" s="31" t="s">
        <v>1790</v>
      </c>
      <c r="K257" s="33" t="s">
        <v>114</v>
      </c>
      <c r="L257" s="33"/>
      <c r="M257" s="41" t="s">
        <v>1132</v>
      </c>
      <c r="N257" s="42" t="str">
        <f>MID(J257,12,8)</f>
        <v xml:space="preserve">precise </v>
      </c>
      <c r="O257" s="62" t="str">
        <f>IF(ISERROR(MID(J257,24+FIND("impact environnemental:",J257,1),3)),"",MID(J257,24+FIND("impact environnemental:",J257,1),3))</f>
        <v>non</v>
      </c>
      <c r="P257" s="62" t="str">
        <f>IF(ISERROR(MID(J257,25+FIND("performance énergétique:",J257,1),3)),"",MID(J257,25+FIND("performance énergétique:",J257,1),3))</f>
        <v>oui</v>
      </c>
      <c r="Q257" s="62" t="str">
        <f>IF(ISERROR(MID(J257,20+FIND("consommation d'eau:",J257,1),3)),"",MID(J257,20+FIND("consommation d'eau:",J257,1),3))</f>
        <v>non</v>
      </c>
      <c r="R257" s="62" t="str">
        <f>IF(ISERROR(MID(J257,22+FIND("rénover mon bâtiment:",J257,1),3)),"",MID(J257,22+FIND("rénover mon bâtiment:",J257,1),3))</f>
        <v>non</v>
      </c>
      <c r="S257" s="62" t="str">
        <f>IF(ISERROR(MID(J257,21+FIND("la mobilité durable:",J257,1),3)),"",MID(J257,21+FIND("la mobilité durable:",J257,1),3))</f>
        <v>non</v>
      </c>
      <c r="T257" s="62" t="str">
        <f>IF(ISERROR(MID(J257,21+FIND("gestion des déchets:",J257,1),3)),"",MID(J257,21+FIND("gestion des déchets:",J257,1),3))</f>
        <v>non</v>
      </c>
      <c r="U257" s="62" t="str">
        <f>IF(ISERROR(MID(J257,17+FIND("l'écoconception:",J257,1),3)),"",MID(J257,17+FIND("l'écoconception:",J257,1),3))</f>
        <v>non</v>
      </c>
      <c r="V257" s="62" t="str">
        <f>IF(ISERROR(MID(J257,20+FIND("former ou recruter:",J257,1),3)),"",MID(J257,20+FIND("former ou recruter:",J257,1),3))</f>
        <v>non</v>
      </c>
      <c r="W257" s="63"/>
      <c r="X257" s="41"/>
      <c r="Y257" s="41"/>
      <c r="Z257" s="41"/>
      <c r="AA257" s="41"/>
      <c r="AB257" s="41"/>
      <c r="AC257" s="38"/>
      <c r="AD257" s="72" t="s">
        <v>1133</v>
      </c>
      <c r="AE257" s="90" t="s">
        <v>73</v>
      </c>
      <c r="AF257" s="88" t="str">
        <f>IF(ISNA(VLOOKUP(E257,Tableau13[[SIRET]:[Statut de la mise en relation]],6,FALSE)),"",VLOOKUP(E257,Tableau13[[SIRET]:[Statut de la mise en relation]],6,FALSE))</f>
        <v/>
      </c>
      <c r="AG257" s="88"/>
      <c r="AH257" s="33"/>
      <c r="AI257" s="33"/>
      <c r="AJ257" s="33"/>
      <c r="AK257" s="39"/>
      <c r="AL257" s="39"/>
      <c r="AM257" s="40"/>
    </row>
    <row r="258" spans="1:39" ht="16.5" customHeight="1">
      <c r="A258" s="30">
        <v>45267</v>
      </c>
      <c r="B258" s="31" t="s">
        <v>1791</v>
      </c>
      <c r="C258" s="31" t="s">
        <v>1792</v>
      </c>
      <c r="D258" s="31" t="s">
        <v>1793</v>
      </c>
      <c r="E258" s="32">
        <v>31541082900024</v>
      </c>
      <c r="F258" s="33"/>
      <c r="G258" s="50" t="s">
        <v>1794</v>
      </c>
      <c r="H258" s="35">
        <v>143684653</v>
      </c>
      <c r="I258" s="31" t="s">
        <v>1795</v>
      </c>
      <c r="J258" s="31" t="s">
        <v>1796</v>
      </c>
      <c r="K258" s="33" t="s">
        <v>114</v>
      </c>
      <c r="L258" s="33"/>
      <c r="M258" s="41" t="s">
        <v>1132</v>
      </c>
      <c r="N258" s="42" t="str">
        <f>MID(J258,12,8)</f>
        <v xml:space="preserve">unknown </v>
      </c>
      <c r="O258" s="62" t="str">
        <f>IF(ISERROR(MID(J258,24+FIND("impact environnemental:",J258,1),3)),"",MID(J258,24+FIND("impact environnemental:",J258,1),3))</f>
        <v>oui</v>
      </c>
      <c r="P258" s="62" t="str">
        <f>IF(ISERROR(MID(J258,25+FIND("performance énergétique:",J258,1),3)),"",MID(J258,25+FIND("performance énergétique:",J258,1),3))</f>
        <v>oui</v>
      </c>
      <c r="Q258" s="62" t="str">
        <f>IF(ISERROR(MID(J258,20+FIND("consommation d'eau:",J258,1),3)),"",MID(J258,20+FIND("consommation d'eau:",J258,1),3))</f>
        <v>non</v>
      </c>
      <c r="R258" s="62" t="str">
        <f>IF(ISERROR(MID(J258,22+FIND("rénover mon bâtiment:",J258,1),3)),"",MID(J258,22+FIND("rénover mon bâtiment:",J258,1),3))</f>
        <v/>
      </c>
      <c r="S258" s="62" t="str">
        <f>IF(ISERROR(MID(J258,21+FIND("la mobilité durable:",J258,1),3)),"",MID(J258,21+FIND("la mobilité durable:",J258,1),3))</f>
        <v/>
      </c>
      <c r="T258" s="62" t="str">
        <f>IF(ISERROR(MID(J258,21+FIND("gestion des déchets:",J258,1),3)),"",MID(J258,21+FIND("gestion des déchets:",J258,1),3))</f>
        <v>non</v>
      </c>
      <c r="U258" s="62" t="str">
        <f>IF(ISERROR(MID(J258,17+FIND("l'écoconception:",J258,1),3)),"",MID(J258,17+FIND("l'écoconception:",J258,1),3))</f>
        <v>non</v>
      </c>
      <c r="V258" s="62" t="str">
        <f>IF(ISERROR(MID(J258,20+FIND("former ou recruter:",J258,1),3)),"",MID(J258,20+FIND("former ou recruter:",J258,1),3))</f>
        <v/>
      </c>
      <c r="W258" s="63"/>
      <c r="X258" s="41"/>
      <c r="Y258" s="41"/>
      <c r="Z258" s="41"/>
      <c r="AA258" s="41"/>
      <c r="AB258" s="41"/>
      <c r="AC258" s="38"/>
      <c r="AD258" s="72" t="s">
        <v>1133</v>
      </c>
      <c r="AE258" s="90" t="s">
        <v>73</v>
      </c>
      <c r="AF258" s="88" t="str">
        <f>IF(ISNA(VLOOKUP(E258,Tableau13[[SIRET]:[Statut de la mise en relation]],6,FALSE)),"",VLOOKUP(E258,Tableau13[[SIRET]:[Statut de la mise en relation]],6,FALSE))</f>
        <v/>
      </c>
      <c r="AG258" s="88"/>
      <c r="AH258" s="33"/>
      <c r="AI258" s="33"/>
      <c r="AJ258" s="33"/>
      <c r="AK258" s="39"/>
      <c r="AL258" s="39"/>
      <c r="AM258" s="40"/>
    </row>
    <row r="259" spans="1:39" ht="16.5" customHeight="1">
      <c r="A259" s="30">
        <v>45267</v>
      </c>
      <c r="B259" s="31" t="s">
        <v>1797</v>
      </c>
      <c r="C259" s="31" t="s">
        <v>1798</v>
      </c>
      <c r="D259" s="31" t="s">
        <v>1799</v>
      </c>
      <c r="E259" s="32"/>
      <c r="F259" s="33"/>
      <c r="G259" s="50" t="s">
        <v>1800</v>
      </c>
      <c r="H259" s="35">
        <v>684123270</v>
      </c>
      <c r="I259" s="31" t="s">
        <v>1801</v>
      </c>
      <c r="J259" s="31" t="s">
        <v>1802</v>
      </c>
      <c r="K259" s="33" t="s">
        <v>114</v>
      </c>
      <c r="L259" s="33"/>
      <c r="M259" s="41" t="s">
        <v>1132</v>
      </c>
      <c r="N259" s="42" t="str">
        <f>MID(J259,12,8)</f>
        <v xml:space="preserve">precise </v>
      </c>
      <c r="O259" s="62" t="str">
        <f>IF(ISERROR(MID(J259,24+FIND("impact environnemental:",J259,1),3)),"",MID(J259,24+FIND("impact environnemental:",J259,1),3))</f>
        <v>non</v>
      </c>
      <c r="P259" s="62" t="str">
        <f>IF(ISERROR(MID(J259,25+FIND("performance énergétique:",J259,1),3)),"",MID(J259,25+FIND("performance énergétique:",J259,1),3))</f>
        <v>non</v>
      </c>
      <c r="Q259" s="62" t="str">
        <f>IF(ISERROR(MID(J259,20+FIND("consommation d'eau:",J259,1),3)),"",MID(J259,20+FIND("consommation d'eau:",J259,1),3))</f>
        <v>oui</v>
      </c>
      <c r="R259" s="62" t="str">
        <f>IF(ISERROR(MID(J259,22+FIND("rénover mon bâtiment:",J259,1),3)),"",MID(J259,22+FIND("rénover mon bâtiment:",J259,1),3))</f>
        <v>non</v>
      </c>
      <c r="S259" s="62" t="str">
        <f>IF(ISERROR(MID(J259,21+FIND("la mobilité durable:",J259,1),3)),"",MID(J259,21+FIND("la mobilité durable:",J259,1),3))</f>
        <v>non</v>
      </c>
      <c r="T259" s="62" t="str">
        <f>IF(ISERROR(MID(J259,21+FIND("gestion des déchets:",J259,1),3)),"",MID(J259,21+FIND("gestion des déchets:",J259,1),3))</f>
        <v>non</v>
      </c>
      <c r="U259" s="62" t="str">
        <f>IF(ISERROR(MID(J259,17+FIND("l'écoconception:",J259,1),3)),"",MID(J259,17+FIND("l'écoconception:",J259,1),3))</f>
        <v>non</v>
      </c>
      <c r="V259" s="62" t="str">
        <f>IF(ISERROR(MID(J259,20+FIND("former ou recruter:",J259,1),3)),"",MID(J259,20+FIND("former ou recruter:",J259,1),3))</f>
        <v>non</v>
      </c>
      <c r="W259" s="63"/>
      <c r="X259" s="41"/>
      <c r="Y259" s="41"/>
      <c r="Z259" s="41"/>
      <c r="AA259" s="41"/>
      <c r="AB259" s="41"/>
      <c r="AC259" s="38"/>
      <c r="AD259" s="72" t="s">
        <v>1133</v>
      </c>
      <c r="AE259" s="90" t="s">
        <v>73</v>
      </c>
      <c r="AF259" s="88" t="str">
        <f>IF(ISNA(VLOOKUP(E259,Tableau13[[SIRET]:[Statut de la mise en relation]],6,FALSE)),"",VLOOKUP(E259,Tableau13[[SIRET]:[Statut de la mise en relation]],6,FALSE))</f>
        <v/>
      </c>
      <c r="AG259" s="88"/>
      <c r="AH259" s="33"/>
      <c r="AI259" s="33"/>
      <c r="AJ259" s="33"/>
      <c r="AK259" s="39"/>
      <c r="AL259" s="39"/>
      <c r="AM259" s="40"/>
    </row>
    <row r="260" spans="1:39" ht="16.5" customHeight="1">
      <c r="A260" s="30">
        <v>45267</v>
      </c>
      <c r="B260" s="31" t="s">
        <v>1803</v>
      </c>
      <c r="C260" s="31" t="s">
        <v>1620</v>
      </c>
      <c r="D260" s="31" t="s">
        <v>726</v>
      </c>
      <c r="E260" s="32">
        <v>43955806500041</v>
      </c>
      <c r="F260" s="33"/>
      <c r="G260" s="50" t="s">
        <v>1804</v>
      </c>
      <c r="H260" s="35">
        <v>33606806289</v>
      </c>
      <c r="I260" s="31" t="s">
        <v>1805</v>
      </c>
      <c r="J260" s="31" t="s">
        <v>1806</v>
      </c>
      <c r="K260" s="33" t="s">
        <v>114</v>
      </c>
      <c r="L260" s="33"/>
      <c r="M260" s="41" t="s">
        <v>1132</v>
      </c>
      <c r="N260" s="42" t="str">
        <f>MID(J260,12,8)</f>
        <v xml:space="preserve">precise </v>
      </c>
      <c r="O260" s="62" t="str">
        <f>IF(ISERROR(MID(J260,24+FIND("impact environnemental:",J260,1),3)),"",MID(J260,24+FIND("impact environnemental:",J260,1),3))</f>
        <v>non</v>
      </c>
      <c r="P260" s="62" t="str">
        <f>IF(ISERROR(MID(J260,25+FIND("performance énergétique:",J260,1),3)),"",MID(J260,25+FIND("performance énergétique:",J260,1),3))</f>
        <v>oui</v>
      </c>
      <c r="Q260" s="62" t="str">
        <f>IF(ISERROR(MID(J260,20+FIND("consommation d'eau:",J260,1),3)),"",MID(J260,20+FIND("consommation d'eau:",J260,1),3))</f>
        <v>non</v>
      </c>
      <c r="R260" s="62" t="str">
        <f>IF(ISERROR(MID(J260,22+FIND("rénover mon bâtiment:",J260,1),3)),"",MID(J260,22+FIND("rénover mon bâtiment:",J260,1),3))</f>
        <v>non</v>
      </c>
      <c r="S260" s="62" t="str">
        <f>IF(ISERROR(MID(J260,21+FIND("la mobilité durable:",J260,1),3)),"",MID(J260,21+FIND("la mobilité durable:",J260,1),3))</f>
        <v>non</v>
      </c>
      <c r="T260" s="62" t="str">
        <f>IF(ISERROR(MID(J260,21+FIND("gestion des déchets:",J260,1),3)),"",MID(J260,21+FIND("gestion des déchets:",J260,1),3))</f>
        <v>non</v>
      </c>
      <c r="U260" s="62" t="str">
        <f>IF(ISERROR(MID(J260,17+FIND("l'écoconception:",J260,1),3)),"",MID(J260,17+FIND("l'écoconception:",J260,1),3))</f>
        <v>non</v>
      </c>
      <c r="V260" s="62" t="str">
        <f>IF(ISERROR(MID(J260,20+FIND("former ou recruter:",J260,1),3)),"",MID(J260,20+FIND("former ou recruter:",J260,1),3))</f>
        <v>non</v>
      </c>
      <c r="W260" s="63"/>
      <c r="X260" s="75"/>
      <c r="Y260" s="75"/>
      <c r="Z260" s="75"/>
      <c r="AA260" s="75"/>
      <c r="AB260" s="75"/>
      <c r="AC260" s="40"/>
      <c r="AD260" s="72" t="s">
        <v>1133</v>
      </c>
      <c r="AE260" s="90" t="s">
        <v>73</v>
      </c>
      <c r="AF260" s="88" t="str">
        <f>IF(ISNA(VLOOKUP(E260,Tableau13[[SIRET]:[Statut de la mise en relation]],6,FALSE)),"",VLOOKUP(E260,Tableau13[[SIRET]:[Statut de la mise en relation]],6,FALSE))</f>
        <v>Aide proposée</v>
      </c>
      <c r="AG260" s="90"/>
      <c r="AH260" s="40"/>
      <c r="AI260" s="40"/>
      <c r="AJ260" s="40"/>
      <c r="AK260" s="76"/>
      <c r="AL260" s="76"/>
      <c r="AM260" s="40"/>
    </row>
    <row r="261" spans="1:39" ht="16.5" customHeight="1">
      <c r="A261" s="30">
        <v>45267</v>
      </c>
      <c r="B261" s="31" t="s">
        <v>1807</v>
      </c>
      <c r="C261" s="31" t="s">
        <v>1808</v>
      </c>
      <c r="D261" s="31" t="s">
        <v>1809</v>
      </c>
      <c r="E261" s="32">
        <v>34774880800016</v>
      </c>
      <c r="F261" s="33"/>
      <c r="G261" s="50" t="s">
        <v>1810</v>
      </c>
      <c r="H261" s="35">
        <v>682024194</v>
      </c>
      <c r="I261" s="31" t="s">
        <v>741</v>
      </c>
      <c r="J261" s="31" t="s">
        <v>1811</v>
      </c>
      <c r="K261" s="33" t="s">
        <v>114</v>
      </c>
      <c r="L261" s="33"/>
      <c r="M261" s="41" t="s">
        <v>1132</v>
      </c>
      <c r="N261" s="42" t="str">
        <f>MID(J261,12,8)</f>
        <v xml:space="preserve">unknown </v>
      </c>
      <c r="O261" s="62" t="str">
        <f>IF(ISERROR(MID(J261,24+FIND("impact environnemental:",J261,1),3)),"",MID(J261,24+FIND("impact environnemental:",J261,1),3))</f>
        <v>non</v>
      </c>
      <c r="P261" s="62" t="str">
        <f>IF(ISERROR(MID(J261,25+FIND("performance énergétique:",J261,1),3)),"",MID(J261,25+FIND("performance énergétique:",J261,1),3))</f>
        <v>oui</v>
      </c>
      <c r="Q261" s="62" t="str">
        <f>IF(ISERROR(MID(J261,20+FIND("consommation d'eau:",J261,1),3)),"",MID(J261,20+FIND("consommation d'eau:",J261,1),3))</f>
        <v>non</v>
      </c>
      <c r="R261" s="62" t="str">
        <f>IF(ISERROR(MID(J261,22+FIND("rénover mon bâtiment:",J261,1),3)),"",MID(J261,22+FIND("rénover mon bâtiment:",J261,1),3))</f>
        <v/>
      </c>
      <c r="S261" s="62" t="str">
        <f>IF(ISERROR(MID(J261,21+FIND("la mobilité durable:",J261,1),3)),"",MID(J261,21+FIND("la mobilité durable:",J261,1),3))</f>
        <v/>
      </c>
      <c r="T261" s="62" t="str">
        <f>IF(ISERROR(MID(J261,21+FIND("gestion des déchets:",J261,1),3)),"",MID(J261,21+FIND("gestion des déchets:",J261,1),3))</f>
        <v>oui</v>
      </c>
      <c r="U261" s="62" t="str">
        <f>IF(ISERROR(MID(J261,17+FIND("l'écoconception:",J261,1),3)),"",MID(J261,17+FIND("l'écoconception:",J261,1),3))</f>
        <v>oui</v>
      </c>
      <c r="V261" s="62" t="str">
        <f>IF(ISERROR(MID(J261,20+FIND("former ou recruter:",J261,1),3)),"",MID(J261,20+FIND("former ou recruter:",J261,1),3))</f>
        <v/>
      </c>
      <c r="W261" s="63"/>
      <c r="X261" s="41"/>
      <c r="Y261" s="41"/>
      <c r="Z261" s="41"/>
      <c r="AA261" s="41"/>
      <c r="AB261" s="41"/>
      <c r="AC261" s="38"/>
      <c r="AD261" s="72" t="s">
        <v>1133</v>
      </c>
      <c r="AE261" s="90" t="s">
        <v>73</v>
      </c>
      <c r="AF261" s="88" t="str">
        <f>IF(ISNA(VLOOKUP(E261,Tableau13[[SIRET]:[Statut de la mise en relation]],6,FALSE)),"",VLOOKUP(E261,Tableau13[[SIRET]:[Statut de la mise en relation]],6,FALSE))</f>
        <v/>
      </c>
      <c r="AG261" s="88"/>
      <c r="AH261" s="33"/>
      <c r="AI261" s="33"/>
      <c r="AJ261" s="33"/>
      <c r="AK261" s="39"/>
      <c r="AL261" s="39"/>
      <c r="AM261" s="40"/>
    </row>
    <row r="262" spans="1:39" ht="16.5" customHeight="1">
      <c r="A262" s="30">
        <v>45267</v>
      </c>
      <c r="B262" s="31" t="s">
        <v>1812</v>
      </c>
      <c r="C262" s="31" t="s">
        <v>1813</v>
      </c>
      <c r="D262" s="31" t="s">
        <v>1814</v>
      </c>
      <c r="E262" s="32">
        <v>53132724500027</v>
      </c>
      <c r="F262" s="33"/>
      <c r="G262" s="50" t="s">
        <v>1815</v>
      </c>
      <c r="H262" s="35">
        <v>467960626</v>
      </c>
      <c r="I262" s="31" t="s">
        <v>741</v>
      </c>
      <c r="J262" s="31" t="s">
        <v>1816</v>
      </c>
      <c r="K262" s="33" t="s">
        <v>114</v>
      </c>
      <c r="L262" s="33"/>
      <c r="M262" s="41" t="s">
        <v>1132</v>
      </c>
      <c r="N262" s="42" t="str">
        <f>MID(J262,12,8)</f>
        <v xml:space="preserve">precise </v>
      </c>
      <c r="O262" s="62" t="str">
        <f>IF(ISERROR(MID(J262,24+FIND("impact environnemental:",J262,1),3)),"",MID(J262,24+FIND("impact environnemental:",J262,1),3))</f>
        <v>non</v>
      </c>
      <c r="P262" s="62" t="str">
        <f>IF(ISERROR(MID(J262,25+FIND("performance énergétique:",J262,1),3)),"",MID(J262,25+FIND("performance énergétique:",J262,1),3))</f>
        <v>oui</v>
      </c>
      <c r="Q262" s="62" t="str">
        <f>IF(ISERROR(MID(J262,20+FIND("consommation d'eau:",J262,1),3)),"",MID(J262,20+FIND("consommation d'eau:",J262,1),3))</f>
        <v>non</v>
      </c>
      <c r="R262" s="62" t="str">
        <f>IF(ISERROR(MID(J262,22+FIND("rénover mon bâtiment:",J262,1),3)),"",MID(J262,22+FIND("rénover mon bâtiment:",J262,1),3))</f>
        <v>non</v>
      </c>
      <c r="S262" s="62" t="str">
        <f>IF(ISERROR(MID(J262,21+FIND("la mobilité durable:",J262,1),3)),"",MID(J262,21+FIND("la mobilité durable:",J262,1),3))</f>
        <v>non</v>
      </c>
      <c r="T262" s="62" t="str">
        <f>IF(ISERROR(MID(J262,21+FIND("gestion des déchets:",J262,1),3)),"",MID(J262,21+FIND("gestion des déchets:",J262,1),3))</f>
        <v>non</v>
      </c>
      <c r="U262" s="62" t="str">
        <f>IF(ISERROR(MID(J262,17+FIND("l'écoconception:",J262,1),3)),"",MID(J262,17+FIND("l'écoconception:",J262,1),3))</f>
        <v>non</v>
      </c>
      <c r="V262" s="62" t="str">
        <f>IF(ISERROR(MID(J262,20+FIND("former ou recruter:",J262,1),3)),"",MID(J262,20+FIND("former ou recruter:",J262,1),3))</f>
        <v>non</v>
      </c>
      <c r="W262" s="63"/>
      <c r="X262" s="41"/>
      <c r="Y262" s="41"/>
      <c r="Z262" s="41"/>
      <c r="AA262" s="41"/>
      <c r="AB262" s="41"/>
      <c r="AC262" s="38"/>
      <c r="AD262" s="72" t="s">
        <v>1133</v>
      </c>
      <c r="AE262" s="90" t="s">
        <v>73</v>
      </c>
      <c r="AF262" s="88" t="str">
        <f>IF(ISNA(VLOOKUP(E262,Tableau13[[SIRET]:[Statut de la mise en relation]],6,FALSE)),"",VLOOKUP(E262,Tableau13[[SIRET]:[Statut de la mise en relation]],6,FALSE))</f>
        <v/>
      </c>
      <c r="AG262" s="88"/>
      <c r="AH262" s="33"/>
      <c r="AI262" s="33"/>
      <c r="AJ262" s="33"/>
      <c r="AK262" s="39"/>
      <c r="AL262" s="39"/>
      <c r="AM262" s="40"/>
    </row>
    <row r="263" spans="1:39" ht="16.5" customHeight="1">
      <c r="A263" s="30">
        <v>45267</v>
      </c>
      <c r="B263" s="31" t="s">
        <v>1817</v>
      </c>
      <c r="C263" s="31" t="s">
        <v>1818</v>
      </c>
      <c r="D263" s="31" t="s">
        <v>1819</v>
      </c>
      <c r="E263" s="32">
        <v>43358441400026</v>
      </c>
      <c r="F263" s="33"/>
      <c r="G263" s="50" t="s">
        <v>1820</v>
      </c>
      <c r="H263" s="35">
        <v>33610630452</v>
      </c>
      <c r="I263" s="31" t="s">
        <v>741</v>
      </c>
      <c r="J263" s="31" t="s">
        <v>1821</v>
      </c>
      <c r="K263" s="33" t="s">
        <v>114</v>
      </c>
      <c r="L263" s="33"/>
      <c r="M263" s="41" t="s">
        <v>1132</v>
      </c>
      <c r="N263" s="42" t="str">
        <f>MID(J263,12,8)</f>
        <v xml:space="preserve">precise </v>
      </c>
      <c r="O263" s="62" t="str">
        <f>IF(ISERROR(MID(J263,24+FIND("impact environnemental:",J263,1),3)),"",MID(J263,24+FIND("impact environnemental:",J263,1),3))</f>
        <v>non</v>
      </c>
      <c r="P263" s="62" t="str">
        <f>IF(ISERROR(MID(J263,25+FIND("performance énergétique:",J263,1),3)),"",MID(J263,25+FIND("performance énergétique:",J263,1),3))</f>
        <v>oui</v>
      </c>
      <c r="Q263" s="62" t="str">
        <f>IF(ISERROR(MID(J263,20+FIND("consommation d'eau:",J263,1),3)),"",MID(J263,20+FIND("consommation d'eau:",J263,1),3))</f>
        <v>non</v>
      </c>
      <c r="R263" s="62" t="str">
        <f>IF(ISERROR(MID(J263,22+FIND("rénover mon bâtiment:",J263,1),3)),"",MID(J263,22+FIND("rénover mon bâtiment:",J263,1),3))</f>
        <v>non</v>
      </c>
      <c r="S263" s="62" t="str">
        <f>IF(ISERROR(MID(J263,21+FIND("la mobilité durable:",J263,1),3)),"",MID(J263,21+FIND("la mobilité durable:",J263,1),3))</f>
        <v>non</v>
      </c>
      <c r="T263" s="62" t="str">
        <f>IF(ISERROR(MID(J263,21+FIND("gestion des déchets:",J263,1),3)),"",MID(J263,21+FIND("gestion des déchets:",J263,1),3))</f>
        <v>non</v>
      </c>
      <c r="U263" s="62" t="str">
        <f>IF(ISERROR(MID(J263,17+FIND("l'écoconception:",J263,1),3)),"",MID(J263,17+FIND("l'écoconception:",J263,1),3))</f>
        <v>non</v>
      </c>
      <c r="V263" s="62" t="str">
        <f>IF(ISERROR(MID(J263,20+FIND("former ou recruter:",J263,1),3)),"",MID(J263,20+FIND("former ou recruter:",J263,1),3))</f>
        <v>non</v>
      </c>
      <c r="W263" s="63"/>
      <c r="X263" s="41"/>
      <c r="Y263" s="41"/>
      <c r="Z263" s="41"/>
      <c r="AA263" s="41"/>
      <c r="AB263" s="41"/>
      <c r="AC263" s="38"/>
      <c r="AD263" s="72" t="s">
        <v>1133</v>
      </c>
      <c r="AE263" s="90" t="s">
        <v>73</v>
      </c>
      <c r="AF263" s="88" t="str">
        <f>IF(ISNA(VLOOKUP(E263,Tableau13[[SIRET]:[Statut de la mise en relation]],6,FALSE)),"",VLOOKUP(E263,Tableau13[[SIRET]:[Statut de la mise en relation]],6,FALSE))</f>
        <v/>
      </c>
      <c r="AG263" s="88"/>
      <c r="AH263" s="33"/>
      <c r="AI263" s="33"/>
      <c r="AJ263" s="33"/>
      <c r="AK263" s="39"/>
      <c r="AL263" s="39"/>
      <c r="AM263" s="40"/>
    </row>
    <row r="264" spans="1:39" ht="16.5" customHeight="1">
      <c r="A264" s="30">
        <v>45267</v>
      </c>
      <c r="B264" s="31" t="s">
        <v>1822</v>
      </c>
      <c r="C264" s="31" t="s">
        <v>1823</v>
      </c>
      <c r="D264" s="31" t="s">
        <v>1444</v>
      </c>
      <c r="E264" s="32">
        <v>45154289800064</v>
      </c>
      <c r="F264" s="33"/>
      <c r="G264" s="50" t="s">
        <v>1824</v>
      </c>
      <c r="H264" s="35">
        <v>621339853</v>
      </c>
      <c r="I264" s="31" t="s">
        <v>741</v>
      </c>
      <c r="J264" s="31" t="s">
        <v>1825</v>
      </c>
      <c r="K264" s="33" t="s">
        <v>114</v>
      </c>
      <c r="L264" s="33"/>
      <c r="M264" s="41" t="s">
        <v>1132</v>
      </c>
      <c r="N264" s="42" t="str">
        <f>MID(J264,12,8)</f>
        <v xml:space="preserve">unknown </v>
      </c>
      <c r="O264" s="62" t="str">
        <f>IF(ISERROR(MID(J264,24+FIND("impact environnemental:",J264,1),3)),"",MID(J264,24+FIND("impact environnemental:",J264,1),3))</f>
        <v>non</v>
      </c>
      <c r="P264" s="62" t="str">
        <f>IF(ISERROR(MID(J264,25+FIND("performance énergétique:",J264,1),3)),"",MID(J264,25+FIND("performance énergétique:",J264,1),3))</f>
        <v>oui</v>
      </c>
      <c r="Q264" s="62" t="str">
        <f>IF(ISERROR(MID(J264,20+FIND("consommation d'eau:",J264,1),3)),"",MID(J264,20+FIND("consommation d'eau:",J264,1),3))</f>
        <v>oui</v>
      </c>
      <c r="R264" s="62" t="str">
        <f>IF(ISERROR(MID(J264,22+FIND("rénover mon bâtiment:",J264,1),3)),"",MID(J264,22+FIND("rénover mon bâtiment:",J264,1),3))</f>
        <v/>
      </c>
      <c r="S264" s="62" t="str">
        <f>IF(ISERROR(MID(J264,21+FIND("la mobilité durable:",J264,1),3)),"",MID(J264,21+FIND("la mobilité durable:",J264,1),3))</f>
        <v/>
      </c>
      <c r="T264" s="62" t="str">
        <f>IF(ISERROR(MID(J264,21+FIND("gestion des déchets:",J264,1),3)),"",MID(J264,21+FIND("gestion des déchets:",J264,1),3))</f>
        <v>oui</v>
      </c>
      <c r="U264" s="62" t="str">
        <f>IF(ISERROR(MID(J264,17+FIND("l'écoconception:",J264,1),3)),"",MID(J264,17+FIND("l'écoconception:",J264,1),3))</f>
        <v>oui</v>
      </c>
      <c r="V264" s="62" t="str">
        <f>IF(ISERROR(MID(J264,20+FIND("former ou recruter:",J264,1),3)),"",MID(J264,20+FIND("former ou recruter:",J264,1),3))</f>
        <v/>
      </c>
      <c r="W264" s="63"/>
      <c r="X264" s="75"/>
      <c r="Y264" s="75"/>
      <c r="Z264" s="75"/>
      <c r="AA264" s="75"/>
      <c r="AB264" s="75"/>
      <c r="AC264" s="40"/>
      <c r="AD264" s="72" t="s">
        <v>1133</v>
      </c>
      <c r="AE264" s="90" t="s">
        <v>73</v>
      </c>
      <c r="AF264" s="88" t="str">
        <f>IF(ISNA(VLOOKUP(E264,Tableau13[[SIRET]:[Statut de la mise en relation]],6,FALSE)),"",VLOOKUP(E264,Tableau13[[SIRET]:[Statut de la mise en relation]],6,FALSE))</f>
        <v/>
      </c>
      <c r="AG264" s="90"/>
      <c r="AH264" s="40"/>
      <c r="AI264" s="40"/>
      <c r="AJ264" s="40"/>
      <c r="AK264" s="76"/>
      <c r="AL264" s="76"/>
      <c r="AM264" s="40"/>
    </row>
    <row r="265" spans="1:39" ht="16.5" customHeight="1">
      <c r="A265" s="30">
        <v>45267</v>
      </c>
      <c r="B265" s="31" t="s">
        <v>1826</v>
      </c>
      <c r="C265" s="31" t="s">
        <v>1827</v>
      </c>
      <c r="D265" s="31" t="s">
        <v>569</v>
      </c>
      <c r="E265" s="32"/>
      <c r="F265" s="33"/>
      <c r="G265" s="50" t="s">
        <v>1828</v>
      </c>
      <c r="H265" s="35">
        <v>330662126630</v>
      </c>
      <c r="I265" s="31" t="s">
        <v>741</v>
      </c>
      <c r="J265" s="31" t="s">
        <v>1829</v>
      </c>
      <c r="K265" s="33" t="s">
        <v>114</v>
      </c>
      <c r="L265" s="33"/>
      <c r="M265" s="41" t="s">
        <v>1132</v>
      </c>
      <c r="N265" s="42" t="str">
        <f>MID(J265,12,8)</f>
        <v xml:space="preserve">precise </v>
      </c>
      <c r="O265" s="62" t="str">
        <f>IF(ISERROR(MID(J265,24+FIND("impact environnemental:",J265,1),3)),"",MID(J265,24+FIND("impact environnemental:",J265,1),3))</f>
        <v>non</v>
      </c>
      <c r="P265" s="62" t="str">
        <f>IF(ISERROR(MID(J265,25+FIND("performance énergétique:",J265,1),3)),"",MID(J265,25+FIND("performance énergétique:",J265,1),3))</f>
        <v>oui</v>
      </c>
      <c r="Q265" s="62" t="str">
        <f>IF(ISERROR(MID(J265,20+FIND("consommation d'eau:",J265,1),3)),"",MID(J265,20+FIND("consommation d'eau:",J265,1),3))</f>
        <v>non</v>
      </c>
      <c r="R265" s="62" t="str">
        <f>IF(ISERROR(MID(J265,22+FIND("rénover mon bâtiment:",J265,1),3)),"",MID(J265,22+FIND("rénover mon bâtiment:",J265,1),3))</f>
        <v>non</v>
      </c>
      <c r="S265" s="62" t="str">
        <f>IF(ISERROR(MID(J265,21+FIND("la mobilité durable:",J265,1),3)),"",MID(J265,21+FIND("la mobilité durable:",J265,1),3))</f>
        <v>non</v>
      </c>
      <c r="T265" s="62" t="str">
        <f>IF(ISERROR(MID(J265,21+FIND("gestion des déchets:",J265,1),3)),"",MID(J265,21+FIND("gestion des déchets:",J265,1),3))</f>
        <v>non</v>
      </c>
      <c r="U265" s="62" t="str">
        <f>IF(ISERROR(MID(J265,17+FIND("l'écoconception:",J265,1),3)),"",MID(J265,17+FIND("l'écoconception:",J265,1),3))</f>
        <v>non</v>
      </c>
      <c r="V265" s="62" t="str">
        <f>IF(ISERROR(MID(J265,20+FIND("former ou recruter:",J265,1),3)),"",MID(J265,20+FIND("former ou recruter:",J265,1),3))</f>
        <v>non</v>
      </c>
      <c r="W265" s="63"/>
      <c r="X265" s="75"/>
      <c r="Y265" s="75"/>
      <c r="Z265" s="75"/>
      <c r="AA265" s="75"/>
      <c r="AB265" s="75"/>
      <c r="AC265" s="40"/>
      <c r="AD265" s="72" t="s">
        <v>1133</v>
      </c>
      <c r="AE265" s="90" t="s">
        <v>73</v>
      </c>
      <c r="AF265" s="88" t="str">
        <f>IF(ISNA(VLOOKUP(E265,Tableau13[[SIRET]:[Statut de la mise en relation]],6,FALSE)),"",VLOOKUP(E265,Tableau13[[SIRET]:[Statut de la mise en relation]],6,FALSE))</f>
        <v/>
      </c>
      <c r="AG265" s="90"/>
      <c r="AH265" s="40"/>
      <c r="AI265" s="40"/>
      <c r="AJ265" s="40"/>
      <c r="AK265" s="76"/>
      <c r="AL265" s="76"/>
      <c r="AM265" s="40"/>
    </row>
    <row r="266" spans="1:39" ht="16.5" customHeight="1">
      <c r="A266" s="30">
        <v>45267</v>
      </c>
      <c r="B266" s="31" t="s">
        <v>1830</v>
      </c>
      <c r="C266" s="31" t="s">
        <v>1831</v>
      </c>
      <c r="D266" s="31" t="s">
        <v>1832</v>
      </c>
      <c r="E266" s="32"/>
      <c r="F266" s="33"/>
      <c r="G266" s="50" t="s">
        <v>1833</v>
      </c>
      <c r="H266" s="35">
        <v>682438387</v>
      </c>
      <c r="I266" s="31" t="s">
        <v>521</v>
      </c>
      <c r="J266" s="31"/>
      <c r="K266" s="33" t="s">
        <v>433</v>
      </c>
      <c r="L266" s="33"/>
      <c r="M266" s="41" t="s">
        <v>701</v>
      </c>
      <c r="N266" s="42" t="str">
        <f>MID(J266,12,8)</f>
        <v/>
      </c>
      <c r="O266" s="62" t="str">
        <f>IF(ISERROR(MID(J266,24+FIND("impact environnemental:",J266,1),3)),"",MID(J266,24+FIND("impact environnemental:",J266,1),3))</f>
        <v/>
      </c>
      <c r="P266" s="62" t="str">
        <f>IF(ISERROR(MID(J266,25+FIND("performance énergétique:",J266,1),3)),"",MID(J266,25+FIND("performance énergétique:",J266,1),3))</f>
        <v/>
      </c>
      <c r="Q266" s="62" t="str">
        <f>IF(ISERROR(MID(J266,20+FIND("consommation d'eau:",J266,1),3)),"",MID(J266,20+FIND("consommation d'eau:",J266,1),3))</f>
        <v/>
      </c>
      <c r="R266" s="62" t="str">
        <f>IF(ISERROR(MID(J266,22+FIND("rénover mon bâtiment:",J266,1),3)),"",MID(J266,22+FIND("rénover mon bâtiment:",J266,1),3))</f>
        <v/>
      </c>
      <c r="S266" s="62" t="str">
        <f>IF(ISERROR(MID(J266,21+FIND("la mobilité durable:",J266,1),3)),"",MID(J266,21+FIND("la mobilité durable:",J266,1),3))</f>
        <v/>
      </c>
      <c r="T266" s="62" t="str">
        <f>IF(ISERROR(MID(J266,21+FIND("gestion des déchets:",J266,1),3)),"",MID(J266,21+FIND("gestion des déchets:",J266,1),3))</f>
        <v/>
      </c>
      <c r="U266" s="62" t="str">
        <f>IF(ISERROR(MID(J266,17+FIND("l'écoconception:",J266,1),3)),"",MID(J266,17+FIND("l'écoconception:",J266,1),3))</f>
        <v/>
      </c>
      <c r="V266" s="62" t="str">
        <f>IF(ISERROR(MID(J266,20+FIND("former ou recruter:",J266,1),3)),"",MID(J266,20+FIND("former ou recruter:",J266,1),3))</f>
        <v/>
      </c>
      <c r="W266" s="63"/>
      <c r="X266" s="41"/>
      <c r="Y266" s="41"/>
      <c r="Z266" s="41"/>
      <c r="AA266" s="41"/>
      <c r="AB266" s="41"/>
      <c r="AC266" s="38"/>
      <c r="AD266" s="38"/>
      <c r="AE266" s="88" t="s">
        <v>203</v>
      </c>
      <c r="AF266" s="88" t="str">
        <f>IF(ISNA(VLOOKUP(E266,Tableau13[[SIRET]:[Statut de la mise en relation]],6,FALSE)),"",VLOOKUP(E266,Tableau13[[SIRET]:[Statut de la mise en relation]],6,FALSE))</f>
        <v/>
      </c>
      <c r="AG266" s="88"/>
      <c r="AH266" s="33"/>
      <c r="AI266" s="33"/>
      <c r="AJ266" s="33"/>
      <c r="AK266" s="39"/>
      <c r="AL266" s="39"/>
      <c r="AM266" s="40"/>
    </row>
    <row r="267" spans="1:39" ht="16.5" customHeight="1">
      <c r="A267" s="30">
        <v>45267</v>
      </c>
      <c r="B267" s="31" t="s">
        <v>1834</v>
      </c>
      <c r="C267" s="31" t="s">
        <v>1835</v>
      </c>
      <c r="D267" s="31" t="s">
        <v>1836</v>
      </c>
      <c r="E267" s="32">
        <v>77950722700048</v>
      </c>
      <c r="F267" s="33" t="s">
        <v>1837</v>
      </c>
      <c r="G267" s="50" t="s">
        <v>1838</v>
      </c>
      <c r="H267" s="35">
        <v>675163550</v>
      </c>
      <c r="I267" s="31" t="s">
        <v>521</v>
      </c>
      <c r="J267" s="31" t="s">
        <v>1839</v>
      </c>
      <c r="K267" s="33" t="s">
        <v>433</v>
      </c>
      <c r="L267" s="33"/>
      <c r="M267" s="41" t="s">
        <v>701</v>
      </c>
      <c r="N267" s="42" t="str">
        <f>MID(J267,12,8)</f>
        <v xml:space="preserve">precise </v>
      </c>
      <c r="O267" s="62" t="str">
        <f>IF(ISERROR(MID(J267,24+FIND("impact environnemental:",J267,1),3)),"",MID(J267,24+FIND("impact environnemental:",J267,1),3))</f>
        <v>non</v>
      </c>
      <c r="P267" s="62" t="str">
        <f>IF(ISERROR(MID(J267,25+FIND("performance énergétique:",J267,1),3)),"",MID(J267,25+FIND("performance énergétique:",J267,1),3))</f>
        <v>non</v>
      </c>
      <c r="Q267" s="62" t="str">
        <f>IF(ISERROR(MID(J267,20+FIND("consommation d'eau:",J267,1),3)),"",MID(J267,20+FIND("consommation d'eau:",J267,1),3))</f>
        <v>non</v>
      </c>
      <c r="R267" s="62" t="str">
        <f>IF(ISERROR(MID(J267,22+FIND("rénover mon bâtiment:",J267,1),3)),"",MID(J267,22+FIND("rénover mon bâtiment:",J267,1),3))</f>
        <v>non</v>
      </c>
      <c r="S267" s="62" t="str">
        <f>IF(ISERROR(MID(J267,21+FIND("la mobilité durable:",J267,1),3)),"",MID(J267,21+FIND("la mobilité durable:",J267,1),3))</f>
        <v>oui</v>
      </c>
      <c r="T267" s="62" t="str">
        <f>IF(ISERROR(MID(J267,21+FIND("gestion des déchets:",J267,1),3)),"",MID(J267,21+FIND("gestion des déchets:",J267,1),3))</f>
        <v>non</v>
      </c>
      <c r="U267" s="62" t="str">
        <f>IF(ISERROR(MID(J267,17+FIND("l'écoconception:",J267,1),3)),"",MID(J267,17+FIND("l'écoconception:",J267,1),3))</f>
        <v>non</v>
      </c>
      <c r="V267" s="62" t="str">
        <f>IF(ISERROR(MID(J267,20+FIND("former ou recruter:",J267,1),3)),"",MID(J267,20+FIND("former ou recruter:",J267,1),3))</f>
        <v>non</v>
      </c>
      <c r="W267" s="63"/>
      <c r="X267" s="41"/>
      <c r="Y267" s="41"/>
      <c r="Z267" s="41" t="s">
        <v>1491</v>
      </c>
      <c r="AA267" s="41"/>
      <c r="AB267" s="41"/>
      <c r="AC267" s="43">
        <v>45271</v>
      </c>
      <c r="AD267" s="72" t="s">
        <v>1001</v>
      </c>
      <c r="AE267" s="90" t="s">
        <v>73</v>
      </c>
      <c r="AF267" s="88" t="str">
        <f>IF(ISNA(VLOOKUP(E267,Tableau13[[SIRET]:[Statut de la mise en relation]],6,FALSE)),"",VLOOKUP(E267,Tableau13[[SIRET]:[Statut de la mise en relation]],6,FALSE))</f>
        <v>Aide proposée</v>
      </c>
      <c r="AG267" s="88"/>
      <c r="AH267" s="33"/>
      <c r="AI267" s="33"/>
      <c r="AJ267" s="33"/>
      <c r="AK267" s="39"/>
      <c r="AL267" s="39"/>
      <c r="AM267" s="40"/>
    </row>
    <row r="268" spans="1:39" ht="16.5" customHeight="1">
      <c r="A268" s="30">
        <v>45267</v>
      </c>
      <c r="B268" s="31" t="s">
        <v>1840</v>
      </c>
      <c r="C268" s="31" t="s">
        <v>1841</v>
      </c>
      <c r="D268" s="31" t="s">
        <v>1819</v>
      </c>
      <c r="E268" s="32">
        <v>49070109100012</v>
      </c>
      <c r="F268" s="33" t="s">
        <v>1842</v>
      </c>
      <c r="G268" s="50" t="s">
        <v>1843</v>
      </c>
      <c r="H268" s="35">
        <v>610164955</v>
      </c>
      <c r="I268" s="31" t="s">
        <v>365</v>
      </c>
      <c r="J268" s="31" t="s">
        <v>1844</v>
      </c>
      <c r="K268" s="33" t="s">
        <v>114</v>
      </c>
      <c r="L268" s="33"/>
      <c r="M268" s="41" t="s">
        <v>1132</v>
      </c>
      <c r="N268" s="42" t="str">
        <f>MID(J268,12,8)</f>
        <v xml:space="preserve">precise </v>
      </c>
      <c r="O268" s="62" t="str">
        <f>IF(ISERROR(MID(J268,24+FIND("impact environnemental:",J268,1),3)),"",MID(J268,24+FIND("impact environnemental:",J268,1),3))</f>
        <v>non</v>
      </c>
      <c r="P268" s="62" t="str">
        <f>IF(ISERROR(MID(J268,25+FIND("performance énergétique:",J268,1),3)),"",MID(J268,25+FIND("performance énergétique:",J268,1),3))</f>
        <v>non</v>
      </c>
      <c r="Q268" s="62" t="str">
        <f>IF(ISERROR(MID(J268,20+FIND("consommation d'eau:",J268,1),3)),"",MID(J268,20+FIND("consommation d'eau:",J268,1),3))</f>
        <v>non</v>
      </c>
      <c r="R268" s="62" t="str">
        <f>IF(ISERROR(MID(J268,22+FIND("rénover mon bâtiment:",J268,1),3)),"",MID(J268,22+FIND("rénover mon bâtiment:",J268,1),3))</f>
        <v>oui</v>
      </c>
      <c r="S268" s="62" t="str">
        <f>IF(ISERROR(MID(J268,21+FIND("la mobilité durable:",J268,1),3)),"",MID(J268,21+FIND("la mobilité durable:",J268,1),3))</f>
        <v>non</v>
      </c>
      <c r="T268" s="62" t="str">
        <f>IF(ISERROR(MID(J268,21+FIND("gestion des déchets:",J268,1),3)),"",MID(J268,21+FIND("gestion des déchets:",J268,1),3))</f>
        <v>non</v>
      </c>
      <c r="U268" s="62" t="str">
        <f>IF(ISERROR(MID(J268,17+FIND("l'écoconception:",J268,1),3)),"",MID(J268,17+FIND("l'écoconception:",J268,1),3))</f>
        <v>non</v>
      </c>
      <c r="V268" s="62" t="str">
        <f>IF(ISERROR(MID(J268,20+FIND("former ou recruter:",J268,1),3)),"",MID(J268,20+FIND("former ou recruter:",J268,1),3))</f>
        <v>non</v>
      </c>
      <c r="W268" s="63"/>
      <c r="X268" s="41"/>
      <c r="Y268" s="41"/>
      <c r="Z268" s="41"/>
      <c r="AA268" s="41"/>
      <c r="AB268" s="41"/>
      <c r="AC268" s="38"/>
      <c r="AD268" s="72" t="s">
        <v>1133</v>
      </c>
      <c r="AE268" s="90" t="s">
        <v>73</v>
      </c>
      <c r="AF268" s="88" t="str">
        <f>IF(ISNA(VLOOKUP(E268,Tableau13[[SIRET]:[Statut de la mise en relation]],6,FALSE)),"",VLOOKUP(E268,Tableau13[[SIRET]:[Statut de la mise en relation]],6,FALSE))</f>
        <v/>
      </c>
      <c r="AG268" s="88"/>
      <c r="AH268" s="33"/>
      <c r="AI268" s="33"/>
      <c r="AJ268" s="33"/>
      <c r="AK268" s="39"/>
      <c r="AL268" s="39"/>
      <c r="AM268" s="40"/>
    </row>
    <row r="269" spans="1:39" ht="16.5" customHeight="1">
      <c r="A269" s="30">
        <v>45267</v>
      </c>
      <c r="B269" s="31" t="s">
        <v>1845</v>
      </c>
      <c r="C269" s="31" t="s">
        <v>1846</v>
      </c>
      <c r="D269" s="31" t="s">
        <v>1567</v>
      </c>
      <c r="E269" s="32">
        <v>82065893800015</v>
      </c>
      <c r="F269" s="33"/>
      <c r="G269" s="50" t="s">
        <v>1847</v>
      </c>
      <c r="H269" s="35">
        <v>614339222</v>
      </c>
      <c r="I269" s="31" t="s">
        <v>365</v>
      </c>
      <c r="J269" s="31" t="s">
        <v>1848</v>
      </c>
      <c r="K269" s="33" t="s">
        <v>114</v>
      </c>
      <c r="L269" s="33"/>
      <c r="M269" s="41" t="s">
        <v>1132</v>
      </c>
      <c r="N269" s="42" t="str">
        <f>MID(J269,12,8)</f>
        <v xml:space="preserve">precise </v>
      </c>
      <c r="O269" s="62" t="str">
        <f>IF(ISERROR(MID(J269,24+FIND("impact environnemental:",J269,1),3)),"",MID(J269,24+FIND("impact environnemental:",J269,1),3))</f>
        <v>non</v>
      </c>
      <c r="P269" s="62" t="str">
        <f>IF(ISERROR(MID(J269,25+FIND("performance énergétique:",J269,1),3)),"",MID(J269,25+FIND("performance énergétique:",J269,1),3))</f>
        <v>oui</v>
      </c>
      <c r="Q269" s="62" t="str">
        <f>IF(ISERROR(MID(J269,20+FIND("consommation d'eau:",J269,1),3)),"",MID(J269,20+FIND("consommation d'eau:",J269,1),3))</f>
        <v>non</v>
      </c>
      <c r="R269" s="62" t="str">
        <f>IF(ISERROR(MID(J269,22+FIND("rénover mon bâtiment:",J269,1),3)),"",MID(J269,22+FIND("rénover mon bâtiment:",J269,1),3))</f>
        <v>non</v>
      </c>
      <c r="S269" s="62" t="str">
        <f>IF(ISERROR(MID(J269,21+FIND("la mobilité durable:",J269,1),3)),"",MID(J269,21+FIND("la mobilité durable:",J269,1),3))</f>
        <v>non</v>
      </c>
      <c r="T269" s="62" t="str">
        <f>IF(ISERROR(MID(J269,21+FIND("gestion des déchets:",J269,1),3)),"",MID(J269,21+FIND("gestion des déchets:",J269,1),3))</f>
        <v>non</v>
      </c>
      <c r="U269" s="62" t="str">
        <f>IF(ISERROR(MID(J269,17+FIND("l'écoconception:",J269,1),3)),"",MID(J269,17+FIND("l'écoconception:",J269,1),3))</f>
        <v>non</v>
      </c>
      <c r="V269" s="62" t="str">
        <f>IF(ISERROR(MID(J269,20+FIND("former ou recruter:",J269,1),3)),"",MID(J269,20+FIND("former ou recruter:",J269,1),3))</f>
        <v>non</v>
      </c>
      <c r="W269" s="63"/>
      <c r="X269" s="41"/>
      <c r="Y269" s="41"/>
      <c r="Z269" s="41"/>
      <c r="AA269" s="41"/>
      <c r="AB269" s="41"/>
      <c r="AC269" s="38"/>
      <c r="AD269" s="72" t="s">
        <v>1133</v>
      </c>
      <c r="AE269" s="90" t="s">
        <v>73</v>
      </c>
      <c r="AF269" s="88" t="str">
        <f>IF(ISNA(VLOOKUP(E269,Tableau13[[SIRET]:[Statut de la mise en relation]],6,FALSE)),"",VLOOKUP(E269,Tableau13[[SIRET]:[Statut de la mise en relation]],6,FALSE))</f>
        <v/>
      </c>
      <c r="AG269" s="88"/>
      <c r="AH269" s="33"/>
      <c r="AI269" s="33"/>
      <c r="AJ269" s="33"/>
      <c r="AK269" s="39"/>
      <c r="AL269" s="39"/>
      <c r="AM269" s="40"/>
    </row>
    <row r="270" spans="1:39" ht="16.5" customHeight="1">
      <c r="A270" s="30">
        <v>45267</v>
      </c>
      <c r="B270" s="31" t="s">
        <v>1849</v>
      </c>
      <c r="C270" s="31" t="s">
        <v>1850</v>
      </c>
      <c r="D270" s="31" t="s">
        <v>1851</v>
      </c>
      <c r="E270" s="32">
        <v>84785976600028</v>
      </c>
      <c r="F270" s="33"/>
      <c r="G270" s="50" t="s">
        <v>1852</v>
      </c>
      <c r="H270" s="35">
        <v>33688478634</v>
      </c>
      <c r="I270" s="31" t="s">
        <v>365</v>
      </c>
      <c r="J270" s="31" t="s">
        <v>1853</v>
      </c>
      <c r="K270" s="33" t="s">
        <v>114</v>
      </c>
      <c r="L270" s="33"/>
      <c r="M270" s="41" t="s">
        <v>1132</v>
      </c>
      <c r="N270" s="42" t="str">
        <f>MID(J270,12,8)</f>
        <v xml:space="preserve">precise </v>
      </c>
      <c r="O270" s="62" t="str">
        <f>IF(ISERROR(MID(J270,24+FIND("impact environnemental:",J270,1),3)),"",MID(J270,24+FIND("impact environnemental:",J270,1),3))</f>
        <v>non</v>
      </c>
      <c r="P270" s="62" t="str">
        <f>IF(ISERROR(MID(J270,25+FIND("performance énergétique:",J270,1),3)),"",MID(J270,25+FIND("performance énergétique:",J270,1),3))</f>
        <v>non</v>
      </c>
      <c r="Q270" s="62" t="str">
        <f>IF(ISERROR(MID(J270,20+FIND("consommation d'eau:",J270,1),3)),"",MID(J270,20+FIND("consommation d'eau:",J270,1),3))</f>
        <v>non</v>
      </c>
      <c r="R270" s="62" t="str">
        <f>IF(ISERROR(MID(J270,22+FIND("rénover mon bâtiment:",J270,1),3)),"",MID(J270,22+FIND("rénover mon bâtiment:",J270,1),3))</f>
        <v>non</v>
      </c>
      <c r="S270" s="62" t="str">
        <f>IF(ISERROR(MID(J270,21+FIND("la mobilité durable:",J270,1),3)),"",MID(J270,21+FIND("la mobilité durable:",J270,1),3))</f>
        <v>non</v>
      </c>
      <c r="T270" s="62" t="str">
        <f>IF(ISERROR(MID(J270,21+FIND("gestion des déchets:",J270,1),3)),"",MID(J270,21+FIND("gestion des déchets:",J270,1),3))</f>
        <v>non</v>
      </c>
      <c r="U270" s="62" t="str">
        <f>IF(ISERROR(MID(J270,17+FIND("l'écoconception:",J270,1),3)),"",MID(J270,17+FIND("l'écoconception:",J270,1),3))</f>
        <v>oui</v>
      </c>
      <c r="V270" s="62" t="str">
        <f>IF(ISERROR(MID(J270,20+FIND("former ou recruter:",J270,1),3)),"",MID(J270,20+FIND("former ou recruter:",J270,1),3))</f>
        <v>non</v>
      </c>
      <c r="W270" s="63"/>
      <c r="X270" s="41"/>
      <c r="Y270" s="41"/>
      <c r="Z270" s="41"/>
      <c r="AA270" s="41"/>
      <c r="AB270" s="41"/>
      <c r="AC270" s="38"/>
      <c r="AD270" s="72" t="s">
        <v>1133</v>
      </c>
      <c r="AE270" s="90" t="s">
        <v>73</v>
      </c>
      <c r="AF270" s="88" t="str">
        <f>IF(ISNA(VLOOKUP(E270,Tableau13[[SIRET]:[Statut de la mise en relation]],6,FALSE)),"",VLOOKUP(E270,Tableau13[[SIRET]:[Statut de la mise en relation]],6,FALSE))</f>
        <v/>
      </c>
      <c r="AG270" s="88"/>
      <c r="AH270" s="33"/>
      <c r="AI270" s="33"/>
      <c r="AJ270" s="33"/>
      <c r="AK270" s="39"/>
      <c r="AL270" s="39"/>
      <c r="AM270" s="40"/>
    </row>
    <row r="271" spans="1:39" ht="16.5" customHeight="1">
      <c r="A271" s="30">
        <v>45267</v>
      </c>
      <c r="B271" s="31" t="s">
        <v>1854</v>
      </c>
      <c r="C271" s="31" t="s">
        <v>1855</v>
      </c>
      <c r="D271" s="31" t="s">
        <v>1856</v>
      </c>
      <c r="E271" s="32">
        <v>35275707400013</v>
      </c>
      <c r="F271" s="33"/>
      <c r="G271" s="50" t="s">
        <v>1857</v>
      </c>
      <c r="H271" s="35">
        <v>142727222</v>
      </c>
      <c r="I271" s="31" t="s">
        <v>365</v>
      </c>
      <c r="J271" s="31" t="s">
        <v>1858</v>
      </c>
      <c r="K271" s="33" t="s">
        <v>114</v>
      </c>
      <c r="L271" s="33"/>
      <c r="M271" s="41" t="s">
        <v>1132</v>
      </c>
      <c r="N271" s="42" t="str">
        <f>MID(J271,12,8)</f>
        <v xml:space="preserve">precise </v>
      </c>
      <c r="O271" s="62" t="str">
        <f>IF(ISERROR(MID(J271,24+FIND("impact environnemental:",J271,1),3)),"",MID(J271,24+FIND("impact environnemental:",J271,1),3))</f>
        <v>non</v>
      </c>
      <c r="P271" s="62" t="str">
        <f>IF(ISERROR(MID(J271,25+FIND("performance énergétique:",J271,1),3)),"",MID(J271,25+FIND("performance énergétique:",J271,1),3))</f>
        <v>oui</v>
      </c>
      <c r="Q271" s="62" t="str">
        <f>IF(ISERROR(MID(J271,20+FIND("consommation d'eau:",J271,1),3)),"",MID(J271,20+FIND("consommation d'eau:",J271,1),3))</f>
        <v>non</v>
      </c>
      <c r="R271" s="62" t="str">
        <f>IF(ISERROR(MID(J271,22+FIND("rénover mon bâtiment:",J271,1),3)),"",MID(J271,22+FIND("rénover mon bâtiment:",J271,1),3))</f>
        <v>non</v>
      </c>
      <c r="S271" s="62" t="str">
        <f>IF(ISERROR(MID(J271,21+FIND("la mobilité durable:",J271,1),3)),"",MID(J271,21+FIND("la mobilité durable:",J271,1),3))</f>
        <v>non</v>
      </c>
      <c r="T271" s="62" t="str">
        <f>IF(ISERROR(MID(J271,21+FIND("gestion des déchets:",J271,1),3)),"",MID(J271,21+FIND("gestion des déchets:",J271,1),3))</f>
        <v>non</v>
      </c>
      <c r="U271" s="62" t="str">
        <f>IF(ISERROR(MID(J271,17+FIND("l'écoconception:",J271,1),3)),"",MID(J271,17+FIND("l'écoconception:",J271,1),3))</f>
        <v>non</v>
      </c>
      <c r="V271" s="62" t="str">
        <f>IF(ISERROR(MID(J271,20+FIND("former ou recruter:",J271,1),3)),"",MID(J271,20+FIND("former ou recruter:",J271,1),3))</f>
        <v>non</v>
      </c>
      <c r="W271" s="63"/>
      <c r="X271" s="41"/>
      <c r="Y271" s="41"/>
      <c r="Z271" s="41"/>
      <c r="AA271" s="41"/>
      <c r="AB271" s="41"/>
      <c r="AC271" s="38"/>
      <c r="AD271" s="72" t="s">
        <v>1133</v>
      </c>
      <c r="AE271" s="90" t="s">
        <v>73</v>
      </c>
      <c r="AF271" s="88" t="str">
        <f>IF(ISNA(VLOOKUP(E271,Tableau13[[SIRET]:[Statut de la mise en relation]],6,FALSE)),"",VLOOKUP(E271,Tableau13[[SIRET]:[Statut de la mise en relation]],6,FALSE))</f>
        <v/>
      </c>
      <c r="AG271" s="88"/>
      <c r="AH271" s="33"/>
      <c r="AI271" s="33"/>
      <c r="AJ271" s="33"/>
      <c r="AK271" s="39"/>
      <c r="AL271" s="39"/>
      <c r="AM271" s="40"/>
    </row>
    <row r="272" spans="1:39" ht="16.5" customHeight="1">
      <c r="A272" s="30">
        <v>45267</v>
      </c>
      <c r="B272" s="31" t="s">
        <v>1859</v>
      </c>
      <c r="C272" s="31" t="s">
        <v>1860</v>
      </c>
      <c r="D272" s="31" t="s">
        <v>1861</v>
      </c>
      <c r="E272" s="32"/>
      <c r="F272" s="33"/>
      <c r="G272" s="50" t="s">
        <v>1862</v>
      </c>
      <c r="H272" s="35">
        <v>670701817</v>
      </c>
      <c r="I272" s="31" t="s">
        <v>365</v>
      </c>
      <c r="J272" s="31" t="s">
        <v>1863</v>
      </c>
      <c r="K272" s="33" t="s">
        <v>114</v>
      </c>
      <c r="L272" s="33"/>
      <c r="M272" s="41" t="s">
        <v>1132</v>
      </c>
      <c r="N272" s="42" t="str">
        <f>MID(J272,12,8)</f>
        <v xml:space="preserve">precise </v>
      </c>
      <c r="O272" s="62" t="str">
        <f>IF(ISERROR(MID(J272,24+FIND("impact environnemental:",J272,1),3)),"",MID(J272,24+FIND("impact environnemental:",J272,1),3))</f>
        <v>non</v>
      </c>
      <c r="P272" s="62" t="str">
        <f>IF(ISERROR(MID(J272,25+FIND("performance énergétique:",J272,1),3)),"",MID(J272,25+FIND("performance énergétique:",J272,1),3))</f>
        <v>oui</v>
      </c>
      <c r="Q272" s="62" t="str">
        <f>IF(ISERROR(MID(J272,20+FIND("consommation d'eau:",J272,1),3)),"",MID(J272,20+FIND("consommation d'eau:",J272,1),3))</f>
        <v>non</v>
      </c>
      <c r="R272" s="62" t="str">
        <f>IF(ISERROR(MID(J272,22+FIND("rénover mon bâtiment:",J272,1),3)),"",MID(J272,22+FIND("rénover mon bâtiment:",J272,1),3))</f>
        <v>non</v>
      </c>
      <c r="S272" s="62" t="str">
        <f>IF(ISERROR(MID(J272,21+FIND("la mobilité durable:",J272,1),3)),"",MID(J272,21+FIND("la mobilité durable:",J272,1),3))</f>
        <v>non</v>
      </c>
      <c r="T272" s="62" t="str">
        <f>IF(ISERROR(MID(J272,21+FIND("gestion des déchets:",J272,1),3)),"",MID(J272,21+FIND("gestion des déchets:",J272,1),3))</f>
        <v>non</v>
      </c>
      <c r="U272" s="62" t="str">
        <f>IF(ISERROR(MID(J272,17+FIND("l'écoconception:",J272,1),3)),"",MID(J272,17+FIND("l'écoconception:",J272,1),3))</f>
        <v>non</v>
      </c>
      <c r="V272" s="62" t="str">
        <f>IF(ISERROR(MID(J272,20+FIND("former ou recruter:",J272,1),3)),"",MID(J272,20+FIND("former ou recruter:",J272,1),3))</f>
        <v>non</v>
      </c>
      <c r="W272" s="63"/>
      <c r="X272" s="75"/>
      <c r="Y272" s="75"/>
      <c r="Z272" s="75"/>
      <c r="AA272" s="75"/>
      <c r="AB272" s="75"/>
      <c r="AC272" s="40"/>
      <c r="AD272" s="72" t="s">
        <v>1133</v>
      </c>
      <c r="AE272" s="90" t="s">
        <v>73</v>
      </c>
      <c r="AF272" s="88" t="str">
        <f>IF(ISNA(VLOOKUP(E272,Tableau13[[SIRET]:[Statut de la mise en relation]],6,FALSE)),"",VLOOKUP(E272,Tableau13[[SIRET]:[Statut de la mise en relation]],6,FALSE))</f>
        <v/>
      </c>
      <c r="AG272" s="90"/>
      <c r="AH272" s="40"/>
      <c r="AI272" s="40"/>
      <c r="AJ272" s="40"/>
      <c r="AK272" s="76"/>
      <c r="AL272" s="76"/>
      <c r="AM272" s="40"/>
    </row>
    <row r="273" spans="1:39" ht="16.5" customHeight="1">
      <c r="A273" s="30">
        <v>45267</v>
      </c>
      <c r="B273" s="31" t="s">
        <v>1864</v>
      </c>
      <c r="C273" s="31" t="s">
        <v>1865</v>
      </c>
      <c r="D273" s="31" t="s">
        <v>1866</v>
      </c>
      <c r="E273" s="32">
        <v>98091727200018</v>
      </c>
      <c r="F273" s="33"/>
      <c r="G273" s="50" t="s">
        <v>1867</v>
      </c>
      <c r="H273" s="35">
        <v>608247631</v>
      </c>
      <c r="I273" s="31" t="s">
        <v>365</v>
      </c>
      <c r="J273" s="31" t="s">
        <v>1863</v>
      </c>
      <c r="K273" s="33" t="s">
        <v>114</v>
      </c>
      <c r="L273" s="33"/>
      <c r="M273" s="41" t="s">
        <v>1132</v>
      </c>
      <c r="N273" s="42" t="str">
        <f>MID(J273,12,8)</f>
        <v xml:space="preserve">precise </v>
      </c>
      <c r="O273" s="62" t="str">
        <f>IF(ISERROR(MID(J273,24+FIND("impact environnemental:",J273,1),3)),"",MID(J273,24+FIND("impact environnemental:",J273,1),3))</f>
        <v>non</v>
      </c>
      <c r="P273" s="62" t="str">
        <f>IF(ISERROR(MID(J273,25+FIND("performance énergétique:",J273,1),3)),"",MID(J273,25+FIND("performance énergétique:",J273,1),3))</f>
        <v>oui</v>
      </c>
      <c r="Q273" s="62" t="str">
        <f>IF(ISERROR(MID(J273,20+FIND("consommation d'eau:",J273,1),3)),"",MID(J273,20+FIND("consommation d'eau:",J273,1),3))</f>
        <v>non</v>
      </c>
      <c r="R273" s="62" t="str">
        <f>IF(ISERROR(MID(J273,22+FIND("rénover mon bâtiment:",J273,1),3)),"",MID(J273,22+FIND("rénover mon bâtiment:",J273,1),3))</f>
        <v>non</v>
      </c>
      <c r="S273" s="62" t="str">
        <f>IF(ISERROR(MID(J273,21+FIND("la mobilité durable:",J273,1),3)),"",MID(J273,21+FIND("la mobilité durable:",J273,1),3))</f>
        <v>non</v>
      </c>
      <c r="T273" s="62" t="str">
        <f>IF(ISERROR(MID(J273,21+FIND("gestion des déchets:",J273,1),3)),"",MID(J273,21+FIND("gestion des déchets:",J273,1),3))</f>
        <v>non</v>
      </c>
      <c r="U273" s="62" t="str">
        <f>IF(ISERROR(MID(J273,17+FIND("l'écoconception:",J273,1),3)),"",MID(J273,17+FIND("l'écoconception:",J273,1),3))</f>
        <v>non</v>
      </c>
      <c r="V273" s="62" t="str">
        <f>IF(ISERROR(MID(J273,20+FIND("former ou recruter:",J273,1),3)),"",MID(J273,20+FIND("former ou recruter:",J273,1),3))</f>
        <v>non</v>
      </c>
      <c r="W273" s="63"/>
      <c r="X273" s="75"/>
      <c r="Y273" s="75"/>
      <c r="Z273" s="75"/>
      <c r="AA273" s="75"/>
      <c r="AB273" s="75"/>
      <c r="AC273" s="40"/>
      <c r="AD273" s="72" t="s">
        <v>1133</v>
      </c>
      <c r="AE273" s="90" t="s">
        <v>73</v>
      </c>
      <c r="AF273" s="88" t="str">
        <f>IF(ISNA(VLOOKUP(E273,Tableau13[[SIRET]:[Statut de la mise en relation]],6,FALSE)),"",VLOOKUP(E273,Tableau13[[SIRET]:[Statut de la mise en relation]],6,FALSE))</f>
        <v/>
      </c>
      <c r="AG273" s="90"/>
      <c r="AH273" s="40"/>
      <c r="AI273" s="40"/>
      <c r="AJ273" s="40"/>
      <c r="AK273" s="76"/>
      <c r="AL273" s="76"/>
      <c r="AM273" s="40"/>
    </row>
    <row r="274" spans="1:39" ht="16.5" customHeight="1">
      <c r="A274" s="30">
        <v>45267</v>
      </c>
      <c r="B274" s="31" t="s">
        <v>1868</v>
      </c>
      <c r="C274" s="31" t="s">
        <v>1869</v>
      </c>
      <c r="D274" s="31" t="s">
        <v>1870</v>
      </c>
      <c r="E274" s="32">
        <v>57206472300016</v>
      </c>
      <c r="F274" s="33"/>
      <c r="G274" s="50" t="s">
        <v>1871</v>
      </c>
      <c r="H274" s="35">
        <v>143254441</v>
      </c>
      <c r="I274" s="31" t="s">
        <v>365</v>
      </c>
      <c r="J274" s="31"/>
      <c r="K274" s="33" t="s">
        <v>114</v>
      </c>
      <c r="L274" s="33"/>
      <c r="M274" s="41" t="s">
        <v>1132</v>
      </c>
      <c r="N274" s="42" t="str">
        <f>MID(J274,12,8)</f>
        <v/>
      </c>
      <c r="O274" s="62" t="str">
        <f>IF(ISERROR(MID(J274,24+FIND("impact environnemental:",J274,1),3)),"",MID(J274,24+FIND("impact environnemental:",J274,1),3))</f>
        <v/>
      </c>
      <c r="P274" s="62" t="str">
        <f>IF(ISERROR(MID(J274,25+FIND("performance énergétique:",J274,1),3)),"",MID(J274,25+FIND("performance énergétique:",J274,1),3))</f>
        <v/>
      </c>
      <c r="Q274" s="62" t="str">
        <f>IF(ISERROR(MID(J274,20+FIND("consommation d'eau:",J274,1),3)),"",MID(J274,20+FIND("consommation d'eau:",J274,1),3))</f>
        <v/>
      </c>
      <c r="R274" s="62" t="str">
        <f>IF(ISERROR(MID(J274,22+FIND("rénover mon bâtiment:",J274,1),3)),"",MID(J274,22+FIND("rénover mon bâtiment:",J274,1),3))</f>
        <v/>
      </c>
      <c r="S274" s="62" t="str">
        <f>IF(ISERROR(MID(J274,21+FIND("la mobilité durable:",J274,1),3)),"",MID(J274,21+FIND("la mobilité durable:",J274,1),3))</f>
        <v/>
      </c>
      <c r="T274" s="62" t="str">
        <f>IF(ISERROR(MID(J274,21+FIND("gestion des déchets:",J274,1),3)),"",MID(J274,21+FIND("gestion des déchets:",J274,1),3))</f>
        <v/>
      </c>
      <c r="U274" s="62" t="str">
        <f>IF(ISERROR(MID(J274,17+FIND("l'écoconception:",J274,1),3)),"",MID(J274,17+FIND("l'écoconception:",J274,1),3))</f>
        <v/>
      </c>
      <c r="V274" s="62" t="str">
        <f>IF(ISERROR(MID(J274,20+FIND("former ou recruter:",J274,1),3)),"",MID(J274,20+FIND("former ou recruter:",J274,1),3))</f>
        <v/>
      </c>
      <c r="W274" s="63"/>
      <c r="X274" s="75"/>
      <c r="Y274" s="75"/>
      <c r="Z274" s="75"/>
      <c r="AA274" s="75"/>
      <c r="AB274" s="75"/>
      <c r="AC274" s="40"/>
      <c r="AD274" s="72" t="s">
        <v>1133</v>
      </c>
      <c r="AE274" s="90" t="s">
        <v>73</v>
      </c>
      <c r="AF274" s="88" t="str">
        <f>IF(ISNA(VLOOKUP(E274,Tableau13[[SIRET]:[Statut de la mise en relation]],6,FALSE)),"",VLOOKUP(E274,Tableau13[[SIRET]:[Statut de la mise en relation]],6,FALSE))</f>
        <v/>
      </c>
      <c r="AG274" s="90"/>
      <c r="AH274" s="40"/>
      <c r="AI274" s="40"/>
      <c r="AJ274" s="40"/>
      <c r="AK274" s="76"/>
      <c r="AL274" s="76"/>
      <c r="AM274" s="40"/>
    </row>
    <row r="275" spans="1:39" ht="16.5" customHeight="1">
      <c r="A275" s="30">
        <v>45267</v>
      </c>
      <c r="B275" s="31" t="s">
        <v>1872</v>
      </c>
      <c r="C275" s="31" t="s">
        <v>1873</v>
      </c>
      <c r="D275" s="31" t="s">
        <v>1874</v>
      </c>
      <c r="E275" s="32">
        <v>53457235900030</v>
      </c>
      <c r="F275" s="33" t="s">
        <v>1875</v>
      </c>
      <c r="G275" s="50" t="s">
        <v>1876</v>
      </c>
      <c r="H275" s="35">
        <v>231882513</v>
      </c>
      <c r="I275" s="31" t="s">
        <v>1877</v>
      </c>
      <c r="J275" s="31" t="s">
        <v>1878</v>
      </c>
      <c r="K275" s="33" t="s">
        <v>124</v>
      </c>
      <c r="L275" s="33"/>
      <c r="M275" s="41" t="s">
        <v>701</v>
      </c>
      <c r="N275" s="42" t="str">
        <f>MID(J275,12,8)</f>
        <v xml:space="preserve">unknown </v>
      </c>
      <c r="O275" s="62" t="str">
        <f>IF(ISERROR(MID(J275,24+FIND("impact environnemental:",J275,1),3)),"",MID(J275,24+FIND("impact environnemental:",J275,1),3))</f>
        <v>oui</v>
      </c>
      <c r="P275" s="62" t="str">
        <f>IF(ISERROR(MID(J275,25+FIND("performance énergétique:",J275,1),3)),"",MID(J275,25+FIND("performance énergétique:",J275,1),3))</f>
        <v>oui</v>
      </c>
      <c r="Q275" s="62" t="str">
        <f>IF(ISERROR(MID(J275,20+FIND("consommation d'eau:",J275,1),3)),"",MID(J275,20+FIND("consommation d'eau:",J275,1),3))</f>
        <v>oui</v>
      </c>
      <c r="R275" s="62" t="str">
        <f>IF(ISERROR(MID(J275,22+FIND("rénover mon bâtiment:",J275,1),3)),"",MID(J275,22+FIND("rénover mon bâtiment:",J275,1),3))</f>
        <v/>
      </c>
      <c r="S275" s="62" t="str">
        <f>IF(ISERROR(MID(J275,21+FIND("la mobilité durable:",J275,1),3)),"",MID(J275,21+FIND("la mobilité durable:",J275,1),3))</f>
        <v/>
      </c>
      <c r="T275" s="62" t="str">
        <f>IF(ISERROR(MID(J275,21+FIND("gestion des déchets:",J275,1),3)),"",MID(J275,21+FIND("gestion des déchets:",J275,1),3))</f>
        <v>oui</v>
      </c>
      <c r="U275" s="62" t="str">
        <f>IF(ISERROR(MID(J275,17+FIND("l'écoconception:",J275,1),3)),"",MID(J275,17+FIND("l'écoconception:",J275,1),3))</f>
        <v>oui</v>
      </c>
      <c r="V275" s="62" t="str">
        <f>IF(ISERROR(MID(J275,20+FIND("former ou recruter:",J275,1),3)),"",MID(J275,20+FIND("former ou recruter:",J275,1),3))</f>
        <v/>
      </c>
      <c r="W275" s="63"/>
      <c r="X275" s="41"/>
      <c r="Y275" s="41"/>
      <c r="Z275" s="41" t="s">
        <v>1484</v>
      </c>
      <c r="AA275" s="41" t="s">
        <v>1498</v>
      </c>
      <c r="AB275" s="41"/>
      <c r="AC275" s="43">
        <v>45271</v>
      </c>
      <c r="AD275" s="72" t="s">
        <v>1001</v>
      </c>
      <c r="AE275" s="90" t="s">
        <v>73</v>
      </c>
      <c r="AF275" s="88" t="str">
        <f>IF(ISNA(VLOOKUP(E275,Tableau13[[SIRET]:[Statut de la mise en relation]],6,FALSE)),"",VLOOKUP(E275,Tableau13[[SIRET]:[Statut de la mise en relation]],6,FALSE))</f>
        <v>Aide proposée</v>
      </c>
      <c r="AG275" s="88"/>
      <c r="AH275" s="33"/>
      <c r="AI275" s="33"/>
      <c r="AJ275" s="33"/>
      <c r="AK275" s="39"/>
      <c r="AL275" s="39"/>
      <c r="AM275" s="40"/>
    </row>
    <row r="276" spans="1:39" ht="16.5" customHeight="1">
      <c r="A276" s="30">
        <v>45267</v>
      </c>
      <c r="B276" s="73" t="s">
        <v>1879</v>
      </c>
      <c r="C276" s="31" t="s">
        <v>1880</v>
      </c>
      <c r="D276" s="31" t="s">
        <v>1881</v>
      </c>
      <c r="E276" s="32">
        <v>43973805500029</v>
      </c>
      <c r="F276" s="33" t="s">
        <v>1882</v>
      </c>
      <c r="G276" s="50" t="s">
        <v>1883</v>
      </c>
      <c r="H276" s="35">
        <v>237317310</v>
      </c>
      <c r="I276" s="31" t="s">
        <v>1884</v>
      </c>
      <c r="J276" s="31" t="s">
        <v>1885</v>
      </c>
      <c r="K276" s="33" t="s">
        <v>91</v>
      </c>
      <c r="L276" s="33"/>
      <c r="M276" s="41" t="s">
        <v>701</v>
      </c>
      <c r="N276" s="42" t="str">
        <f>MID(J276,12,8)</f>
        <v xml:space="preserve">unknown </v>
      </c>
      <c r="O276" s="62" t="str">
        <f>IF(ISERROR(MID(J276,24+FIND("impact environnemental:",J276,1),3)),"",MID(J276,24+FIND("impact environnemental:",J276,1),3))</f>
        <v>non</v>
      </c>
      <c r="P276" s="62" t="str">
        <f>IF(ISERROR(MID(J276,25+FIND("performance énergétique:",J276,1),3)),"",MID(J276,25+FIND("performance énergétique:",J276,1),3))</f>
        <v>oui</v>
      </c>
      <c r="Q276" s="62" t="str">
        <f>IF(ISERROR(MID(J276,20+FIND("consommation d'eau:",J276,1),3)),"",MID(J276,20+FIND("consommation d'eau:",J276,1),3))</f>
        <v>non</v>
      </c>
      <c r="R276" s="62" t="str">
        <f>IF(ISERROR(MID(J276,22+FIND("rénover mon bâtiment:",J276,1),3)),"",MID(J276,22+FIND("rénover mon bâtiment:",J276,1),3))</f>
        <v/>
      </c>
      <c r="S276" s="62" t="str">
        <f>IF(ISERROR(MID(J276,21+FIND("la mobilité durable:",J276,1),3)),"",MID(J276,21+FIND("la mobilité durable:",J276,1),3))</f>
        <v/>
      </c>
      <c r="T276" s="62" t="str">
        <f>IF(ISERROR(MID(J276,21+FIND("gestion des déchets:",J276,1),3)),"",MID(J276,21+FIND("gestion des déchets:",J276,1),3))</f>
        <v>oui</v>
      </c>
      <c r="U276" s="62" t="str">
        <f>IF(ISERROR(MID(J276,17+FIND("l'écoconception:",J276,1),3)),"",MID(J276,17+FIND("l'écoconception:",J276,1),3))</f>
        <v>oui</v>
      </c>
      <c r="V276" s="62" t="str">
        <f>IF(ISERROR(MID(J276,20+FIND("former ou recruter:",J276,1),3)),"",MID(J276,20+FIND("former ou recruter:",J276,1),3))</f>
        <v/>
      </c>
      <c r="W276" s="63"/>
      <c r="X276" s="41"/>
      <c r="Y276" s="41"/>
      <c r="Z276" s="41" t="s">
        <v>1484</v>
      </c>
      <c r="AA276" s="41"/>
      <c r="AB276" s="41"/>
      <c r="AC276" s="43">
        <v>45271</v>
      </c>
      <c r="AD276" s="72" t="s">
        <v>1001</v>
      </c>
      <c r="AE276" s="90" t="s">
        <v>73</v>
      </c>
      <c r="AF276" s="88" t="str">
        <f>IF(ISNA(VLOOKUP(E276,Tableau13[[SIRET]:[Statut de la mise en relation]],6,FALSE)),"",VLOOKUP(E276,Tableau13[[SIRET]:[Statut de la mise en relation]],6,FALSE))</f>
        <v>Aide proposée</v>
      </c>
      <c r="AG276" s="88"/>
      <c r="AH276" s="33"/>
      <c r="AI276" s="33"/>
      <c r="AJ276" s="33"/>
      <c r="AK276" s="39"/>
      <c r="AL276" s="39"/>
      <c r="AM276" s="40"/>
    </row>
    <row r="277" spans="1:39" ht="16.5" customHeight="1">
      <c r="A277" s="30">
        <v>45267</v>
      </c>
      <c r="B277" s="73" t="s">
        <v>1886</v>
      </c>
      <c r="C277" s="31" t="s">
        <v>1887</v>
      </c>
      <c r="D277" s="31" t="s">
        <v>1888</v>
      </c>
      <c r="E277" s="32">
        <v>40320217900087</v>
      </c>
      <c r="F277" s="33" t="s">
        <v>1889</v>
      </c>
      <c r="G277" s="50" t="s">
        <v>1890</v>
      </c>
      <c r="H277" s="35">
        <v>322898418</v>
      </c>
      <c r="I277" s="31" t="s">
        <v>761</v>
      </c>
      <c r="J277" s="31" t="s">
        <v>1891</v>
      </c>
      <c r="K277" s="33" t="s">
        <v>135</v>
      </c>
      <c r="L277" s="33"/>
      <c r="M277" s="41" t="s">
        <v>1198</v>
      </c>
      <c r="N277" s="42" t="str">
        <f>MID(J277,12,8)</f>
        <v xml:space="preserve">unknown </v>
      </c>
      <c r="O277" s="62" t="str">
        <f>IF(ISERROR(MID(J277,24+FIND("impact environnemental:",J277,1),3)),"",MID(J277,24+FIND("impact environnemental:",J277,1),3))</f>
        <v>non</v>
      </c>
      <c r="P277" s="62" t="str">
        <f>IF(ISERROR(MID(J277,25+FIND("performance énergétique:",J277,1),3)),"",MID(J277,25+FIND("performance énergétique:",J277,1),3))</f>
        <v>oui</v>
      </c>
      <c r="Q277" s="62" t="str">
        <f>IF(ISERROR(MID(J277,20+FIND("consommation d'eau:",J277,1),3)),"",MID(J277,20+FIND("consommation d'eau:",J277,1),3))</f>
        <v>oui</v>
      </c>
      <c r="R277" s="62" t="str">
        <f>IF(ISERROR(MID(J277,22+FIND("rénover mon bâtiment:",J277,1),3)),"",MID(J277,22+FIND("rénover mon bâtiment:",J277,1),3))</f>
        <v/>
      </c>
      <c r="S277" s="62" t="str">
        <f>IF(ISERROR(MID(J277,21+FIND("la mobilité durable:",J277,1),3)),"",MID(J277,21+FIND("la mobilité durable:",J277,1),3))</f>
        <v/>
      </c>
      <c r="T277" s="62" t="str">
        <f>IF(ISERROR(MID(J277,21+FIND("gestion des déchets:",J277,1),3)),"",MID(J277,21+FIND("gestion des déchets:",J277,1),3))</f>
        <v>oui</v>
      </c>
      <c r="U277" s="62" t="str">
        <f>IF(ISERROR(MID(J277,17+FIND("l'écoconception:",J277,1),3)),"",MID(J277,17+FIND("l'écoconception:",J277,1),3))</f>
        <v>oui</v>
      </c>
      <c r="V277" s="62" t="str">
        <f>IF(ISERROR(MID(J277,20+FIND("former ou recruter:",J277,1),3)),"",MID(J277,20+FIND("former ou recruter:",J277,1),3))</f>
        <v/>
      </c>
      <c r="W277" s="63"/>
      <c r="X277" s="41"/>
      <c r="Y277" s="41"/>
      <c r="Z277" s="41"/>
      <c r="AA277" s="41"/>
      <c r="AB277" s="41"/>
      <c r="AC277" s="43">
        <v>45271</v>
      </c>
      <c r="AD277" s="66" t="s">
        <v>764</v>
      </c>
      <c r="AE277" s="90" t="s">
        <v>73</v>
      </c>
      <c r="AF277" s="88" t="str">
        <f>IF(ISNA(VLOOKUP(E277,Tableau13[[SIRET]:[Statut de la mise en relation]],6,FALSE)),"",VLOOKUP(E277,Tableau13[[SIRET]:[Statut de la mise en relation]],6,FALSE))</f>
        <v/>
      </c>
      <c r="AG277" s="88"/>
      <c r="AH277" s="33"/>
      <c r="AI277" s="33"/>
      <c r="AJ277" s="33"/>
      <c r="AK277" s="39"/>
      <c r="AL277" s="39"/>
      <c r="AM277" s="40"/>
    </row>
    <row r="278" spans="1:39" ht="16.5" customHeight="1">
      <c r="A278" s="30">
        <v>45267</v>
      </c>
      <c r="B278" s="73" t="s">
        <v>1892</v>
      </c>
      <c r="C278" s="31" t="s">
        <v>239</v>
      </c>
      <c r="D278" s="31" t="s">
        <v>1120</v>
      </c>
      <c r="E278" s="32"/>
      <c r="F278" s="33"/>
      <c r="G278" s="50" t="s">
        <v>1893</v>
      </c>
      <c r="H278" s="35">
        <v>232975400</v>
      </c>
      <c r="I278" s="31" t="s">
        <v>761</v>
      </c>
      <c r="J278" s="31" t="s">
        <v>1894</v>
      </c>
      <c r="K278" s="33" t="s">
        <v>135</v>
      </c>
      <c r="L278" s="33"/>
      <c r="M278" s="41" t="s">
        <v>1198</v>
      </c>
      <c r="N278" s="42" t="str">
        <f>MID(J278,12,8)</f>
        <v xml:space="preserve">unknown </v>
      </c>
      <c r="O278" s="62" t="str">
        <f>IF(ISERROR(MID(J278,24+FIND("impact environnemental:",J278,1),3)),"",MID(J278,24+FIND("impact environnemental:",J278,1),3))</f>
        <v>oui</v>
      </c>
      <c r="P278" s="62" t="str">
        <f>IF(ISERROR(MID(J278,25+FIND("performance énergétique:",J278,1),3)),"",MID(J278,25+FIND("performance énergétique:",J278,1),3))</f>
        <v>non</v>
      </c>
      <c r="Q278" s="62" t="str">
        <f>IF(ISERROR(MID(J278,20+FIND("consommation d'eau:",J278,1),3)),"",MID(J278,20+FIND("consommation d'eau:",J278,1),3))</f>
        <v>non</v>
      </c>
      <c r="R278" s="62" t="str">
        <f>IF(ISERROR(MID(J278,22+FIND("rénover mon bâtiment:",J278,1),3)),"",MID(J278,22+FIND("rénover mon bâtiment:",J278,1),3))</f>
        <v/>
      </c>
      <c r="S278" s="62" t="str">
        <f>IF(ISERROR(MID(J278,21+FIND("la mobilité durable:",J278,1),3)),"",MID(J278,21+FIND("la mobilité durable:",J278,1),3))</f>
        <v/>
      </c>
      <c r="T278" s="62" t="str">
        <f>IF(ISERROR(MID(J278,21+FIND("gestion des déchets:",J278,1),3)),"",MID(J278,21+FIND("gestion des déchets:",J278,1),3))</f>
        <v>oui</v>
      </c>
      <c r="U278" s="62" t="str">
        <f>IF(ISERROR(MID(J278,17+FIND("l'écoconception:",J278,1),3)),"",MID(J278,17+FIND("l'écoconception:",J278,1),3))</f>
        <v>oui</v>
      </c>
      <c r="V278" s="62" t="str">
        <f>IF(ISERROR(MID(J278,20+FIND("former ou recruter:",J278,1),3)),"",MID(J278,20+FIND("former ou recruter:",J278,1),3))</f>
        <v/>
      </c>
      <c r="W278" s="63"/>
      <c r="X278" s="41"/>
      <c r="Y278" s="41"/>
      <c r="Z278" s="41"/>
      <c r="AA278" s="41"/>
      <c r="AB278" s="41"/>
      <c r="AC278" s="43">
        <v>45271</v>
      </c>
      <c r="AD278" s="66" t="s">
        <v>764</v>
      </c>
      <c r="AE278" s="90" t="s">
        <v>73</v>
      </c>
      <c r="AF278" s="88" t="str">
        <f>IF(ISNA(VLOOKUP(E278,Tableau13[[SIRET]:[Statut de la mise en relation]],6,FALSE)),"",VLOOKUP(E278,Tableau13[[SIRET]:[Statut de la mise en relation]],6,FALSE))</f>
        <v/>
      </c>
      <c r="AG278" s="88"/>
      <c r="AH278" s="33"/>
      <c r="AI278" s="33"/>
      <c r="AJ278" s="33"/>
      <c r="AK278" s="39"/>
      <c r="AL278" s="39"/>
      <c r="AM278" s="40"/>
    </row>
    <row r="279" spans="1:39" ht="16.5" customHeight="1">
      <c r="A279" s="30">
        <v>45267</v>
      </c>
      <c r="B279" s="73" t="s">
        <v>1895</v>
      </c>
      <c r="C279" s="31" t="s">
        <v>1896</v>
      </c>
      <c r="D279" s="31" t="s">
        <v>1897</v>
      </c>
      <c r="E279" s="32">
        <v>5781477400022</v>
      </c>
      <c r="F279" s="33"/>
      <c r="G279" s="50" t="s">
        <v>1898</v>
      </c>
      <c r="H279" s="35">
        <v>491431919</v>
      </c>
      <c r="I279" s="31" t="s">
        <v>761</v>
      </c>
      <c r="J279" s="31" t="s">
        <v>1899</v>
      </c>
      <c r="K279" s="33" t="s">
        <v>135</v>
      </c>
      <c r="L279" s="33"/>
      <c r="M279" s="41" t="s">
        <v>1198</v>
      </c>
      <c r="N279" s="42" t="str">
        <f>MID(J279,12,8)</f>
        <v xml:space="preserve">unknown </v>
      </c>
      <c r="O279" s="62" t="str">
        <f>IF(ISERROR(MID(J279,24+FIND("impact environnemental:",J279,1),3)),"",MID(J279,24+FIND("impact environnemental:",J279,1),3))</f>
        <v>oui</v>
      </c>
      <c r="P279" s="62" t="str">
        <f>IF(ISERROR(MID(J279,25+FIND("performance énergétique:",J279,1),3)),"",MID(J279,25+FIND("performance énergétique:",J279,1),3))</f>
        <v>oui</v>
      </c>
      <c r="Q279" s="62" t="str">
        <f>IF(ISERROR(MID(J279,20+FIND("consommation d'eau:",J279,1),3)),"",MID(J279,20+FIND("consommation d'eau:",J279,1),3))</f>
        <v>non</v>
      </c>
      <c r="R279" s="62" t="str">
        <f>IF(ISERROR(MID(J279,22+FIND("rénover mon bâtiment:",J279,1),3)),"",MID(J279,22+FIND("rénover mon bâtiment:",J279,1),3))</f>
        <v/>
      </c>
      <c r="S279" s="62" t="str">
        <f>IF(ISERROR(MID(J279,21+FIND("la mobilité durable:",J279,1),3)),"",MID(J279,21+FIND("la mobilité durable:",J279,1),3))</f>
        <v/>
      </c>
      <c r="T279" s="62" t="str">
        <f>IF(ISERROR(MID(J279,21+FIND("gestion des déchets:",J279,1),3)),"",MID(J279,21+FIND("gestion des déchets:",J279,1),3))</f>
        <v>oui</v>
      </c>
      <c r="U279" s="62" t="str">
        <f>IF(ISERROR(MID(J279,17+FIND("l'écoconception:",J279,1),3)),"",MID(J279,17+FIND("l'écoconception:",J279,1),3))</f>
        <v>oui</v>
      </c>
      <c r="V279" s="62" t="str">
        <f>IF(ISERROR(MID(J279,20+FIND("former ou recruter:",J279,1),3)),"",MID(J279,20+FIND("former ou recruter:",J279,1),3))</f>
        <v/>
      </c>
      <c r="W279" s="63"/>
      <c r="X279" s="41"/>
      <c r="Y279" s="41"/>
      <c r="Z279" s="41"/>
      <c r="AA279" s="41"/>
      <c r="AB279" s="41"/>
      <c r="AC279" s="43">
        <v>45271</v>
      </c>
      <c r="AD279" s="66" t="s">
        <v>764</v>
      </c>
      <c r="AE279" s="90" t="s">
        <v>73</v>
      </c>
      <c r="AF279" s="88" t="str">
        <f>IF(ISNA(VLOOKUP(E279,Tableau13[[SIRET]:[Statut de la mise en relation]],6,FALSE)),"",VLOOKUP(E279,Tableau13[[SIRET]:[Statut de la mise en relation]],6,FALSE))</f>
        <v/>
      </c>
      <c r="AG279" s="88"/>
      <c r="AH279" s="33"/>
      <c r="AI279" s="33"/>
      <c r="AJ279" s="33"/>
      <c r="AK279" s="39"/>
      <c r="AL279" s="39"/>
      <c r="AM279" s="40"/>
    </row>
    <row r="280" spans="1:39" ht="16.5" customHeight="1">
      <c r="A280" s="30">
        <v>45267</v>
      </c>
      <c r="B280" s="73" t="s">
        <v>1900</v>
      </c>
      <c r="C280" s="31" t="s">
        <v>1901</v>
      </c>
      <c r="D280" s="31" t="s">
        <v>1902</v>
      </c>
      <c r="E280" s="32">
        <v>78061024200049</v>
      </c>
      <c r="F280" s="33" t="s">
        <v>1903</v>
      </c>
      <c r="G280" s="50" t="s">
        <v>1904</v>
      </c>
      <c r="H280" s="35">
        <v>322712271</v>
      </c>
      <c r="I280" s="31" t="s">
        <v>761</v>
      </c>
      <c r="J280" s="31" t="s">
        <v>1905</v>
      </c>
      <c r="K280" s="33" t="s">
        <v>135</v>
      </c>
      <c r="L280" s="33"/>
      <c r="M280" s="41" t="s">
        <v>1198</v>
      </c>
      <c r="N280" s="42" t="str">
        <f>MID(J280,12,8)</f>
        <v xml:space="preserve">unknown </v>
      </c>
      <c r="O280" s="62" t="str">
        <f>IF(ISERROR(MID(J280,24+FIND("impact environnemental:",J280,1),3)),"",MID(J280,24+FIND("impact environnemental:",J280,1),3))</f>
        <v>oui</v>
      </c>
      <c r="P280" s="62" t="str">
        <f>IF(ISERROR(MID(J280,25+FIND("performance énergétique:",J280,1),3)),"",MID(J280,25+FIND("performance énergétique:",J280,1),3))</f>
        <v>oui</v>
      </c>
      <c r="Q280" s="62" t="str">
        <f>IF(ISERROR(MID(J280,20+FIND("consommation d'eau:",J280,1),3)),"",MID(J280,20+FIND("consommation d'eau:",J280,1),3))</f>
        <v>oui</v>
      </c>
      <c r="R280" s="62" t="str">
        <f>IF(ISERROR(MID(J280,22+FIND("rénover mon bâtiment:",J280,1),3)),"",MID(J280,22+FIND("rénover mon bâtiment:",J280,1),3))</f>
        <v/>
      </c>
      <c r="S280" s="62" t="str">
        <f>IF(ISERROR(MID(J280,21+FIND("la mobilité durable:",J280,1),3)),"",MID(J280,21+FIND("la mobilité durable:",J280,1),3))</f>
        <v/>
      </c>
      <c r="T280" s="62" t="str">
        <f>IF(ISERROR(MID(J280,21+FIND("gestion des déchets:",J280,1),3)),"",MID(J280,21+FIND("gestion des déchets:",J280,1),3))</f>
        <v>oui</v>
      </c>
      <c r="U280" s="62" t="str">
        <f>IF(ISERROR(MID(J280,17+FIND("l'écoconception:",J280,1),3)),"",MID(J280,17+FIND("l'écoconception:",J280,1),3))</f>
        <v>oui</v>
      </c>
      <c r="V280" s="62" t="str">
        <f>IF(ISERROR(MID(J280,20+FIND("former ou recruter:",J280,1),3)),"",MID(J280,20+FIND("former ou recruter:",J280,1),3))</f>
        <v/>
      </c>
      <c r="W280" s="63"/>
      <c r="X280" s="41"/>
      <c r="Y280" s="41"/>
      <c r="Z280" s="41"/>
      <c r="AA280" s="41"/>
      <c r="AB280" s="41"/>
      <c r="AC280" s="43">
        <v>45271</v>
      </c>
      <c r="AD280" s="66" t="s">
        <v>764</v>
      </c>
      <c r="AE280" s="90" t="s">
        <v>73</v>
      </c>
      <c r="AF280" s="88" t="str">
        <f>IF(ISNA(VLOOKUP(E280,Tableau13[[SIRET]:[Statut de la mise en relation]],6,FALSE)),"",VLOOKUP(E280,Tableau13[[SIRET]:[Statut de la mise en relation]],6,FALSE))</f>
        <v/>
      </c>
      <c r="AG280" s="88"/>
      <c r="AH280" s="33"/>
      <c r="AI280" s="33"/>
      <c r="AJ280" s="33"/>
      <c r="AK280" s="39"/>
      <c r="AL280" s="39"/>
      <c r="AM280" s="40"/>
    </row>
    <row r="281" spans="1:39" ht="16.5" customHeight="1">
      <c r="A281" s="30">
        <v>45267</v>
      </c>
      <c r="B281" s="73" t="s">
        <v>1906</v>
      </c>
      <c r="C281" s="31" t="s">
        <v>1907</v>
      </c>
      <c r="D281" s="31" t="s">
        <v>1908</v>
      </c>
      <c r="E281" s="32">
        <v>41094394800092</v>
      </c>
      <c r="F281" s="33" t="s">
        <v>1909</v>
      </c>
      <c r="G281" s="50" t="s">
        <v>1910</v>
      </c>
      <c r="H281" s="35">
        <v>643541968</v>
      </c>
      <c r="I281" s="31" t="s">
        <v>761</v>
      </c>
      <c r="J281" s="31" t="s">
        <v>1911</v>
      </c>
      <c r="K281" s="33" t="s">
        <v>135</v>
      </c>
      <c r="L281" s="33"/>
      <c r="M281" s="41" t="s">
        <v>1198</v>
      </c>
      <c r="N281" s="42" t="str">
        <f>MID(J281,12,8)</f>
        <v xml:space="preserve">unknown </v>
      </c>
      <c r="O281" s="62" t="str">
        <f>IF(ISERROR(MID(J281,24+FIND("impact environnemental:",J281,1),3)),"",MID(J281,24+FIND("impact environnemental:",J281,1),3))</f>
        <v>oui</v>
      </c>
      <c r="P281" s="62" t="str">
        <f>IF(ISERROR(MID(J281,25+FIND("performance énergétique:",J281,1),3)),"",MID(J281,25+FIND("performance énergétique:",J281,1),3))</f>
        <v>non</v>
      </c>
      <c r="Q281" s="62" t="str">
        <f>IF(ISERROR(MID(J281,20+FIND("consommation d'eau:",J281,1),3)),"",MID(J281,20+FIND("consommation d'eau:",J281,1),3))</f>
        <v>oui</v>
      </c>
      <c r="R281" s="62" t="str">
        <f>IF(ISERROR(MID(J281,22+FIND("rénover mon bâtiment:",J281,1),3)),"",MID(J281,22+FIND("rénover mon bâtiment:",J281,1),3))</f>
        <v/>
      </c>
      <c r="S281" s="62" t="str">
        <f>IF(ISERROR(MID(J281,21+FIND("la mobilité durable:",J281,1),3)),"",MID(J281,21+FIND("la mobilité durable:",J281,1),3))</f>
        <v/>
      </c>
      <c r="T281" s="62" t="str">
        <f>IF(ISERROR(MID(J281,21+FIND("gestion des déchets:",J281,1),3)),"",MID(J281,21+FIND("gestion des déchets:",J281,1),3))</f>
        <v>oui</v>
      </c>
      <c r="U281" s="62" t="str">
        <f>IF(ISERROR(MID(J281,17+FIND("l'écoconception:",J281,1),3)),"",MID(J281,17+FIND("l'écoconception:",J281,1),3))</f>
        <v>oui</v>
      </c>
      <c r="V281" s="62" t="str">
        <f>IF(ISERROR(MID(J281,20+FIND("former ou recruter:",J281,1),3)),"",MID(J281,20+FIND("former ou recruter:",J281,1),3))</f>
        <v/>
      </c>
      <c r="W281" s="63"/>
      <c r="X281" s="41"/>
      <c r="Y281" s="41"/>
      <c r="Z281" s="41"/>
      <c r="AA281" s="41"/>
      <c r="AB281" s="41"/>
      <c r="AC281" s="43">
        <v>45271</v>
      </c>
      <c r="AD281" s="66" t="s">
        <v>764</v>
      </c>
      <c r="AE281" s="90" t="s">
        <v>73</v>
      </c>
      <c r="AF281" s="88" t="str">
        <f>IF(ISNA(VLOOKUP(E281,Tableau13[[SIRET]:[Statut de la mise en relation]],6,FALSE)),"",VLOOKUP(E281,Tableau13[[SIRET]:[Statut de la mise en relation]],6,FALSE))</f>
        <v/>
      </c>
      <c r="AG281" s="88"/>
      <c r="AH281" s="33"/>
      <c r="AI281" s="33"/>
      <c r="AJ281" s="33"/>
      <c r="AK281" s="39"/>
      <c r="AL281" s="39"/>
      <c r="AM281" s="40"/>
    </row>
    <row r="282" spans="1:39" ht="16.5" customHeight="1">
      <c r="A282" s="30">
        <v>45267</v>
      </c>
      <c r="B282" s="31" t="s">
        <v>1912</v>
      </c>
      <c r="C282" s="31" t="s">
        <v>1913</v>
      </c>
      <c r="D282" s="31" t="s">
        <v>240</v>
      </c>
      <c r="E282" s="32">
        <v>82506052800015</v>
      </c>
      <c r="F282" s="33"/>
      <c r="G282" s="50" t="s">
        <v>1914</v>
      </c>
      <c r="H282" s="35">
        <v>617646474</v>
      </c>
      <c r="I282" s="31" t="s">
        <v>761</v>
      </c>
      <c r="J282" s="31" t="s">
        <v>1915</v>
      </c>
      <c r="K282" s="33" t="s">
        <v>135</v>
      </c>
      <c r="L282" s="33"/>
      <c r="M282" s="75" t="s">
        <v>1198</v>
      </c>
      <c r="N282" s="42" t="str">
        <f>MID(J282,12,8)</f>
        <v xml:space="preserve">unknown </v>
      </c>
      <c r="O282" s="62" t="str">
        <f>IF(ISERROR(MID(J282,24+FIND("impact environnemental:",J282,1),3)),"",MID(J282,24+FIND("impact environnemental:",J282,1),3))</f>
        <v>oui</v>
      </c>
      <c r="P282" s="62" t="str">
        <f>IF(ISERROR(MID(J282,25+FIND("performance énergétique:",J282,1),3)),"",MID(J282,25+FIND("performance énergétique:",J282,1),3))</f>
        <v>oui</v>
      </c>
      <c r="Q282" s="62" t="str">
        <f>IF(ISERROR(MID(J282,20+FIND("consommation d'eau:",J282,1),3)),"",MID(J282,20+FIND("consommation d'eau:",J282,1),3))</f>
        <v>oui</v>
      </c>
      <c r="R282" s="62" t="str">
        <f>IF(ISERROR(MID(J282,22+FIND("rénover mon bâtiment:",J282,1),3)),"",MID(J282,22+FIND("rénover mon bâtiment:",J282,1),3))</f>
        <v/>
      </c>
      <c r="S282" s="62" t="str">
        <f>IF(ISERROR(MID(J282,21+FIND("la mobilité durable:",J282,1),3)),"",MID(J282,21+FIND("la mobilité durable:",J282,1),3))</f>
        <v/>
      </c>
      <c r="T282" s="62" t="str">
        <f>IF(ISERROR(MID(J282,21+FIND("gestion des déchets:",J282,1),3)),"",MID(J282,21+FIND("gestion des déchets:",J282,1),3))</f>
        <v>oui</v>
      </c>
      <c r="U282" s="62" t="str">
        <f>IF(ISERROR(MID(J282,17+FIND("l'écoconception:",J282,1),3)),"",MID(J282,17+FIND("l'écoconception:",J282,1),3))</f>
        <v>oui</v>
      </c>
      <c r="V282" s="62" t="str">
        <f>IF(ISERROR(MID(J282,20+FIND("former ou recruter:",J282,1),3)),"",MID(J282,20+FIND("former ou recruter:",J282,1),3))</f>
        <v/>
      </c>
      <c r="W282" s="63"/>
      <c r="X282" s="75"/>
      <c r="Y282" s="75"/>
      <c r="Z282" s="75"/>
      <c r="AA282" s="75"/>
      <c r="AB282" s="75"/>
      <c r="AC282" s="43">
        <v>45271</v>
      </c>
      <c r="AD282" s="66" t="s">
        <v>764</v>
      </c>
      <c r="AE282" s="90" t="s">
        <v>73</v>
      </c>
      <c r="AF282" s="88" t="str">
        <f>IF(ISNA(VLOOKUP(E282,Tableau13[[SIRET]:[Statut de la mise en relation]],6,FALSE)),"",VLOOKUP(E282,Tableau13[[SIRET]:[Statut de la mise en relation]],6,FALSE))</f>
        <v/>
      </c>
      <c r="AG282" s="88"/>
      <c r="AH282" s="40"/>
      <c r="AI282" s="40"/>
      <c r="AJ282" s="40"/>
      <c r="AK282" s="76"/>
      <c r="AL282" s="76"/>
      <c r="AM282" s="40"/>
    </row>
    <row r="283" spans="1:39" ht="16.5" customHeight="1">
      <c r="A283" s="30">
        <v>45267</v>
      </c>
      <c r="B283" s="31" t="s">
        <v>1916</v>
      </c>
      <c r="C283" s="31" t="s">
        <v>1917</v>
      </c>
      <c r="D283" s="31" t="s">
        <v>1918</v>
      </c>
      <c r="E283" s="32">
        <v>82069262200039</v>
      </c>
      <c r="F283" s="33"/>
      <c r="G283" s="50" t="s">
        <v>1919</v>
      </c>
      <c r="H283" s="35">
        <v>241426296</v>
      </c>
      <c r="I283" s="31" t="s">
        <v>1203</v>
      </c>
      <c r="J283" s="31" t="s">
        <v>1920</v>
      </c>
      <c r="K283" s="33" t="s">
        <v>114</v>
      </c>
      <c r="L283" s="33"/>
      <c r="M283" s="41" t="s">
        <v>1132</v>
      </c>
      <c r="N283" s="42" t="str">
        <f>MID(J283,12,8)</f>
        <v xml:space="preserve">precise </v>
      </c>
      <c r="O283" s="62" t="str">
        <f>IF(ISERROR(MID(J283,24+FIND("impact environnemental:",J283,1),3)),"",MID(J283,24+FIND("impact environnemental:",J283,1),3))</f>
        <v>non</v>
      </c>
      <c r="P283" s="62" t="str">
        <f>IF(ISERROR(MID(J283,25+FIND("performance énergétique:",J283,1),3)),"",MID(J283,25+FIND("performance énergétique:",J283,1),3))</f>
        <v>non</v>
      </c>
      <c r="Q283" s="62" t="str">
        <f>IF(ISERROR(MID(J283,20+FIND("consommation d'eau:",J283,1),3)),"",MID(J283,20+FIND("consommation d'eau:",J283,1),3))</f>
        <v>non</v>
      </c>
      <c r="R283" s="62" t="str">
        <f>IF(ISERROR(MID(J283,22+FIND("rénover mon bâtiment:",J283,1),3)),"",MID(J283,22+FIND("rénover mon bâtiment:",J283,1),3))</f>
        <v>oui</v>
      </c>
      <c r="S283" s="62" t="str">
        <f>IF(ISERROR(MID(J283,21+FIND("la mobilité durable:",J283,1),3)),"",MID(J283,21+FIND("la mobilité durable:",J283,1),3))</f>
        <v>non</v>
      </c>
      <c r="T283" s="62" t="str">
        <f>IF(ISERROR(MID(J283,21+FIND("gestion des déchets:",J283,1),3)),"",MID(J283,21+FIND("gestion des déchets:",J283,1),3))</f>
        <v>non</v>
      </c>
      <c r="U283" s="62" t="str">
        <f>IF(ISERROR(MID(J283,17+FIND("l'écoconception:",J283,1),3)),"",MID(J283,17+FIND("l'écoconception:",J283,1),3))</f>
        <v>non</v>
      </c>
      <c r="V283" s="62" t="str">
        <f>IF(ISERROR(MID(J283,20+FIND("former ou recruter:",J283,1),3)),"",MID(J283,20+FIND("former ou recruter:",J283,1),3))</f>
        <v>non</v>
      </c>
      <c r="W283" s="63"/>
      <c r="X283" s="41"/>
      <c r="Y283" s="41"/>
      <c r="Z283" s="41"/>
      <c r="AA283" s="41"/>
      <c r="AB283" s="41"/>
      <c r="AC283" s="38"/>
      <c r="AD283" s="72" t="s">
        <v>1133</v>
      </c>
      <c r="AE283" s="90" t="s">
        <v>73</v>
      </c>
      <c r="AF283" s="88" t="str">
        <f>IF(ISNA(VLOOKUP(E283,Tableau13[[SIRET]:[Statut de la mise en relation]],6,FALSE)),"",VLOOKUP(E283,Tableau13[[SIRET]:[Statut de la mise en relation]],6,FALSE))</f>
        <v/>
      </c>
      <c r="AG283" s="88"/>
      <c r="AH283" s="33"/>
      <c r="AI283" s="33"/>
      <c r="AJ283" s="33"/>
      <c r="AK283" s="39"/>
      <c r="AL283" s="39"/>
      <c r="AM283" s="40"/>
    </row>
    <row r="284" spans="1:39" ht="16.5" customHeight="1">
      <c r="A284" s="30">
        <v>45267</v>
      </c>
      <c r="B284" s="31" t="s">
        <v>1921</v>
      </c>
      <c r="C284" s="31" t="s">
        <v>1922</v>
      </c>
      <c r="D284" s="31" t="s">
        <v>1101</v>
      </c>
      <c r="E284" s="32">
        <v>37987349000013</v>
      </c>
      <c r="F284" s="33"/>
      <c r="G284" s="50" t="s">
        <v>1923</v>
      </c>
      <c r="H284" s="35">
        <v>676125643</v>
      </c>
      <c r="I284" s="31" t="s">
        <v>1924</v>
      </c>
      <c r="J284" s="31" t="s">
        <v>1925</v>
      </c>
      <c r="K284" s="33" t="s">
        <v>114</v>
      </c>
      <c r="L284" s="33"/>
      <c r="M284" s="41" t="s">
        <v>1132</v>
      </c>
      <c r="N284" s="42" t="str">
        <f>MID(J284,12,8)</f>
        <v xml:space="preserve">precise </v>
      </c>
      <c r="O284" s="62" t="str">
        <f>IF(ISERROR(MID(J284,24+FIND("impact environnemental:",J284,1),3)),"",MID(J284,24+FIND("impact environnemental:",J284,1),3))</f>
        <v>non</v>
      </c>
      <c r="P284" s="62" t="str">
        <f>IF(ISERROR(MID(J284,25+FIND("performance énergétique:",J284,1),3)),"",MID(J284,25+FIND("performance énergétique:",J284,1),3))</f>
        <v>oui</v>
      </c>
      <c r="Q284" s="62" t="str">
        <f>IF(ISERROR(MID(J284,20+FIND("consommation d'eau:",J284,1),3)),"",MID(J284,20+FIND("consommation d'eau:",J284,1),3))</f>
        <v>non</v>
      </c>
      <c r="R284" s="62" t="str">
        <f>IF(ISERROR(MID(J284,22+FIND("rénover mon bâtiment:",J284,1),3)),"",MID(J284,22+FIND("rénover mon bâtiment:",J284,1),3))</f>
        <v>non</v>
      </c>
      <c r="S284" s="62" t="str">
        <f>IF(ISERROR(MID(J284,21+FIND("la mobilité durable:",J284,1),3)),"",MID(J284,21+FIND("la mobilité durable:",J284,1),3))</f>
        <v>non</v>
      </c>
      <c r="T284" s="62" t="str">
        <f>IF(ISERROR(MID(J284,21+FIND("gestion des déchets:",J284,1),3)),"",MID(J284,21+FIND("gestion des déchets:",J284,1),3))</f>
        <v>non</v>
      </c>
      <c r="U284" s="62" t="str">
        <f>IF(ISERROR(MID(J284,17+FIND("l'écoconception:",J284,1),3)),"",MID(J284,17+FIND("l'écoconception:",J284,1),3))</f>
        <v>non</v>
      </c>
      <c r="V284" s="62" t="str">
        <f>IF(ISERROR(MID(J284,20+FIND("former ou recruter:",J284,1),3)),"",MID(J284,20+FIND("former ou recruter:",J284,1),3))</f>
        <v>non</v>
      </c>
      <c r="W284" s="63"/>
      <c r="X284" s="41"/>
      <c r="Y284" s="41"/>
      <c r="Z284" s="41"/>
      <c r="AA284" s="41"/>
      <c r="AB284" s="41"/>
      <c r="AC284" s="38"/>
      <c r="AD284" s="72" t="s">
        <v>1133</v>
      </c>
      <c r="AE284" s="90" t="s">
        <v>73</v>
      </c>
      <c r="AF284" s="88" t="str">
        <f>IF(ISNA(VLOOKUP(E284,Tableau13[[SIRET]:[Statut de la mise en relation]],6,FALSE)),"",VLOOKUP(E284,Tableau13[[SIRET]:[Statut de la mise en relation]],6,FALSE))</f>
        <v/>
      </c>
      <c r="AG284" s="88"/>
      <c r="AH284" s="33"/>
      <c r="AI284" s="33"/>
      <c r="AJ284" s="33"/>
      <c r="AK284" s="39"/>
      <c r="AL284" s="39"/>
      <c r="AM284" s="40"/>
    </row>
    <row r="285" spans="1:39" ht="16.5" customHeight="1">
      <c r="A285" s="30">
        <v>45267</v>
      </c>
      <c r="B285" s="31" t="s">
        <v>1926</v>
      </c>
      <c r="C285" s="31" t="s">
        <v>1927</v>
      </c>
      <c r="D285" s="31" t="s">
        <v>240</v>
      </c>
      <c r="E285" s="32">
        <v>42062071800015</v>
      </c>
      <c r="F285" s="33" t="s">
        <v>1928</v>
      </c>
      <c r="G285" s="50" t="s">
        <v>1929</v>
      </c>
      <c r="H285" s="35">
        <v>679718814</v>
      </c>
      <c r="I285" s="31" t="s">
        <v>1210</v>
      </c>
      <c r="J285" s="31" t="s">
        <v>1930</v>
      </c>
      <c r="K285" s="33" t="s">
        <v>433</v>
      </c>
      <c r="L285" s="33"/>
      <c r="M285" s="41" t="s">
        <v>701</v>
      </c>
      <c r="N285" s="42" t="str">
        <f>MID(J285,12,8)</f>
        <v xml:space="preserve">precise </v>
      </c>
      <c r="O285" s="62" t="str">
        <f>IF(ISERROR(MID(J285,24+FIND("impact environnemental:",J285,1),3)),"",MID(J285,24+FIND("impact environnemental:",J285,1),3))</f>
        <v>non</v>
      </c>
      <c r="P285" s="62" t="str">
        <f>IF(ISERROR(MID(J285,25+FIND("performance énergétique:",J285,1),3)),"",MID(J285,25+FIND("performance énergétique:",J285,1),3))</f>
        <v>non</v>
      </c>
      <c r="Q285" s="62" t="str">
        <f>IF(ISERROR(MID(J285,20+FIND("consommation d'eau:",J285,1),3)),"",MID(J285,20+FIND("consommation d'eau:",J285,1),3))</f>
        <v>non</v>
      </c>
      <c r="R285" s="62" t="str">
        <f>IF(ISERROR(MID(J285,22+FIND("rénover mon bâtiment:",J285,1),3)),"",MID(J285,22+FIND("rénover mon bâtiment:",J285,1),3))</f>
        <v>non</v>
      </c>
      <c r="S285" s="62" t="str">
        <f>IF(ISERROR(MID(J285,21+FIND("la mobilité durable:",J285,1),3)),"",MID(J285,21+FIND("la mobilité durable:",J285,1),3))</f>
        <v>non</v>
      </c>
      <c r="T285" s="62" t="str">
        <f>IF(ISERROR(MID(J285,21+FIND("gestion des déchets:",J285,1),3)),"",MID(J285,21+FIND("gestion des déchets:",J285,1),3))</f>
        <v>non</v>
      </c>
      <c r="U285" s="62" t="str">
        <f>IF(ISERROR(MID(J285,17+FIND("l'écoconception:",J285,1),3)),"",MID(J285,17+FIND("l'écoconception:",J285,1),3))</f>
        <v>oui</v>
      </c>
      <c r="V285" s="62" t="str">
        <f>IF(ISERROR(MID(J285,20+FIND("former ou recruter:",J285,1),3)),"",MID(J285,20+FIND("former ou recruter:",J285,1),3))</f>
        <v>non</v>
      </c>
      <c r="W285" s="63"/>
      <c r="X285" s="41"/>
      <c r="Y285" s="41"/>
      <c r="Z285" s="41" t="s">
        <v>1491</v>
      </c>
      <c r="AA285" s="41"/>
      <c r="AB285" s="41"/>
      <c r="AC285" s="43">
        <v>45271</v>
      </c>
      <c r="AD285" s="72" t="s">
        <v>1001</v>
      </c>
      <c r="AE285" s="90" t="s">
        <v>73</v>
      </c>
      <c r="AF285" s="88" t="str">
        <f>IF(ISNA(VLOOKUP(E285,Tableau13[[SIRET]:[Statut de la mise en relation]],6,FALSE)),"",VLOOKUP(E285,Tableau13[[SIRET]:[Statut de la mise en relation]],6,FALSE))</f>
        <v/>
      </c>
      <c r="AG285" s="88"/>
      <c r="AH285" s="33"/>
      <c r="AI285" s="33"/>
      <c r="AJ285" s="33"/>
      <c r="AK285" s="39"/>
      <c r="AL285" s="39"/>
      <c r="AM285" s="40"/>
    </row>
    <row r="286" spans="1:39" ht="16.5" customHeight="1">
      <c r="A286" s="30">
        <v>45267</v>
      </c>
      <c r="B286" s="31" t="s">
        <v>1931</v>
      </c>
      <c r="C286" s="31" t="s">
        <v>1932</v>
      </c>
      <c r="D286" s="31" t="s">
        <v>1579</v>
      </c>
      <c r="E286" s="32">
        <v>97722020100015</v>
      </c>
      <c r="F286" s="33"/>
      <c r="G286" s="50" t="s">
        <v>1933</v>
      </c>
      <c r="H286" s="35">
        <v>674481874</v>
      </c>
      <c r="I286" s="31" t="s">
        <v>1210</v>
      </c>
      <c r="J286" s="31" t="s">
        <v>1934</v>
      </c>
      <c r="K286" s="33" t="s">
        <v>114</v>
      </c>
      <c r="L286" s="33"/>
      <c r="M286" s="41" t="s">
        <v>1132</v>
      </c>
      <c r="N286" s="42" t="str">
        <f>MID(J286,12,8)</f>
        <v xml:space="preserve">precise </v>
      </c>
      <c r="O286" s="62" t="str">
        <f>IF(ISERROR(MID(J286,24+FIND("impact environnemental:",J286,1),3)),"",MID(J286,24+FIND("impact environnemental:",J286,1),3))</f>
        <v>oui</v>
      </c>
      <c r="P286" s="62" t="str">
        <f>IF(ISERROR(MID(J286,25+FIND("performance énergétique:",J286,1),3)),"",MID(J286,25+FIND("performance énergétique:",J286,1),3))</f>
        <v>non</v>
      </c>
      <c r="Q286" s="62" t="str">
        <f>IF(ISERROR(MID(J286,20+FIND("consommation d'eau:",J286,1),3)),"",MID(J286,20+FIND("consommation d'eau:",J286,1),3))</f>
        <v>non</v>
      </c>
      <c r="R286" s="62" t="str">
        <f>IF(ISERROR(MID(J286,22+FIND("rénover mon bâtiment:",J286,1),3)),"",MID(J286,22+FIND("rénover mon bâtiment:",J286,1),3))</f>
        <v>non</v>
      </c>
      <c r="S286" s="62" t="str">
        <f>IF(ISERROR(MID(J286,21+FIND("la mobilité durable:",J286,1),3)),"",MID(J286,21+FIND("la mobilité durable:",J286,1),3))</f>
        <v>non</v>
      </c>
      <c r="T286" s="62" t="str">
        <f>IF(ISERROR(MID(J286,21+FIND("gestion des déchets:",J286,1),3)),"",MID(J286,21+FIND("gestion des déchets:",J286,1),3))</f>
        <v>non</v>
      </c>
      <c r="U286" s="62" t="str">
        <f>IF(ISERROR(MID(J286,17+FIND("l'écoconception:",J286,1),3)),"",MID(J286,17+FIND("l'écoconception:",J286,1),3))</f>
        <v>non</v>
      </c>
      <c r="V286" s="62" t="str">
        <f>IF(ISERROR(MID(J286,20+FIND("former ou recruter:",J286,1),3)),"",MID(J286,20+FIND("former ou recruter:",J286,1),3))</f>
        <v>non</v>
      </c>
      <c r="W286" s="63"/>
      <c r="X286" s="41"/>
      <c r="Y286" s="41"/>
      <c r="Z286" s="41"/>
      <c r="AA286" s="41"/>
      <c r="AB286" s="41"/>
      <c r="AC286" s="38"/>
      <c r="AD286" s="72" t="s">
        <v>1133</v>
      </c>
      <c r="AE286" s="90" t="s">
        <v>73</v>
      </c>
      <c r="AF286" s="88" t="str">
        <f>IF(ISNA(VLOOKUP(E286,Tableau13[[SIRET]:[Statut de la mise en relation]],6,FALSE)),"",VLOOKUP(E286,Tableau13[[SIRET]:[Statut de la mise en relation]],6,FALSE))</f>
        <v/>
      </c>
      <c r="AG286" s="88"/>
      <c r="AH286" s="33"/>
      <c r="AI286" s="33"/>
      <c r="AJ286" s="33"/>
      <c r="AK286" s="39"/>
      <c r="AL286" s="39"/>
      <c r="AM286" s="40"/>
    </row>
    <row r="287" spans="1:39" ht="16.5" customHeight="1">
      <c r="A287" s="30">
        <v>45267</v>
      </c>
      <c r="B287" s="31" t="s">
        <v>1935</v>
      </c>
      <c r="C287" s="31" t="s">
        <v>1936</v>
      </c>
      <c r="D287" s="31" t="s">
        <v>1004</v>
      </c>
      <c r="E287" s="32">
        <v>45750268000046</v>
      </c>
      <c r="F287" s="33"/>
      <c r="G287" s="50" t="s">
        <v>1937</v>
      </c>
      <c r="H287" s="35">
        <v>33642350997</v>
      </c>
      <c r="I287" s="31" t="s">
        <v>1210</v>
      </c>
      <c r="J287" s="31" t="s">
        <v>1938</v>
      </c>
      <c r="K287" s="33" t="s">
        <v>114</v>
      </c>
      <c r="L287" s="33"/>
      <c r="M287" s="41" t="s">
        <v>1132</v>
      </c>
      <c r="N287" s="42" t="str">
        <f>MID(J287,12,8)</f>
        <v xml:space="preserve">precise </v>
      </c>
      <c r="O287" s="62" t="str">
        <f>IF(ISERROR(MID(J287,24+FIND("impact environnemental:",J287,1),3)),"",MID(J287,24+FIND("impact environnemental:",J287,1),3))</f>
        <v>non</v>
      </c>
      <c r="P287" s="62" t="str">
        <f>IF(ISERROR(MID(J287,25+FIND("performance énergétique:",J287,1),3)),"",MID(J287,25+FIND("performance énergétique:",J287,1),3))</f>
        <v>oui</v>
      </c>
      <c r="Q287" s="62" t="str">
        <f>IF(ISERROR(MID(J287,20+FIND("consommation d'eau:",J287,1),3)),"",MID(J287,20+FIND("consommation d'eau:",J287,1),3))</f>
        <v>non</v>
      </c>
      <c r="R287" s="62" t="str">
        <f>IF(ISERROR(MID(J287,22+FIND("rénover mon bâtiment:",J287,1),3)),"",MID(J287,22+FIND("rénover mon bâtiment:",J287,1),3))</f>
        <v>non</v>
      </c>
      <c r="S287" s="62" t="str">
        <f>IF(ISERROR(MID(J287,21+FIND("la mobilité durable:",J287,1),3)),"",MID(J287,21+FIND("la mobilité durable:",J287,1),3))</f>
        <v>non</v>
      </c>
      <c r="T287" s="62" t="str">
        <f>IF(ISERROR(MID(J287,21+FIND("gestion des déchets:",J287,1),3)),"",MID(J287,21+FIND("gestion des déchets:",J287,1),3))</f>
        <v>non</v>
      </c>
      <c r="U287" s="62" t="str">
        <f>IF(ISERROR(MID(J287,17+FIND("l'écoconception:",J287,1),3)),"",MID(J287,17+FIND("l'écoconception:",J287,1),3))</f>
        <v>non</v>
      </c>
      <c r="V287" s="62" t="str">
        <f>IF(ISERROR(MID(J287,20+FIND("former ou recruter:",J287,1),3)),"",MID(J287,20+FIND("former ou recruter:",J287,1),3))</f>
        <v>non</v>
      </c>
      <c r="W287" s="63"/>
      <c r="X287" s="75"/>
      <c r="Y287" s="75"/>
      <c r="Z287" s="75"/>
      <c r="AA287" s="75"/>
      <c r="AB287" s="75"/>
      <c r="AC287" s="40"/>
      <c r="AD287" s="72" t="s">
        <v>1133</v>
      </c>
      <c r="AE287" s="90" t="s">
        <v>73</v>
      </c>
      <c r="AF287" s="88" t="str">
        <f>IF(ISNA(VLOOKUP(E287,Tableau13[[SIRET]:[Statut de la mise en relation]],6,FALSE)),"",VLOOKUP(E287,Tableau13[[SIRET]:[Statut de la mise en relation]],6,FALSE))</f>
        <v/>
      </c>
      <c r="AG287" s="90"/>
      <c r="AH287" s="40"/>
      <c r="AI287" s="40"/>
      <c r="AJ287" s="40"/>
      <c r="AK287" s="76"/>
      <c r="AL287" s="76"/>
      <c r="AM287" s="40"/>
    </row>
    <row r="288" spans="1:39" ht="16.5" customHeight="1">
      <c r="A288" s="30">
        <v>45267</v>
      </c>
      <c r="B288" s="31" t="s">
        <v>1939</v>
      </c>
      <c r="C288" s="31" t="s">
        <v>1940</v>
      </c>
      <c r="D288" s="31" t="s">
        <v>1941</v>
      </c>
      <c r="E288" s="32"/>
      <c r="F288" s="33"/>
      <c r="G288" s="50" t="s">
        <v>1942</v>
      </c>
      <c r="H288" s="35">
        <v>672210831</v>
      </c>
      <c r="I288" s="31" t="s">
        <v>1943</v>
      </c>
      <c r="J288" s="31" t="s">
        <v>1944</v>
      </c>
      <c r="K288" s="33" t="s">
        <v>114</v>
      </c>
      <c r="L288" s="33"/>
      <c r="M288" s="41" t="s">
        <v>1132</v>
      </c>
      <c r="N288" s="42" t="str">
        <f>MID(J288,12,8)</f>
        <v xml:space="preserve">precise </v>
      </c>
      <c r="O288" s="62" t="str">
        <f>IF(ISERROR(MID(J288,24+FIND("impact environnemental:",J288,1),3)),"",MID(J288,24+FIND("impact environnemental:",J288,1),3))</f>
        <v>non</v>
      </c>
      <c r="P288" s="62" t="str">
        <f>IF(ISERROR(MID(J288,25+FIND("performance énergétique:",J288,1),3)),"",MID(J288,25+FIND("performance énergétique:",J288,1),3))</f>
        <v>non</v>
      </c>
      <c r="Q288" s="62" t="str">
        <f>IF(ISERROR(MID(J288,20+FIND("consommation d'eau:",J288,1),3)),"",MID(J288,20+FIND("consommation d'eau:",J288,1),3))</f>
        <v>non</v>
      </c>
      <c r="R288" s="62" t="str">
        <f>IF(ISERROR(MID(J288,22+FIND("rénover mon bâtiment:",J288,1),3)),"",MID(J288,22+FIND("rénover mon bâtiment:",J288,1),3))</f>
        <v>non</v>
      </c>
      <c r="S288" s="62" t="str">
        <f>IF(ISERROR(MID(J288,21+FIND("la mobilité durable:",J288,1),3)),"",MID(J288,21+FIND("la mobilité durable:",J288,1),3))</f>
        <v>non</v>
      </c>
      <c r="T288" s="62" t="str">
        <f>IF(ISERROR(MID(J288,21+FIND("gestion des déchets:",J288,1),3)),"",MID(J288,21+FIND("gestion des déchets:",J288,1),3))</f>
        <v>non</v>
      </c>
      <c r="U288" s="62" t="str">
        <f>IF(ISERROR(MID(J288,17+FIND("l'écoconception:",J288,1),3)),"",MID(J288,17+FIND("l'écoconception:",J288,1),3))</f>
        <v>oui</v>
      </c>
      <c r="V288" s="62" t="str">
        <f>IF(ISERROR(MID(J288,20+FIND("former ou recruter:",J288,1),3)),"",MID(J288,20+FIND("former ou recruter:",J288,1),3))</f>
        <v>non</v>
      </c>
      <c r="W288" s="63"/>
      <c r="X288" s="41"/>
      <c r="Y288" s="41"/>
      <c r="Z288" s="41"/>
      <c r="AA288" s="41"/>
      <c r="AB288" s="41"/>
      <c r="AC288" s="38"/>
      <c r="AD288" s="72" t="s">
        <v>1133</v>
      </c>
      <c r="AE288" s="90" t="s">
        <v>73</v>
      </c>
      <c r="AF288" s="88" t="str">
        <f>IF(ISNA(VLOOKUP(E288,Tableau13[[SIRET]:[Statut de la mise en relation]],6,FALSE)),"",VLOOKUP(E288,Tableau13[[SIRET]:[Statut de la mise en relation]],6,FALSE))</f>
        <v/>
      </c>
      <c r="AG288" s="88"/>
      <c r="AH288" s="33"/>
      <c r="AI288" s="33"/>
      <c r="AJ288" s="33"/>
      <c r="AK288" s="39"/>
      <c r="AL288" s="39"/>
      <c r="AM288" s="40"/>
    </row>
    <row r="289" spans="1:39" ht="16.5" customHeight="1">
      <c r="A289" s="30">
        <v>45267</v>
      </c>
      <c r="B289" s="31" t="s">
        <v>1945</v>
      </c>
      <c r="C289" s="31" t="s">
        <v>1946</v>
      </c>
      <c r="D289" s="31" t="s">
        <v>938</v>
      </c>
      <c r="E289" s="32">
        <v>31626501600022</v>
      </c>
      <c r="F289" s="33"/>
      <c r="G289" s="50" t="s">
        <v>1947</v>
      </c>
      <c r="H289" s="35">
        <v>672964486</v>
      </c>
      <c r="I289" s="31" t="s">
        <v>1943</v>
      </c>
      <c r="J289" s="31" t="s">
        <v>1948</v>
      </c>
      <c r="K289" s="33" t="s">
        <v>114</v>
      </c>
      <c r="L289" s="33"/>
      <c r="M289" s="41" t="s">
        <v>1132</v>
      </c>
      <c r="N289" s="42" t="str">
        <f>MID(J289,12,8)</f>
        <v xml:space="preserve">unknown </v>
      </c>
      <c r="O289" s="62" t="str">
        <f>IF(ISERROR(MID(J289,24+FIND("impact environnemental:",J289,1),3)),"",MID(J289,24+FIND("impact environnemental:",J289,1),3))</f>
        <v>oui</v>
      </c>
      <c r="P289" s="62" t="str">
        <f>IF(ISERROR(MID(J289,25+FIND("performance énergétique:",J289,1),3)),"",MID(J289,25+FIND("performance énergétique:",J289,1),3))</f>
        <v>oui</v>
      </c>
      <c r="Q289" s="62" t="str">
        <f>IF(ISERROR(MID(J289,20+FIND("consommation d'eau:",J289,1),3)),"",MID(J289,20+FIND("consommation d'eau:",J289,1),3))</f>
        <v>oui</v>
      </c>
      <c r="R289" s="62" t="str">
        <f>IF(ISERROR(MID(J289,22+FIND("rénover mon bâtiment:",J289,1),3)),"",MID(J289,22+FIND("rénover mon bâtiment:",J289,1),3))</f>
        <v/>
      </c>
      <c r="S289" s="62" t="str">
        <f>IF(ISERROR(MID(J289,21+FIND("la mobilité durable:",J289,1),3)),"",MID(J289,21+FIND("la mobilité durable:",J289,1),3))</f>
        <v/>
      </c>
      <c r="T289" s="62" t="str">
        <f>IF(ISERROR(MID(J289,21+FIND("gestion des déchets:",J289,1),3)),"",MID(J289,21+FIND("gestion des déchets:",J289,1),3))</f>
        <v>non</v>
      </c>
      <c r="U289" s="62" t="str">
        <f>IF(ISERROR(MID(J289,17+FIND("l'écoconception:",J289,1),3)),"",MID(J289,17+FIND("l'écoconception:",J289,1),3))</f>
        <v>oui</v>
      </c>
      <c r="V289" s="62" t="str">
        <f>IF(ISERROR(MID(J289,20+FIND("former ou recruter:",J289,1),3)),"",MID(J289,20+FIND("former ou recruter:",J289,1),3))</f>
        <v/>
      </c>
      <c r="W289" s="63"/>
      <c r="X289" s="75"/>
      <c r="Y289" s="75"/>
      <c r="Z289" s="75"/>
      <c r="AA289" s="75"/>
      <c r="AB289" s="75"/>
      <c r="AC289" s="40"/>
      <c r="AD289" s="72" t="s">
        <v>1133</v>
      </c>
      <c r="AE289" s="90" t="s">
        <v>73</v>
      </c>
      <c r="AF289" s="88" t="str">
        <f>IF(ISNA(VLOOKUP(E289,Tableau13[[SIRET]:[Statut de la mise en relation]],6,FALSE)),"",VLOOKUP(E289,Tableau13[[SIRET]:[Statut de la mise en relation]],6,FALSE))</f>
        <v/>
      </c>
      <c r="AG289" s="90"/>
      <c r="AH289" s="40"/>
      <c r="AI289" s="40"/>
      <c r="AJ289" s="40"/>
      <c r="AK289" s="76"/>
      <c r="AL289" s="76"/>
      <c r="AM289" s="40"/>
    </row>
    <row r="290" spans="1:39" ht="16.5" customHeight="1">
      <c r="A290" s="30">
        <v>45267</v>
      </c>
      <c r="B290" s="31" t="s">
        <v>1949</v>
      </c>
      <c r="C290" s="31" t="s">
        <v>1950</v>
      </c>
      <c r="D290" s="31" t="s">
        <v>1567</v>
      </c>
      <c r="E290" s="32">
        <v>90120052700017</v>
      </c>
      <c r="F290" s="33"/>
      <c r="G290" s="50" t="s">
        <v>1951</v>
      </c>
      <c r="H290" s="35">
        <v>692422933</v>
      </c>
      <c r="I290" s="31" t="s">
        <v>1952</v>
      </c>
      <c r="J290" s="31" t="s">
        <v>1953</v>
      </c>
      <c r="K290" s="33" t="s">
        <v>114</v>
      </c>
      <c r="L290" s="33"/>
      <c r="M290" s="41" t="s">
        <v>1132</v>
      </c>
      <c r="N290" s="42" t="str">
        <f>MID(J290,12,8)</f>
        <v xml:space="preserve">precise </v>
      </c>
      <c r="O290" s="62" t="str">
        <f>IF(ISERROR(MID(J290,24+FIND("impact environnemental:",J290,1),3)),"",MID(J290,24+FIND("impact environnemental:",J290,1),3))</f>
        <v>non</v>
      </c>
      <c r="P290" s="62" t="str">
        <f>IF(ISERROR(MID(J290,25+FIND("performance énergétique:",J290,1),3)),"",MID(J290,25+FIND("performance énergétique:",J290,1),3))</f>
        <v>oui</v>
      </c>
      <c r="Q290" s="62" t="str">
        <f>IF(ISERROR(MID(J290,20+FIND("consommation d'eau:",J290,1),3)),"",MID(J290,20+FIND("consommation d'eau:",J290,1),3))</f>
        <v>non</v>
      </c>
      <c r="R290" s="62" t="str">
        <f>IF(ISERROR(MID(J290,22+FIND("rénover mon bâtiment:",J290,1),3)),"",MID(J290,22+FIND("rénover mon bâtiment:",J290,1),3))</f>
        <v>non</v>
      </c>
      <c r="S290" s="62" t="str">
        <f>IF(ISERROR(MID(J290,21+FIND("la mobilité durable:",J290,1),3)),"",MID(J290,21+FIND("la mobilité durable:",J290,1),3))</f>
        <v>non</v>
      </c>
      <c r="T290" s="62" t="str">
        <f>IF(ISERROR(MID(J290,21+FIND("gestion des déchets:",J290,1),3)),"",MID(J290,21+FIND("gestion des déchets:",J290,1),3))</f>
        <v>non</v>
      </c>
      <c r="U290" s="62" t="str">
        <f>IF(ISERROR(MID(J290,17+FIND("l'écoconception:",J290,1),3)),"",MID(J290,17+FIND("l'écoconception:",J290,1),3))</f>
        <v>non</v>
      </c>
      <c r="V290" s="62" t="str">
        <f>IF(ISERROR(MID(J290,20+FIND("former ou recruter:",J290,1),3)),"",MID(J290,20+FIND("former ou recruter:",J290,1),3))</f>
        <v>non</v>
      </c>
      <c r="W290" s="63"/>
      <c r="X290" s="41"/>
      <c r="Y290" s="41"/>
      <c r="Z290" s="41"/>
      <c r="AA290" s="41"/>
      <c r="AB290" s="41"/>
      <c r="AC290" s="38"/>
      <c r="AD290" s="72" t="s">
        <v>1133</v>
      </c>
      <c r="AE290" s="90" t="s">
        <v>73</v>
      </c>
      <c r="AF290" s="88" t="str">
        <f>IF(ISNA(VLOOKUP(E290,Tableau13[[SIRET]:[Statut de la mise en relation]],6,FALSE)),"",VLOOKUP(E290,Tableau13[[SIRET]:[Statut de la mise en relation]],6,FALSE))</f>
        <v/>
      </c>
      <c r="AG290" s="88"/>
      <c r="AH290" s="33"/>
      <c r="AI290" s="33"/>
      <c r="AJ290" s="33"/>
      <c r="AK290" s="39"/>
      <c r="AL290" s="39"/>
      <c r="AM290" s="40"/>
    </row>
    <row r="291" spans="1:39" ht="16.5" customHeight="1">
      <c r="A291" s="30">
        <v>45267</v>
      </c>
      <c r="B291" s="31" t="s">
        <v>1954</v>
      </c>
      <c r="C291" s="31" t="s">
        <v>1955</v>
      </c>
      <c r="D291" s="31" t="s">
        <v>1956</v>
      </c>
      <c r="E291" s="32"/>
      <c r="F291" s="33"/>
      <c r="G291" s="50" t="s">
        <v>1957</v>
      </c>
      <c r="H291" s="35">
        <v>386952980</v>
      </c>
      <c r="I291" s="31" t="s">
        <v>1958</v>
      </c>
      <c r="J291" s="31" t="s">
        <v>1959</v>
      </c>
      <c r="K291" s="33" t="s">
        <v>114</v>
      </c>
      <c r="L291" s="33"/>
      <c r="M291" s="41" t="s">
        <v>1132</v>
      </c>
      <c r="N291" s="42" t="str">
        <f>MID(J291,12,8)</f>
        <v xml:space="preserve">unknown </v>
      </c>
      <c r="O291" s="62" t="str">
        <f>IF(ISERROR(MID(J291,24+FIND("impact environnemental:",J291,1),3)),"",MID(J291,24+FIND("impact environnemental:",J291,1),3))</f>
        <v>oui</v>
      </c>
      <c r="P291" s="62" t="str">
        <f>IF(ISERROR(MID(J291,25+FIND("performance énergétique:",J291,1),3)),"",MID(J291,25+FIND("performance énergétique:",J291,1),3))</f>
        <v>oui</v>
      </c>
      <c r="Q291" s="62" t="str">
        <f>IF(ISERROR(MID(J291,20+FIND("consommation d'eau:",J291,1),3)),"",MID(J291,20+FIND("consommation d'eau:",J291,1),3))</f>
        <v>oui</v>
      </c>
      <c r="R291" s="62" t="str">
        <f>IF(ISERROR(MID(J291,22+FIND("rénover mon bâtiment:",J291,1),3)),"",MID(J291,22+FIND("rénover mon bâtiment:",J291,1),3))</f>
        <v/>
      </c>
      <c r="S291" s="62" t="str">
        <f>IF(ISERROR(MID(J291,21+FIND("la mobilité durable:",J291,1),3)),"",MID(J291,21+FIND("la mobilité durable:",J291,1),3))</f>
        <v/>
      </c>
      <c r="T291" s="62" t="str">
        <f>IF(ISERROR(MID(J291,21+FIND("gestion des déchets:",J291,1),3)),"",MID(J291,21+FIND("gestion des déchets:",J291,1),3))</f>
        <v>non</v>
      </c>
      <c r="U291" s="62" t="str">
        <f>IF(ISERROR(MID(J291,17+FIND("l'écoconception:",J291,1),3)),"",MID(J291,17+FIND("l'écoconception:",J291,1),3))</f>
        <v>oui</v>
      </c>
      <c r="V291" s="62" t="str">
        <f>IF(ISERROR(MID(J291,20+FIND("former ou recruter:",J291,1),3)),"",MID(J291,20+FIND("former ou recruter:",J291,1),3))</f>
        <v/>
      </c>
      <c r="W291" s="93"/>
      <c r="X291" s="75"/>
      <c r="Y291" s="75"/>
      <c r="Z291" s="75"/>
      <c r="AA291" s="75"/>
      <c r="AB291" s="75"/>
      <c r="AC291" s="40"/>
      <c r="AD291" s="72" t="s">
        <v>1133</v>
      </c>
      <c r="AE291" s="90" t="s">
        <v>73</v>
      </c>
      <c r="AF291" s="88" t="str">
        <f>IF(ISNA(VLOOKUP(E291,Tableau13[[SIRET]:[Statut de la mise en relation]],6,FALSE)),"",VLOOKUP(E291,Tableau13[[SIRET]:[Statut de la mise en relation]],6,FALSE))</f>
        <v/>
      </c>
      <c r="AG291" s="90"/>
      <c r="AH291" s="40"/>
      <c r="AI291" s="40"/>
      <c r="AJ291" s="40"/>
      <c r="AK291" s="76"/>
      <c r="AL291" s="76"/>
      <c r="AM291" s="40"/>
    </row>
    <row r="292" spans="1:39" ht="16.5" customHeight="1">
      <c r="A292" s="30">
        <v>45267</v>
      </c>
      <c r="B292" s="31" t="s">
        <v>1960</v>
      </c>
      <c r="C292" s="31" t="s">
        <v>1961</v>
      </c>
      <c r="D292" s="31" t="s">
        <v>1962</v>
      </c>
      <c r="E292" s="32">
        <v>30096690000023</v>
      </c>
      <c r="F292" s="33"/>
      <c r="G292" s="50" t="s">
        <v>1963</v>
      </c>
      <c r="H292" s="35">
        <v>767012787</v>
      </c>
      <c r="I292" s="31" t="s">
        <v>1964</v>
      </c>
      <c r="J292" s="31" t="s">
        <v>1965</v>
      </c>
      <c r="K292" s="33" t="s">
        <v>55</v>
      </c>
      <c r="L292" s="33"/>
      <c r="M292" s="41" t="s">
        <v>701</v>
      </c>
      <c r="N292" s="42" t="str">
        <f>MID(J292,12,8)</f>
        <v xml:space="preserve">precise </v>
      </c>
      <c r="O292" s="62" t="str">
        <f>IF(ISERROR(MID(J292,24+FIND("impact environnemental:",J292,1),3)),"",MID(J292,24+FIND("impact environnemental:",J292,1),3))</f>
        <v>non</v>
      </c>
      <c r="P292" s="62" t="str">
        <f>IF(ISERROR(MID(J292,25+FIND("performance énergétique:",J292,1),3)),"",MID(J292,25+FIND("performance énergétique:",J292,1),3))</f>
        <v>oui</v>
      </c>
      <c r="Q292" s="62" t="str">
        <f>IF(ISERROR(MID(J292,20+FIND("consommation d'eau:",J292,1),3)),"",MID(J292,20+FIND("consommation d'eau:",J292,1),3))</f>
        <v>non</v>
      </c>
      <c r="R292" s="62" t="str">
        <f>IF(ISERROR(MID(J292,22+FIND("rénover mon bâtiment:",J292,1),3)),"",MID(J292,22+FIND("rénover mon bâtiment:",J292,1),3))</f>
        <v>non</v>
      </c>
      <c r="S292" s="62" t="str">
        <f>IF(ISERROR(MID(J292,21+FIND("la mobilité durable:",J292,1),3)),"",MID(J292,21+FIND("la mobilité durable:",J292,1),3))</f>
        <v>non</v>
      </c>
      <c r="T292" s="62" t="str">
        <f>IF(ISERROR(MID(J292,21+FIND("gestion des déchets:",J292,1),3)),"",MID(J292,21+FIND("gestion des déchets:",J292,1),3))</f>
        <v>non</v>
      </c>
      <c r="U292" s="62" t="str">
        <f>IF(ISERROR(MID(J292,17+FIND("l'écoconception:",J292,1),3)),"",MID(J292,17+FIND("l'écoconception:",J292,1),3))</f>
        <v>non</v>
      </c>
      <c r="V292" s="62" t="str">
        <f>IF(ISERROR(MID(J292,20+FIND("former ou recruter:",J292,1),3)),"",MID(J292,20+FIND("former ou recruter:",J292,1),3))</f>
        <v>non</v>
      </c>
      <c r="W292" s="63"/>
      <c r="X292" s="41"/>
      <c r="Y292" s="41"/>
      <c r="Z292" s="41"/>
      <c r="AA292" s="41"/>
      <c r="AB292" s="41"/>
      <c r="AC292" s="38"/>
      <c r="AD292" s="38"/>
      <c r="AE292" s="88" t="s">
        <v>203</v>
      </c>
      <c r="AF292" s="88" t="str">
        <f>IF(ISNA(VLOOKUP(E292,Tableau13[[SIRET]:[Statut de la mise en relation]],6,FALSE)),"",VLOOKUP(E292,Tableau13[[SIRET]:[Statut de la mise en relation]],6,FALSE))</f>
        <v/>
      </c>
      <c r="AG292" s="88"/>
      <c r="AH292" s="33"/>
      <c r="AI292" s="33"/>
      <c r="AJ292" s="33"/>
      <c r="AK292" s="39"/>
      <c r="AL292" s="39"/>
      <c r="AM292" s="40"/>
    </row>
    <row r="293" spans="1:39" ht="16.5" customHeight="1">
      <c r="A293" s="30">
        <v>45267</v>
      </c>
      <c r="B293" s="31" t="s">
        <v>1966</v>
      </c>
      <c r="C293" s="31" t="s">
        <v>1967</v>
      </c>
      <c r="D293" s="31" t="s">
        <v>1968</v>
      </c>
      <c r="E293" s="32">
        <v>41064619400077</v>
      </c>
      <c r="F293" s="33" t="s">
        <v>1968</v>
      </c>
      <c r="G293" s="50" t="s">
        <v>1969</v>
      </c>
      <c r="H293" s="35">
        <v>475579645</v>
      </c>
      <c r="I293" s="31" t="s">
        <v>1964</v>
      </c>
      <c r="J293" s="31" t="s">
        <v>1970</v>
      </c>
      <c r="K293" s="33" t="s">
        <v>55</v>
      </c>
      <c r="L293" s="33"/>
      <c r="M293" s="75" t="s">
        <v>701</v>
      </c>
      <c r="N293" s="42" t="str">
        <f>MID(J293,12,8)</f>
        <v xml:space="preserve">unknown </v>
      </c>
      <c r="O293" s="62" t="str">
        <f>IF(ISERROR(MID(J293,24+FIND("impact environnemental:",J293,1),3)),"",MID(J293,24+FIND("impact environnemental:",J293,1),3))</f>
        <v>non</v>
      </c>
      <c r="P293" s="62" t="str">
        <f>IF(ISERROR(MID(J293,25+FIND("performance énergétique:",J293,1),3)),"",MID(J293,25+FIND("performance énergétique:",J293,1),3))</f>
        <v>oui</v>
      </c>
      <c r="Q293" s="62" t="str">
        <f>IF(ISERROR(MID(J293,20+FIND("consommation d'eau:",J293,1),3)),"",MID(J293,20+FIND("consommation d'eau:",J293,1),3))</f>
        <v>oui</v>
      </c>
      <c r="R293" s="62" t="str">
        <f>IF(ISERROR(MID(J293,22+FIND("rénover mon bâtiment:",J293,1),3)),"",MID(J293,22+FIND("rénover mon bâtiment:",J293,1),3))</f>
        <v/>
      </c>
      <c r="S293" s="62" t="str">
        <f>IF(ISERROR(MID(J293,21+FIND("la mobilité durable:",J293,1),3)),"",MID(J293,21+FIND("la mobilité durable:",J293,1),3))</f>
        <v/>
      </c>
      <c r="T293" s="62" t="str">
        <f>IF(ISERROR(MID(J293,21+FIND("gestion des déchets:",J293,1),3)),"",MID(J293,21+FIND("gestion des déchets:",J293,1),3))</f>
        <v>oui</v>
      </c>
      <c r="U293" s="62" t="str">
        <f>IF(ISERROR(MID(J293,17+FIND("l'écoconception:",J293,1),3)),"",MID(J293,17+FIND("l'écoconception:",J293,1),3))</f>
        <v>oui</v>
      </c>
      <c r="V293" s="62" t="str">
        <f>IF(ISERROR(MID(J293,20+FIND("former ou recruter:",J293,1),3)),"",MID(J293,20+FIND("former ou recruter:",J293,1),3))</f>
        <v/>
      </c>
      <c r="W293" s="63"/>
      <c r="X293" s="75"/>
      <c r="Y293" s="75"/>
      <c r="Z293" s="41" t="s">
        <v>1491</v>
      </c>
      <c r="AA293" s="41"/>
      <c r="AB293" s="41"/>
      <c r="AC293" s="43">
        <v>45271</v>
      </c>
      <c r="AD293" s="72" t="s">
        <v>1001</v>
      </c>
      <c r="AE293" s="90" t="s">
        <v>73</v>
      </c>
      <c r="AF293" s="88" t="str">
        <f>IF(ISNA(VLOOKUP(E293,Tableau13[[SIRET]:[Statut de la mise en relation]],6,FALSE)),"",VLOOKUP(E293,Tableau13[[SIRET]:[Statut de la mise en relation]],6,FALSE))</f>
        <v>Aide proposée</v>
      </c>
      <c r="AG293" s="88"/>
      <c r="AH293" s="40"/>
      <c r="AI293" s="40"/>
      <c r="AJ293" s="40"/>
      <c r="AK293" s="76"/>
      <c r="AL293" s="76"/>
      <c r="AM293" s="40"/>
    </row>
    <row r="294" spans="1:39" ht="16.5" customHeight="1">
      <c r="A294" s="30">
        <v>45267</v>
      </c>
      <c r="B294" s="73" t="s">
        <v>1971</v>
      </c>
      <c r="C294" s="31" t="s">
        <v>1972</v>
      </c>
      <c r="D294" s="31" t="s">
        <v>1973</v>
      </c>
      <c r="E294" s="32">
        <v>53288434300023</v>
      </c>
      <c r="F294" s="33" t="s">
        <v>1974</v>
      </c>
      <c r="G294" s="50" t="s">
        <v>1975</v>
      </c>
      <c r="H294" s="35">
        <v>632603901</v>
      </c>
      <c r="I294" s="31" t="s">
        <v>1282</v>
      </c>
      <c r="J294" s="31" t="s">
        <v>1976</v>
      </c>
      <c r="K294" s="33" t="s">
        <v>135</v>
      </c>
      <c r="L294" s="33"/>
      <c r="M294" s="41" t="s">
        <v>1198</v>
      </c>
      <c r="N294" s="42" t="str">
        <f>MID(J294,12,8)</f>
        <v xml:space="preserve">unknown </v>
      </c>
      <c r="O294" s="62" t="str">
        <f>IF(ISERROR(MID(J294,24+FIND("impact environnemental:",J294,1),3)),"",MID(J294,24+FIND("impact environnemental:",J294,1),3))</f>
        <v>oui</v>
      </c>
      <c r="P294" s="62" t="str">
        <f>IF(ISERROR(MID(J294,25+FIND("performance énergétique:",J294,1),3)),"",MID(J294,25+FIND("performance énergétique:",J294,1),3))</f>
        <v>oui</v>
      </c>
      <c r="Q294" s="62" t="str">
        <f>IF(ISERROR(MID(J294,20+FIND("consommation d'eau:",J294,1),3)),"",MID(J294,20+FIND("consommation d'eau:",J294,1),3))</f>
        <v>oui</v>
      </c>
      <c r="R294" s="62" t="str">
        <f>IF(ISERROR(MID(J294,22+FIND("rénover mon bâtiment:",J294,1),3)),"",MID(J294,22+FIND("rénover mon bâtiment:",J294,1),3))</f>
        <v/>
      </c>
      <c r="S294" s="62" t="str">
        <f>IF(ISERROR(MID(J294,21+FIND("la mobilité durable:",J294,1),3)),"",MID(J294,21+FIND("la mobilité durable:",J294,1),3))</f>
        <v/>
      </c>
      <c r="T294" s="62" t="str">
        <f>IF(ISERROR(MID(J294,21+FIND("gestion des déchets:",J294,1),3)),"",MID(J294,21+FIND("gestion des déchets:",J294,1),3))</f>
        <v>oui</v>
      </c>
      <c r="U294" s="62" t="str">
        <f>IF(ISERROR(MID(J294,17+FIND("l'écoconception:",J294,1),3)),"",MID(J294,17+FIND("l'écoconception:",J294,1),3))</f>
        <v>oui</v>
      </c>
      <c r="V294" s="62" t="str">
        <f>IF(ISERROR(MID(J294,20+FIND("former ou recruter:",J294,1),3)),"",MID(J294,20+FIND("former ou recruter:",J294,1),3))</f>
        <v/>
      </c>
      <c r="W294" s="63"/>
      <c r="X294" s="41"/>
      <c r="Y294" s="41"/>
      <c r="Z294" s="41"/>
      <c r="AA294" s="41"/>
      <c r="AB294" s="41"/>
      <c r="AC294" s="43">
        <v>45271</v>
      </c>
      <c r="AD294" s="66" t="s">
        <v>764</v>
      </c>
      <c r="AE294" s="90" t="s">
        <v>73</v>
      </c>
      <c r="AF294" s="88" t="str">
        <f>IF(ISNA(VLOOKUP(E294,Tableau13[[SIRET]:[Statut de la mise en relation]],6,FALSE)),"",VLOOKUP(E294,Tableau13[[SIRET]:[Statut de la mise en relation]],6,FALSE))</f>
        <v/>
      </c>
      <c r="AG294" s="88"/>
      <c r="AH294" s="33"/>
      <c r="AI294" s="33"/>
      <c r="AJ294" s="33"/>
      <c r="AK294" s="39"/>
      <c r="AL294" s="39"/>
      <c r="AM294" s="40"/>
    </row>
    <row r="295" spans="1:39" ht="16.5" customHeight="1">
      <c r="A295" s="30">
        <v>45267</v>
      </c>
      <c r="B295" s="73" t="s">
        <v>1977</v>
      </c>
      <c r="C295" s="31" t="s">
        <v>1978</v>
      </c>
      <c r="D295" s="31" t="s">
        <v>1979</v>
      </c>
      <c r="E295" s="32">
        <v>77563414000039</v>
      </c>
      <c r="F295" s="33" t="s">
        <v>1980</v>
      </c>
      <c r="G295" s="50" t="s">
        <v>1981</v>
      </c>
      <c r="H295" s="35">
        <v>666409817</v>
      </c>
      <c r="I295" s="31" t="s">
        <v>1282</v>
      </c>
      <c r="J295" s="31" t="s">
        <v>1982</v>
      </c>
      <c r="K295" s="33" t="s">
        <v>135</v>
      </c>
      <c r="L295" s="33"/>
      <c r="M295" s="41" t="s">
        <v>1198</v>
      </c>
      <c r="N295" s="42" t="str">
        <f>MID(J295,12,8)</f>
        <v xml:space="preserve">precise </v>
      </c>
      <c r="O295" s="62" t="str">
        <f>IF(ISERROR(MID(J295,24+FIND("impact environnemental:",J295,1),3)),"",MID(J295,24+FIND("impact environnemental:",J295,1),3))</f>
        <v>non</v>
      </c>
      <c r="P295" s="62" t="str">
        <f>IF(ISERROR(MID(J295,25+FIND("performance énergétique:",J295,1),3)),"",MID(J295,25+FIND("performance énergétique:",J295,1),3))</f>
        <v>non</v>
      </c>
      <c r="Q295" s="62" t="str">
        <f>IF(ISERROR(MID(J295,20+FIND("consommation d'eau:",J295,1),3)),"",MID(J295,20+FIND("consommation d'eau:",J295,1),3))</f>
        <v>non</v>
      </c>
      <c r="R295" s="62" t="str">
        <f>IF(ISERROR(MID(J295,22+FIND("rénover mon bâtiment:",J295,1),3)),"",MID(J295,22+FIND("rénover mon bâtiment:",J295,1),3))</f>
        <v>oui</v>
      </c>
      <c r="S295" s="62" t="str">
        <f>IF(ISERROR(MID(J295,21+FIND("la mobilité durable:",J295,1),3)),"",MID(J295,21+FIND("la mobilité durable:",J295,1),3))</f>
        <v>non</v>
      </c>
      <c r="T295" s="62" t="str">
        <f>IF(ISERROR(MID(J295,21+FIND("gestion des déchets:",J295,1),3)),"",MID(J295,21+FIND("gestion des déchets:",J295,1),3))</f>
        <v>non</v>
      </c>
      <c r="U295" s="62" t="str">
        <f>IF(ISERROR(MID(J295,17+FIND("l'écoconception:",J295,1),3)),"",MID(J295,17+FIND("l'écoconception:",J295,1),3))</f>
        <v>non</v>
      </c>
      <c r="V295" s="62" t="str">
        <f>IF(ISERROR(MID(J295,20+FIND("former ou recruter:",J295,1),3)),"",MID(J295,20+FIND("former ou recruter:",J295,1),3))</f>
        <v>non</v>
      </c>
      <c r="W295" s="63"/>
      <c r="X295" s="41"/>
      <c r="Y295" s="41"/>
      <c r="Z295" s="41"/>
      <c r="AA295" s="41"/>
      <c r="AB295" s="41"/>
      <c r="AC295" s="43">
        <v>45271</v>
      </c>
      <c r="AD295" s="66" t="s">
        <v>764</v>
      </c>
      <c r="AE295" s="90" t="s">
        <v>73</v>
      </c>
      <c r="AF295" s="88" t="str">
        <f>IF(ISNA(VLOOKUP(E295,Tableau13[[SIRET]:[Statut de la mise en relation]],6,FALSE)),"",VLOOKUP(E295,Tableau13[[SIRET]:[Statut de la mise en relation]],6,FALSE))</f>
        <v/>
      </c>
      <c r="AG295" s="88"/>
      <c r="AH295" s="33"/>
      <c r="AI295" s="33"/>
      <c r="AJ295" s="33"/>
      <c r="AK295" s="39"/>
      <c r="AL295" s="39"/>
      <c r="AM295" s="40"/>
    </row>
    <row r="296" spans="1:39" ht="16.5" customHeight="1">
      <c r="A296" s="30">
        <v>45267</v>
      </c>
      <c r="B296" s="73" t="s">
        <v>1983</v>
      </c>
      <c r="C296" s="31" t="s">
        <v>1984</v>
      </c>
      <c r="D296" s="31" t="s">
        <v>1985</v>
      </c>
      <c r="E296" s="32">
        <v>88080768000017</v>
      </c>
      <c r="F296" s="33" t="s">
        <v>1986</v>
      </c>
      <c r="G296" s="50" t="s">
        <v>1987</v>
      </c>
      <c r="H296" s="35">
        <v>647347214</v>
      </c>
      <c r="I296" s="31" t="s">
        <v>1282</v>
      </c>
      <c r="J296" s="31" t="s">
        <v>1988</v>
      </c>
      <c r="K296" s="33" t="s">
        <v>135</v>
      </c>
      <c r="L296" s="33"/>
      <c r="M296" s="41" t="s">
        <v>1198</v>
      </c>
      <c r="N296" s="42" t="str">
        <f>MID(J296,12,8)</f>
        <v xml:space="preserve">unknown </v>
      </c>
      <c r="O296" s="62" t="str">
        <f>IF(ISERROR(MID(J296,24+FIND("impact environnemental:",J296,1),3)),"",MID(J296,24+FIND("impact environnemental:",J296,1),3))</f>
        <v>oui</v>
      </c>
      <c r="P296" s="62" t="str">
        <f>IF(ISERROR(MID(J296,25+FIND("performance énergétique:",J296,1),3)),"",MID(J296,25+FIND("performance énergétique:",J296,1),3))</f>
        <v>oui</v>
      </c>
      <c r="Q296" s="62" t="str">
        <f>IF(ISERROR(MID(J296,20+FIND("consommation d'eau:",J296,1),3)),"",MID(J296,20+FIND("consommation d'eau:",J296,1),3))</f>
        <v>oui</v>
      </c>
      <c r="R296" s="62" t="str">
        <f>IF(ISERROR(MID(J296,22+FIND("rénover mon bâtiment:",J296,1),3)),"",MID(J296,22+FIND("rénover mon bâtiment:",J296,1),3))</f>
        <v/>
      </c>
      <c r="S296" s="62" t="str">
        <f>IF(ISERROR(MID(J296,21+FIND("la mobilité durable:",J296,1),3)),"",MID(J296,21+FIND("la mobilité durable:",J296,1),3))</f>
        <v/>
      </c>
      <c r="T296" s="62" t="str">
        <f>IF(ISERROR(MID(J296,21+FIND("gestion des déchets:",J296,1),3)),"",MID(J296,21+FIND("gestion des déchets:",J296,1),3))</f>
        <v>oui</v>
      </c>
      <c r="U296" s="62" t="str">
        <f>IF(ISERROR(MID(J296,17+FIND("l'écoconception:",J296,1),3)),"",MID(J296,17+FIND("l'écoconception:",J296,1),3))</f>
        <v>non</v>
      </c>
      <c r="V296" s="62" t="str">
        <f>IF(ISERROR(MID(J296,20+FIND("former ou recruter:",J296,1),3)),"",MID(J296,20+FIND("former ou recruter:",J296,1),3))</f>
        <v/>
      </c>
      <c r="W296" s="63"/>
      <c r="X296" s="41"/>
      <c r="Y296" s="41"/>
      <c r="Z296" s="41"/>
      <c r="AA296" s="41"/>
      <c r="AB296" s="41"/>
      <c r="AC296" s="43">
        <v>45271</v>
      </c>
      <c r="AD296" s="66" t="s">
        <v>764</v>
      </c>
      <c r="AE296" s="90" t="s">
        <v>73</v>
      </c>
      <c r="AF296" s="88" t="str">
        <f>IF(ISNA(VLOOKUP(E296,Tableau13[[SIRET]:[Statut de la mise en relation]],6,FALSE)),"",VLOOKUP(E296,Tableau13[[SIRET]:[Statut de la mise en relation]],6,FALSE))</f>
        <v/>
      </c>
      <c r="AG296" s="88"/>
      <c r="AH296" s="33"/>
      <c r="AI296" s="33"/>
      <c r="AJ296" s="33"/>
      <c r="AK296" s="39"/>
      <c r="AL296" s="39"/>
      <c r="AM296" s="40"/>
    </row>
    <row r="297" spans="1:39" ht="16.5" customHeight="1">
      <c r="A297" s="30">
        <v>45267</v>
      </c>
      <c r="B297" s="31" t="s">
        <v>1989</v>
      </c>
      <c r="C297" s="31" t="s">
        <v>1990</v>
      </c>
      <c r="D297" s="31" t="s">
        <v>1991</v>
      </c>
      <c r="E297" s="32">
        <v>83156448900019</v>
      </c>
      <c r="F297" s="33"/>
      <c r="G297" s="50" t="s">
        <v>1992</v>
      </c>
      <c r="H297" s="35">
        <v>659342441</v>
      </c>
      <c r="I297" s="31" t="s">
        <v>1282</v>
      </c>
      <c r="J297" s="31" t="s">
        <v>1993</v>
      </c>
      <c r="K297" s="33" t="s">
        <v>135</v>
      </c>
      <c r="L297" s="33"/>
      <c r="M297" s="75" t="s">
        <v>1198</v>
      </c>
      <c r="N297" s="42" t="str">
        <f>MID(J297,12,8)</f>
        <v xml:space="preserve">precise </v>
      </c>
      <c r="O297" s="62" t="str">
        <f>IF(ISERROR(MID(J297,24+FIND("impact environnemental:",J297,1),3)),"",MID(J297,24+FIND("impact environnemental:",J297,1),3))</f>
        <v>non</v>
      </c>
      <c r="P297" s="62" t="str">
        <f>IF(ISERROR(MID(J297,25+FIND("performance énergétique:",J297,1),3)),"",MID(J297,25+FIND("performance énergétique:",J297,1),3))</f>
        <v>non</v>
      </c>
      <c r="Q297" s="62" t="str">
        <f>IF(ISERROR(MID(J297,20+FIND("consommation d'eau:",J297,1),3)),"",MID(J297,20+FIND("consommation d'eau:",J297,1),3))</f>
        <v>non</v>
      </c>
      <c r="R297" s="62" t="str">
        <f>IF(ISERROR(MID(J297,22+FIND("rénover mon bâtiment:",J297,1),3)),"",MID(J297,22+FIND("rénover mon bâtiment:",J297,1),3))</f>
        <v>oui</v>
      </c>
      <c r="S297" s="62" t="str">
        <f>IF(ISERROR(MID(J297,21+FIND("la mobilité durable:",J297,1),3)),"",MID(J297,21+FIND("la mobilité durable:",J297,1),3))</f>
        <v>non</v>
      </c>
      <c r="T297" s="62" t="str">
        <f>IF(ISERROR(MID(J297,21+FIND("gestion des déchets:",J297,1),3)),"",MID(J297,21+FIND("gestion des déchets:",J297,1),3))</f>
        <v>non</v>
      </c>
      <c r="U297" s="62" t="str">
        <f>IF(ISERROR(MID(J297,17+FIND("l'écoconception:",J297,1),3)),"",MID(J297,17+FIND("l'écoconception:",J297,1),3))</f>
        <v>non</v>
      </c>
      <c r="V297" s="62" t="str">
        <f>IF(ISERROR(MID(J297,20+FIND("former ou recruter:",J297,1),3)),"",MID(J297,20+FIND("former ou recruter:",J297,1),3))</f>
        <v>non</v>
      </c>
      <c r="W297" s="63"/>
      <c r="X297" s="75"/>
      <c r="Y297" s="75"/>
      <c r="Z297" s="75"/>
      <c r="AA297" s="75"/>
      <c r="AB297" s="75"/>
      <c r="AC297" s="43">
        <v>45271</v>
      </c>
      <c r="AD297" s="66" t="s">
        <v>764</v>
      </c>
      <c r="AE297" s="90" t="s">
        <v>73</v>
      </c>
      <c r="AF297" s="88" t="str">
        <f>IF(ISNA(VLOOKUP(E297,Tableau13[[SIRET]:[Statut de la mise en relation]],6,FALSE)),"",VLOOKUP(E297,Tableau13[[SIRET]:[Statut de la mise en relation]],6,FALSE))</f>
        <v/>
      </c>
      <c r="AG297" s="88"/>
      <c r="AH297" s="40"/>
      <c r="AI297" s="40"/>
      <c r="AJ297" s="40"/>
      <c r="AK297" s="76"/>
      <c r="AL297" s="76"/>
      <c r="AM297" s="40"/>
    </row>
    <row r="298" spans="1:39" ht="16.5" customHeight="1">
      <c r="A298" s="30">
        <v>45267</v>
      </c>
      <c r="B298" s="73" t="s">
        <v>1994</v>
      </c>
      <c r="C298" s="31" t="s">
        <v>1995</v>
      </c>
      <c r="D298" s="31" t="s">
        <v>1038</v>
      </c>
      <c r="E298" s="32">
        <v>45206581600012</v>
      </c>
      <c r="F298" s="33"/>
      <c r="G298" s="50" t="s">
        <v>1996</v>
      </c>
      <c r="H298" s="35">
        <v>645068995</v>
      </c>
      <c r="I298" s="31" t="s">
        <v>1997</v>
      </c>
      <c r="J298" s="31" t="s">
        <v>1998</v>
      </c>
      <c r="K298" s="33" t="s">
        <v>135</v>
      </c>
      <c r="L298" s="33"/>
      <c r="M298" s="41" t="s">
        <v>1198</v>
      </c>
      <c r="N298" s="42" t="str">
        <f>MID(J298,12,8)</f>
        <v xml:space="preserve">unknown </v>
      </c>
      <c r="O298" s="62" t="str">
        <f>IF(ISERROR(MID(J298,24+FIND("impact environnemental:",J298,1),3)),"",MID(J298,24+FIND("impact environnemental:",J298,1),3))</f>
        <v>oui</v>
      </c>
      <c r="P298" s="62" t="str">
        <f>IF(ISERROR(MID(J298,25+FIND("performance énergétique:",J298,1),3)),"",MID(J298,25+FIND("performance énergétique:",J298,1),3))</f>
        <v>oui</v>
      </c>
      <c r="Q298" s="62" t="str">
        <f>IF(ISERROR(MID(J298,20+FIND("consommation d'eau:",J298,1),3)),"",MID(J298,20+FIND("consommation d'eau:",J298,1),3))</f>
        <v>oui</v>
      </c>
      <c r="R298" s="62" t="str">
        <f>IF(ISERROR(MID(J298,22+FIND("rénover mon bâtiment:",J298,1),3)),"",MID(J298,22+FIND("rénover mon bâtiment:",J298,1),3))</f>
        <v/>
      </c>
      <c r="S298" s="62" t="str">
        <f>IF(ISERROR(MID(J298,21+FIND("la mobilité durable:",J298,1),3)),"",MID(J298,21+FIND("la mobilité durable:",J298,1),3))</f>
        <v/>
      </c>
      <c r="T298" s="62" t="str">
        <f>IF(ISERROR(MID(J298,21+FIND("gestion des déchets:",J298,1),3)),"",MID(J298,21+FIND("gestion des déchets:",J298,1),3))</f>
        <v>oui</v>
      </c>
      <c r="U298" s="62" t="str">
        <f>IF(ISERROR(MID(J298,17+FIND("l'écoconception:",J298,1),3)),"",MID(J298,17+FIND("l'écoconception:",J298,1),3))</f>
        <v>oui</v>
      </c>
      <c r="V298" s="62" t="str">
        <f>IF(ISERROR(MID(J298,20+FIND("former ou recruter:",J298,1),3)),"",MID(J298,20+FIND("former ou recruter:",J298,1),3))</f>
        <v/>
      </c>
      <c r="W298" s="63"/>
      <c r="X298" s="41"/>
      <c r="Y298" s="41"/>
      <c r="Z298" s="41"/>
      <c r="AA298" s="41"/>
      <c r="AB298" s="41"/>
      <c r="AC298" s="43">
        <v>45271</v>
      </c>
      <c r="AD298" s="66" t="s">
        <v>764</v>
      </c>
      <c r="AE298" s="90" t="s">
        <v>73</v>
      </c>
      <c r="AF298" s="88" t="str">
        <f>IF(ISNA(VLOOKUP(E298,Tableau13[[SIRET]:[Statut de la mise en relation]],6,FALSE)),"",VLOOKUP(E298,Tableau13[[SIRET]:[Statut de la mise en relation]],6,FALSE))</f>
        <v/>
      </c>
      <c r="AG298" s="88"/>
      <c r="AH298" s="33"/>
      <c r="AI298" s="33"/>
      <c r="AJ298" s="33"/>
      <c r="AK298" s="39"/>
      <c r="AL298" s="39"/>
      <c r="AM298" s="40"/>
    </row>
    <row r="299" spans="1:39" ht="16.5" customHeight="1">
      <c r="A299" s="30">
        <v>45267</v>
      </c>
      <c r="B299" s="73" t="s">
        <v>1999</v>
      </c>
      <c r="C299" s="31" t="s">
        <v>2000</v>
      </c>
      <c r="D299" s="31" t="s">
        <v>2001</v>
      </c>
      <c r="E299" s="32">
        <v>20005900400016</v>
      </c>
      <c r="F299" s="33"/>
      <c r="G299" s="50" t="s">
        <v>2002</v>
      </c>
      <c r="H299" s="35">
        <v>638018068</v>
      </c>
      <c r="I299" s="31" t="s">
        <v>538</v>
      </c>
      <c r="J299" s="31" t="s">
        <v>2003</v>
      </c>
      <c r="K299" s="33" t="s">
        <v>135</v>
      </c>
      <c r="L299" s="33"/>
      <c r="M299" s="41" t="s">
        <v>1198</v>
      </c>
      <c r="N299" s="42" t="str">
        <f>MID(J299,12,8)</f>
        <v xml:space="preserve">precise </v>
      </c>
      <c r="O299" s="62" t="str">
        <f>IF(ISERROR(MID(J299,24+FIND("impact environnemental:",J299,1),3)),"",MID(J299,24+FIND("impact environnemental:",J299,1),3))</f>
        <v>non</v>
      </c>
      <c r="P299" s="62" t="str">
        <f>IF(ISERROR(MID(J299,25+FIND("performance énergétique:",J299,1),3)),"",MID(J299,25+FIND("performance énergétique:",J299,1),3))</f>
        <v>non</v>
      </c>
      <c r="Q299" s="62" t="str">
        <f>IF(ISERROR(MID(J299,20+FIND("consommation d'eau:",J299,1),3)),"",MID(J299,20+FIND("consommation d'eau:",J299,1),3))</f>
        <v>non</v>
      </c>
      <c r="R299" s="62" t="str">
        <f>IF(ISERROR(MID(J299,22+FIND("rénover mon bâtiment:",J299,1),3)),"",MID(J299,22+FIND("rénover mon bâtiment:",J299,1),3))</f>
        <v>oui</v>
      </c>
      <c r="S299" s="62" t="str">
        <f>IF(ISERROR(MID(J299,21+FIND("la mobilité durable:",J299,1),3)),"",MID(J299,21+FIND("la mobilité durable:",J299,1),3))</f>
        <v>non</v>
      </c>
      <c r="T299" s="62" t="str">
        <f>IF(ISERROR(MID(J299,21+FIND("gestion des déchets:",J299,1),3)),"",MID(J299,21+FIND("gestion des déchets:",J299,1),3))</f>
        <v>non</v>
      </c>
      <c r="U299" s="62" t="str">
        <f>IF(ISERROR(MID(J299,17+FIND("l'écoconception:",J299,1),3)),"",MID(J299,17+FIND("l'écoconception:",J299,1),3))</f>
        <v>non</v>
      </c>
      <c r="V299" s="62" t="str">
        <f>IF(ISERROR(MID(J299,20+FIND("former ou recruter:",J299,1),3)),"",MID(J299,20+FIND("former ou recruter:",J299,1),3))</f>
        <v>non</v>
      </c>
      <c r="W299" s="63"/>
      <c r="X299" s="41"/>
      <c r="Y299" s="41"/>
      <c r="Z299" s="41"/>
      <c r="AA299" s="41"/>
      <c r="AB299" s="41"/>
      <c r="AC299" s="43">
        <v>45271</v>
      </c>
      <c r="AD299" s="66" t="s">
        <v>764</v>
      </c>
      <c r="AE299" s="90" t="s">
        <v>73</v>
      </c>
      <c r="AF299" s="88" t="str">
        <f>IF(ISNA(VLOOKUP(E299,Tableau13[[SIRET]:[Statut de la mise en relation]],6,FALSE)),"",VLOOKUP(E299,Tableau13[[SIRET]:[Statut de la mise en relation]],6,FALSE))</f>
        <v/>
      </c>
      <c r="AG299" s="88"/>
      <c r="AH299" s="33"/>
      <c r="AI299" s="33"/>
      <c r="AJ299" s="33"/>
      <c r="AK299" s="39"/>
      <c r="AL299" s="39"/>
      <c r="AM299" s="40"/>
    </row>
    <row r="300" spans="1:39" ht="16.5" customHeight="1">
      <c r="A300" s="30">
        <v>45267</v>
      </c>
      <c r="B300" s="73" t="s">
        <v>2004</v>
      </c>
      <c r="C300" s="31" t="s">
        <v>2005</v>
      </c>
      <c r="D300" s="31" t="s">
        <v>1182</v>
      </c>
      <c r="E300" s="32">
        <v>50953907800022</v>
      </c>
      <c r="F300" s="33" t="s">
        <v>2006</v>
      </c>
      <c r="G300" s="50" t="s">
        <v>2007</v>
      </c>
      <c r="H300" s="35">
        <v>624433397</v>
      </c>
      <c r="I300" s="31" t="s">
        <v>538</v>
      </c>
      <c r="J300" s="31" t="s">
        <v>2008</v>
      </c>
      <c r="K300" s="33" t="s">
        <v>135</v>
      </c>
      <c r="L300" s="33"/>
      <c r="M300" s="41" t="s">
        <v>1198</v>
      </c>
      <c r="N300" s="42" t="str">
        <f>MID(J300,12,8)</f>
        <v xml:space="preserve">precise </v>
      </c>
      <c r="O300" s="62" t="str">
        <f>IF(ISERROR(MID(J300,24+FIND("impact environnemental:",J300,1),3)),"",MID(J300,24+FIND("impact environnemental:",J300,1),3))</f>
        <v>non</v>
      </c>
      <c r="P300" s="62" t="str">
        <f>IF(ISERROR(MID(J300,25+FIND("performance énergétique:",J300,1),3)),"",MID(J300,25+FIND("performance énergétique:",J300,1),3))</f>
        <v>oui</v>
      </c>
      <c r="Q300" s="62" t="str">
        <f>IF(ISERROR(MID(J300,20+FIND("consommation d'eau:",J300,1),3)),"",MID(J300,20+FIND("consommation d'eau:",J300,1),3))</f>
        <v>non</v>
      </c>
      <c r="R300" s="62" t="str">
        <f>IF(ISERROR(MID(J300,22+FIND("rénover mon bâtiment:",J300,1),3)),"",MID(J300,22+FIND("rénover mon bâtiment:",J300,1),3))</f>
        <v>non</v>
      </c>
      <c r="S300" s="62" t="str">
        <f>IF(ISERROR(MID(J300,21+FIND("la mobilité durable:",J300,1),3)),"",MID(J300,21+FIND("la mobilité durable:",J300,1),3))</f>
        <v>non</v>
      </c>
      <c r="T300" s="62" t="str">
        <f>IF(ISERROR(MID(J300,21+FIND("gestion des déchets:",J300,1),3)),"",MID(J300,21+FIND("gestion des déchets:",J300,1),3))</f>
        <v>non</v>
      </c>
      <c r="U300" s="62" t="str">
        <f>IF(ISERROR(MID(J300,17+FIND("l'écoconception:",J300,1),3)),"",MID(J300,17+FIND("l'écoconception:",J300,1),3))</f>
        <v>non</v>
      </c>
      <c r="V300" s="62" t="str">
        <f>IF(ISERROR(MID(J300,20+FIND("former ou recruter:",J300,1),3)),"",MID(J300,20+FIND("former ou recruter:",J300,1),3))</f>
        <v>non</v>
      </c>
      <c r="W300" s="63"/>
      <c r="X300" s="41"/>
      <c r="Y300" s="41"/>
      <c r="Z300" s="41"/>
      <c r="AA300" s="41"/>
      <c r="AB300" s="41"/>
      <c r="AC300" s="43">
        <v>45271</v>
      </c>
      <c r="AD300" s="66" t="s">
        <v>764</v>
      </c>
      <c r="AE300" s="90" t="s">
        <v>73</v>
      </c>
      <c r="AF300" s="88" t="str">
        <f>IF(ISNA(VLOOKUP(E300,Tableau13[[SIRET]:[Statut de la mise en relation]],6,FALSE)),"",VLOOKUP(E300,Tableau13[[SIRET]:[Statut de la mise en relation]],6,FALSE))</f>
        <v/>
      </c>
      <c r="AG300" s="88"/>
      <c r="AH300" s="33"/>
      <c r="AI300" s="33"/>
      <c r="AJ300" s="33"/>
      <c r="AK300" s="39"/>
      <c r="AL300" s="39"/>
      <c r="AM300" s="40"/>
    </row>
    <row r="301" spans="1:39" ht="16.5" customHeight="1">
      <c r="A301" s="30">
        <v>45267</v>
      </c>
      <c r="B301" s="31" t="s">
        <v>2009</v>
      </c>
      <c r="C301" s="31" t="s">
        <v>2010</v>
      </c>
      <c r="D301" s="31" t="s">
        <v>2011</v>
      </c>
      <c r="E301" s="32">
        <v>1545063800067</v>
      </c>
      <c r="F301" s="33" t="s">
        <v>2012</v>
      </c>
      <c r="G301" s="50" t="s">
        <v>2013</v>
      </c>
      <c r="H301" s="35">
        <v>380682829</v>
      </c>
      <c r="I301" s="31" t="s">
        <v>538</v>
      </c>
      <c r="J301" s="31" t="s">
        <v>2014</v>
      </c>
      <c r="K301" s="33" t="s">
        <v>135</v>
      </c>
      <c r="L301" s="33"/>
      <c r="M301" s="75" t="s">
        <v>1198</v>
      </c>
      <c r="N301" s="42" t="str">
        <f>MID(J301,12,8)</f>
        <v xml:space="preserve">precise </v>
      </c>
      <c r="O301" s="62" t="str">
        <f>IF(ISERROR(MID(J301,24+FIND("impact environnemental:",J301,1),3)),"",MID(J301,24+FIND("impact environnemental:",J301,1),3))</f>
        <v>non</v>
      </c>
      <c r="P301" s="62" t="str">
        <f>IF(ISERROR(MID(J301,25+FIND("performance énergétique:",J301,1),3)),"",MID(J301,25+FIND("performance énergétique:",J301,1),3))</f>
        <v>non</v>
      </c>
      <c r="Q301" s="62" t="str">
        <f>IF(ISERROR(MID(J301,20+FIND("consommation d'eau:",J301,1),3)),"",MID(J301,20+FIND("consommation d'eau:",J301,1),3))</f>
        <v>non</v>
      </c>
      <c r="R301" s="62" t="str">
        <f>IF(ISERROR(MID(J301,22+FIND("rénover mon bâtiment:",J301,1),3)),"",MID(J301,22+FIND("rénover mon bâtiment:",J301,1),3))</f>
        <v>oui</v>
      </c>
      <c r="S301" s="62" t="str">
        <f>IF(ISERROR(MID(J301,21+FIND("la mobilité durable:",J301,1),3)),"",MID(J301,21+FIND("la mobilité durable:",J301,1),3))</f>
        <v>non</v>
      </c>
      <c r="T301" s="62" t="str">
        <f>IF(ISERROR(MID(J301,21+FIND("gestion des déchets:",J301,1),3)),"",MID(J301,21+FIND("gestion des déchets:",J301,1),3))</f>
        <v>non</v>
      </c>
      <c r="U301" s="62" t="str">
        <f>IF(ISERROR(MID(J301,17+FIND("l'écoconception:",J301,1),3)),"",MID(J301,17+FIND("l'écoconception:",J301,1),3))</f>
        <v>non</v>
      </c>
      <c r="V301" s="62" t="str">
        <f>IF(ISERROR(MID(J301,20+FIND("former ou recruter:",J301,1),3)),"",MID(J301,20+FIND("former ou recruter:",J301,1),3))</f>
        <v>non</v>
      </c>
      <c r="W301" s="63"/>
      <c r="X301" s="75"/>
      <c r="Y301" s="75"/>
      <c r="Z301" s="75"/>
      <c r="AA301" s="75"/>
      <c r="AB301" s="75"/>
      <c r="AC301" s="43">
        <v>45271</v>
      </c>
      <c r="AD301" s="66" t="s">
        <v>764</v>
      </c>
      <c r="AE301" s="90" t="s">
        <v>73</v>
      </c>
      <c r="AF301" s="88" t="str">
        <f>IF(ISNA(VLOOKUP(E301,Tableau13[[SIRET]:[Statut de la mise en relation]],6,FALSE)),"",VLOOKUP(E301,Tableau13[[SIRET]:[Statut de la mise en relation]],6,FALSE))</f>
        <v/>
      </c>
      <c r="AG301" s="88"/>
      <c r="AH301" s="40"/>
      <c r="AI301" s="40"/>
      <c r="AJ301" s="40"/>
      <c r="AK301" s="76"/>
      <c r="AL301" s="76"/>
      <c r="AM301" s="40"/>
    </row>
    <row r="302" spans="1:39" ht="16.5" customHeight="1">
      <c r="A302" s="30">
        <v>45267</v>
      </c>
      <c r="B302" s="31" t="s">
        <v>2015</v>
      </c>
      <c r="C302" s="31" t="s">
        <v>2016</v>
      </c>
      <c r="D302" s="31" t="s">
        <v>1260</v>
      </c>
      <c r="E302" s="32">
        <v>83051712400012</v>
      </c>
      <c r="F302" s="33"/>
      <c r="G302" s="50" t="s">
        <v>2017</v>
      </c>
      <c r="H302" s="35">
        <v>637881108</v>
      </c>
      <c r="I302" s="31" t="s">
        <v>538</v>
      </c>
      <c r="J302" s="31" t="s">
        <v>660</v>
      </c>
      <c r="K302" s="33" t="s">
        <v>135</v>
      </c>
      <c r="L302" s="33"/>
      <c r="M302" s="75" t="s">
        <v>1198</v>
      </c>
      <c r="N302" s="42" t="str">
        <f>MID(J302,12,8)</f>
        <v xml:space="preserve">precise </v>
      </c>
      <c r="O302" s="62" t="str">
        <f>IF(ISERROR(MID(J302,24+FIND("impact environnemental:",J302,1),3)),"",MID(J302,24+FIND("impact environnemental:",J302,1),3))</f>
        <v>non</v>
      </c>
      <c r="P302" s="62" t="str">
        <f>IF(ISERROR(MID(J302,25+FIND("performance énergétique:",J302,1),3)),"",MID(J302,25+FIND("performance énergétique:",J302,1),3))</f>
        <v>non</v>
      </c>
      <c r="Q302" s="62" t="str">
        <f>IF(ISERROR(MID(J302,20+FIND("consommation d'eau:",J302,1),3)),"",MID(J302,20+FIND("consommation d'eau:",J302,1),3))</f>
        <v>non</v>
      </c>
      <c r="R302" s="62" t="str">
        <f>IF(ISERROR(MID(J302,22+FIND("rénover mon bâtiment:",J302,1),3)),"",MID(J302,22+FIND("rénover mon bâtiment:",J302,1),3))</f>
        <v>oui</v>
      </c>
      <c r="S302" s="62" t="str">
        <f>IF(ISERROR(MID(J302,21+FIND("la mobilité durable:",J302,1),3)),"",MID(J302,21+FIND("la mobilité durable:",J302,1),3))</f>
        <v>non</v>
      </c>
      <c r="T302" s="62" t="str">
        <f>IF(ISERROR(MID(J302,21+FIND("gestion des déchets:",J302,1),3)),"",MID(J302,21+FIND("gestion des déchets:",J302,1),3))</f>
        <v>non</v>
      </c>
      <c r="U302" s="62" t="str">
        <f>IF(ISERROR(MID(J302,17+FIND("l'écoconception:",J302,1),3)),"",MID(J302,17+FIND("l'écoconception:",J302,1),3))</f>
        <v>non</v>
      </c>
      <c r="V302" s="62" t="str">
        <f>IF(ISERROR(MID(J302,20+FIND("former ou recruter:",J302,1),3)),"",MID(J302,20+FIND("former ou recruter:",J302,1),3))</f>
        <v>non</v>
      </c>
      <c r="W302" s="63"/>
      <c r="X302" s="75"/>
      <c r="Y302" s="75"/>
      <c r="Z302" s="75"/>
      <c r="AA302" s="75"/>
      <c r="AB302" s="75"/>
      <c r="AC302" s="43">
        <v>45271</v>
      </c>
      <c r="AD302" s="66" t="s">
        <v>764</v>
      </c>
      <c r="AE302" s="90" t="s">
        <v>73</v>
      </c>
      <c r="AF302" s="88" t="str">
        <f>IF(ISNA(VLOOKUP(E302,Tableau13[[SIRET]:[Statut de la mise en relation]],6,FALSE)),"",VLOOKUP(E302,Tableau13[[SIRET]:[Statut de la mise en relation]],6,FALSE))</f>
        <v/>
      </c>
      <c r="AG302" s="88"/>
      <c r="AH302" s="40"/>
      <c r="AI302" s="40"/>
      <c r="AJ302" s="40"/>
      <c r="AK302" s="76"/>
      <c r="AL302" s="76"/>
      <c r="AM302" s="40"/>
    </row>
    <row r="303" spans="1:39" ht="16.5" customHeight="1">
      <c r="A303" s="30">
        <v>45267</v>
      </c>
      <c r="B303" s="73" t="s">
        <v>2018</v>
      </c>
      <c r="C303" s="31" t="s">
        <v>2019</v>
      </c>
      <c r="D303" s="31" t="s">
        <v>569</v>
      </c>
      <c r="E303" s="32"/>
      <c r="F303" s="33"/>
      <c r="G303" s="50" t="s">
        <v>2020</v>
      </c>
      <c r="H303" s="35">
        <v>699775548</v>
      </c>
      <c r="I303" s="31" t="s">
        <v>1217</v>
      </c>
      <c r="J303" s="31" t="s">
        <v>2021</v>
      </c>
      <c r="K303" s="33" t="s">
        <v>135</v>
      </c>
      <c r="L303" s="33"/>
      <c r="M303" s="41" t="s">
        <v>1198</v>
      </c>
      <c r="N303" s="42" t="str">
        <f>MID(J303,12,8)</f>
        <v xml:space="preserve">precise </v>
      </c>
      <c r="O303" s="62" t="str">
        <f>IF(ISERROR(MID(J303,24+FIND("impact environnemental:",J303,1),3)),"",MID(J303,24+FIND("impact environnemental:",J303,1),3))</f>
        <v>non</v>
      </c>
      <c r="P303" s="62" t="str">
        <f>IF(ISERROR(MID(J303,25+FIND("performance énergétique:",J303,1),3)),"",MID(J303,25+FIND("performance énergétique:",J303,1),3))</f>
        <v>oui</v>
      </c>
      <c r="Q303" s="62" t="str">
        <f>IF(ISERROR(MID(J303,20+FIND("consommation d'eau:",J303,1),3)),"",MID(J303,20+FIND("consommation d'eau:",J303,1),3))</f>
        <v>non</v>
      </c>
      <c r="R303" s="62" t="str">
        <f>IF(ISERROR(MID(J303,22+FIND("rénover mon bâtiment:",J303,1),3)),"",MID(J303,22+FIND("rénover mon bâtiment:",J303,1),3))</f>
        <v>non</v>
      </c>
      <c r="S303" s="62" t="str">
        <f>IF(ISERROR(MID(J303,21+FIND("la mobilité durable:",J303,1),3)),"",MID(J303,21+FIND("la mobilité durable:",J303,1),3))</f>
        <v>non</v>
      </c>
      <c r="T303" s="62" t="str">
        <f>IF(ISERROR(MID(J303,21+FIND("gestion des déchets:",J303,1),3)),"",MID(J303,21+FIND("gestion des déchets:",J303,1),3))</f>
        <v>non</v>
      </c>
      <c r="U303" s="62" t="str">
        <f>IF(ISERROR(MID(J303,17+FIND("l'écoconception:",J303,1),3)),"",MID(J303,17+FIND("l'écoconception:",J303,1),3))</f>
        <v>non</v>
      </c>
      <c r="V303" s="62" t="str">
        <f>IF(ISERROR(MID(J303,20+FIND("former ou recruter:",J303,1),3)),"",MID(J303,20+FIND("former ou recruter:",J303,1),3))</f>
        <v>non</v>
      </c>
      <c r="W303" s="63"/>
      <c r="X303" s="41"/>
      <c r="Y303" s="41"/>
      <c r="Z303" s="41"/>
      <c r="AA303" s="41"/>
      <c r="AB303" s="41"/>
      <c r="AC303" s="43">
        <v>45271</v>
      </c>
      <c r="AD303" s="66" t="s">
        <v>764</v>
      </c>
      <c r="AE303" s="90" t="s">
        <v>73</v>
      </c>
      <c r="AF303" s="88" t="str">
        <f>IF(ISNA(VLOOKUP(E303,Tableau13[[SIRET]:[Statut de la mise en relation]],6,FALSE)),"",VLOOKUP(E303,Tableau13[[SIRET]:[Statut de la mise en relation]],6,FALSE))</f>
        <v/>
      </c>
      <c r="AG303" s="88"/>
      <c r="AH303" s="33"/>
      <c r="AI303" s="33"/>
      <c r="AJ303" s="33"/>
      <c r="AK303" s="39"/>
      <c r="AL303" s="39"/>
      <c r="AM303" s="40"/>
    </row>
    <row r="304" spans="1:39" ht="16.5" customHeight="1">
      <c r="A304" s="30">
        <v>45267</v>
      </c>
      <c r="B304" s="31" t="s">
        <v>2022</v>
      </c>
      <c r="C304" s="31" t="s">
        <v>2023</v>
      </c>
      <c r="D304" s="31" t="s">
        <v>2024</v>
      </c>
      <c r="E304" s="32">
        <v>39023087800188</v>
      </c>
      <c r="F304" s="33" t="s">
        <v>2025</v>
      </c>
      <c r="G304" s="50" t="s">
        <v>2026</v>
      </c>
      <c r="H304" s="35">
        <v>33344570265</v>
      </c>
      <c r="I304" s="31" t="s">
        <v>2027</v>
      </c>
      <c r="J304" s="31" t="s">
        <v>2028</v>
      </c>
      <c r="K304" s="33" t="s">
        <v>433</v>
      </c>
      <c r="L304" s="33"/>
      <c r="M304" s="41" t="s">
        <v>701</v>
      </c>
      <c r="N304" s="42" t="str">
        <f>MID(J304,12,8)</f>
        <v xml:space="preserve">unknown </v>
      </c>
      <c r="O304" s="62" t="str">
        <f>IF(ISERROR(MID(J304,24+FIND("impact environnemental:",J304,1),3)),"",MID(J304,24+FIND("impact environnemental:",J304,1),3))</f>
        <v>non</v>
      </c>
      <c r="P304" s="62" t="str">
        <f>IF(ISERROR(MID(J304,25+FIND("performance énergétique:",J304,1),3)),"",MID(J304,25+FIND("performance énergétique:",J304,1),3))</f>
        <v>non</v>
      </c>
      <c r="Q304" s="62" t="str">
        <f>IF(ISERROR(MID(J304,20+FIND("consommation d'eau:",J304,1),3)),"",MID(J304,20+FIND("consommation d'eau:",J304,1),3))</f>
        <v>non</v>
      </c>
      <c r="R304" s="62" t="str">
        <f>IF(ISERROR(MID(J304,22+FIND("rénover mon bâtiment:",J304,1),3)),"",MID(J304,22+FIND("rénover mon bâtiment:",J304,1),3))</f>
        <v/>
      </c>
      <c r="S304" s="62" t="str">
        <f>IF(ISERROR(MID(J304,21+FIND("la mobilité durable:",J304,1),3)),"",MID(J304,21+FIND("la mobilité durable:",J304,1),3))</f>
        <v/>
      </c>
      <c r="T304" s="62" t="str">
        <f>IF(ISERROR(MID(J304,21+FIND("gestion des déchets:",J304,1),3)),"",MID(J304,21+FIND("gestion des déchets:",J304,1),3))</f>
        <v>oui</v>
      </c>
      <c r="U304" s="62" t="str">
        <f>IF(ISERROR(MID(J304,17+FIND("l'écoconception:",J304,1),3)),"",MID(J304,17+FIND("l'écoconception:",J304,1),3))</f>
        <v>non</v>
      </c>
      <c r="V304" s="62" t="str">
        <f>IF(ISERROR(MID(J304,20+FIND("former ou recruter:",J304,1),3)),"",MID(J304,20+FIND("former ou recruter:",J304,1),3))</f>
        <v/>
      </c>
      <c r="W304" s="63"/>
      <c r="X304" s="41"/>
      <c r="Y304" s="41"/>
      <c r="Z304" s="41" t="s">
        <v>1491</v>
      </c>
      <c r="AA304" s="41"/>
      <c r="AB304" s="41"/>
      <c r="AC304" s="43">
        <v>45271</v>
      </c>
      <c r="AD304" s="72" t="s">
        <v>1001</v>
      </c>
      <c r="AE304" s="90" t="s">
        <v>73</v>
      </c>
      <c r="AF304" s="88" t="str">
        <f>IF(ISNA(VLOOKUP(E304,Tableau13[[SIRET]:[Statut de la mise en relation]],6,FALSE)),"",VLOOKUP(E304,Tableau13[[SIRET]:[Statut de la mise en relation]],6,FALSE))</f>
        <v>Aide proposée</v>
      </c>
      <c r="AG304" s="88"/>
      <c r="AH304" s="33"/>
      <c r="AI304" s="33"/>
      <c r="AJ304" s="33"/>
      <c r="AK304" s="39"/>
      <c r="AL304" s="39"/>
      <c r="AM304" s="40"/>
    </row>
    <row r="305" spans="1:39" ht="16.5" customHeight="1">
      <c r="A305" s="30">
        <v>45267</v>
      </c>
      <c r="B305" s="73" t="s">
        <v>2029</v>
      </c>
      <c r="C305" s="31" t="s">
        <v>2030</v>
      </c>
      <c r="D305" s="31" t="s">
        <v>2031</v>
      </c>
      <c r="E305" s="32">
        <v>39347588400028</v>
      </c>
      <c r="F305" s="33" t="s">
        <v>2032</v>
      </c>
      <c r="G305" s="50" t="s">
        <v>2033</v>
      </c>
      <c r="H305" s="35">
        <v>477560742</v>
      </c>
      <c r="I305" s="31" t="s">
        <v>659</v>
      </c>
      <c r="J305" s="31" t="s">
        <v>2034</v>
      </c>
      <c r="K305" s="33" t="s">
        <v>433</v>
      </c>
      <c r="L305" s="33"/>
      <c r="M305" s="41" t="s">
        <v>701</v>
      </c>
      <c r="N305" s="42" t="str">
        <f>MID(J305,12,8)</f>
        <v xml:space="preserve">precise </v>
      </c>
      <c r="O305" s="62" t="str">
        <f>IF(ISERROR(MID(J305,24+FIND("impact environnemental:",J305,1),3)),"",MID(J305,24+FIND("impact environnemental:",J305,1),3))</f>
        <v>non</v>
      </c>
      <c r="P305" s="62" t="str">
        <f>IF(ISERROR(MID(J305,25+FIND("performance énergétique:",J305,1),3)),"",MID(J305,25+FIND("performance énergétique:",J305,1),3))</f>
        <v>oui</v>
      </c>
      <c r="Q305" s="62" t="str">
        <f>IF(ISERROR(MID(J305,20+FIND("consommation d'eau:",J305,1),3)),"",MID(J305,20+FIND("consommation d'eau:",J305,1),3))</f>
        <v>non</v>
      </c>
      <c r="R305" s="62" t="str">
        <f>IF(ISERROR(MID(J305,22+FIND("rénover mon bâtiment:",J305,1),3)),"",MID(J305,22+FIND("rénover mon bâtiment:",J305,1),3))</f>
        <v>non</v>
      </c>
      <c r="S305" s="62" t="str">
        <f>IF(ISERROR(MID(J305,21+FIND("la mobilité durable:",J305,1),3)),"",MID(J305,21+FIND("la mobilité durable:",J305,1),3))</f>
        <v>non</v>
      </c>
      <c r="T305" s="62" t="str">
        <f>IF(ISERROR(MID(J305,21+FIND("gestion des déchets:",J305,1),3)),"",MID(J305,21+FIND("gestion des déchets:",J305,1),3))</f>
        <v>non</v>
      </c>
      <c r="U305" s="62" t="str">
        <f>IF(ISERROR(MID(J305,17+FIND("l'écoconception:",J305,1),3)),"",MID(J305,17+FIND("l'écoconception:",J305,1),3))</f>
        <v>non</v>
      </c>
      <c r="V305" s="62" t="str">
        <f>IF(ISERROR(MID(J305,20+FIND("former ou recruter:",J305,1),3)),"",MID(J305,20+FIND("former ou recruter:",J305,1),3))</f>
        <v>non</v>
      </c>
      <c r="W305" s="63"/>
      <c r="X305" s="41"/>
      <c r="Y305" s="41"/>
      <c r="Z305" s="41" t="s">
        <v>1484</v>
      </c>
      <c r="AA305" s="41" t="s">
        <v>2035</v>
      </c>
      <c r="AB305" s="41"/>
      <c r="AC305" s="43">
        <v>45271</v>
      </c>
      <c r="AD305" s="72" t="s">
        <v>1001</v>
      </c>
      <c r="AE305" s="90" t="s">
        <v>73</v>
      </c>
      <c r="AF305" s="88" t="str">
        <f>IF(ISNA(VLOOKUP(E305,Tableau13[[SIRET]:[Statut de la mise en relation]],6,FALSE)),"",VLOOKUP(E305,Tableau13[[SIRET]:[Statut de la mise en relation]],6,FALSE))</f>
        <v>Aide proposée</v>
      </c>
      <c r="AG305" s="88"/>
      <c r="AH305" s="33"/>
      <c r="AI305" s="33"/>
      <c r="AJ305" s="33"/>
      <c r="AK305" s="39"/>
      <c r="AL305" s="39"/>
      <c r="AM305" s="40"/>
    </row>
    <row r="306" spans="1:39" ht="16.5" customHeight="1">
      <c r="A306" s="30">
        <v>45267</v>
      </c>
      <c r="B306" s="31" t="s">
        <v>2036</v>
      </c>
      <c r="C306" s="31" t="s">
        <v>2037</v>
      </c>
      <c r="D306" s="31" t="s">
        <v>2038</v>
      </c>
      <c r="E306" s="32">
        <v>32334697300023</v>
      </c>
      <c r="F306" s="33" t="s">
        <v>2039</v>
      </c>
      <c r="G306" s="50" t="s">
        <v>2040</v>
      </c>
      <c r="H306" s="35">
        <v>674557688</v>
      </c>
      <c r="I306" s="31" t="s">
        <v>659</v>
      </c>
      <c r="J306" s="31" t="s">
        <v>2041</v>
      </c>
      <c r="K306" s="33" t="s">
        <v>433</v>
      </c>
      <c r="L306" s="33"/>
      <c r="M306" s="41" t="s">
        <v>701</v>
      </c>
      <c r="N306" s="42" t="str">
        <f>MID(J306,12,8)</f>
        <v xml:space="preserve">precise </v>
      </c>
      <c r="O306" s="62" t="str">
        <f>IF(ISERROR(MID(J306,24+FIND("impact environnemental:",J306,1),3)),"",MID(J306,24+FIND("impact environnemental:",J306,1),3))</f>
        <v>non</v>
      </c>
      <c r="P306" s="62" t="str">
        <f>IF(ISERROR(MID(J306,25+FIND("performance énergétique:",J306,1),3)),"",MID(J306,25+FIND("performance énergétique:",J306,1),3))</f>
        <v>non</v>
      </c>
      <c r="Q306" s="62" t="str">
        <f>IF(ISERROR(MID(J306,20+FIND("consommation d'eau:",J306,1),3)),"",MID(J306,20+FIND("consommation d'eau:",J306,1),3))</f>
        <v>non</v>
      </c>
      <c r="R306" s="62" t="str">
        <f>IF(ISERROR(MID(J306,22+FIND("rénover mon bâtiment:",J306,1),3)),"",MID(J306,22+FIND("rénover mon bâtiment:",J306,1),3))</f>
        <v>oui</v>
      </c>
      <c r="S306" s="62" t="str">
        <f>IF(ISERROR(MID(J306,21+FIND("la mobilité durable:",J306,1),3)),"",MID(J306,21+FIND("la mobilité durable:",J306,1),3))</f>
        <v>non</v>
      </c>
      <c r="T306" s="62" t="str">
        <f>IF(ISERROR(MID(J306,21+FIND("gestion des déchets:",J306,1),3)),"",MID(J306,21+FIND("gestion des déchets:",J306,1),3))</f>
        <v>non</v>
      </c>
      <c r="U306" s="62" t="str">
        <f>IF(ISERROR(MID(J306,17+FIND("l'écoconception:",J306,1),3)),"",MID(J306,17+FIND("l'écoconception:",J306,1),3))</f>
        <v>non</v>
      </c>
      <c r="V306" s="62" t="str">
        <f>IF(ISERROR(MID(J306,20+FIND("former ou recruter:",J306,1),3)),"",MID(J306,20+FIND("former ou recruter:",J306,1),3))</f>
        <v>non</v>
      </c>
      <c r="W306" s="63"/>
      <c r="X306" s="41"/>
      <c r="Y306" s="41"/>
      <c r="Z306" s="41" t="s">
        <v>1484</v>
      </c>
      <c r="AA306" s="41"/>
      <c r="AB306" s="41"/>
      <c r="AC306" s="43">
        <v>45271</v>
      </c>
      <c r="AD306" s="72" t="s">
        <v>1001</v>
      </c>
      <c r="AE306" s="90" t="s">
        <v>73</v>
      </c>
      <c r="AF306" s="88" t="str">
        <f>IF(ISNA(VLOOKUP(E306,Tableau13[[SIRET]:[Statut de la mise en relation]],6,FALSE)),"",VLOOKUP(E306,Tableau13[[SIRET]:[Statut de la mise en relation]],6,FALSE))</f>
        <v>Aide proposée</v>
      </c>
      <c r="AG306" s="88"/>
      <c r="AH306" s="33"/>
      <c r="AI306" s="33"/>
      <c r="AJ306" s="33"/>
      <c r="AK306" s="39"/>
      <c r="AL306" s="39"/>
      <c r="AM306" s="40"/>
    </row>
    <row r="307" spans="1:39" ht="16.5" customHeight="1">
      <c r="A307" s="30">
        <v>45267</v>
      </c>
      <c r="B307" s="31" t="s">
        <v>2042</v>
      </c>
      <c r="C307" s="31" t="s">
        <v>2043</v>
      </c>
      <c r="D307" s="31" t="s">
        <v>2044</v>
      </c>
      <c r="E307" s="32">
        <v>32661436900022</v>
      </c>
      <c r="F307" s="33" t="s">
        <v>2045</v>
      </c>
      <c r="G307" s="50" t="s">
        <v>2046</v>
      </c>
      <c r="H307" s="35">
        <v>324383830</v>
      </c>
      <c r="I307" s="31" t="s">
        <v>659</v>
      </c>
      <c r="J307" s="31" t="s">
        <v>2047</v>
      </c>
      <c r="K307" s="33" t="s">
        <v>433</v>
      </c>
      <c r="L307" s="33"/>
      <c r="M307" s="41" t="s">
        <v>701</v>
      </c>
      <c r="N307" s="42" t="str">
        <f>MID(J307,12,8)</f>
        <v xml:space="preserve">precise </v>
      </c>
      <c r="O307" s="62" t="str">
        <f>IF(ISERROR(MID(J307,24+FIND("impact environnemental:",J307,1),3)),"",MID(J307,24+FIND("impact environnemental:",J307,1),3))</f>
        <v>non</v>
      </c>
      <c r="P307" s="62" t="str">
        <f>IF(ISERROR(MID(J307,25+FIND("performance énergétique:",J307,1),3)),"",MID(J307,25+FIND("performance énergétique:",J307,1),3))</f>
        <v>non</v>
      </c>
      <c r="Q307" s="62" t="str">
        <f>IF(ISERROR(MID(J307,20+FIND("consommation d'eau:",J307,1),3)),"",MID(J307,20+FIND("consommation d'eau:",J307,1),3))</f>
        <v>non</v>
      </c>
      <c r="R307" s="62" t="str">
        <f>IF(ISERROR(MID(J307,22+FIND("rénover mon bâtiment:",J307,1),3)),"",MID(J307,22+FIND("rénover mon bâtiment:",J307,1),3))</f>
        <v>oui</v>
      </c>
      <c r="S307" s="62" t="str">
        <f>IF(ISERROR(MID(J307,21+FIND("la mobilité durable:",J307,1),3)),"",MID(J307,21+FIND("la mobilité durable:",J307,1),3))</f>
        <v>non</v>
      </c>
      <c r="T307" s="62" t="str">
        <f>IF(ISERROR(MID(J307,21+FIND("gestion des déchets:",J307,1),3)),"",MID(J307,21+FIND("gestion des déchets:",J307,1),3))</f>
        <v>non</v>
      </c>
      <c r="U307" s="62" t="str">
        <f>IF(ISERROR(MID(J307,17+FIND("l'écoconception:",J307,1),3)),"",MID(J307,17+FIND("l'écoconception:",J307,1),3))</f>
        <v>non</v>
      </c>
      <c r="V307" s="62" t="str">
        <f>IF(ISERROR(MID(J307,20+FIND("former ou recruter:",J307,1),3)),"",MID(J307,20+FIND("former ou recruter:",J307,1),3))</f>
        <v>non</v>
      </c>
      <c r="W307" s="63"/>
      <c r="X307" s="41"/>
      <c r="Y307" s="41"/>
      <c r="Z307" s="41" t="s">
        <v>1491</v>
      </c>
      <c r="AA307" s="41"/>
      <c r="AB307" s="41"/>
      <c r="AC307" s="43">
        <v>45271</v>
      </c>
      <c r="AD307" s="72" t="s">
        <v>1001</v>
      </c>
      <c r="AE307" s="90" t="s">
        <v>73</v>
      </c>
      <c r="AF307" s="88" t="str">
        <f>IF(ISNA(VLOOKUP(E307,Tableau13[[SIRET]:[Statut de la mise en relation]],6,FALSE)),"",VLOOKUP(E307,Tableau13[[SIRET]:[Statut de la mise en relation]],6,FALSE))</f>
        <v/>
      </c>
      <c r="AG307" s="88"/>
      <c r="AH307" s="33"/>
      <c r="AI307" s="33"/>
      <c r="AJ307" s="33"/>
      <c r="AK307" s="39"/>
      <c r="AL307" s="39"/>
      <c r="AM307" s="40"/>
    </row>
    <row r="308" spans="1:39" ht="16.5" customHeight="1">
      <c r="A308" s="30">
        <v>45267</v>
      </c>
      <c r="B308" s="31" t="s">
        <v>2048</v>
      </c>
      <c r="C308" s="31" t="s">
        <v>2049</v>
      </c>
      <c r="D308" s="31" t="s">
        <v>1615</v>
      </c>
      <c r="E308" s="32">
        <v>49339235100018</v>
      </c>
      <c r="F308" s="33" t="s">
        <v>2050</v>
      </c>
      <c r="G308" s="50" t="s">
        <v>2051</v>
      </c>
      <c r="H308" s="35">
        <v>549218033</v>
      </c>
      <c r="I308" s="31" t="s">
        <v>659</v>
      </c>
      <c r="J308" s="31" t="s">
        <v>2052</v>
      </c>
      <c r="K308" s="33" t="s">
        <v>433</v>
      </c>
      <c r="L308" s="33"/>
      <c r="M308" s="41" t="s">
        <v>701</v>
      </c>
      <c r="N308" s="42" t="str">
        <f>MID(J308,12,8)</f>
        <v xml:space="preserve">precise </v>
      </c>
      <c r="O308" s="62" t="str">
        <f>IF(ISERROR(MID(J308,24+FIND("impact environnemental:",J308,1),3)),"",MID(J308,24+FIND("impact environnemental:",J308,1),3))</f>
        <v>non</v>
      </c>
      <c r="P308" s="62" t="str">
        <f>IF(ISERROR(MID(J308,25+FIND("performance énergétique:",J308,1),3)),"",MID(J308,25+FIND("performance énergétique:",J308,1),3))</f>
        <v>non</v>
      </c>
      <c r="Q308" s="62" t="str">
        <f>IF(ISERROR(MID(J308,20+FIND("consommation d'eau:",J308,1),3)),"",MID(J308,20+FIND("consommation d'eau:",J308,1),3))</f>
        <v>non</v>
      </c>
      <c r="R308" s="62" t="str">
        <f>IF(ISERROR(MID(J308,22+FIND("rénover mon bâtiment:",J308,1),3)),"",MID(J308,22+FIND("rénover mon bâtiment:",J308,1),3))</f>
        <v>oui</v>
      </c>
      <c r="S308" s="62" t="str">
        <f>IF(ISERROR(MID(J308,21+FIND("la mobilité durable:",J308,1),3)),"",MID(J308,21+FIND("la mobilité durable:",J308,1),3))</f>
        <v>non</v>
      </c>
      <c r="T308" s="62" t="str">
        <f>IF(ISERROR(MID(J308,21+FIND("gestion des déchets:",J308,1),3)),"",MID(J308,21+FIND("gestion des déchets:",J308,1),3))</f>
        <v>non</v>
      </c>
      <c r="U308" s="62" t="str">
        <f>IF(ISERROR(MID(J308,17+FIND("l'écoconception:",J308,1),3)),"",MID(J308,17+FIND("l'écoconception:",J308,1),3))</f>
        <v>non</v>
      </c>
      <c r="V308" s="62" t="str">
        <f>IF(ISERROR(MID(J308,20+FIND("former ou recruter:",J308,1),3)),"",MID(J308,20+FIND("former ou recruter:",J308,1),3))</f>
        <v>non</v>
      </c>
      <c r="W308" s="63"/>
      <c r="X308" s="41"/>
      <c r="Y308" s="41"/>
      <c r="Z308" s="41" t="s">
        <v>1491</v>
      </c>
      <c r="AA308" s="41"/>
      <c r="AB308" s="41"/>
      <c r="AC308" s="43">
        <v>45271</v>
      </c>
      <c r="AD308" s="72" t="s">
        <v>1001</v>
      </c>
      <c r="AE308" s="90" t="s">
        <v>73</v>
      </c>
      <c r="AF308" s="88" t="str">
        <f>IF(ISNA(VLOOKUP(E308,Tableau13[[SIRET]:[Statut de la mise en relation]],6,FALSE)),"",VLOOKUP(E308,Tableau13[[SIRET]:[Statut de la mise en relation]],6,FALSE))</f>
        <v>Aide proposée</v>
      </c>
      <c r="AG308" s="88"/>
      <c r="AH308" s="33"/>
      <c r="AI308" s="33"/>
      <c r="AJ308" s="33"/>
      <c r="AK308" s="39"/>
      <c r="AL308" s="39"/>
      <c r="AM308" s="40"/>
    </row>
    <row r="309" spans="1:39" ht="16.5" customHeight="1">
      <c r="A309" s="30">
        <v>45267</v>
      </c>
      <c r="B309" s="31" t="s">
        <v>2053</v>
      </c>
      <c r="C309" s="31" t="s">
        <v>1101</v>
      </c>
      <c r="D309" s="31" t="s">
        <v>2054</v>
      </c>
      <c r="E309" s="32">
        <v>78170344200132</v>
      </c>
      <c r="F309" s="33" t="s">
        <v>2055</v>
      </c>
      <c r="G309" s="50" t="s">
        <v>2056</v>
      </c>
      <c r="H309" s="35">
        <v>553456080</v>
      </c>
      <c r="I309" s="31" t="s">
        <v>659</v>
      </c>
      <c r="J309" s="31" t="s">
        <v>2057</v>
      </c>
      <c r="K309" s="33" t="s">
        <v>433</v>
      </c>
      <c r="L309" s="33"/>
      <c r="M309" s="41" t="s">
        <v>701</v>
      </c>
      <c r="N309" s="42" t="str">
        <f>MID(J309,12,8)</f>
        <v xml:space="preserve">precise </v>
      </c>
      <c r="O309" s="62" t="str">
        <f>IF(ISERROR(MID(J309,24+FIND("impact environnemental:",J309,1),3)),"",MID(J309,24+FIND("impact environnemental:",J309,1),3))</f>
        <v>non</v>
      </c>
      <c r="P309" s="62" t="str">
        <f>IF(ISERROR(MID(J309,25+FIND("performance énergétique:",J309,1),3)),"",MID(J309,25+FIND("performance énergétique:",J309,1),3))</f>
        <v>non</v>
      </c>
      <c r="Q309" s="62" t="str">
        <f>IF(ISERROR(MID(J309,20+FIND("consommation d'eau:",J309,1),3)),"",MID(J309,20+FIND("consommation d'eau:",J309,1),3))</f>
        <v>non</v>
      </c>
      <c r="R309" s="62" t="str">
        <f>IF(ISERROR(MID(J309,22+FIND("rénover mon bâtiment:",J309,1),3)),"",MID(J309,22+FIND("rénover mon bâtiment:",J309,1),3))</f>
        <v>oui</v>
      </c>
      <c r="S309" s="62" t="str">
        <f>IF(ISERROR(MID(J309,21+FIND("la mobilité durable:",J309,1),3)),"",MID(J309,21+FIND("la mobilité durable:",J309,1),3))</f>
        <v>non</v>
      </c>
      <c r="T309" s="62" t="str">
        <f>IF(ISERROR(MID(J309,21+FIND("gestion des déchets:",J309,1),3)),"",MID(J309,21+FIND("gestion des déchets:",J309,1),3))</f>
        <v>non</v>
      </c>
      <c r="U309" s="62" t="str">
        <f>IF(ISERROR(MID(J309,17+FIND("l'écoconception:",J309,1),3)),"",MID(J309,17+FIND("l'écoconception:",J309,1),3))</f>
        <v>non</v>
      </c>
      <c r="V309" s="62" t="str">
        <f>IF(ISERROR(MID(J309,20+FIND("former ou recruter:",J309,1),3)),"",MID(J309,20+FIND("former ou recruter:",J309,1),3))</f>
        <v>non</v>
      </c>
      <c r="W309" s="63"/>
      <c r="X309" s="41"/>
      <c r="Y309" s="41"/>
      <c r="Z309" s="41" t="s">
        <v>1491</v>
      </c>
      <c r="AA309" s="41"/>
      <c r="AB309" s="41"/>
      <c r="AC309" s="43">
        <v>45271</v>
      </c>
      <c r="AD309" s="72" t="s">
        <v>1001</v>
      </c>
      <c r="AE309" s="90" t="s">
        <v>73</v>
      </c>
      <c r="AF309" s="88" t="str">
        <f>IF(ISNA(VLOOKUP(E309,Tableau13[[SIRET]:[Statut de la mise en relation]],6,FALSE)),"",VLOOKUP(E309,Tableau13[[SIRET]:[Statut de la mise en relation]],6,FALSE))</f>
        <v/>
      </c>
      <c r="AG309" s="88"/>
      <c r="AH309" s="33"/>
      <c r="AI309" s="33"/>
      <c r="AJ309" s="33"/>
      <c r="AK309" s="39"/>
      <c r="AL309" s="39"/>
      <c r="AM309" s="40"/>
    </row>
    <row r="310" spans="1:39" ht="16.5" customHeight="1">
      <c r="A310" s="30">
        <v>45267</v>
      </c>
      <c r="B310" s="31" t="s">
        <v>2058</v>
      </c>
      <c r="C310" s="31" t="s">
        <v>1670</v>
      </c>
      <c r="D310" s="31" t="s">
        <v>1444</v>
      </c>
      <c r="E310" s="32">
        <v>75198937700021</v>
      </c>
      <c r="F310" s="33" t="s">
        <v>2059</v>
      </c>
      <c r="G310" s="50" t="s">
        <v>2060</v>
      </c>
      <c r="H310" s="35">
        <v>607699780</v>
      </c>
      <c r="I310" s="31" t="s">
        <v>659</v>
      </c>
      <c r="J310" s="31" t="s">
        <v>2061</v>
      </c>
      <c r="K310" s="33" t="s">
        <v>433</v>
      </c>
      <c r="L310" s="33"/>
      <c r="M310" s="75" t="s">
        <v>701</v>
      </c>
      <c r="N310" s="42" t="str">
        <f>MID(J310,12,8)</f>
        <v xml:space="preserve">precise </v>
      </c>
      <c r="O310" s="62" t="str">
        <f>IF(ISERROR(MID(J310,24+FIND("impact environnemental:",J310,1),3)),"",MID(J310,24+FIND("impact environnemental:",J310,1),3))</f>
        <v>non</v>
      </c>
      <c r="P310" s="62" t="str">
        <f>IF(ISERROR(MID(J310,25+FIND("performance énergétique:",J310,1),3)),"",MID(J310,25+FIND("performance énergétique:",J310,1),3))</f>
        <v>oui</v>
      </c>
      <c r="Q310" s="62" t="str">
        <f>IF(ISERROR(MID(J310,20+FIND("consommation d'eau:",J310,1),3)),"",MID(J310,20+FIND("consommation d'eau:",J310,1),3))</f>
        <v>non</v>
      </c>
      <c r="R310" s="62" t="str">
        <f>IF(ISERROR(MID(J310,22+FIND("rénover mon bâtiment:",J310,1),3)),"",MID(J310,22+FIND("rénover mon bâtiment:",J310,1),3))</f>
        <v>non</v>
      </c>
      <c r="S310" s="62" t="str">
        <f>IF(ISERROR(MID(J310,21+FIND("la mobilité durable:",J310,1),3)),"",MID(J310,21+FIND("la mobilité durable:",J310,1),3))</f>
        <v>non</v>
      </c>
      <c r="T310" s="62" t="str">
        <f>IF(ISERROR(MID(J310,21+FIND("gestion des déchets:",J310,1),3)),"",MID(J310,21+FIND("gestion des déchets:",J310,1),3))</f>
        <v>non</v>
      </c>
      <c r="U310" s="62" t="str">
        <f>IF(ISERROR(MID(J310,17+FIND("l'écoconception:",J310,1),3)),"",MID(J310,17+FIND("l'écoconception:",J310,1),3))</f>
        <v>non</v>
      </c>
      <c r="V310" s="62" t="str">
        <f>IF(ISERROR(MID(J310,20+FIND("former ou recruter:",J310,1),3)),"",MID(J310,20+FIND("former ou recruter:",J310,1),3))</f>
        <v>non</v>
      </c>
      <c r="W310" s="63"/>
      <c r="X310" s="75"/>
      <c r="Y310" s="75"/>
      <c r="Z310" s="41" t="s">
        <v>1491</v>
      </c>
      <c r="AA310" s="41"/>
      <c r="AB310" s="41"/>
      <c r="AC310" s="43">
        <v>45271</v>
      </c>
      <c r="AD310" s="72" t="s">
        <v>1001</v>
      </c>
      <c r="AE310" s="90" t="s">
        <v>73</v>
      </c>
      <c r="AF310" s="88" t="str">
        <f>IF(ISNA(VLOOKUP(E310,Tableau13[[SIRET]:[Statut de la mise en relation]],6,FALSE)),"",VLOOKUP(E310,Tableau13[[SIRET]:[Statut de la mise en relation]],6,FALSE))</f>
        <v>Aide proposée</v>
      </c>
      <c r="AG310" s="88"/>
      <c r="AH310" s="40"/>
      <c r="AI310" s="40"/>
      <c r="AJ310" s="40"/>
      <c r="AK310" s="76"/>
      <c r="AL310" s="76"/>
      <c r="AM310" s="40"/>
    </row>
    <row r="311" spans="1:39" ht="16.5" customHeight="1">
      <c r="A311" s="30">
        <v>45267</v>
      </c>
      <c r="B311" s="31" t="s">
        <v>2062</v>
      </c>
      <c r="C311" s="31" t="s">
        <v>2063</v>
      </c>
      <c r="D311" s="31" t="s">
        <v>2064</v>
      </c>
      <c r="E311" s="32">
        <v>89435079200012</v>
      </c>
      <c r="F311" s="33" t="s">
        <v>2065</v>
      </c>
      <c r="G311" s="50" t="s">
        <v>2066</v>
      </c>
      <c r="H311" s="35">
        <v>33625695537</v>
      </c>
      <c r="I311" s="31" t="s">
        <v>659</v>
      </c>
      <c r="J311" s="31" t="s">
        <v>2067</v>
      </c>
      <c r="K311" s="33" t="s">
        <v>433</v>
      </c>
      <c r="L311" s="33"/>
      <c r="M311" s="75" t="s">
        <v>701</v>
      </c>
      <c r="N311" s="42" t="str">
        <f>MID(J311,12,8)</f>
        <v xml:space="preserve">unknown </v>
      </c>
      <c r="O311" s="62" t="str">
        <f>IF(ISERROR(MID(J311,24+FIND("impact environnemental:",J311,1),3)),"",MID(J311,24+FIND("impact environnemental:",J311,1),3))</f>
        <v>oui</v>
      </c>
      <c r="P311" s="62" t="str">
        <f>IF(ISERROR(MID(J311,25+FIND("performance énergétique:",J311,1),3)),"",MID(J311,25+FIND("performance énergétique:",J311,1),3))</f>
        <v>non</v>
      </c>
      <c r="Q311" s="62" t="str">
        <f>IF(ISERROR(MID(J311,20+FIND("consommation d'eau:",J311,1),3)),"",MID(J311,20+FIND("consommation d'eau:",J311,1),3))</f>
        <v>non</v>
      </c>
      <c r="R311" s="62" t="str">
        <f>IF(ISERROR(MID(J311,22+FIND("rénover mon bâtiment:",J311,1),3)),"",MID(J311,22+FIND("rénover mon bâtiment:",J311,1),3))</f>
        <v/>
      </c>
      <c r="S311" s="62" t="str">
        <f>IF(ISERROR(MID(J311,21+FIND("la mobilité durable:",J311,1),3)),"",MID(J311,21+FIND("la mobilité durable:",J311,1),3))</f>
        <v/>
      </c>
      <c r="T311" s="62" t="str">
        <f>IF(ISERROR(MID(J311,21+FIND("gestion des déchets:",J311,1),3)),"",MID(J311,21+FIND("gestion des déchets:",J311,1),3))</f>
        <v>non</v>
      </c>
      <c r="U311" s="62" t="str">
        <f>IF(ISERROR(MID(J311,17+FIND("l'écoconception:",J311,1),3)),"",MID(J311,17+FIND("l'écoconception:",J311,1),3))</f>
        <v>oui</v>
      </c>
      <c r="V311" s="62" t="str">
        <f>IF(ISERROR(MID(J311,20+FIND("former ou recruter:",J311,1),3)),"",MID(J311,20+FIND("former ou recruter:",J311,1),3))</f>
        <v/>
      </c>
      <c r="W311" s="63"/>
      <c r="X311" s="75"/>
      <c r="Y311" s="75"/>
      <c r="Z311" s="41" t="s">
        <v>1491</v>
      </c>
      <c r="AA311" s="41"/>
      <c r="AB311" s="41"/>
      <c r="AC311" s="43">
        <v>45271</v>
      </c>
      <c r="AD311" s="72" t="s">
        <v>1001</v>
      </c>
      <c r="AE311" s="90" t="s">
        <v>73</v>
      </c>
      <c r="AF311" s="88" t="str">
        <f>IF(ISNA(VLOOKUP(E311,Tableau13[[SIRET]:[Statut de la mise en relation]],6,FALSE)),"",VLOOKUP(E311,Tableau13[[SIRET]:[Statut de la mise en relation]],6,FALSE))</f>
        <v>Aide proposée</v>
      </c>
      <c r="AG311" s="88"/>
      <c r="AH311" s="40"/>
      <c r="AI311" s="40"/>
      <c r="AJ311" s="40"/>
      <c r="AK311" s="76"/>
      <c r="AL311" s="76"/>
      <c r="AM311" s="40"/>
    </row>
    <row r="312" spans="1:39" ht="16.5" customHeight="1">
      <c r="A312" s="30">
        <v>45267</v>
      </c>
      <c r="B312" s="31" t="s">
        <v>2068</v>
      </c>
      <c r="C312" s="31" t="s">
        <v>2069</v>
      </c>
      <c r="D312" s="31" t="s">
        <v>1444</v>
      </c>
      <c r="E312" s="32">
        <v>84498148000016</v>
      </c>
      <c r="F312" s="33" t="s">
        <v>2070</v>
      </c>
      <c r="G312" s="50" t="s">
        <v>2071</v>
      </c>
      <c r="H312" s="35">
        <v>667281988</v>
      </c>
      <c r="I312" s="31" t="s">
        <v>659</v>
      </c>
      <c r="J312" s="31" t="s">
        <v>2072</v>
      </c>
      <c r="K312" s="33" t="s">
        <v>433</v>
      </c>
      <c r="L312" s="33"/>
      <c r="M312" s="75" t="s">
        <v>701</v>
      </c>
      <c r="N312" s="42" t="str">
        <f>MID(J312,12,8)</f>
        <v xml:space="preserve">precise </v>
      </c>
      <c r="O312" s="62" t="str">
        <f>IF(ISERROR(MID(J312,24+FIND("impact environnemental:",J312,1),3)),"",MID(J312,24+FIND("impact environnemental:",J312,1),3))</f>
        <v>non</v>
      </c>
      <c r="P312" s="62" t="str">
        <f>IF(ISERROR(MID(J312,25+FIND("performance énergétique:",J312,1),3)),"",MID(J312,25+FIND("performance énergétique:",J312,1),3))</f>
        <v>non</v>
      </c>
      <c r="Q312" s="62" t="str">
        <f>IF(ISERROR(MID(J312,20+FIND("consommation d'eau:",J312,1),3)),"",MID(J312,20+FIND("consommation d'eau:",J312,1),3))</f>
        <v>non</v>
      </c>
      <c r="R312" s="62" t="str">
        <f>IF(ISERROR(MID(J312,22+FIND("rénover mon bâtiment:",J312,1),3)),"",MID(J312,22+FIND("rénover mon bâtiment:",J312,1),3))</f>
        <v>oui</v>
      </c>
      <c r="S312" s="62" t="str">
        <f>IF(ISERROR(MID(J312,21+FIND("la mobilité durable:",J312,1),3)),"",MID(J312,21+FIND("la mobilité durable:",J312,1),3))</f>
        <v>non</v>
      </c>
      <c r="T312" s="62" t="str">
        <f>IF(ISERROR(MID(J312,21+FIND("gestion des déchets:",J312,1),3)),"",MID(J312,21+FIND("gestion des déchets:",J312,1),3))</f>
        <v>non</v>
      </c>
      <c r="U312" s="62" t="str">
        <f>IF(ISERROR(MID(J312,17+FIND("l'écoconception:",J312,1),3)),"",MID(J312,17+FIND("l'écoconception:",J312,1),3))</f>
        <v>non</v>
      </c>
      <c r="V312" s="62" t="str">
        <f>IF(ISERROR(MID(J312,20+FIND("former ou recruter:",J312,1),3)),"",MID(J312,20+FIND("former ou recruter:",J312,1),3))</f>
        <v>non</v>
      </c>
      <c r="W312" s="63"/>
      <c r="X312" s="75"/>
      <c r="Y312" s="75"/>
      <c r="Z312" s="41" t="s">
        <v>1491</v>
      </c>
      <c r="AA312" s="41"/>
      <c r="AB312" s="41"/>
      <c r="AC312" s="43">
        <v>45271</v>
      </c>
      <c r="AD312" s="72" t="s">
        <v>1001</v>
      </c>
      <c r="AE312" s="90" t="s">
        <v>73</v>
      </c>
      <c r="AF312" s="88" t="str">
        <f>IF(ISNA(VLOOKUP(E312,Tableau13[[SIRET]:[Statut de la mise en relation]],6,FALSE)),"",VLOOKUP(E312,Tableau13[[SIRET]:[Statut de la mise en relation]],6,FALSE))</f>
        <v>Aide proposée</v>
      </c>
      <c r="AG312" s="88"/>
      <c r="AH312" s="40"/>
      <c r="AI312" s="40"/>
      <c r="AJ312" s="40"/>
      <c r="AK312" s="76"/>
      <c r="AL312" s="76"/>
      <c r="AM312" s="40"/>
    </row>
    <row r="313" spans="1:39" ht="16.5" customHeight="1">
      <c r="A313" s="30">
        <v>45267</v>
      </c>
      <c r="B313" s="31" t="s">
        <v>2073</v>
      </c>
      <c r="C313" s="31" t="s">
        <v>2074</v>
      </c>
      <c r="D313" s="31" t="s">
        <v>2075</v>
      </c>
      <c r="E313" s="32">
        <v>82757553100070</v>
      </c>
      <c r="F313" s="33" t="s">
        <v>2076</v>
      </c>
      <c r="G313" s="50" t="s">
        <v>2077</v>
      </c>
      <c r="H313" s="35">
        <v>643039227</v>
      </c>
      <c r="I313" s="31" t="s">
        <v>659</v>
      </c>
      <c r="J313" s="31" t="s">
        <v>2078</v>
      </c>
      <c r="K313" s="33" t="s">
        <v>433</v>
      </c>
      <c r="L313" s="33"/>
      <c r="M313" s="75" t="s">
        <v>701</v>
      </c>
      <c r="N313" s="42" t="str">
        <f>MID(J313,12,8)</f>
        <v xml:space="preserve">precise </v>
      </c>
      <c r="O313" s="62" t="str">
        <f>IF(ISERROR(MID(J313,24+FIND("impact environnemental:",J313,1),3)),"",MID(J313,24+FIND("impact environnemental:",J313,1),3))</f>
        <v>non</v>
      </c>
      <c r="P313" s="62" t="str">
        <f>IF(ISERROR(MID(J313,25+FIND("performance énergétique:",J313,1),3)),"",MID(J313,25+FIND("performance énergétique:",J313,1),3))</f>
        <v>non</v>
      </c>
      <c r="Q313" s="62" t="str">
        <f>IF(ISERROR(MID(J313,20+FIND("consommation d'eau:",J313,1),3)),"",MID(J313,20+FIND("consommation d'eau:",J313,1),3))</f>
        <v>non</v>
      </c>
      <c r="R313" s="62" t="str">
        <f>IF(ISERROR(MID(J313,22+FIND("rénover mon bâtiment:",J313,1),3)),"",MID(J313,22+FIND("rénover mon bâtiment:",J313,1),3))</f>
        <v>oui</v>
      </c>
      <c r="S313" s="62" t="str">
        <f>IF(ISERROR(MID(J313,21+FIND("la mobilité durable:",J313,1),3)),"",MID(J313,21+FIND("la mobilité durable:",J313,1),3))</f>
        <v>non</v>
      </c>
      <c r="T313" s="62" t="str">
        <f>IF(ISERROR(MID(J313,21+FIND("gestion des déchets:",J313,1),3)),"",MID(J313,21+FIND("gestion des déchets:",J313,1),3))</f>
        <v>non</v>
      </c>
      <c r="U313" s="62" t="str">
        <f>IF(ISERROR(MID(J313,17+FIND("l'écoconception:",J313,1),3)),"",MID(J313,17+FIND("l'écoconception:",J313,1),3))</f>
        <v>non</v>
      </c>
      <c r="V313" s="62" t="str">
        <f>IF(ISERROR(MID(J313,20+FIND("former ou recruter:",J313,1),3)),"",MID(J313,20+FIND("former ou recruter:",J313,1),3))</f>
        <v>non</v>
      </c>
      <c r="W313" s="63"/>
      <c r="X313" s="75"/>
      <c r="Y313" s="75"/>
      <c r="Z313" s="41" t="s">
        <v>1491</v>
      </c>
      <c r="AA313" s="41"/>
      <c r="AB313" s="41"/>
      <c r="AC313" s="43">
        <v>45271</v>
      </c>
      <c r="AD313" s="72" t="s">
        <v>1001</v>
      </c>
      <c r="AE313" s="90" t="s">
        <v>73</v>
      </c>
      <c r="AF313" s="88" t="str">
        <f>IF(ISNA(VLOOKUP(E313,Tableau13[[SIRET]:[Statut de la mise en relation]],6,FALSE)),"",VLOOKUP(E313,Tableau13[[SIRET]:[Statut de la mise en relation]],6,FALSE))</f>
        <v/>
      </c>
      <c r="AG313" s="88"/>
      <c r="AH313" s="40"/>
      <c r="AI313" s="40"/>
      <c r="AJ313" s="40"/>
      <c r="AK313" s="76"/>
      <c r="AL313" s="76"/>
      <c r="AM313" s="40"/>
    </row>
    <row r="314" spans="1:39" ht="16.5" customHeight="1">
      <c r="A314" s="30">
        <v>45267</v>
      </c>
      <c r="B314" s="31" t="s">
        <v>2079</v>
      </c>
      <c r="C314" s="31" t="s">
        <v>2080</v>
      </c>
      <c r="D314" s="31" t="s">
        <v>110</v>
      </c>
      <c r="E314" s="32">
        <v>79137528000017</v>
      </c>
      <c r="F314" s="33"/>
      <c r="G314" s="50" t="s">
        <v>2081</v>
      </c>
      <c r="H314" s="35">
        <v>33685350706</v>
      </c>
      <c r="I314" s="31" t="s">
        <v>932</v>
      </c>
      <c r="J314" s="31" t="s">
        <v>2082</v>
      </c>
      <c r="K314" s="33" t="s">
        <v>114</v>
      </c>
      <c r="L314" s="33"/>
      <c r="M314" s="41" t="s">
        <v>1234</v>
      </c>
      <c r="N314" s="42" t="str">
        <f>MID(J314,12,8)</f>
        <v xml:space="preserve">precise </v>
      </c>
      <c r="O314" s="62" t="str">
        <f>IF(ISERROR(MID(J314,24+FIND("impact environnemental:",J314,1),3)),"",MID(J314,24+FIND("impact environnemental:",J314,1),3))</f>
        <v>non</v>
      </c>
      <c r="P314" s="62" t="str">
        <f>IF(ISERROR(MID(J314,25+FIND("performance énergétique:",J314,1),3)),"",MID(J314,25+FIND("performance énergétique:",J314,1),3))</f>
        <v>non</v>
      </c>
      <c r="Q314" s="62" t="str">
        <f>IF(ISERROR(MID(J314,20+FIND("consommation d'eau:",J314,1),3)),"",MID(J314,20+FIND("consommation d'eau:",J314,1),3))</f>
        <v>non</v>
      </c>
      <c r="R314" s="62" t="str">
        <f>IF(ISERROR(MID(J314,22+FIND("rénover mon bâtiment:",J314,1),3)),"",MID(J314,22+FIND("rénover mon bâtiment:",J314,1),3))</f>
        <v>oui</v>
      </c>
      <c r="S314" s="62" t="str">
        <f>IF(ISERROR(MID(J314,21+FIND("la mobilité durable:",J314,1),3)),"",MID(J314,21+FIND("la mobilité durable:",J314,1),3))</f>
        <v>non</v>
      </c>
      <c r="T314" s="62" t="str">
        <f>IF(ISERROR(MID(J314,21+FIND("gestion des déchets:",J314,1),3)),"",MID(J314,21+FIND("gestion des déchets:",J314,1),3))</f>
        <v>non</v>
      </c>
      <c r="U314" s="62" t="str">
        <f>IF(ISERROR(MID(J314,17+FIND("l'écoconception:",J314,1),3)),"",MID(J314,17+FIND("l'écoconception:",J314,1),3))</f>
        <v>non</v>
      </c>
      <c r="V314" s="62" t="str">
        <f>IF(ISERROR(MID(J314,20+FIND("former ou recruter:",J314,1),3)),"",MID(J314,20+FIND("former ou recruter:",J314,1),3))</f>
        <v>non</v>
      </c>
      <c r="W314" s="93"/>
      <c r="X314" s="41"/>
      <c r="Y314" s="41"/>
      <c r="Z314" s="41"/>
      <c r="AA314" s="41"/>
      <c r="AB314" s="41"/>
      <c r="AC314" s="38"/>
      <c r="AD314" s="38"/>
      <c r="AE314" s="88" t="s">
        <v>203</v>
      </c>
      <c r="AF314" s="88" t="str">
        <f>IF(ISNA(VLOOKUP(E314,Tableau13[[SIRET]:[Statut de la mise en relation]],6,FALSE)),"",VLOOKUP(E314,Tableau13[[SIRET]:[Statut de la mise en relation]],6,FALSE))</f>
        <v/>
      </c>
      <c r="AG314" s="88"/>
      <c r="AH314" s="33"/>
      <c r="AI314" s="33"/>
      <c r="AJ314" s="33"/>
      <c r="AK314" s="39"/>
      <c r="AL314" s="39"/>
      <c r="AM314" s="40"/>
    </row>
    <row r="315" spans="1:39" ht="16.5" customHeight="1">
      <c r="A315" s="30">
        <v>45267</v>
      </c>
      <c r="B315" s="73" t="s">
        <v>2083</v>
      </c>
      <c r="C315" s="31" t="s">
        <v>2084</v>
      </c>
      <c r="D315" s="31" t="s">
        <v>1874</v>
      </c>
      <c r="E315" s="32">
        <v>82875630400022</v>
      </c>
      <c r="F315" s="33" t="s">
        <v>2085</v>
      </c>
      <c r="G315" s="50" t="s">
        <v>2086</v>
      </c>
      <c r="H315" s="35">
        <v>647381849</v>
      </c>
      <c r="I315" s="31" t="s">
        <v>932</v>
      </c>
      <c r="J315" s="31" t="s">
        <v>2087</v>
      </c>
      <c r="K315" s="33" t="s">
        <v>114</v>
      </c>
      <c r="L315" s="33"/>
      <c r="M315" s="41" t="s">
        <v>1234</v>
      </c>
      <c r="N315" s="42" t="str">
        <f>MID(J315,12,8)</f>
        <v xml:space="preserve">unknown </v>
      </c>
      <c r="O315" s="62" t="str">
        <f>IF(ISERROR(MID(J315,24+FIND("impact environnemental:",J315,1),3)),"",MID(J315,24+FIND("impact environnemental:",J315,1),3))</f>
        <v>oui</v>
      </c>
      <c r="P315" s="62" t="str">
        <f>IF(ISERROR(MID(J315,25+FIND("performance énergétique:",J315,1),3)),"",MID(J315,25+FIND("performance énergétique:",J315,1),3))</f>
        <v>oui</v>
      </c>
      <c r="Q315" s="62" t="str">
        <f>IF(ISERROR(MID(J315,20+FIND("consommation d'eau:",J315,1),3)),"",MID(J315,20+FIND("consommation d'eau:",J315,1),3))</f>
        <v>non</v>
      </c>
      <c r="R315" s="62" t="str">
        <f>IF(ISERROR(MID(J315,22+FIND("rénover mon bâtiment:",J315,1),3)),"",MID(J315,22+FIND("rénover mon bâtiment:",J315,1),3))</f>
        <v/>
      </c>
      <c r="S315" s="62" t="str">
        <f>IF(ISERROR(MID(J315,21+FIND("la mobilité durable:",J315,1),3)),"",MID(J315,21+FIND("la mobilité durable:",J315,1),3))</f>
        <v/>
      </c>
      <c r="T315" s="62" t="str">
        <f>IF(ISERROR(MID(J315,21+FIND("gestion des déchets:",J315,1),3)),"",MID(J315,21+FIND("gestion des déchets:",J315,1),3))</f>
        <v>non</v>
      </c>
      <c r="U315" s="62" t="str">
        <f>IF(ISERROR(MID(J315,17+FIND("l'écoconception:",J315,1),3)),"",MID(J315,17+FIND("l'écoconception:",J315,1),3))</f>
        <v>oui</v>
      </c>
      <c r="V315" s="62" t="str">
        <f>IF(ISERROR(MID(J315,20+FIND("former ou recruter:",J315,1),3)),"",MID(J315,20+FIND("former ou recruter:",J315,1),3))</f>
        <v/>
      </c>
      <c r="W315" s="93"/>
      <c r="X315" s="41"/>
      <c r="Y315" s="41"/>
      <c r="Z315" s="41" t="s">
        <v>1484</v>
      </c>
      <c r="AA315" s="41"/>
      <c r="AB315" s="41"/>
      <c r="AC315" s="43">
        <v>45271</v>
      </c>
      <c r="AD315" s="72" t="s">
        <v>2088</v>
      </c>
      <c r="AE315" s="88" t="s">
        <v>53</v>
      </c>
      <c r="AF315" s="88" t="str">
        <f>IF(ISNA(VLOOKUP(E315,Tableau13[[SIRET]:[Statut de la mise en relation]],6,FALSE)),"",VLOOKUP(E315,Tableau13[[SIRET]:[Statut de la mise en relation]],6,FALSE))</f>
        <v/>
      </c>
      <c r="AG315" s="88"/>
      <c r="AH315" s="33" t="s">
        <v>150</v>
      </c>
      <c r="AI315" s="33" t="s">
        <v>2089</v>
      </c>
      <c r="AJ315" s="33" t="s">
        <v>91</v>
      </c>
      <c r="AK315" s="39"/>
      <c r="AL315" s="39"/>
      <c r="AM315" s="40"/>
    </row>
    <row r="316" spans="1:39" ht="16.5" customHeight="1">
      <c r="A316" s="30">
        <v>45267</v>
      </c>
      <c r="B316" s="31" t="s">
        <v>2090</v>
      </c>
      <c r="C316" s="31" t="s">
        <v>2091</v>
      </c>
      <c r="D316" s="31" t="s">
        <v>2092</v>
      </c>
      <c r="E316" s="32">
        <v>82385607500028</v>
      </c>
      <c r="F316" s="33" t="s">
        <v>2093</v>
      </c>
      <c r="G316" s="50" t="s">
        <v>2094</v>
      </c>
      <c r="H316" s="35" t="s">
        <v>2095</v>
      </c>
      <c r="I316" s="31" t="s">
        <v>932</v>
      </c>
      <c r="J316" s="31" t="s">
        <v>2096</v>
      </c>
      <c r="K316" s="33" t="s">
        <v>114</v>
      </c>
      <c r="L316" s="33"/>
      <c r="M316" s="41" t="s">
        <v>1234</v>
      </c>
      <c r="N316" s="42" t="str">
        <f>MID(J316,12,8)</f>
        <v xml:space="preserve">unknown </v>
      </c>
      <c r="O316" s="62" t="str">
        <f>IF(ISERROR(MID(J316,24+FIND("impact environnemental:",J316,1),3)),"",MID(J316,24+FIND("impact environnemental:",J316,1),3))</f>
        <v>oui</v>
      </c>
      <c r="P316" s="62" t="str">
        <f>IF(ISERROR(MID(J316,25+FIND("performance énergétique:",J316,1),3)),"",MID(J316,25+FIND("performance énergétique:",J316,1),3))</f>
        <v>oui</v>
      </c>
      <c r="Q316" s="62" t="str">
        <f>IF(ISERROR(MID(J316,20+FIND("consommation d'eau:",J316,1),3)),"",MID(J316,20+FIND("consommation d'eau:",J316,1),3))</f>
        <v>non</v>
      </c>
      <c r="R316" s="62" t="str">
        <f>IF(ISERROR(MID(J316,22+FIND("rénover mon bâtiment:",J316,1),3)),"",MID(J316,22+FIND("rénover mon bâtiment:",J316,1),3))</f>
        <v/>
      </c>
      <c r="S316" s="62" t="str">
        <f>IF(ISERROR(MID(J316,21+FIND("la mobilité durable:",J316,1),3)),"",MID(J316,21+FIND("la mobilité durable:",J316,1),3))</f>
        <v/>
      </c>
      <c r="T316" s="62" t="str">
        <f>IF(ISERROR(MID(J316,21+FIND("gestion des déchets:",J316,1),3)),"",MID(J316,21+FIND("gestion des déchets:",J316,1),3))</f>
        <v>oui</v>
      </c>
      <c r="U316" s="62" t="str">
        <f>IF(ISERROR(MID(J316,17+FIND("l'écoconception:",J316,1),3)),"",MID(J316,17+FIND("l'écoconception:",J316,1),3))</f>
        <v>oui</v>
      </c>
      <c r="V316" s="62" t="str">
        <f>IF(ISERROR(MID(J316,20+FIND("former ou recruter:",J316,1),3)),"",MID(J316,20+FIND("former ou recruter:",J316,1),3))</f>
        <v/>
      </c>
      <c r="W316" s="93"/>
      <c r="X316" s="41"/>
      <c r="Y316" s="41"/>
      <c r="Z316" s="41" t="s">
        <v>661</v>
      </c>
      <c r="AA316" s="41" t="s">
        <v>2097</v>
      </c>
      <c r="AB316" s="41"/>
      <c r="AC316" s="43">
        <v>45267</v>
      </c>
      <c r="AD316" s="58" t="s">
        <v>778</v>
      </c>
      <c r="AE316" s="88" t="s">
        <v>53</v>
      </c>
      <c r="AF316" s="88" t="str">
        <f>IF(ISNA(VLOOKUP(E316,Tableau13[[SIRET]:[Statut de la mise en relation]],6,FALSE)),"",VLOOKUP(E316,Tableau13[[SIRET]:[Statut de la mise en relation]],6,FALSE))</f>
        <v>Refusé</v>
      </c>
      <c r="AG316" s="88"/>
      <c r="AH316" s="33" t="s">
        <v>150</v>
      </c>
      <c r="AI316" s="33" t="s">
        <v>2098</v>
      </c>
      <c r="AJ316" s="33" t="s">
        <v>91</v>
      </c>
      <c r="AK316" s="39"/>
      <c r="AL316" s="39"/>
      <c r="AM316" s="40"/>
    </row>
    <row r="317" spans="1:39" ht="16.5" customHeight="1">
      <c r="A317" s="30">
        <v>45267</v>
      </c>
      <c r="B317" s="31" t="s">
        <v>2099</v>
      </c>
      <c r="C317" s="31" t="s">
        <v>2100</v>
      </c>
      <c r="D317" s="31" t="s">
        <v>887</v>
      </c>
      <c r="E317" s="32">
        <v>38181962200014</v>
      </c>
      <c r="F317" s="33" t="s">
        <v>2101</v>
      </c>
      <c r="G317" s="50" t="s">
        <v>2102</v>
      </c>
      <c r="H317" s="35">
        <v>387517733</v>
      </c>
      <c r="I317" s="31" t="s">
        <v>932</v>
      </c>
      <c r="J317" s="31" t="s">
        <v>2103</v>
      </c>
      <c r="K317" s="33" t="s">
        <v>433</v>
      </c>
      <c r="L317" s="33"/>
      <c r="M317" s="41" t="s">
        <v>1234</v>
      </c>
      <c r="N317" s="42" t="str">
        <f>MID(J317,12,8)</f>
        <v xml:space="preserve">unknown </v>
      </c>
      <c r="O317" s="62" t="str">
        <f>IF(ISERROR(MID(J317,24+FIND("impact environnemental:",J317,1),3)),"",MID(J317,24+FIND("impact environnemental:",J317,1),3))</f>
        <v>oui</v>
      </c>
      <c r="P317" s="62" t="str">
        <f>IF(ISERROR(MID(J317,25+FIND("performance énergétique:",J317,1),3)),"",MID(J317,25+FIND("performance énergétique:",J317,1),3))</f>
        <v>non</v>
      </c>
      <c r="Q317" s="62" t="str">
        <f>IF(ISERROR(MID(J317,20+FIND("consommation d'eau:",J317,1),3)),"",MID(J317,20+FIND("consommation d'eau:",J317,1),3))</f>
        <v>non</v>
      </c>
      <c r="R317" s="62" t="str">
        <f>IF(ISERROR(MID(J317,22+FIND("rénover mon bâtiment:",J317,1),3)),"",MID(J317,22+FIND("rénover mon bâtiment:",J317,1),3))</f>
        <v/>
      </c>
      <c r="S317" s="62" t="str">
        <f>IF(ISERROR(MID(J317,21+FIND("la mobilité durable:",J317,1),3)),"",MID(J317,21+FIND("la mobilité durable:",J317,1),3))</f>
        <v/>
      </c>
      <c r="T317" s="62" t="str">
        <f>IF(ISERROR(MID(J317,21+FIND("gestion des déchets:",J317,1),3)),"",MID(J317,21+FIND("gestion des déchets:",J317,1),3))</f>
        <v>non</v>
      </c>
      <c r="U317" s="62" t="str">
        <f>IF(ISERROR(MID(J317,17+FIND("l'écoconception:",J317,1),3)),"",MID(J317,17+FIND("l'écoconception:",J317,1),3))</f>
        <v>oui</v>
      </c>
      <c r="V317" s="62" t="str">
        <f>IF(ISERROR(MID(J317,20+FIND("former ou recruter:",J317,1),3)),"",MID(J317,20+FIND("former ou recruter:",J317,1),3))</f>
        <v/>
      </c>
      <c r="W317" s="93"/>
      <c r="X317" s="41"/>
      <c r="Y317" s="41"/>
      <c r="Z317" s="41" t="s">
        <v>1491</v>
      </c>
      <c r="AA317" s="41"/>
      <c r="AB317" s="41"/>
      <c r="AC317" s="43">
        <v>45271</v>
      </c>
      <c r="AD317" s="72" t="s">
        <v>1001</v>
      </c>
      <c r="AE317" s="90" t="s">
        <v>73</v>
      </c>
      <c r="AF317" s="88" t="str">
        <f>IF(ISNA(VLOOKUP(E317,Tableau13[[SIRET]:[Statut de la mise en relation]],6,FALSE)),"",VLOOKUP(E317,Tableau13[[SIRET]:[Statut de la mise en relation]],6,FALSE))</f>
        <v>Aide proposée</v>
      </c>
      <c r="AG317" s="88"/>
      <c r="AH317" s="33"/>
      <c r="AI317" s="33"/>
      <c r="AJ317" s="33"/>
      <c r="AK317" s="39"/>
      <c r="AL317" s="39"/>
      <c r="AM317" s="40"/>
    </row>
    <row r="318" spans="1:39" ht="16.5" customHeight="1">
      <c r="A318" s="30">
        <v>45267</v>
      </c>
      <c r="B318" s="31" t="s">
        <v>2104</v>
      </c>
      <c r="C318" s="31" t="s">
        <v>2105</v>
      </c>
      <c r="D318" s="31" t="s">
        <v>2106</v>
      </c>
      <c r="E318" s="32">
        <v>89856132900019</v>
      </c>
      <c r="F318" s="33"/>
      <c r="G318" s="50" t="s">
        <v>2107</v>
      </c>
      <c r="H318" s="35">
        <v>681254778</v>
      </c>
      <c r="I318" s="31" t="s">
        <v>2108</v>
      </c>
      <c r="J318" s="31" t="s">
        <v>2109</v>
      </c>
      <c r="K318" s="33" t="s">
        <v>114</v>
      </c>
      <c r="L318" s="33"/>
      <c r="M318" s="41" t="s">
        <v>1132</v>
      </c>
      <c r="N318" s="42" t="str">
        <f>MID(J318,12,8)</f>
        <v xml:space="preserve">precise </v>
      </c>
      <c r="O318" s="62" t="str">
        <f>IF(ISERROR(MID(J318,24+FIND("impact environnemental:",J318,1),3)),"",MID(J318,24+FIND("impact environnemental:",J318,1),3))</f>
        <v>non</v>
      </c>
      <c r="P318" s="62" t="str">
        <f>IF(ISERROR(MID(J318,25+FIND("performance énergétique:",J318,1),3)),"",MID(J318,25+FIND("performance énergétique:",J318,1),3))</f>
        <v>non</v>
      </c>
      <c r="Q318" s="62" t="str">
        <f>IF(ISERROR(MID(J318,20+FIND("consommation d'eau:",J318,1),3)),"",MID(J318,20+FIND("consommation d'eau:",J318,1),3))</f>
        <v>oui</v>
      </c>
      <c r="R318" s="62" t="str">
        <f>IF(ISERROR(MID(J318,22+FIND("rénover mon bâtiment:",J318,1),3)),"",MID(J318,22+FIND("rénover mon bâtiment:",J318,1),3))</f>
        <v>non</v>
      </c>
      <c r="S318" s="62" t="str">
        <f>IF(ISERROR(MID(J318,21+FIND("la mobilité durable:",J318,1),3)),"",MID(J318,21+FIND("la mobilité durable:",J318,1),3))</f>
        <v>non</v>
      </c>
      <c r="T318" s="62" t="str">
        <f>IF(ISERROR(MID(J318,21+FIND("gestion des déchets:",J318,1),3)),"",MID(J318,21+FIND("gestion des déchets:",J318,1),3))</f>
        <v>non</v>
      </c>
      <c r="U318" s="62" t="str">
        <f>IF(ISERROR(MID(J318,17+FIND("l'écoconception:",J318,1),3)),"",MID(J318,17+FIND("l'écoconception:",J318,1),3))</f>
        <v>non</v>
      </c>
      <c r="V318" s="62" t="str">
        <f>IF(ISERROR(MID(J318,20+FIND("former ou recruter:",J318,1),3)),"",MID(J318,20+FIND("former ou recruter:",J318,1),3))</f>
        <v>non</v>
      </c>
      <c r="W318" s="63"/>
      <c r="X318" s="41"/>
      <c r="Y318" s="41"/>
      <c r="Z318" s="41"/>
      <c r="AA318" s="41"/>
      <c r="AB318" s="41"/>
      <c r="AC318" s="38"/>
      <c r="AD318" s="72" t="s">
        <v>1133</v>
      </c>
      <c r="AE318" s="90" t="s">
        <v>73</v>
      </c>
      <c r="AF318" s="88" t="str">
        <f>IF(ISNA(VLOOKUP(E318,Tableau13[[SIRET]:[Statut de la mise en relation]],6,FALSE)),"",VLOOKUP(E318,Tableau13[[SIRET]:[Statut de la mise en relation]],6,FALSE))</f>
        <v/>
      </c>
      <c r="AG318" s="88"/>
      <c r="AH318" s="33"/>
      <c r="AI318" s="33"/>
      <c r="AJ318" s="33"/>
      <c r="AK318" s="39"/>
      <c r="AL318" s="39"/>
      <c r="AM318" s="40"/>
    </row>
    <row r="319" spans="1:39" ht="16.5" customHeight="1">
      <c r="A319" s="30">
        <v>45267</v>
      </c>
      <c r="B319" s="31" t="s">
        <v>2110</v>
      </c>
      <c r="C319" s="31" t="s">
        <v>2111</v>
      </c>
      <c r="D319" s="31" t="s">
        <v>2112</v>
      </c>
      <c r="E319" s="32">
        <v>89008087200025</v>
      </c>
      <c r="F319" s="33"/>
      <c r="G319" s="50" t="s">
        <v>2113</v>
      </c>
      <c r="H319" s="35">
        <v>616470931</v>
      </c>
      <c r="I319" s="31" t="s">
        <v>2108</v>
      </c>
      <c r="J319" s="31" t="s">
        <v>2114</v>
      </c>
      <c r="K319" s="33" t="s">
        <v>114</v>
      </c>
      <c r="L319" s="33"/>
      <c r="M319" s="41" t="s">
        <v>1132</v>
      </c>
      <c r="N319" s="42" t="str">
        <f>MID(J319,12,8)</f>
        <v xml:space="preserve">precise </v>
      </c>
      <c r="O319" s="62" t="str">
        <f>IF(ISERROR(MID(J319,24+FIND("impact environnemental:",J319,1),3)),"",MID(J319,24+FIND("impact environnemental:",J319,1),3))</f>
        <v>non</v>
      </c>
      <c r="P319" s="62" t="str">
        <f>IF(ISERROR(MID(J319,25+FIND("performance énergétique:",J319,1),3)),"",MID(J319,25+FIND("performance énergétique:",J319,1),3))</f>
        <v>non</v>
      </c>
      <c r="Q319" s="62" t="str">
        <f>IF(ISERROR(MID(J319,20+FIND("consommation d'eau:",J319,1),3)),"",MID(J319,20+FIND("consommation d'eau:",J319,1),3))</f>
        <v>non</v>
      </c>
      <c r="R319" s="62" t="str">
        <f>IF(ISERROR(MID(J319,22+FIND("rénover mon bâtiment:",J319,1),3)),"",MID(J319,22+FIND("rénover mon bâtiment:",J319,1),3))</f>
        <v>oui</v>
      </c>
      <c r="S319" s="62" t="str">
        <f>IF(ISERROR(MID(J319,21+FIND("la mobilité durable:",J319,1),3)),"",MID(J319,21+FIND("la mobilité durable:",J319,1),3))</f>
        <v>non</v>
      </c>
      <c r="T319" s="62" t="str">
        <f>IF(ISERROR(MID(J319,21+FIND("gestion des déchets:",J319,1),3)),"",MID(J319,21+FIND("gestion des déchets:",J319,1),3))</f>
        <v>non</v>
      </c>
      <c r="U319" s="62" t="str">
        <f>IF(ISERROR(MID(J319,17+FIND("l'écoconception:",J319,1),3)),"",MID(J319,17+FIND("l'écoconception:",J319,1),3))</f>
        <v>non</v>
      </c>
      <c r="V319" s="62" t="str">
        <f>IF(ISERROR(MID(J319,20+FIND("former ou recruter:",J319,1),3)),"",MID(J319,20+FIND("former ou recruter:",J319,1),3))</f>
        <v>non</v>
      </c>
      <c r="W319" s="63"/>
      <c r="X319" s="41"/>
      <c r="Y319" s="41"/>
      <c r="Z319" s="41"/>
      <c r="AA319" s="41"/>
      <c r="AB319" s="41"/>
      <c r="AC319" s="38"/>
      <c r="AD319" s="72" t="s">
        <v>1133</v>
      </c>
      <c r="AE319" s="90" t="s">
        <v>73</v>
      </c>
      <c r="AF319" s="88" t="str">
        <f>IF(ISNA(VLOOKUP(E319,Tableau13[[SIRET]:[Statut de la mise en relation]],6,FALSE)),"",VLOOKUP(E319,Tableau13[[SIRET]:[Statut de la mise en relation]],6,FALSE))</f>
        <v/>
      </c>
      <c r="AG319" s="88"/>
      <c r="AH319" s="33"/>
      <c r="AI319" s="33"/>
      <c r="AJ319" s="33"/>
      <c r="AK319" s="39"/>
      <c r="AL319" s="39"/>
      <c r="AM319" s="40"/>
    </row>
    <row r="320" spans="1:39" ht="16.5" customHeight="1">
      <c r="A320" s="30">
        <v>45267</v>
      </c>
      <c r="B320" s="31" t="s">
        <v>2115</v>
      </c>
      <c r="C320" s="31" t="s">
        <v>2116</v>
      </c>
      <c r="D320" s="31" t="s">
        <v>2117</v>
      </c>
      <c r="E320" s="32"/>
      <c r="F320" s="33"/>
      <c r="G320" s="50" t="s">
        <v>2118</v>
      </c>
      <c r="H320" s="35">
        <v>662308785</v>
      </c>
      <c r="I320" s="31" t="s">
        <v>2119</v>
      </c>
      <c r="J320" s="31" t="s">
        <v>2120</v>
      </c>
      <c r="K320" s="33" t="s">
        <v>55</v>
      </c>
      <c r="L320" s="33"/>
      <c r="M320" s="41" t="s">
        <v>701</v>
      </c>
      <c r="N320" s="42" t="str">
        <f>MID(J320,12,8)</f>
        <v xml:space="preserve">unknown </v>
      </c>
      <c r="O320" s="62" t="str">
        <f>IF(ISERROR(MID(J320,24+FIND("impact environnemental:",J320,1),3)),"",MID(J320,24+FIND("impact environnemental:",J320,1),3))</f>
        <v>oui</v>
      </c>
      <c r="P320" s="62" t="str">
        <f>IF(ISERROR(MID(J320,25+FIND("performance énergétique:",J320,1),3)),"",MID(J320,25+FIND("performance énergétique:",J320,1),3))</f>
        <v>oui</v>
      </c>
      <c r="Q320" s="62" t="str">
        <f>IF(ISERROR(MID(J320,20+FIND("consommation d'eau:",J320,1),3)),"",MID(J320,20+FIND("consommation d'eau:",J320,1),3))</f>
        <v>non</v>
      </c>
      <c r="R320" s="62" t="str">
        <f>IF(ISERROR(MID(J320,22+FIND("rénover mon bâtiment:",J320,1),3)),"",MID(J320,22+FIND("rénover mon bâtiment:",J320,1),3))</f>
        <v/>
      </c>
      <c r="S320" s="62" t="str">
        <f>IF(ISERROR(MID(J320,21+FIND("la mobilité durable:",J320,1),3)),"",MID(J320,21+FIND("la mobilité durable:",J320,1),3))</f>
        <v/>
      </c>
      <c r="T320" s="62" t="str">
        <f>IF(ISERROR(MID(J320,21+FIND("gestion des déchets:",J320,1),3)),"",MID(J320,21+FIND("gestion des déchets:",J320,1),3))</f>
        <v>oui</v>
      </c>
      <c r="U320" s="62" t="str">
        <f>IF(ISERROR(MID(J320,17+FIND("l'écoconception:",J320,1),3)),"",MID(J320,17+FIND("l'écoconception:",J320,1),3))</f>
        <v>oui</v>
      </c>
      <c r="V320" s="62" t="str">
        <f>IF(ISERROR(MID(J320,20+FIND("former ou recruter:",J320,1),3)),"",MID(J320,20+FIND("former ou recruter:",J320,1),3))</f>
        <v/>
      </c>
      <c r="W320" s="93"/>
      <c r="X320" s="41"/>
      <c r="Y320" s="41"/>
      <c r="Z320" s="41"/>
      <c r="AA320" s="41"/>
      <c r="AB320" s="41"/>
      <c r="AC320" s="38"/>
      <c r="AD320" s="38"/>
      <c r="AE320" s="88" t="s">
        <v>203</v>
      </c>
      <c r="AF320" s="88" t="str">
        <f>IF(ISNA(VLOOKUP(E320,Tableau13[[SIRET]:[Statut de la mise en relation]],6,FALSE)),"",VLOOKUP(E320,Tableau13[[SIRET]:[Statut de la mise en relation]],6,FALSE))</f>
        <v/>
      </c>
      <c r="AG320" s="88"/>
      <c r="AH320" s="33"/>
      <c r="AI320" s="33"/>
      <c r="AJ320" s="33"/>
      <c r="AK320" s="39"/>
      <c r="AL320" s="39"/>
      <c r="AM320" s="40"/>
    </row>
    <row r="321" spans="1:39" ht="16.5" customHeight="1">
      <c r="A321" s="30">
        <v>45267</v>
      </c>
      <c r="B321" s="73" t="s">
        <v>2121</v>
      </c>
      <c r="C321" s="31" t="s">
        <v>2091</v>
      </c>
      <c r="D321" s="31" t="s">
        <v>697</v>
      </c>
      <c r="E321" s="32">
        <v>82385607500028</v>
      </c>
      <c r="F321" s="33"/>
      <c r="G321" s="50" t="s">
        <v>2122</v>
      </c>
      <c r="H321" s="35">
        <v>470079435</v>
      </c>
      <c r="I321" s="31" t="s">
        <v>113</v>
      </c>
      <c r="J321" s="31" t="s">
        <v>2096</v>
      </c>
      <c r="K321" s="33" t="s">
        <v>114</v>
      </c>
      <c r="L321" s="33"/>
      <c r="M321" s="41" t="s">
        <v>1243</v>
      </c>
      <c r="N321" s="42" t="str">
        <f>MID(J321,12,8)</f>
        <v xml:space="preserve">unknown </v>
      </c>
      <c r="O321" s="62" t="str">
        <f>IF(ISERROR(MID(J321,24+FIND("impact environnemental:",J321,1),3)),"",MID(J321,24+FIND("impact environnemental:",J321,1),3))</f>
        <v>oui</v>
      </c>
      <c r="P321" s="62" t="str">
        <f>IF(ISERROR(MID(J321,25+FIND("performance énergétique:",J321,1),3)),"",MID(J321,25+FIND("performance énergétique:",J321,1),3))</f>
        <v>oui</v>
      </c>
      <c r="Q321" s="62" t="str">
        <f>IF(ISERROR(MID(J321,20+FIND("consommation d'eau:",J321,1),3)),"",MID(J321,20+FIND("consommation d'eau:",J321,1),3))</f>
        <v>non</v>
      </c>
      <c r="R321" s="62" t="str">
        <f>IF(ISERROR(MID(J321,22+FIND("rénover mon bâtiment:",J321,1),3)),"",MID(J321,22+FIND("rénover mon bâtiment:",J321,1),3))</f>
        <v/>
      </c>
      <c r="S321" s="62" t="str">
        <f>IF(ISERROR(MID(J321,21+FIND("la mobilité durable:",J321,1),3)),"",MID(J321,21+FIND("la mobilité durable:",J321,1),3))</f>
        <v/>
      </c>
      <c r="T321" s="62" t="str">
        <f>IF(ISERROR(MID(J321,21+FIND("gestion des déchets:",J321,1),3)),"",MID(J321,21+FIND("gestion des déchets:",J321,1),3))</f>
        <v>oui</v>
      </c>
      <c r="U321" s="62" t="str">
        <f>IF(ISERROR(MID(J321,17+FIND("l'écoconception:",J321,1),3)),"",MID(J321,17+FIND("l'écoconception:",J321,1),3))</f>
        <v>oui</v>
      </c>
      <c r="V321" s="62" t="str">
        <f>IF(ISERROR(MID(J321,20+FIND("former ou recruter:",J321,1),3)),"",MID(J321,20+FIND("former ou recruter:",J321,1),3))</f>
        <v/>
      </c>
      <c r="W321" s="93"/>
      <c r="X321" s="41"/>
      <c r="Y321" s="41"/>
      <c r="Z321" s="41" t="s">
        <v>2123</v>
      </c>
      <c r="AA321" s="41" t="s">
        <v>2124</v>
      </c>
      <c r="AB321" s="41"/>
      <c r="AC321" s="43">
        <v>45268</v>
      </c>
      <c r="AD321" s="38" t="s">
        <v>2125</v>
      </c>
      <c r="AE321" s="88" t="s">
        <v>673</v>
      </c>
      <c r="AF321" s="88" t="str">
        <f>IF(ISNA(VLOOKUP(E321,Tableau13[[SIRET]:[Statut de la mise en relation]],6,FALSE)),"",VLOOKUP(E321,Tableau13[[SIRET]:[Statut de la mise en relation]],6,FALSE))</f>
        <v>Refusé</v>
      </c>
      <c r="AG321" s="88"/>
      <c r="AH321" s="33"/>
      <c r="AI321" s="33"/>
      <c r="AJ321" s="33"/>
      <c r="AK321" s="39"/>
      <c r="AL321" s="39"/>
      <c r="AM321" s="40"/>
    </row>
    <row r="322" spans="1:39" ht="16.5" customHeight="1">
      <c r="A322" s="30">
        <v>45267</v>
      </c>
      <c r="B322" s="31" t="s">
        <v>2126</v>
      </c>
      <c r="C322" s="31" t="s">
        <v>2127</v>
      </c>
      <c r="D322" s="31" t="s">
        <v>2128</v>
      </c>
      <c r="E322" s="32">
        <v>80295484200018</v>
      </c>
      <c r="F322" s="33" t="s">
        <v>2129</v>
      </c>
      <c r="G322" s="50" t="s">
        <v>2130</v>
      </c>
      <c r="H322" s="35">
        <v>610012299</v>
      </c>
      <c r="I322" s="31" t="s">
        <v>113</v>
      </c>
      <c r="J322" s="31" t="s">
        <v>2131</v>
      </c>
      <c r="K322" s="33" t="s">
        <v>114</v>
      </c>
      <c r="L322" s="33"/>
      <c r="M322" s="41" t="s">
        <v>1243</v>
      </c>
      <c r="N322" s="42" t="str">
        <f>MID(J322,12,8)</f>
        <v xml:space="preserve">precise </v>
      </c>
      <c r="O322" s="62" t="str">
        <f>IF(ISERROR(MID(J322,24+FIND("impact environnemental:",J322,1),3)),"",MID(J322,24+FIND("impact environnemental:",J322,1),3))</f>
        <v>non</v>
      </c>
      <c r="P322" s="62" t="str">
        <f>IF(ISERROR(MID(J322,25+FIND("performance énergétique:",J322,1),3)),"",MID(J322,25+FIND("performance énergétique:",J322,1),3))</f>
        <v>non</v>
      </c>
      <c r="Q322" s="62" t="str">
        <f>IF(ISERROR(MID(J322,20+FIND("consommation d'eau:",J322,1),3)),"",MID(J322,20+FIND("consommation d'eau:",J322,1),3))</f>
        <v>oui</v>
      </c>
      <c r="R322" s="62" t="str">
        <f>IF(ISERROR(MID(J322,22+FIND("rénover mon bâtiment:",J322,1),3)),"",MID(J322,22+FIND("rénover mon bâtiment:",J322,1),3))</f>
        <v>non</v>
      </c>
      <c r="S322" s="62" t="str">
        <f>IF(ISERROR(MID(J322,21+FIND("la mobilité durable:",J322,1),3)),"",MID(J322,21+FIND("la mobilité durable:",J322,1),3))</f>
        <v>non</v>
      </c>
      <c r="T322" s="62" t="str">
        <f>IF(ISERROR(MID(J322,21+FIND("gestion des déchets:",J322,1),3)),"",MID(J322,21+FIND("gestion des déchets:",J322,1),3))</f>
        <v>non</v>
      </c>
      <c r="U322" s="62" t="str">
        <f>IF(ISERROR(MID(J322,17+FIND("l'écoconception:",J322,1),3)),"",MID(J322,17+FIND("l'écoconception:",J322,1),3))</f>
        <v>non</v>
      </c>
      <c r="V322" s="62" t="str">
        <f>IF(ISERROR(MID(J322,20+FIND("former ou recruter:",J322,1),3)),"",MID(J322,20+FIND("former ou recruter:",J322,1),3))</f>
        <v>non</v>
      </c>
      <c r="W322" s="93"/>
      <c r="X322" s="41"/>
      <c r="Y322" s="41"/>
      <c r="Z322" s="41" t="s">
        <v>2132</v>
      </c>
      <c r="AA322" s="41"/>
      <c r="AB322" s="41" t="s">
        <v>2133</v>
      </c>
      <c r="AC322" s="43">
        <v>45272</v>
      </c>
      <c r="AD322" s="44" t="s">
        <v>41</v>
      </c>
      <c r="AE322" s="88" t="s">
        <v>41</v>
      </c>
      <c r="AF322" s="88" t="str">
        <f>IF(ISNA(VLOOKUP(E322,Tableau13[[SIRET]:[Statut de la mise en relation]],6,FALSE)),"",VLOOKUP(E322,Tableau13[[SIRET]:[Statut de la mise en relation]],6,FALSE))</f>
        <v>Aide proposée</v>
      </c>
      <c r="AG322" s="88"/>
      <c r="AH322" s="33" t="s">
        <v>42</v>
      </c>
      <c r="AI322" s="33" t="s">
        <v>2134</v>
      </c>
      <c r="AJ322" s="33" t="s">
        <v>307</v>
      </c>
      <c r="AK322" s="39" t="s">
        <v>1312</v>
      </c>
      <c r="AL322" s="39"/>
      <c r="AM322" s="40"/>
    </row>
    <row r="323" spans="1:39" ht="16.5" customHeight="1">
      <c r="A323" s="30">
        <v>45267</v>
      </c>
      <c r="B323" s="31" t="s">
        <v>2135</v>
      </c>
      <c r="C323" s="31" t="s">
        <v>2136</v>
      </c>
      <c r="D323" s="31" t="s">
        <v>527</v>
      </c>
      <c r="E323" s="32">
        <v>91328283600018</v>
      </c>
      <c r="F323" s="33" t="s">
        <v>2137</v>
      </c>
      <c r="G323" s="50" t="s">
        <v>2138</v>
      </c>
      <c r="H323" s="35">
        <v>780984937</v>
      </c>
      <c r="I323" s="31" t="s">
        <v>113</v>
      </c>
      <c r="J323" s="31" t="s">
        <v>2139</v>
      </c>
      <c r="K323" s="33" t="s">
        <v>114</v>
      </c>
      <c r="L323" s="33"/>
      <c r="M323" s="41" t="s">
        <v>1243</v>
      </c>
      <c r="N323" s="42" t="str">
        <f>MID(J323,12,8)</f>
        <v xml:space="preserve">unknown </v>
      </c>
      <c r="O323" s="62" t="str">
        <f>IF(ISERROR(MID(J323,24+FIND("impact environnemental:",J323,1),3)),"",MID(J323,24+FIND("impact environnemental:",J323,1),3))</f>
        <v>oui</v>
      </c>
      <c r="P323" s="62" t="str">
        <f>IF(ISERROR(MID(J323,25+FIND("performance énergétique:",J323,1),3)),"",MID(J323,25+FIND("performance énergétique:",J323,1),3))</f>
        <v>oui</v>
      </c>
      <c r="Q323" s="62" t="str">
        <f>IF(ISERROR(MID(J323,20+FIND("consommation d'eau:",J323,1),3)),"",MID(J323,20+FIND("consommation d'eau:",J323,1),3))</f>
        <v>non</v>
      </c>
      <c r="R323" s="62" t="str">
        <f>IF(ISERROR(MID(J323,22+FIND("rénover mon bâtiment:",J323,1),3)),"",MID(J323,22+FIND("rénover mon bâtiment:",J323,1),3))</f>
        <v/>
      </c>
      <c r="S323" s="62" t="str">
        <f>IF(ISERROR(MID(J323,21+FIND("la mobilité durable:",J323,1),3)),"",MID(J323,21+FIND("la mobilité durable:",J323,1),3))</f>
        <v/>
      </c>
      <c r="T323" s="62" t="str">
        <f>IF(ISERROR(MID(J323,21+FIND("gestion des déchets:",J323,1),3)),"",MID(J323,21+FIND("gestion des déchets:",J323,1),3))</f>
        <v>oui</v>
      </c>
      <c r="U323" s="62" t="str">
        <f>IF(ISERROR(MID(J323,17+FIND("l'écoconception:",J323,1),3)),"",MID(J323,17+FIND("l'écoconception:",J323,1),3))</f>
        <v>oui</v>
      </c>
      <c r="V323" s="62" t="str">
        <f>IF(ISERROR(MID(J323,20+FIND("former ou recruter:",J323,1),3)),"",MID(J323,20+FIND("former ou recruter:",J323,1),3))</f>
        <v/>
      </c>
      <c r="W323" s="93"/>
      <c r="X323" s="41"/>
      <c r="Y323" s="41"/>
      <c r="Z323" s="41" t="s">
        <v>2140</v>
      </c>
      <c r="AA323" s="41"/>
      <c r="AB323" s="41"/>
      <c r="AC323" s="43">
        <v>45272</v>
      </c>
      <c r="AD323" s="44" t="s">
        <v>41</v>
      </c>
      <c r="AE323" s="88" t="s">
        <v>41</v>
      </c>
      <c r="AF323" s="88" t="str">
        <f>IF(ISNA(VLOOKUP(E323,Tableau13[[SIRET]:[Statut de la mise en relation]],6,FALSE)),"",VLOOKUP(E323,Tableau13[[SIRET]:[Statut de la mise en relation]],6,FALSE))</f>
        <v>Aide proposée</v>
      </c>
      <c r="AG323" s="88"/>
      <c r="AH323" s="33" t="s">
        <v>2141</v>
      </c>
      <c r="AI323" s="33" t="s">
        <v>2142</v>
      </c>
      <c r="AJ323" s="33" t="s">
        <v>91</v>
      </c>
      <c r="AK323" s="39" t="s">
        <v>2143</v>
      </c>
      <c r="AL323" s="39"/>
      <c r="AM323" s="40"/>
    </row>
    <row r="324" spans="1:39" ht="16.5" customHeight="1">
      <c r="A324" s="30">
        <v>45267</v>
      </c>
      <c r="B324" s="31" t="s">
        <v>2144</v>
      </c>
      <c r="C324" s="31" t="s">
        <v>2145</v>
      </c>
      <c r="D324" s="31" t="s">
        <v>1819</v>
      </c>
      <c r="E324" s="32">
        <v>43799400700031</v>
      </c>
      <c r="F324" s="33" t="s">
        <v>2146</v>
      </c>
      <c r="G324" s="50" t="s">
        <v>2147</v>
      </c>
      <c r="H324" s="35">
        <v>615081169</v>
      </c>
      <c r="I324" s="31" t="s">
        <v>113</v>
      </c>
      <c r="J324" s="31" t="s">
        <v>2148</v>
      </c>
      <c r="K324" s="33" t="s">
        <v>114</v>
      </c>
      <c r="L324" s="33"/>
      <c r="M324" s="41" t="s">
        <v>1243</v>
      </c>
      <c r="N324" s="42" t="str">
        <f>MID(J324,12,8)</f>
        <v xml:space="preserve">precise </v>
      </c>
      <c r="O324" s="62" t="str">
        <f>IF(ISERROR(MID(J324,24+FIND("impact environnemental:",J324,1),3)),"",MID(J324,24+FIND("impact environnemental:",J324,1),3))</f>
        <v>oui</v>
      </c>
      <c r="P324" s="62" t="str">
        <f>IF(ISERROR(MID(J324,25+FIND("performance énergétique:",J324,1),3)),"",MID(J324,25+FIND("performance énergétique:",J324,1),3))</f>
        <v>non</v>
      </c>
      <c r="Q324" s="62" t="str">
        <f>IF(ISERROR(MID(J324,20+FIND("consommation d'eau:",J324,1),3)),"",MID(J324,20+FIND("consommation d'eau:",J324,1),3))</f>
        <v>non</v>
      </c>
      <c r="R324" s="62" t="str">
        <f>IF(ISERROR(MID(J324,22+FIND("rénover mon bâtiment:",J324,1),3)),"",MID(J324,22+FIND("rénover mon bâtiment:",J324,1),3))</f>
        <v>non</v>
      </c>
      <c r="S324" s="62" t="str">
        <f>IF(ISERROR(MID(J324,21+FIND("la mobilité durable:",J324,1),3)),"",MID(J324,21+FIND("la mobilité durable:",J324,1),3))</f>
        <v>non</v>
      </c>
      <c r="T324" s="62" t="str">
        <f>IF(ISERROR(MID(J324,21+FIND("gestion des déchets:",J324,1),3)),"",MID(J324,21+FIND("gestion des déchets:",J324,1),3))</f>
        <v>non</v>
      </c>
      <c r="U324" s="62" t="str">
        <f>IF(ISERROR(MID(J324,17+FIND("l'écoconception:",J324,1),3)),"",MID(J324,17+FIND("l'écoconception:",J324,1),3))</f>
        <v>non</v>
      </c>
      <c r="V324" s="62" t="str">
        <f>IF(ISERROR(MID(J324,20+FIND("former ou recruter:",J324,1),3)),"",MID(J324,20+FIND("former ou recruter:",J324,1),3))</f>
        <v>non</v>
      </c>
      <c r="W324" s="93"/>
      <c r="X324" s="41"/>
      <c r="Y324" s="41"/>
      <c r="Z324" s="41" t="s">
        <v>2149</v>
      </c>
      <c r="AA324" s="41"/>
      <c r="AB324" s="41"/>
      <c r="AC324" s="43">
        <v>45272</v>
      </c>
      <c r="AD324" s="59" t="s">
        <v>235</v>
      </c>
      <c r="AE324" s="88" t="s">
        <v>53</v>
      </c>
      <c r="AF324" s="88" t="str">
        <f>IF(ISNA(VLOOKUP(E324,Tableau13[[SIRET]:[Statut de la mise en relation]],6,FALSE)),"",VLOOKUP(E324,Tableau13[[SIRET]:[Statut de la mise en relation]],6,FALSE))</f>
        <v>Pas d’aide</v>
      </c>
      <c r="AG324" s="88"/>
      <c r="AH324" s="33" t="s">
        <v>2141</v>
      </c>
      <c r="AI324" s="33" t="s">
        <v>2150</v>
      </c>
      <c r="AJ324" s="33" t="s">
        <v>91</v>
      </c>
      <c r="AK324" s="40" t="s">
        <v>2151</v>
      </c>
      <c r="AL324" s="39"/>
      <c r="AM324" s="40"/>
    </row>
    <row r="325" spans="1:39" ht="16.5" customHeight="1">
      <c r="A325" s="30">
        <v>45267</v>
      </c>
      <c r="B325" s="31" t="s">
        <v>2152</v>
      </c>
      <c r="C325" s="31" t="s">
        <v>2153</v>
      </c>
      <c r="D325" s="31" t="s">
        <v>697</v>
      </c>
      <c r="E325" s="32">
        <v>49231366300030</v>
      </c>
      <c r="F325" s="33" t="s">
        <v>2154</v>
      </c>
      <c r="G325" s="50" t="s">
        <v>2155</v>
      </c>
      <c r="H325" s="35">
        <v>33670117199</v>
      </c>
      <c r="I325" s="31" t="s">
        <v>113</v>
      </c>
      <c r="J325" s="31" t="s">
        <v>2156</v>
      </c>
      <c r="K325" s="33" t="s">
        <v>114</v>
      </c>
      <c r="L325" s="33"/>
      <c r="M325" s="41" t="s">
        <v>1243</v>
      </c>
      <c r="N325" s="42" t="str">
        <f>MID(J325,12,8)</f>
        <v xml:space="preserve">precise </v>
      </c>
      <c r="O325" s="62" t="str">
        <f>IF(ISERROR(MID(J325,24+FIND("impact environnemental:",J325,1),3)),"",MID(J325,24+FIND("impact environnemental:",J325,1),3))</f>
        <v>non</v>
      </c>
      <c r="P325" s="62" t="str">
        <f>IF(ISERROR(MID(J325,25+FIND("performance énergétique:",J325,1),3)),"",MID(J325,25+FIND("performance énergétique:",J325,1),3))</f>
        <v>oui</v>
      </c>
      <c r="Q325" s="62" t="str">
        <f>IF(ISERROR(MID(J325,20+FIND("consommation d'eau:",J325,1),3)),"",MID(J325,20+FIND("consommation d'eau:",J325,1),3))</f>
        <v>non</v>
      </c>
      <c r="R325" s="62" t="str">
        <f>IF(ISERROR(MID(J325,22+FIND("rénover mon bâtiment:",J325,1),3)),"",MID(J325,22+FIND("rénover mon bâtiment:",J325,1),3))</f>
        <v>non</v>
      </c>
      <c r="S325" s="62" t="str">
        <f>IF(ISERROR(MID(J325,21+FIND("la mobilité durable:",J325,1),3)),"",MID(J325,21+FIND("la mobilité durable:",J325,1),3))</f>
        <v>non</v>
      </c>
      <c r="T325" s="62" t="str">
        <f>IF(ISERROR(MID(J325,21+FIND("gestion des déchets:",J325,1),3)),"",MID(J325,21+FIND("gestion des déchets:",J325,1),3))</f>
        <v>non</v>
      </c>
      <c r="U325" s="62" t="str">
        <f>IF(ISERROR(MID(J325,17+FIND("l'écoconception:",J325,1),3)),"",MID(J325,17+FIND("l'écoconception:",J325,1),3))</f>
        <v>non</v>
      </c>
      <c r="V325" s="62" t="str">
        <f>IF(ISERROR(MID(J325,20+FIND("former ou recruter:",J325,1),3)),"",MID(J325,20+FIND("former ou recruter:",J325,1),3))</f>
        <v>non</v>
      </c>
      <c r="W325" s="93"/>
      <c r="X325" s="41"/>
      <c r="Y325" s="41"/>
      <c r="Z325" s="41" t="s">
        <v>2157</v>
      </c>
      <c r="AA325" s="41"/>
      <c r="AB325" s="41"/>
      <c r="AC325" s="43">
        <v>45272</v>
      </c>
      <c r="AD325" s="44" t="s">
        <v>72</v>
      </c>
      <c r="AE325" s="90" t="s">
        <v>73</v>
      </c>
      <c r="AF325" s="88" t="str">
        <f>IF(ISNA(VLOOKUP(E325,Tableau13[[SIRET]:[Statut de la mise en relation]],6,FALSE)),"",VLOOKUP(E325,Tableau13[[SIRET]:[Statut de la mise en relation]],6,FALSE))</f>
        <v/>
      </c>
      <c r="AG325" s="88"/>
      <c r="AH325" s="33" t="s">
        <v>150</v>
      </c>
      <c r="AI325" s="33" t="s">
        <v>2158</v>
      </c>
      <c r="AJ325" s="33" t="s">
        <v>91</v>
      </c>
      <c r="AK325" s="39" t="s">
        <v>1312</v>
      </c>
      <c r="AL325" s="39"/>
      <c r="AM325" s="40"/>
    </row>
    <row r="326" spans="1:39" ht="16.5" customHeight="1">
      <c r="A326" s="30">
        <v>45267</v>
      </c>
      <c r="B326" s="31" t="s">
        <v>2159</v>
      </c>
      <c r="C326" s="31" t="s">
        <v>2160</v>
      </c>
      <c r="D326" s="31" t="s">
        <v>2161</v>
      </c>
      <c r="E326" s="32">
        <v>83918196300027</v>
      </c>
      <c r="F326" s="33"/>
      <c r="G326" s="50" t="s">
        <v>2162</v>
      </c>
      <c r="H326" s="35">
        <v>624498692</v>
      </c>
      <c r="I326" s="31" t="s">
        <v>113</v>
      </c>
      <c r="J326" s="31" t="s">
        <v>2163</v>
      </c>
      <c r="K326" s="33" t="s">
        <v>114</v>
      </c>
      <c r="L326" s="33"/>
      <c r="M326" s="41" t="s">
        <v>1132</v>
      </c>
      <c r="N326" s="42" t="str">
        <f>MID(J326,12,8)</f>
        <v xml:space="preserve">unknown </v>
      </c>
      <c r="O326" s="62" t="str">
        <f>IF(ISERROR(MID(J326,24+FIND("impact environnemental:",J326,1),3)),"",MID(J326,24+FIND("impact environnemental:",J326,1),3))</f>
        <v>oui</v>
      </c>
      <c r="P326" s="62" t="str">
        <f>IF(ISERROR(MID(J326,25+FIND("performance énergétique:",J326,1),3)),"",MID(J326,25+FIND("performance énergétique:",J326,1),3))</f>
        <v>non</v>
      </c>
      <c r="Q326" s="62" t="str">
        <f>IF(ISERROR(MID(J326,20+FIND("consommation d'eau:",J326,1),3)),"",MID(J326,20+FIND("consommation d'eau:",J326,1),3))</f>
        <v>non</v>
      </c>
      <c r="R326" s="62" t="str">
        <f>IF(ISERROR(MID(J326,22+FIND("rénover mon bâtiment:",J326,1),3)),"",MID(J326,22+FIND("rénover mon bâtiment:",J326,1),3))</f>
        <v/>
      </c>
      <c r="S326" s="62" t="str">
        <f>IF(ISERROR(MID(J326,21+FIND("la mobilité durable:",J326,1),3)),"",MID(J326,21+FIND("la mobilité durable:",J326,1),3))</f>
        <v/>
      </c>
      <c r="T326" s="62" t="str">
        <f>IF(ISERROR(MID(J326,21+FIND("gestion des déchets:",J326,1),3)),"",MID(J326,21+FIND("gestion des déchets:",J326,1),3))</f>
        <v>oui</v>
      </c>
      <c r="U326" s="62" t="str">
        <f>IF(ISERROR(MID(J326,17+FIND("l'écoconception:",J326,1),3)),"",MID(J326,17+FIND("l'écoconception:",J326,1),3))</f>
        <v>oui</v>
      </c>
      <c r="V326" s="62" t="str">
        <f>IF(ISERROR(MID(J326,20+FIND("former ou recruter:",J326,1),3)),"",MID(J326,20+FIND("former ou recruter:",J326,1),3))</f>
        <v/>
      </c>
      <c r="W326" s="93"/>
      <c r="X326" s="41"/>
      <c r="Y326" s="41"/>
      <c r="Z326" s="41"/>
      <c r="AA326" s="41"/>
      <c r="AB326" s="41"/>
      <c r="AC326" s="38"/>
      <c r="AD326" s="72" t="s">
        <v>1133</v>
      </c>
      <c r="AE326" s="90" t="s">
        <v>73</v>
      </c>
      <c r="AF326" s="88" t="str">
        <f>IF(ISNA(VLOOKUP(E326,Tableau13[[SIRET]:[Statut de la mise en relation]],6,FALSE)),"",VLOOKUP(E326,Tableau13[[SIRET]:[Statut de la mise en relation]],6,FALSE))</f>
        <v/>
      </c>
      <c r="AG326" s="88"/>
      <c r="AH326" s="33"/>
      <c r="AI326" s="33"/>
      <c r="AJ326" s="33"/>
      <c r="AK326" s="39"/>
      <c r="AL326" s="39"/>
      <c r="AM326" s="40"/>
    </row>
    <row r="327" spans="1:39" ht="16.5" customHeight="1">
      <c r="A327" s="30">
        <v>45267</v>
      </c>
      <c r="B327" s="73" t="s">
        <v>2164</v>
      </c>
      <c r="C327" s="31" t="s">
        <v>2165</v>
      </c>
      <c r="D327" s="31" t="s">
        <v>2166</v>
      </c>
      <c r="E327" s="32">
        <v>53532297800029</v>
      </c>
      <c r="F327" s="33"/>
      <c r="G327" s="50" t="s">
        <v>2167</v>
      </c>
      <c r="H327" s="35">
        <v>686276029</v>
      </c>
      <c r="I327" s="31" t="s">
        <v>113</v>
      </c>
      <c r="J327" s="31" t="s">
        <v>2168</v>
      </c>
      <c r="K327" s="33" t="s">
        <v>114</v>
      </c>
      <c r="L327" s="33"/>
      <c r="M327" s="41" t="s">
        <v>1132</v>
      </c>
      <c r="N327" s="42" t="str">
        <f>MID(J327,12,8)</f>
        <v xml:space="preserve">unknown </v>
      </c>
      <c r="O327" s="62" t="str">
        <f>IF(ISERROR(MID(J327,24+FIND("impact environnemental:",J327,1),3)),"",MID(J327,24+FIND("impact environnemental:",J327,1),3))</f>
        <v>non</v>
      </c>
      <c r="P327" s="62" t="str">
        <f>IF(ISERROR(MID(J327,25+FIND("performance énergétique:",J327,1),3)),"",MID(J327,25+FIND("performance énergétique:",J327,1),3))</f>
        <v>oui</v>
      </c>
      <c r="Q327" s="62" t="str">
        <f>IF(ISERROR(MID(J327,20+FIND("consommation d'eau:",J327,1),3)),"",MID(J327,20+FIND("consommation d'eau:",J327,1),3))</f>
        <v>non</v>
      </c>
      <c r="R327" s="62" t="str">
        <f>IF(ISERROR(MID(J327,22+FIND("rénover mon bâtiment:",J327,1),3)),"",MID(J327,22+FIND("rénover mon bâtiment:",J327,1),3))</f>
        <v/>
      </c>
      <c r="S327" s="62" t="str">
        <f>IF(ISERROR(MID(J327,21+FIND("la mobilité durable:",J327,1),3)),"",MID(J327,21+FIND("la mobilité durable:",J327,1),3))</f>
        <v/>
      </c>
      <c r="T327" s="62" t="str">
        <f>IF(ISERROR(MID(J327,21+FIND("gestion des déchets:",J327,1),3)),"",MID(J327,21+FIND("gestion des déchets:",J327,1),3))</f>
        <v>non</v>
      </c>
      <c r="U327" s="62" t="str">
        <f>IF(ISERROR(MID(J327,17+FIND("l'écoconception:",J327,1),3)),"",MID(J327,17+FIND("l'écoconception:",J327,1),3))</f>
        <v>oui</v>
      </c>
      <c r="V327" s="62" t="str">
        <f>IF(ISERROR(MID(J327,20+FIND("former ou recruter:",J327,1),3)),"",MID(J327,20+FIND("former ou recruter:",J327,1),3))</f>
        <v/>
      </c>
      <c r="W327" s="93"/>
      <c r="X327" s="41"/>
      <c r="Y327" s="41"/>
      <c r="Z327" s="41"/>
      <c r="AA327" s="41"/>
      <c r="AB327" s="41"/>
      <c r="AC327" s="38"/>
      <c r="AD327" s="72" t="s">
        <v>1133</v>
      </c>
      <c r="AE327" s="90" t="s">
        <v>73</v>
      </c>
      <c r="AF327" s="88" t="str">
        <f>IF(ISNA(VLOOKUP(E327,Tableau13[[SIRET]:[Statut de la mise en relation]],6,FALSE)),"",VLOOKUP(E327,Tableau13[[SIRET]:[Statut de la mise en relation]],6,FALSE))</f>
        <v/>
      </c>
      <c r="AG327" s="88"/>
      <c r="AH327" s="33"/>
      <c r="AI327" s="33"/>
      <c r="AJ327" s="33"/>
      <c r="AK327" s="39"/>
      <c r="AL327" s="39"/>
      <c r="AM327" s="40"/>
    </row>
    <row r="328" spans="1:39" ht="16.5" customHeight="1">
      <c r="A328" s="30">
        <v>45267</v>
      </c>
      <c r="B328" s="31" t="s">
        <v>2169</v>
      </c>
      <c r="C328" s="31" t="s">
        <v>2170</v>
      </c>
      <c r="D328" s="31" t="s">
        <v>2171</v>
      </c>
      <c r="E328" s="32">
        <v>34324433100017</v>
      </c>
      <c r="F328" s="33"/>
      <c r="G328" s="50" t="s">
        <v>2172</v>
      </c>
      <c r="H328" s="35">
        <v>618080782</v>
      </c>
      <c r="I328" s="31" t="s">
        <v>113</v>
      </c>
      <c r="J328" s="31" t="s">
        <v>2173</v>
      </c>
      <c r="K328" s="33" t="s">
        <v>114</v>
      </c>
      <c r="L328" s="33"/>
      <c r="M328" s="41" t="s">
        <v>1132</v>
      </c>
      <c r="N328" s="42" t="str">
        <f>MID(J328,12,8)</f>
        <v xml:space="preserve">unknown </v>
      </c>
      <c r="O328" s="62" t="str">
        <f>IF(ISERROR(MID(J328,24+FIND("impact environnemental:",J328,1),3)),"",MID(J328,24+FIND("impact environnemental:",J328,1),3))</f>
        <v>non</v>
      </c>
      <c r="P328" s="62" t="str">
        <f>IF(ISERROR(MID(J328,25+FIND("performance énergétique:",J328,1),3)),"",MID(J328,25+FIND("performance énergétique:",J328,1),3))</f>
        <v>oui</v>
      </c>
      <c r="Q328" s="62" t="str">
        <f>IF(ISERROR(MID(J328,20+FIND("consommation d'eau:",J328,1),3)),"",MID(J328,20+FIND("consommation d'eau:",J328,1),3))</f>
        <v>oui</v>
      </c>
      <c r="R328" s="62" t="str">
        <f>IF(ISERROR(MID(J328,22+FIND("rénover mon bâtiment:",J328,1),3)),"",MID(J328,22+FIND("rénover mon bâtiment:",J328,1),3))</f>
        <v/>
      </c>
      <c r="S328" s="62" t="str">
        <f>IF(ISERROR(MID(J328,21+FIND("la mobilité durable:",J328,1),3)),"",MID(J328,21+FIND("la mobilité durable:",J328,1),3))</f>
        <v/>
      </c>
      <c r="T328" s="62" t="str">
        <f>IF(ISERROR(MID(J328,21+FIND("gestion des déchets:",J328,1),3)),"",MID(J328,21+FIND("gestion des déchets:",J328,1),3))</f>
        <v>oui</v>
      </c>
      <c r="U328" s="62" t="str">
        <f>IF(ISERROR(MID(J328,17+FIND("l'écoconception:",J328,1),3)),"",MID(J328,17+FIND("l'écoconception:",J328,1),3))</f>
        <v>non</v>
      </c>
      <c r="V328" s="62" t="str">
        <f>IF(ISERROR(MID(J328,20+FIND("former ou recruter:",J328,1),3)),"",MID(J328,20+FIND("former ou recruter:",J328,1),3))</f>
        <v/>
      </c>
      <c r="W328" s="93"/>
      <c r="X328" s="75"/>
      <c r="Y328" s="75"/>
      <c r="Z328" s="75"/>
      <c r="AA328" s="75"/>
      <c r="AB328" s="75"/>
      <c r="AC328" s="40"/>
      <c r="AD328" s="72" t="s">
        <v>1133</v>
      </c>
      <c r="AE328" s="90" t="s">
        <v>73</v>
      </c>
      <c r="AF328" s="88" t="str">
        <f>IF(ISNA(VLOOKUP(E328,Tableau13[[SIRET]:[Statut de la mise en relation]],6,FALSE)),"",VLOOKUP(E328,Tableau13[[SIRET]:[Statut de la mise en relation]],6,FALSE))</f>
        <v/>
      </c>
      <c r="AG328" s="90"/>
      <c r="AH328" s="40"/>
      <c r="AI328" s="40"/>
      <c r="AJ328" s="40"/>
      <c r="AK328" s="76"/>
      <c r="AL328" s="76"/>
      <c r="AM328" s="40"/>
    </row>
    <row r="329" spans="1:39" ht="16.5" customHeight="1">
      <c r="A329" s="30">
        <v>45267</v>
      </c>
      <c r="B329" s="31" t="s">
        <v>2174</v>
      </c>
      <c r="C329" s="31" t="s">
        <v>2175</v>
      </c>
      <c r="D329" s="31" t="s">
        <v>2176</v>
      </c>
      <c r="E329" s="32">
        <v>33252234100103</v>
      </c>
      <c r="F329" s="33"/>
      <c r="G329" s="50" t="s">
        <v>2177</v>
      </c>
      <c r="H329" s="35">
        <v>675292661</v>
      </c>
      <c r="I329" s="31" t="s">
        <v>113</v>
      </c>
      <c r="J329" s="31" t="s">
        <v>2178</v>
      </c>
      <c r="K329" s="33" t="s">
        <v>114</v>
      </c>
      <c r="L329" s="33"/>
      <c r="M329" s="41" t="s">
        <v>1132</v>
      </c>
      <c r="N329" s="42" t="str">
        <f>MID(J329,12,8)</f>
        <v xml:space="preserve">unknown </v>
      </c>
      <c r="O329" s="62" t="str">
        <f>IF(ISERROR(MID(J329,24+FIND("impact environnemental:",J329,1),3)),"",MID(J329,24+FIND("impact environnemental:",J329,1),3))</f>
        <v>non</v>
      </c>
      <c r="P329" s="62" t="str">
        <f>IF(ISERROR(MID(J329,25+FIND("performance énergétique:",J329,1),3)),"",MID(J329,25+FIND("performance énergétique:",J329,1),3))</f>
        <v>oui</v>
      </c>
      <c r="Q329" s="62" t="str">
        <f>IF(ISERROR(MID(J329,20+FIND("consommation d'eau:",J329,1),3)),"",MID(J329,20+FIND("consommation d'eau:",J329,1),3))</f>
        <v>oui</v>
      </c>
      <c r="R329" s="62" t="str">
        <f>IF(ISERROR(MID(J329,22+FIND("rénover mon bâtiment:",J329,1),3)),"",MID(J329,22+FIND("rénover mon bâtiment:",J329,1),3))</f>
        <v/>
      </c>
      <c r="S329" s="62" t="str">
        <f>IF(ISERROR(MID(J329,21+FIND("la mobilité durable:",J329,1),3)),"",MID(J329,21+FIND("la mobilité durable:",J329,1),3))</f>
        <v/>
      </c>
      <c r="T329" s="62" t="str">
        <f>IF(ISERROR(MID(J329,21+FIND("gestion des déchets:",J329,1),3)),"",MID(J329,21+FIND("gestion des déchets:",J329,1),3))</f>
        <v>oui</v>
      </c>
      <c r="U329" s="62" t="str">
        <f>IF(ISERROR(MID(J329,17+FIND("l'écoconception:",J329,1),3)),"",MID(J329,17+FIND("l'écoconception:",J329,1),3))</f>
        <v>oui</v>
      </c>
      <c r="V329" s="62" t="str">
        <f>IF(ISERROR(MID(J329,20+FIND("former ou recruter:",J329,1),3)),"",MID(J329,20+FIND("former ou recruter:",J329,1),3))</f>
        <v/>
      </c>
      <c r="W329" s="93"/>
      <c r="X329" s="75"/>
      <c r="Y329" s="75"/>
      <c r="Z329" s="75"/>
      <c r="AA329" s="75"/>
      <c r="AB329" s="75"/>
      <c r="AC329" s="40"/>
      <c r="AD329" s="72" t="s">
        <v>1133</v>
      </c>
      <c r="AE329" s="90" t="s">
        <v>73</v>
      </c>
      <c r="AF329" s="88" t="str">
        <f>IF(ISNA(VLOOKUP(E329,Tableau13[[SIRET]:[Statut de la mise en relation]],6,FALSE)),"",VLOOKUP(E329,Tableau13[[SIRET]:[Statut de la mise en relation]],6,FALSE))</f>
        <v/>
      </c>
      <c r="AG329" s="90"/>
      <c r="AH329" s="40"/>
      <c r="AI329" s="40"/>
      <c r="AJ329" s="40"/>
      <c r="AK329" s="76"/>
      <c r="AL329" s="76"/>
      <c r="AM329" s="40"/>
    </row>
    <row r="330" spans="1:39" ht="16.5" customHeight="1">
      <c r="A330" s="30">
        <v>45267</v>
      </c>
      <c r="B330" s="31" t="s">
        <v>2179</v>
      </c>
      <c r="C330" s="31" t="s">
        <v>2180</v>
      </c>
      <c r="D330" s="31" t="s">
        <v>2181</v>
      </c>
      <c r="E330" s="32"/>
      <c r="F330" s="33"/>
      <c r="G330" s="50" t="s">
        <v>2182</v>
      </c>
      <c r="H330" s="35">
        <v>646713867</v>
      </c>
      <c r="I330" s="31" t="s">
        <v>113</v>
      </c>
      <c r="J330" s="31" t="s">
        <v>2183</v>
      </c>
      <c r="K330" s="33" t="s">
        <v>114</v>
      </c>
      <c r="L330" s="33"/>
      <c r="M330" s="41" t="s">
        <v>1132</v>
      </c>
      <c r="N330" s="42" t="str">
        <f>MID(J330,12,8)</f>
        <v xml:space="preserve">precise </v>
      </c>
      <c r="O330" s="62" t="str">
        <f>IF(ISERROR(MID(J330,24+FIND("impact environnemental:",J330,1),3)),"",MID(J330,24+FIND("impact environnemental:",J330,1),3))</f>
        <v>non</v>
      </c>
      <c r="P330" s="62" t="str">
        <f>IF(ISERROR(MID(J330,25+FIND("performance énergétique:",J330,1),3)),"",MID(J330,25+FIND("performance énergétique:",J330,1),3))</f>
        <v>non</v>
      </c>
      <c r="Q330" s="62" t="str">
        <f>IF(ISERROR(MID(J330,20+FIND("consommation d'eau:",J330,1),3)),"",MID(J330,20+FIND("consommation d'eau:",J330,1),3))</f>
        <v>non</v>
      </c>
      <c r="R330" s="62" t="str">
        <f>IF(ISERROR(MID(J330,22+FIND("rénover mon bâtiment:",J330,1),3)),"",MID(J330,22+FIND("rénover mon bâtiment:",J330,1),3))</f>
        <v>non</v>
      </c>
      <c r="S330" s="62" t="str">
        <f>IF(ISERROR(MID(J330,21+FIND("la mobilité durable:",J330,1),3)),"",MID(J330,21+FIND("la mobilité durable:",J330,1),3))</f>
        <v>non</v>
      </c>
      <c r="T330" s="62" t="str">
        <f>IF(ISERROR(MID(J330,21+FIND("gestion des déchets:",J330,1),3)),"",MID(J330,21+FIND("gestion des déchets:",J330,1),3))</f>
        <v>non</v>
      </c>
      <c r="U330" s="62" t="str">
        <f>IF(ISERROR(MID(J330,17+FIND("l'écoconception:",J330,1),3)),"",MID(J330,17+FIND("l'écoconception:",J330,1),3))</f>
        <v>oui</v>
      </c>
      <c r="V330" s="62" t="str">
        <f>IF(ISERROR(MID(J330,20+FIND("former ou recruter:",J330,1),3)),"",MID(J330,20+FIND("former ou recruter:",J330,1),3))</f>
        <v>non</v>
      </c>
      <c r="W330" s="93"/>
      <c r="X330" s="75"/>
      <c r="Y330" s="75"/>
      <c r="Z330" s="75"/>
      <c r="AA330" s="75"/>
      <c r="AB330" s="75"/>
      <c r="AC330" s="40"/>
      <c r="AD330" s="72" t="s">
        <v>1133</v>
      </c>
      <c r="AE330" s="90" t="s">
        <v>73</v>
      </c>
      <c r="AF330" s="88" t="str">
        <f>IF(ISNA(VLOOKUP(E330,Tableau13[[SIRET]:[Statut de la mise en relation]],6,FALSE)),"",VLOOKUP(E330,Tableau13[[SIRET]:[Statut de la mise en relation]],6,FALSE))</f>
        <v/>
      </c>
      <c r="AG330" s="90"/>
      <c r="AH330" s="40"/>
      <c r="AI330" s="40"/>
      <c r="AJ330" s="40"/>
      <c r="AK330" s="76"/>
      <c r="AL330" s="76"/>
      <c r="AM330" s="40"/>
    </row>
    <row r="331" spans="1:39" ht="16.5" customHeight="1">
      <c r="A331" s="30">
        <v>45267</v>
      </c>
      <c r="B331" s="31" t="s">
        <v>2184</v>
      </c>
      <c r="C331" s="31" t="s">
        <v>2185</v>
      </c>
      <c r="D331" s="31" t="s">
        <v>2186</v>
      </c>
      <c r="E331" s="32">
        <v>47982472400047</v>
      </c>
      <c r="F331" s="33" t="s">
        <v>2187</v>
      </c>
      <c r="G331" s="50" t="s">
        <v>2188</v>
      </c>
      <c r="H331" s="35">
        <v>326425300</v>
      </c>
      <c r="I331" s="31" t="s">
        <v>123</v>
      </c>
      <c r="J331" s="31" t="s">
        <v>2189</v>
      </c>
      <c r="K331" s="33" t="s">
        <v>124</v>
      </c>
      <c r="L331" s="33"/>
      <c r="M331" s="75" t="s">
        <v>701</v>
      </c>
      <c r="N331" s="42" t="str">
        <f>MID(J331,12,8)</f>
        <v xml:space="preserve">unknown </v>
      </c>
      <c r="O331" s="62" t="str">
        <f>IF(ISERROR(MID(J331,24+FIND("impact environnemental:",J331,1),3)),"",MID(J331,24+FIND("impact environnemental:",J331,1),3))</f>
        <v>non</v>
      </c>
      <c r="P331" s="62" t="str">
        <f>IF(ISERROR(MID(J331,25+FIND("performance énergétique:",J331,1),3)),"",MID(J331,25+FIND("performance énergétique:",J331,1),3))</f>
        <v>oui</v>
      </c>
      <c r="Q331" s="62" t="str">
        <f>IF(ISERROR(MID(J331,20+FIND("consommation d'eau:",J331,1),3)),"",MID(J331,20+FIND("consommation d'eau:",J331,1),3))</f>
        <v>oui</v>
      </c>
      <c r="R331" s="62" t="str">
        <f>IF(ISERROR(MID(J331,22+FIND("rénover mon bâtiment:",J331,1),3)),"",MID(J331,22+FIND("rénover mon bâtiment:",J331,1),3))</f>
        <v/>
      </c>
      <c r="S331" s="62" t="str">
        <f>IF(ISERROR(MID(J331,21+FIND("la mobilité durable:",J331,1),3)),"",MID(J331,21+FIND("la mobilité durable:",J331,1),3))</f>
        <v/>
      </c>
      <c r="T331" s="62" t="str">
        <f>IF(ISERROR(MID(J331,21+FIND("gestion des déchets:",J331,1),3)),"",MID(J331,21+FIND("gestion des déchets:",J331,1),3))</f>
        <v>oui</v>
      </c>
      <c r="U331" s="62" t="str">
        <f>IF(ISERROR(MID(J331,17+FIND("l'écoconception:",J331,1),3)),"",MID(J331,17+FIND("l'écoconception:",J331,1),3))</f>
        <v>oui</v>
      </c>
      <c r="V331" s="62" t="str">
        <f>IF(ISERROR(MID(J331,20+FIND("former ou recruter:",J331,1),3)),"",MID(J331,20+FIND("former ou recruter:",J331,1),3))</f>
        <v/>
      </c>
      <c r="W331" s="93"/>
      <c r="X331" s="75"/>
      <c r="Y331" s="75"/>
      <c r="Z331" s="41" t="s">
        <v>1491</v>
      </c>
      <c r="AA331" s="41" t="s">
        <v>2190</v>
      </c>
      <c r="AB331" s="41"/>
      <c r="AC331" s="43">
        <v>45271</v>
      </c>
      <c r="AD331" s="72" t="s">
        <v>1001</v>
      </c>
      <c r="AE331" s="90" t="s">
        <v>73</v>
      </c>
      <c r="AF331" s="88" t="str">
        <f>IF(ISNA(VLOOKUP(E331,Tableau13[[SIRET]:[Statut de la mise en relation]],6,FALSE)),"",VLOOKUP(E331,Tableau13[[SIRET]:[Statut de la mise en relation]],6,FALSE))</f>
        <v/>
      </c>
      <c r="AG331" s="88"/>
      <c r="AH331" s="40"/>
      <c r="AI331" s="40"/>
      <c r="AJ331" s="40"/>
      <c r="AK331" s="76"/>
      <c r="AL331" s="76"/>
      <c r="AM331" s="40"/>
    </row>
    <row r="332" spans="1:39" ht="16.5" customHeight="1">
      <c r="A332" s="30">
        <v>45267</v>
      </c>
      <c r="B332" s="73" t="s">
        <v>2191</v>
      </c>
      <c r="C332" s="31" t="s">
        <v>2192</v>
      </c>
      <c r="D332" s="31" t="s">
        <v>738</v>
      </c>
      <c r="E332" s="32">
        <v>39346434200020</v>
      </c>
      <c r="F332" s="33" t="s">
        <v>2193</v>
      </c>
      <c r="G332" s="50" t="s">
        <v>2194</v>
      </c>
      <c r="H332" s="35">
        <v>33640863285</v>
      </c>
      <c r="I332" s="31" t="s">
        <v>2195</v>
      </c>
      <c r="J332" s="31" t="s">
        <v>2196</v>
      </c>
      <c r="K332" s="33" t="s">
        <v>55</v>
      </c>
      <c r="L332" s="33"/>
      <c r="M332" s="41" t="s">
        <v>701</v>
      </c>
      <c r="N332" s="42" t="str">
        <f>MID(J332,12,8)</f>
        <v xml:space="preserve">unknown </v>
      </c>
      <c r="O332" s="62" t="str">
        <f>IF(ISERROR(MID(J332,24+FIND("impact environnemental:",J332,1),3)),"",MID(J332,24+FIND("impact environnemental:",J332,1),3))</f>
        <v>oui</v>
      </c>
      <c r="P332" s="62" t="str">
        <f>IF(ISERROR(MID(J332,25+FIND("performance énergétique:",J332,1),3)),"",MID(J332,25+FIND("performance énergétique:",J332,1),3))</f>
        <v>oui</v>
      </c>
      <c r="Q332" s="62" t="str">
        <f>IF(ISERROR(MID(J332,20+FIND("consommation d'eau:",J332,1),3)),"",MID(J332,20+FIND("consommation d'eau:",J332,1),3))</f>
        <v>oui</v>
      </c>
      <c r="R332" s="62" t="str">
        <f>IF(ISERROR(MID(J332,22+FIND("rénover mon bâtiment:",J332,1),3)),"",MID(J332,22+FIND("rénover mon bâtiment:",J332,1),3))</f>
        <v/>
      </c>
      <c r="S332" s="62" t="str">
        <f>IF(ISERROR(MID(J332,21+FIND("la mobilité durable:",J332,1),3)),"",MID(J332,21+FIND("la mobilité durable:",J332,1),3))</f>
        <v/>
      </c>
      <c r="T332" s="62" t="str">
        <f>IF(ISERROR(MID(J332,21+FIND("gestion des déchets:",J332,1),3)),"",MID(J332,21+FIND("gestion des déchets:",J332,1),3))</f>
        <v>oui</v>
      </c>
      <c r="U332" s="62" t="str">
        <f>IF(ISERROR(MID(J332,17+FIND("l'écoconception:",J332,1),3)),"",MID(J332,17+FIND("l'écoconception:",J332,1),3))</f>
        <v>oui</v>
      </c>
      <c r="V332" s="62" t="str">
        <f>IF(ISERROR(MID(J332,20+FIND("former ou recruter:",J332,1),3)),"",MID(J332,20+FIND("former ou recruter:",J332,1),3))</f>
        <v/>
      </c>
      <c r="W332" s="93"/>
      <c r="X332" s="41"/>
      <c r="Y332" s="41"/>
      <c r="Z332" s="41" t="s">
        <v>1484</v>
      </c>
      <c r="AA332" s="41" t="s">
        <v>2197</v>
      </c>
      <c r="AB332" s="41"/>
      <c r="AC332" s="43">
        <v>45271</v>
      </c>
      <c r="AD332" s="72" t="s">
        <v>1001</v>
      </c>
      <c r="AE332" s="90" t="s">
        <v>73</v>
      </c>
      <c r="AF332" s="88" t="str">
        <f>IF(ISNA(VLOOKUP(E332,Tableau13[[SIRET]:[Statut de la mise en relation]],6,FALSE)),"",VLOOKUP(E332,Tableau13[[SIRET]:[Statut de la mise en relation]],6,FALSE))</f>
        <v/>
      </c>
      <c r="AG332" s="88"/>
      <c r="AH332" s="33"/>
      <c r="AI332" s="33"/>
      <c r="AJ332" s="33"/>
      <c r="AK332" s="39"/>
      <c r="AL332" s="39"/>
      <c r="AM332" s="40"/>
    </row>
    <row r="333" spans="1:39" ht="16.5" customHeight="1">
      <c r="A333" s="30">
        <v>45267</v>
      </c>
      <c r="B333" s="31" t="s">
        <v>2198</v>
      </c>
      <c r="C333" s="31" t="s">
        <v>2199</v>
      </c>
      <c r="D333" s="31" t="s">
        <v>1426</v>
      </c>
      <c r="E333" s="32">
        <v>84460557600017</v>
      </c>
      <c r="F333" s="33" t="s">
        <v>2200</v>
      </c>
      <c r="G333" s="50" t="s">
        <v>2201</v>
      </c>
      <c r="H333" s="35">
        <v>33613620832</v>
      </c>
      <c r="I333" s="31" t="s">
        <v>2195</v>
      </c>
      <c r="J333" s="31" t="s">
        <v>2202</v>
      </c>
      <c r="K333" s="33" t="s">
        <v>91</v>
      </c>
      <c r="L333" s="33"/>
      <c r="M333" s="41" t="s">
        <v>701</v>
      </c>
      <c r="N333" s="42" t="str">
        <f>MID(J333,12,8)</f>
        <v xml:space="preserve">unknown </v>
      </c>
      <c r="O333" s="62" t="str">
        <f>IF(ISERROR(MID(J333,24+FIND("impact environnemental:",J333,1),3)),"",MID(J333,24+FIND("impact environnemental:",J333,1),3))</f>
        <v>oui</v>
      </c>
      <c r="P333" s="62" t="str">
        <f>IF(ISERROR(MID(J333,25+FIND("performance énergétique:",J333,1),3)),"",MID(J333,25+FIND("performance énergétique:",J333,1),3))</f>
        <v>oui</v>
      </c>
      <c r="Q333" s="62" t="str">
        <f>IF(ISERROR(MID(J333,20+FIND("consommation d'eau:",J333,1),3)),"",MID(J333,20+FIND("consommation d'eau:",J333,1),3))</f>
        <v>oui</v>
      </c>
      <c r="R333" s="62" t="str">
        <f>IF(ISERROR(MID(J333,22+FIND("rénover mon bâtiment:",J333,1),3)),"",MID(J333,22+FIND("rénover mon bâtiment:",J333,1),3))</f>
        <v/>
      </c>
      <c r="S333" s="62" t="str">
        <f>IF(ISERROR(MID(J333,21+FIND("la mobilité durable:",J333,1),3)),"",MID(J333,21+FIND("la mobilité durable:",J333,1),3))</f>
        <v/>
      </c>
      <c r="T333" s="62" t="str">
        <f>IF(ISERROR(MID(J333,21+FIND("gestion des déchets:",J333,1),3)),"",MID(J333,21+FIND("gestion des déchets:",J333,1),3))</f>
        <v>non</v>
      </c>
      <c r="U333" s="62" t="str">
        <f>IF(ISERROR(MID(J333,17+FIND("l'écoconception:",J333,1),3)),"",MID(J333,17+FIND("l'écoconception:",J333,1),3))</f>
        <v>oui</v>
      </c>
      <c r="V333" s="62" t="str">
        <f>IF(ISERROR(MID(J333,20+FIND("former ou recruter:",J333,1),3)),"",MID(J333,20+FIND("former ou recruter:",J333,1),3))</f>
        <v/>
      </c>
      <c r="W333" s="93"/>
      <c r="X333" s="41"/>
      <c r="Y333" s="41"/>
      <c r="Z333" s="41" t="s">
        <v>1491</v>
      </c>
      <c r="AA333" s="41" t="s">
        <v>2203</v>
      </c>
      <c r="AB333" s="41"/>
      <c r="AC333" s="43">
        <v>45271</v>
      </c>
      <c r="AD333" s="72" t="s">
        <v>1001</v>
      </c>
      <c r="AE333" s="90" t="s">
        <v>73</v>
      </c>
      <c r="AF333" s="88" t="str">
        <f>IF(ISNA(VLOOKUP(E333,Tableau13[[SIRET]:[Statut de la mise en relation]],6,FALSE)),"",VLOOKUP(E333,Tableau13[[SIRET]:[Statut de la mise en relation]],6,FALSE))</f>
        <v>Aide proposée</v>
      </c>
      <c r="AG333" s="88"/>
      <c r="AH333" s="33"/>
      <c r="AI333" s="33"/>
      <c r="AJ333" s="33"/>
      <c r="AK333" s="39"/>
      <c r="AL333" s="39"/>
      <c r="AM333" s="40"/>
    </row>
    <row r="334" spans="1:39" ht="16.5" customHeight="1">
      <c r="A334" s="30">
        <v>45268</v>
      </c>
      <c r="B334" s="31" t="s">
        <v>2204</v>
      </c>
      <c r="C334" s="31" t="s">
        <v>2205</v>
      </c>
      <c r="D334" s="31" t="s">
        <v>2206</v>
      </c>
      <c r="E334" s="32">
        <v>34381795300080</v>
      </c>
      <c r="F334" s="33"/>
      <c r="G334" s="50" t="s">
        <v>2207</v>
      </c>
      <c r="H334" s="35">
        <v>616579551</v>
      </c>
      <c r="I334" s="31" t="s">
        <v>1476</v>
      </c>
      <c r="J334" s="31" t="s">
        <v>2208</v>
      </c>
      <c r="K334" s="33" t="s">
        <v>114</v>
      </c>
      <c r="L334" s="33"/>
      <c r="M334" s="41" t="s">
        <v>1132</v>
      </c>
      <c r="N334" s="42" t="str">
        <f>MID(J334,12,8)</f>
        <v xml:space="preserve">precise </v>
      </c>
      <c r="O334" s="62" t="str">
        <f>IF(ISERROR(MID(J334,24+FIND("impact environnemental:",J334,1),3)),"",MID(J334,24+FIND("impact environnemental:",J334,1),3))</f>
        <v>non</v>
      </c>
      <c r="P334" s="62" t="str">
        <f>IF(ISERROR(MID(J334,25+FIND("performance énergétique:",J334,1),3)),"",MID(J334,25+FIND("performance énergétique:",J334,1),3))</f>
        <v>oui</v>
      </c>
      <c r="Q334" s="62" t="str">
        <f>IF(ISERROR(MID(J334,20+FIND("consommation d'eau:",J334,1),3)),"",MID(J334,20+FIND("consommation d'eau:",J334,1),3))</f>
        <v>non</v>
      </c>
      <c r="R334" s="62" t="str">
        <f>IF(ISERROR(MID(J334,22+FIND("rénover mon bâtiment:",J334,1),3)),"",MID(J334,22+FIND("rénover mon bâtiment:",J334,1),3))</f>
        <v>non</v>
      </c>
      <c r="S334" s="62" t="str">
        <f>IF(ISERROR(MID(J334,21+FIND("la mobilité durable:",J334,1),3)),"",MID(J334,21+FIND("la mobilité durable:",J334,1),3))</f>
        <v>non</v>
      </c>
      <c r="T334" s="62" t="str">
        <f>IF(ISERROR(MID(J334,21+FIND("gestion des déchets:",J334,1),3)),"",MID(J334,21+FIND("gestion des déchets:",J334,1),3))</f>
        <v>non</v>
      </c>
      <c r="U334" s="62" t="str">
        <f>IF(ISERROR(MID(J334,17+FIND("l'écoconception:",J334,1),3)),"",MID(J334,17+FIND("l'écoconception:",J334,1),3))</f>
        <v>non</v>
      </c>
      <c r="V334" s="62" t="str">
        <f>IF(ISERROR(MID(J334,20+FIND("former ou recruter:",J334,1),3)),"",MID(J334,20+FIND("former ou recruter:",J334,1),3))</f>
        <v>non</v>
      </c>
      <c r="W334" s="93"/>
      <c r="X334" s="75"/>
      <c r="Y334" s="75"/>
      <c r="Z334" s="75"/>
      <c r="AA334" s="75"/>
      <c r="AB334" s="75"/>
      <c r="AC334" s="40"/>
      <c r="AD334" s="72" t="s">
        <v>1133</v>
      </c>
      <c r="AE334" s="90" t="s">
        <v>73</v>
      </c>
      <c r="AF334" s="88" t="str">
        <f>IF(ISNA(VLOOKUP(E334,Tableau13[[SIRET]:[Statut de la mise en relation]],6,FALSE)),"",VLOOKUP(E334,Tableau13[[SIRET]:[Statut de la mise en relation]],6,FALSE))</f>
        <v/>
      </c>
      <c r="AG334" s="90"/>
      <c r="AH334" s="40"/>
      <c r="AI334" s="40"/>
      <c r="AJ334" s="40"/>
      <c r="AK334" s="76"/>
      <c r="AL334" s="76"/>
      <c r="AM334" s="40"/>
    </row>
    <row r="335" spans="1:39" ht="16.5" customHeight="1">
      <c r="A335" s="30">
        <v>45268</v>
      </c>
      <c r="B335" s="31" t="s">
        <v>2209</v>
      </c>
      <c r="C335" s="31" t="s">
        <v>2210</v>
      </c>
      <c r="D335" s="31" t="s">
        <v>1973</v>
      </c>
      <c r="E335" s="32">
        <v>90528548200014</v>
      </c>
      <c r="F335" s="33" t="s">
        <v>2211</v>
      </c>
      <c r="G335" s="50" t="s">
        <v>2212</v>
      </c>
      <c r="H335" s="35">
        <v>607806036</v>
      </c>
      <c r="I335" s="31" t="s">
        <v>450</v>
      </c>
      <c r="J335" s="31" t="s">
        <v>2213</v>
      </c>
      <c r="K335" s="33" t="s">
        <v>433</v>
      </c>
      <c r="L335" s="33"/>
      <c r="M335" s="75" t="s">
        <v>701</v>
      </c>
      <c r="N335" s="42" t="str">
        <f>MID(J335,12,8)</f>
        <v xml:space="preserve">unknown </v>
      </c>
      <c r="O335" s="62" t="str">
        <f>IF(ISERROR(MID(J335,24+FIND("impact environnemental:",J335,1),3)),"",MID(J335,24+FIND("impact environnemental:",J335,1),3))</f>
        <v>oui</v>
      </c>
      <c r="P335" s="62" t="str">
        <f>IF(ISERROR(MID(J335,25+FIND("performance énergétique:",J335,1),3)),"",MID(J335,25+FIND("performance énergétique:",J335,1),3))</f>
        <v>oui</v>
      </c>
      <c r="Q335" s="62" t="str">
        <f>IF(ISERROR(MID(J335,20+FIND("consommation d'eau:",J335,1),3)),"",MID(J335,20+FIND("consommation d'eau:",J335,1),3))</f>
        <v>oui</v>
      </c>
      <c r="R335" s="62" t="str">
        <f>IF(ISERROR(MID(J335,22+FIND("rénover mon bâtiment:",J335,1),3)),"",MID(J335,22+FIND("rénover mon bâtiment:",J335,1),3))</f>
        <v/>
      </c>
      <c r="S335" s="62" t="str">
        <f>IF(ISERROR(MID(J335,21+FIND("la mobilité durable:",J335,1),3)),"",MID(J335,21+FIND("la mobilité durable:",J335,1),3))</f>
        <v/>
      </c>
      <c r="T335" s="62" t="str">
        <f>IF(ISERROR(MID(J335,21+FIND("gestion des déchets:",J335,1),3)),"",MID(J335,21+FIND("gestion des déchets:",J335,1),3))</f>
        <v>oui</v>
      </c>
      <c r="U335" s="62" t="str">
        <f>IF(ISERROR(MID(J335,17+FIND("l'écoconception:",J335,1),3)),"",MID(J335,17+FIND("l'écoconception:",J335,1),3))</f>
        <v>oui</v>
      </c>
      <c r="V335" s="62" t="str">
        <f>IF(ISERROR(MID(J335,20+FIND("former ou recruter:",J335,1),3)),"",MID(J335,20+FIND("former ou recruter:",J335,1),3))</f>
        <v/>
      </c>
      <c r="W335" s="63"/>
      <c r="X335" s="75"/>
      <c r="Y335" s="75"/>
      <c r="Z335" s="41" t="s">
        <v>1491</v>
      </c>
      <c r="AA335" s="41"/>
      <c r="AB335" s="41"/>
      <c r="AC335" s="43">
        <v>45271</v>
      </c>
      <c r="AD335" s="72" t="s">
        <v>1001</v>
      </c>
      <c r="AE335" s="90" t="s">
        <v>73</v>
      </c>
      <c r="AF335" s="88" t="str">
        <f>IF(ISNA(VLOOKUP(E335,Tableau13[[SIRET]:[Statut de la mise en relation]],6,FALSE)),"",VLOOKUP(E335,Tableau13[[SIRET]:[Statut de la mise en relation]],6,FALSE))</f>
        <v/>
      </c>
      <c r="AG335" s="88"/>
      <c r="AH335" s="40"/>
      <c r="AI335" s="40"/>
      <c r="AJ335" s="40"/>
      <c r="AK335" s="76"/>
      <c r="AL335" s="76"/>
      <c r="AM335" s="40"/>
    </row>
    <row r="336" spans="1:39" ht="16.5" customHeight="1">
      <c r="A336" s="30">
        <v>45268</v>
      </c>
      <c r="B336" s="31" t="s">
        <v>2214</v>
      </c>
      <c r="C336" s="31" t="s">
        <v>2215</v>
      </c>
      <c r="D336" s="31" t="s">
        <v>2216</v>
      </c>
      <c r="E336" s="32">
        <v>550800528</v>
      </c>
      <c r="F336" s="33" t="s">
        <v>2217</v>
      </c>
      <c r="G336" s="50" t="s">
        <v>2218</v>
      </c>
      <c r="H336" s="35">
        <v>562166645</v>
      </c>
      <c r="I336" s="31" t="s">
        <v>450</v>
      </c>
      <c r="J336" s="31" t="s">
        <v>2219</v>
      </c>
      <c r="K336" s="33" t="s">
        <v>433</v>
      </c>
      <c r="L336" s="33"/>
      <c r="M336" s="75" t="s">
        <v>701</v>
      </c>
      <c r="N336" s="42" t="str">
        <f>MID(J336,12,8)</f>
        <v xml:space="preserve">unknown </v>
      </c>
      <c r="O336" s="62" t="str">
        <f>IF(ISERROR(MID(J336,24+FIND("impact environnemental:",J336,1),3)),"",MID(J336,24+FIND("impact environnemental:",J336,1),3))</f>
        <v>oui</v>
      </c>
      <c r="P336" s="62" t="str">
        <f>IF(ISERROR(MID(J336,25+FIND("performance énergétique:",J336,1),3)),"",MID(J336,25+FIND("performance énergétique:",J336,1),3))</f>
        <v>oui</v>
      </c>
      <c r="Q336" s="62" t="str">
        <f>IF(ISERROR(MID(J336,20+FIND("consommation d'eau:",J336,1),3)),"",MID(J336,20+FIND("consommation d'eau:",J336,1),3))</f>
        <v>oui</v>
      </c>
      <c r="R336" s="62" t="str">
        <f>IF(ISERROR(MID(J336,22+FIND("rénover mon bâtiment:",J336,1),3)),"",MID(J336,22+FIND("rénover mon bâtiment:",J336,1),3))</f>
        <v/>
      </c>
      <c r="S336" s="62" t="str">
        <f>IF(ISERROR(MID(J336,21+FIND("la mobilité durable:",J336,1),3)),"",MID(J336,21+FIND("la mobilité durable:",J336,1),3))</f>
        <v/>
      </c>
      <c r="T336" s="62" t="str">
        <f>IF(ISERROR(MID(J336,21+FIND("gestion des déchets:",J336,1),3)),"",MID(J336,21+FIND("gestion des déchets:",J336,1),3))</f>
        <v>oui</v>
      </c>
      <c r="U336" s="62" t="str">
        <f>IF(ISERROR(MID(J336,17+FIND("l'écoconception:",J336,1),3)),"",MID(J336,17+FIND("l'écoconception:",J336,1),3))</f>
        <v>oui</v>
      </c>
      <c r="V336" s="62" t="str">
        <f>IF(ISERROR(MID(J336,20+FIND("former ou recruter:",J336,1),3)),"",MID(J336,20+FIND("former ou recruter:",J336,1),3))</f>
        <v/>
      </c>
      <c r="W336" s="63"/>
      <c r="X336" s="75"/>
      <c r="Y336" s="75"/>
      <c r="Z336" s="41" t="s">
        <v>1491</v>
      </c>
      <c r="AA336" s="41"/>
      <c r="AB336" s="41"/>
      <c r="AC336" s="43">
        <v>45271</v>
      </c>
      <c r="AD336" s="72" t="s">
        <v>1001</v>
      </c>
      <c r="AE336" s="90" t="s">
        <v>73</v>
      </c>
      <c r="AF336" s="88" t="str">
        <f>IF(ISNA(VLOOKUP(E336,Tableau13[[SIRET]:[Statut de la mise en relation]],6,FALSE)),"",VLOOKUP(E336,Tableau13[[SIRET]:[Statut de la mise en relation]],6,FALSE))</f>
        <v/>
      </c>
      <c r="AG336" s="88"/>
      <c r="AH336" s="40"/>
      <c r="AI336" s="40"/>
      <c r="AJ336" s="40"/>
      <c r="AK336" s="76"/>
      <c r="AL336" s="76"/>
      <c r="AM336" s="40"/>
    </row>
    <row r="337" spans="1:39" ht="16.5" customHeight="1">
      <c r="A337" s="30">
        <v>45268</v>
      </c>
      <c r="B337" s="31" t="s">
        <v>2220</v>
      </c>
      <c r="C337" s="31" t="s">
        <v>2221</v>
      </c>
      <c r="D337" s="31" t="s">
        <v>1973</v>
      </c>
      <c r="E337" s="32">
        <v>88064695500018</v>
      </c>
      <c r="F337" s="33" t="s">
        <v>2222</v>
      </c>
      <c r="G337" s="50" t="s">
        <v>2223</v>
      </c>
      <c r="H337" s="35">
        <v>658344530</v>
      </c>
      <c r="I337" s="31" t="s">
        <v>450</v>
      </c>
      <c r="J337" s="31" t="s">
        <v>2224</v>
      </c>
      <c r="K337" s="33" t="s">
        <v>433</v>
      </c>
      <c r="L337" s="33"/>
      <c r="M337" s="75" t="s">
        <v>701</v>
      </c>
      <c r="N337" s="42" t="str">
        <f>MID(J337,12,8)</f>
        <v xml:space="preserve">unknown </v>
      </c>
      <c r="O337" s="62" t="str">
        <f>IF(ISERROR(MID(J337,24+FIND("impact environnemental:",J337,1),3)),"",MID(J337,24+FIND("impact environnemental:",J337,1),3))</f>
        <v>oui</v>
      </c>
      <c r="P337" s="62" t="str">
        <f>IF(ISERROR(MID(J337,25+FIND("performance énergétique:",J337,1),3)),"",MID(J337,25+FIND("performance énergétique:",J337,1),3))</f>
        <v>oui</v>
      </c>
      <c r="Q337" s="62" t="str">
        <f>IF(ISERROR(MID(J337,20+FIND("consommation d'eau:",J337,1),3)),"",MID(J337,20+FIND("consommation d'eau:",J337,1),3))</f>
        <v>oui</v>
      </c>
      <c r="R337" s="62" t="str">
        <f>IF(ISERROR(MID(J337,22+FIND("rénover mon bâtiment:",J337,1),3)),"",MID(J337,22+FIND("rénover mon bâtiment:",J337,1),3))</f>
        <v/>
      </c>
      <c r="S337" s="62" t="str">
        <f>IF(ISERROR(MID(J337,21+FIND("la mobilité durable:",J337,1),3)),"",MID(J337,21+FIND("la mobilité durable:",J337,1),3))</f>
        <v/>
      </c>
      <c r="T337" s="62" t="str">
        <f>IF(ISERROR(MID(J337,21+FIND("gestion des déchets:",J337,1),3)),"",MID(J337,21+FIND("gestion des déchets:",J337,1),3))</f>
        <v>non</v>
      </c>
      <c r="U337" s="62" t="str">
        <f>IF(ISERROR(MID(J337,17+FIND("l'écoconception:",J337,1),3)),"",MID(J337,17+FIND("l'écoconception:",J337,1),3))</f>
        <v>non</v>
      </c>
      <c r="V337" s="62" t="str">
        <f>IF(ISERROR(MID(J337,20+FIND("former ou recruter:",J337,1),3)),"",MID(J337,20+FIND("former ou recruter:",J337,1),3))</f>
        <v/>
      </c>
      <c r="W337" s="63"/>
      <c r="X337" s="75"/>
      <c r="Y337" s="75"/>
      <c r="Z337" s="41" t="s">
        <v>1491</v>
      </c>
      <c r="AA337" s="41"/>
      <c r="AB337" s="41"/>
      <c r="AC337" s="43">
        <v>45271</v>
      </c>
      <c r="AD337" s="72" t="s">
        <v>1001</v>
      </c>
      <c r="AE337" s="90" t="s">
        <v>73</v>
      </c>
      <c r="AF337" s="88" t="str">
        <f>IF(ISNA(VLOOKUP(E337,Tableau13[[SIRET]:[Statut de la mise en relation]],6,FALSE)),"",VLOOKUP(E337,Tableau13[[SIRET]:[Statut de la mise en relation]],6,FALSE))</f>
        <v>Aide proposée</v>
      </c>
      <c r="AG337" s="88"/>
      <c r="AH337" s="40"/>
      <c r="AI337" s="40"/>
      <c r="AJ337" s="40"/>
      <c r="AK337" s="76"/>
      <c r="AL337" s="76"/>
      <c r="AM337" s="40"/>
    </row>
    <row r="338" spans="1:39" ht="16.5" customHeight="1">
      <c r="A338" s="30">
        <v>45268</v>
      </c>
      <c r="B338" s="31" t="s">
        <v>2225</v>
      </c>
      <c r="C338" s="31" t="s">
        <v>2226</v>
      </c>
      <c r="D338" s="31" t="s">
        <v>2227</v>
      </c>
      <c r="E338" s="32">
        <v>21220214700014</v>
      </c>
      <c r="F338" s="33" t="s">
        <v>2228</v>
      </c>
      <c r="G338" s="50" t="s">
        <v>2229</v>
      </c>
      <c r="H338" s="35">
        <v>687456989</v>
      </c>
      <c r="I338" s="31" t="s">
        <v>552</v>
      </c>
      <c r="J338" s="31" t="s">
        <v>2230</v>
      </c>
      <c r="K338" s="33" t="s">
        <v>433</v>
      </c>
      <c r="L338" s="33"/>
      <c r="M338" s="75" t="s">
        <v>701</v>
      </c>
      <c r="N338" s="42" t="str">
        <f>MID(J338,12,8)</f>
        <v xml:space="preserve">precise </v>
      </c>
      <c r="O338" s="62" t="str">
        <f>IF(ISERROR(MID(J338,24+FIND("impact environnemental:",J338,1),3)),"",MID(J338,24+FIND("impact environnemental:",J338,1),3))</f>
        <v>non</v>
      </c>
      <c r="P338" s="62" t="str">
        <f>IF(ISERROR(MID(J338,25+FIND("performance énergétique:",J338,1),3)),"",MID(J338,25+FIND("performance énergétique:",J338,1),3))</f>
        <v>non</v>
      </c>
      <c r="Q338" s="62" t="str">
        <f>IF(ISERROR(MID(J338,20+FIND("consommation d'eau:",J338,1),3)),"",MID(J338,20+FIND("consommation d'eau:",J338,1),3))</f>
        <v>non</v>
      </c>
      <c r="R338" s="62" t="str">
        <f>IF(ISERROR(MID(J338,22+FIND("rénover mon bâtiment:",J338,1),3)),"",MID(J338,22+FIND("rénover mon bâtiment:",J338,1),3))</f>
        <v>non</v>
      </c>
      <c r="S338" s="62" t="str">
        <f>IF(ISERROR(MID(J338,21+FIND("la mobilité durable:",J338,1),3)),"",MID(J338,21+FIND("la mobilité durable:",J338,1),3))</f>
        <v>oui</v>
      </c>
      <c r="T338" s="62" t="str">
        <f>IF(ISERROR(MID(J338,21+FIND("gestion des déchets:",J338,1),3)),"",MID(J338,21+FIND("gestion des déchets:",J338,1),3))</f>
        <v>non</v>
      </c>
      <c r="U338" s="62" t="str">
        <f>IF(ISERROR(MID(J338,17+FIND("l'écoconception:",J338,1),3)),"",MID(J338,17+FIND("l'écoconception:",J338,1),3))</f>
        <v>non</v>
      </c>
      <c r="V338" s="62" t="str">
        <f>IF(ISERROR(MID(J338,20+FIND("former ou recruter:",J338,1),3)),"",MID(J338,20+FIND("former ou recruter:",J338,1),3))</f>
        <v>non</v>
      </c>
      <c r="W338" s="63"/>
      <c r="X338" s="75"/>
      <c r="Y338" s="75"/>
      <c r="Z338" s="41" t="s">
        <v>1491</v>
      </c>
      <c r="AA338" s="41"/>
      <c r="AB338" s="41"/>
      <c r="AC338" s="43">
        <v>45271</v>
      </c>
      <c r="AD338" s="72" t="s">
        <v>1001</v>
      </c>
      <c r="AE338" s="90" t="s">
        <v>73</v>
      </c>
      <c r="AF338" s="88" t="str">
        <f>IF(ISNA(VLOOKUP(E338,Tableau13[[SIRET]:[Statut de la mise en relation]],6,FALSE)),"",VLOOKUP(E338,Tableau13[[SIRET]:[Statut de la mise en relation]],6,FALSE))</f>
        <v/>
      </c>
      <c r="AG338" s="88"/>
      <c r="AH338" s="40"/>
      <c r="AI338" s="40"/>
      <c r="AJ338" s="40"/>
      <c r="AK338" s="76"/>
      <c r="AL338" s="76"/>
      <c r="AM338" s="40"/>
    </row>
    <row r="339" spans="1:39" ht="16.5" customHeight="1">
      <c r="A339" s="30">
        <v>45268</v>
      </c>
      <c r="B339" s="31" t="s">
        <v>2231</v>
      </c>
      <c r="C339" s="31" t="s">
        <v>2232</v>
      </c>
      <c r="D339" s="31" t="s">
        <v>2233</v>
      </c>
      <c r="E339" s="32">
        <v>53989489900068</v>
      </c>
      <c r="F339" s="33" t="s">
        <v>2234</v>
      </c>
      <c r="G339" s="50" t="s">
        <v>2235</v>
      </c>
      <c r="H339" s="35">
        <v>625871799</v>
      </c>
      <c r="I339" s="31" t="s">
        <v>552</v>
      </c>
      <c r="J339" s="31" t="s">
        <v>2236</v>
      </c>
      <c r="K339" s="33" t="s">
        <v>433</v>
      </c>
      <c r="L339" s="33"/>
      <c r="M339" s="75" t="s">
        <v>701</v>
      </c>
      <c r="N339" s="42" t="str">
        <f>MID(J339,12,8)</f>
        <v xml:space="preserve">precise </v>
      </c>
      <c r="O339" s="62" t="str">
        <f>IF(ISERROR(MID(J339,24+FIND("impact environnemental:",J339,1),3)),"",MID(J339,24+FIND("impact environnemental:",J339,1),3))</f>
        <v>non</v>
      </c>
      <c r="P339" s="62" t="str">
        <f>IF(ISERROR(MID(J339,25+FIND("performance énergétique:",J339,1),3)),"",MID(J339,25+FIND("performance énergétique:",J339,1),3))</f>
        <v>non</v>
      </c>
      <c r="Q339" s="62" t="str">
        <f>IF(ISERROR(MID(J339,20+FIND("consommation d'eau:",J339,1),3)),"",MID(J339,20+FIND("consommation d'eau:",J339,1),3))</f>
        <v>non</v>
      </c>
      <c r="R339" s="62" t="str">
        <f>IF(ISERROR(MID(J339,22+FIND("rénover mon bâtiment:",J339,1),3)),"",MID(J339,22+FIND("rénover mon bâtiment:",J339,1),3))</f>
        <v>non</v>
      </c>
      <c r="S339" s="62" t="str">
        <f>IF(ISERROR(MID(J339,21+FIND("la mobilité durable:",J339,1),3)),"",MID(J339,21+FIND("la mobilité durable:",J339,1),3))</f>
        <v>oui</v>
      </c>
      <c r="T339" s="62" t="str">
        <f>IF(ISERROR(MID(J339,21+FIND("gestion des déchets:",J339,1),3)),"",MID(J339,21+FIND("gestion des déchets:",J339,1),3))</f>
        <v>non</v>
      </c>
      <c r="U339" s="62" t="str">
        <f>IF(ISERROR(MID(J339,17+FIND("l'écoconception:",J339,1),3)),"",MID(J339,17+FIND("l'écoconception:",J339,1),3))</f>
        <v>non</v>
      </c>
      <c r="V339" s="62" t="str">
        <f>IF(ISERROR(MID(J339,20+FIND("former ou recruter:",J339,1),3)),"",MID(J339,20+FIND("former ou recruter:",J339,1),3))</f>
        <v>non</v>
      </c>
      <c r="W339" s="63"/>
      <c r="X339" s="75"/>
      <c r="Y339" s="75"/>
      <c r="Z339" s="41" t="s">
        <v>1491</v>
      </c>
      <c r="AA339" s="41"/>
      <c r="AB339" s="41"/>
      <c r="AC339" s="43">
        <v>45271</v>
      </c>
      <c r="AD339" s="72" t="s">
        <v>1001</v>
      </c>
      <c r="AE339" s="90" t="s">
        <v>73</v>
      </c>
      <c r="AF339" s="88" t="str">
        <f>IF(ISNA(VLOOKUP(E339,Tableau13[[SIRET]:[Statut de la mise en relation]],6,FALSE)),"",VLOOKUP(E339,Tableau13[[SIRET]:[Statut de la mise en relation]],6,FALSE))</f>
        <v>Aide proposée</v>
      </c>
      <c r="AG339" s="88"/>
      <c r="AH339" s="40"/>
      <c r="AI339" s="40"/>
      <c r="AJ339" s="40"/>
      <c r="AK339" s="76"/>
      <c r="AL339" s="76"/>
      <c r="AM339" s="40"/>
    </row>
    <row r="340" spans="1:39" ht="16.5" customHeight="1">
      <c r="A340" s="30">
        <v>45268</v>
      </c>
      <c r="B340" s="31" t="s">
        <v>2237</v>
      </c>
      <c r="C340" s="31" t="s">
        <v>255</v>
      </c>
      <c r="D340" s="31" t="s">
        <v>2238</v>
      </c>
      <c r="E340" s="32">
        <v>91106412900016</v>
      </c>
      <c r="F340" s="33" t="s">
        <v>2239</v>
      </c>
      <c r="G340" s="50" t="s">
        <v>2240</v>
      </c>
      <c r="H340" s="35">
        <v>628384095</v>
      </c>
      <c r="I340" s="31" t="s">
        <v>431</v>
      </c>
      <c r="J340" s="31" t="s">
        <v>2241</v>
      </c>
      <c r="K340" s="33" t="s">
        <v>433</v>
      </c>
      <c r="L340" s="33"/>
      <c r="M340" s="75" t="s">
        <v>701</v>
      </c>
      <c r="N340" s="42" t="str">
        <f>MID(J340,12,8)</f>
        <v xml:space="preserve">precise </v>
      </c>
      <c r="O340" s="62" t="str">
        <f>IF(ISERROR(MID(J340,24+FIND("impact environnemental:",J340,1),3)),"",MID(J340,24+FIND("impact environnemental:",J340,1),3))</f>
        <v>non</v>
      </c>
      <c r="P340" s="62" t="str">
        <f>IF(ISERROR(MID(J340,25+FIND("performance énergétique:",J340,1),3)),"",MID(J340,25+FIND("performance énergétique:",J340,1),3))</f>
        <v>oui</v>
      </c>
      <c r="Q340" s="62" t="str">
        <f>IF(ISERROR(MID(J340,20+FIND("consommation d'eau:",J340,1),3)),"",MID(J340,20+FIND("consommation d'eau:",J340,1),3))</f>
        <v>non</v>
      </c>
      <c r="R340" s="62" t="str">
        <f>IF(ISERROR(MID(J340,22+FIND("rénover mon bâtiment:",J340,1),3)),"",MID(J340,22+FIND("rénover mon bâtiment:",J340,1),3))</f>
        <v>non</v>
      </c>
      <c r="S340" s="62" t="str">
        <f>IF(ISERROR(MID(J340,21+FIND("la mobilité durable:",J340,1),3)),"",MID(J340,21+FIND("la mobilité durable:",J340,1),3))</f>
        <v>non</v>
      </c>
      <c r="T340" s="62" t="str">
        <f>IF(ISERROR(MID(J340,21+FIND("gestion des déchets:",J340,1),3)),"",MID(J340,21+FIND("gestion des déchets:",J340,1),3))</f>
        <v>non</v>
      </c>
      <c r="U340" s="62" t="str">
        <f>IF(ISERROR(MID(J340,17+FIND("l'écoconception:",J340,1),3)),"",MID(J340,17+FIND("l'écoconception:",J340,1),3))</f>
        <v>non</v>
      </c>
      <c r="V340" s="62" t="str">
        <f>IF(ISERROR(MID(J340,20+FIND("former ou recruter:",J340,1),3)),"",MID(J340,20+FIND("former ou recruter:",J340,1),3))</f>
        <v>non</v>
      </c>
      <c r="W340" s="63"/>
      <c r="X340" s="75"/>
      <c r="Y340" s="75"/>
      <c r="Z340" s="41" t="s">
        <v>1491</v>
      </c>
      <c r="AA340" s="41"/>
      <c r="AB340" s="41"/>
      <c r="AC340" s="43">
        <v>45271</v>
      </c>
      <c r="AD340" s="72" t="s">
        <v>1001</v>
      </c>
      <c r="AE340" s="90" t="s">
        <v>73</v>
      </c>
      <c r="AF340" s="88" t="str">
        <f>IF(ISNA(VLOOKUP(E340,Tableau13[[SIRET]:[Statut de la mise en relation]],6,FALSE)),"",VLOOKUP(E340,Tableau13[[SIRET]:[Statut de la mise en relation]],6,FALSE))</f>
        <v/>
      </c>
      <c r="AG340" s="88"/>
      <c r="AH340" s="40"/>
      <c r="AI340" s="40"/>
      <c r="AJ340" s="40"/>
      <c r="AK340" s="76"/>
      <c r="AL340" s="76"/>
      <c r="AM340" s="40"/>
    </row>
    <row r="341" spans="1:39" ht="16.5" customHeight="1">
      <c r="A341" s="30">
        <v>45268</v>
      </c>
      <c r="B341" s="31" t="s">
        <v>2242</v>
      </c>
      <c r="C341" s="31" t="s">
        <v>2243</v>
      </c>
      <c r="D341" s="31" t="s">
        <v>110</v>
      </c>
      <c r="E341" s="32">
        <v>34885298900014</v>
      </c>
      <c r="F341" s="33" t="s">
        <v>2244</v>
      </c>
      <c r="G341" s="50" t="s">
        <v>2245</v>
      </c>
      <c r="H341" s="35">
        <v>686172632</v>
      </c>
      <c r="I341" s="31" t="s">
        <v>431</v>
      </c>
      <c r="J341" s="31" t="s">
        <v>2246</v>
      </c>
      <c r="K341" s="33" t="s">
        <v>433</v>
      </c>
      <c r="L341" s="33"/>
      <c r="M341" s="75" t="s">
        <v>701</v>
      </c>
      <c r="N341" s="42" t="str">
        <f>MID(J341,12,8)</f>
        <v xml:space="preserve">precise </v>
      </c>
      <c r="O341" s="62" t="str">
        <f>IF(ISERROR(MID(J341,24+FIND("impact environnemental:",J341,1),3)),"",MID(J341,24+FIND("impact environnemental:",J341,1),3))</f>
        <v>non</v>
      </c>
      <c r="P341" s="62" t="str">
        <f>IF(ISERROR(MID(J341,25+FIND("performance énergétique:",J341,1),3)),"",MID(J341,25+FIND("performance énergétique:",J341,1),3))</f>
        <v>non</v>
      </c>
      <c r="Q341" s="62" t="str">
        <f>IF(ISERROR(MID(J341,20+FIND("consommation d'eau:",J341,1),3)),"",MID(J341,20+FIND("consommation d'eau:",J341,1),3))</f>
        <v>non</v>
      </c>
      <c r="R341" s="62" t="str">
        <f>IF(ISERROR(MID(J341,22+FIND("rénover mon bâtiment:",J341,1),3)),"",MID(J341,22+FIND("rénover mon bâtiment:",J341,1),3))</f>
        <v>oui</v>
      </c>
      <c r="S341" s="62" t="str">
        <f>IF(ISERROR(MID(J341,21+FIND("la mobilité durable:",J341,1),3)),"",MID(J341,21+FIND("la mobilité durable:",J341,1),3))</f>
        <v>non</v>
      </c>
      <c r="T341" s="62" t="str">
        <f>IF(ISERROR(MID(J341,21+FIND("gestion des déchets:",J341,1),3)),"",MID(J341,21+FIND("gestion des déchets:",J341,1),3))</f>
        <v>non</v>
      </c>
      <c r="U341" s="62" t="str">
        <f>IF(ISERROR(MID(J341,17+FIND("l'écoconception:",J341,1),3)),"",MID(J341,17+FIND("l'écoconception:",J341,1),3))</f>
        <v>non</v>
      </c>
      <c r="V341" s="62" t="str">
        <f>IF(ISERROR(MID(J341,20+FIND("former ou recruter:",J341,1),3)),"",MID(J341,20+FIND("former ou recruter:",J341,1),3))</f>
        <v>non</v>
      </c>
      <c r="W341" s="63"/>
      <c r="X341" s="75"/>
      <c r="Y341" s="75"/>
      <c r="Z341" s="41" t="s">
        <v>1491</v>
      </c>
      <c r="AA341" s="41"/>
      <c r="AB341" s="41"/>
      <c r="AC341" s="43">
        <v>45271</v>
      </c>
      <c r="AD341" s="72" t="s">
        <v>1001</v>
      </c>
      <c r="AE341" s="90" t="s">
        <v>73</v>
      </c>
      <c r="AF341" s="88" t="str">
        <f>IF(ISNA(VLOOKUP(E341,Tableau13[[SIRET]:[Statut de la mise en relation]],6,FALSE)),"",VLOOKUP(E341,Tableau13[[SIRET]:[Statut de la mise en relation]],6,FALSE))</f>
        <v>Aide proposée</v>
      </c>
      <c r="AG341" s="88"/>
      <c r="AH341" s="40"/>
      <c r="AI341" s="40"/>
      <c r="AJ341" s="40"/>
      <c r="AK341" s="76"/>
      <c r="AL341" s="76"/>
      <c r="AM341" s="40"/>
    </row>
    <row r="342" spans="1:39" ht="16.5" customHeight="1">
      <c r="A342" s="30">
        <v>45268</v>
      </c>
      <c r="B342" s="31" t="s">
        <v>2247</v>
      </c>
      <c r="C342" s="31" t="s">
        <v>2248</v>
      </c>
      <c r="D342" s="31" t="s">
        <v>2249</v>
      </c>
      <c r="E342" s="32">
        <v>32390049800086</v>
      </c>
      <c r="F342" s="33" t="s">
        <v>2250</v>
      </c>
      <c r="G342" s="50" t="s">
        <v>2251</v>
      </c>
      <c r="H342" s="35">
        <v>635498082</v>
      </c>
      <c r="I342" s="31" t="s">
        <v>2252</v>
      </c>
      <c r="J342" s="31" t="s">
        <v>2253</v>
      </c>
      <c r="K342" s="33" t="s">
        <v>91</v>
      </c>
      <c r="L342" s="33"/>
      <c r="M342" s="75" t="s">
        <v>701</v>
      </c>
      <c r="N342" s="42" t="str">
        <f>MID(J342,12,8)</f>
        <v xml:space="preserve">unknown </v>
      </c>
      <c r="O342" s="62" t="str">
        <f>IF(ISERROR(MID(J342,24+FIND("impact environnemental:",J342,1),3)),"",MID(J342,24+FIND("impact environnemental:",J342,1),3))</f>
        <v>oui</v>
      </c>
      <c r="P342" s="62" t="str">
        <f>IF(ISERROR(MID(J342,25+FIND("performance énergétique:",J342,1),3)),"",MID(J342,25+FIND("performance énergétique:",J342,1),3))</f>
        <v>oui</v>
      </c>
      <c r="Q342" s="62" t="str">
        <f>IF(ISERROR(MID(J342,20+FIND("consommation d'eau:",J342,1),3)),"",MID(J342,20+FIND("consommation d'eau:",J342,1),3))</f>
        <v>oui</v>
      </c>
      <c r="R342" s="62" t="str">
        <f>IF(ISERROR(MID(J342,22+FIND("rénover mon bâtiment:",J342,1),3)),"",MID(J342,22+FIND("rénover mon bâtiment:",J342,1),3))</f>
        <v/>
      </c>
      <c r="S342" s="62" t="str">
        <f>IF(ISERROR(MID(J342,21+FIND("la mobilité durable:",J342,1),3)),"",MID(J342,21+FIND("la mobilité durable:",J342,1),3))</f>
        <v/>
      </c>
      <c r="T342" s="62" t="str">
        <f>IF(ISERROR(MID(J342,21+FIND("gestion des déchets:",J342,1),3)),"",MID(J342,21+FIND("gestion des déchets:",J342,1),3))</f>
        <v>oui</v>
      </c>
      <c r="U342" s="62" t="str">
        <f>IF(ISERROR(MID(J342,17+FIND("l'écoconception:",J342,1),3)),"",MID(J342,17+FIND("l'écoconception:",J342,1),3))</f>
        <v>oui</v>
      </c>
      <c r="V342" s="62" t="str">
        <f>IF(ISERROR(MID(J342,20+FIND("former ou recruter:",J342,1),3)),"",MID(J342,20+FIND("former ou recruter:",J342,1),3))</f>
        <v/>
      </c>
      <c r="W342" s="63"/>
      <c r="X342" s="75"/>
      <c r="Y342" s="75"/>
      <c r="Z342" s="41" t="s">
        <v>1491</v>
      </c>
      <c r="AA342" s="41"/>
      <c r="AB342" s="41"/>
      <c r="AC342" s="43">
        <v>45271</v>
      </c>
      <c r="AD342" s="72" t="s">
        <v>1001</v>
      </c>
      <c r="AE342" s="90" t="s">
        <v>73</v>
      </c>
      <c r="AF342" s="88" t="str">
        <f>IF(ISNA(VLOOKUP(E342,Tableau13[[SIRET]:[Statut de la mise en relation]],6,FALSE)),"",VLOOKUP(E342,Tableau13[[SIRET]:[Statut de la mise en relation]],6,FALSE))</f>
        <v/>
      </c>
      <c r="AG342" s="88"/>
      <c r="AH342" s="40"/>
      <c r="AI342" s="40"/>
      <c r="AJ342" s="40"/>
      <c r="AK342" s="76"/>
      <c r="AL342" s="76"/>
      <c r="AM342" s="40"/>
    </row>
    <row r="343" spans="1:39" ht="16.5" customHeight="1">
      <c r="A343" s="30">
        <v>45268</v>
      </c>
      <c r="B343" s="31" t="s">
        <v>2254</v>
      </c>
      <c r="C343" s="31" t="s">
        <v>2255</v>
      </c>
      <c r="D343" s="31" t="s">
        <v>246</v>
      </c>
      <c r="E343" s="32">
        <v>89458116400015</v>
      </c>
      <c r="F343" s="33" t="s">
        <v>2256</v>
      </c>
      <c r="G343" s="50" t="s">
        <v>2257</v>
      </c>
      <c r="H343" s="35">
        <v>33683966793</v>
      </c>
      <c r="I343" s="31" t="s">
        <v>729</v>
      </c>
      <c r="J343" s="31" t="s">
        <v>2258</v>
      </c>
      <c r="K343" s="33" t="s">
        <v>55</v>
      </c>
      <c r="L343" s="33"/>
      <c r="M343" s="75" t="s">
        <v>701</v>
      </c>
      <c r="N343" s="42" t="str">
        <f>MID(J343,12,8)</f>
        <v xml:space="preserve">unknown </v>
      </c>
      <c r="O343" s="62" t="str">
        <f>IF(ISERROR(MID(J343,24+FIND("impact environnemental:",J343,1),3)),"",MID(J343,24+FIND("impact environnemental:",J343,1),3))</f>
        <v>non</v>
      </c>
      <c r="P343" s="62" t="str">
        <f>IF(ISERROR(MID(J343,25+FIND("performance énergétique:",J343,1),3)),"",MID(J343,25+FIND("performance énergétique:",J343,1),3))</f>
        <v>oui</v>
      </c>
      <c r="Q343" s="62" t="str">
        <f>IF(ISERROR(MID(J343,20+FIND("consommation d'eau:",J343,1),3)),"",MID(J343,20+FIND("consommation d'eau:",J343,1),3))</f>
        <v>oui</v>
      </c>
      <c r="R343" s="62" t="str">
        <f>IF(ISERROR(MID(J343,22+FIND("rénover mon bâtiment:",J343,1),3)),"",MID(J343,22+FIND("rénover mon bâtiment:",J343,1),3))</f>
        <v/>
      </c>
      <c r="S343" s="62" t="str">
        <f>IF(ISERROR(MID(J343,21+FIND("la mobilité durable:",J343,1),3)),"",MID(J343,21+FIND("la mobilité durable:",J343,1),3))</f>
        <v/>
      </c>
      <c r="T343" s="62" t="str">
        <f>IF(ISERROR(MID(J343,21+FIND("gestion des déchets:",J343,1),3)),"",MID(J343,21+FIND("gestion des déchets:",J343,1),3))</f>
        <v>oui</v>
      </c>
      <c r="U343" s="62" t="str">
        <f>IF(ISERROR(MID(J343,17+FIND("l'écoconception:",J343,1),3)),"",MID(J343,17+FIND("l'écoconception:",J343,1),3))</f>
        <v>oui</v>
      </c>
      <c r="V343" s="62" t="str">
        <f>IF(ISERROR(MID(J343,20+FIND("former ou recruter:",J343,1),3)),"",MID(J343,20+FIND("former ou recruter:",J343,1),3))</f>
        <v/>
      </c>
      <c r="W343" s="63"/>
      <c r="X343" s="75"/>
      <c r="Y343" s="75"/>
      <c r="Z343" s="41" t="s">
        <v>1491</v>
      </c>
      <c r="AA343" s="41"/>
      <c r="AB343" s="41"/>
      <c r="AC343" s="43">
        <v>45271</v>
      </c>
      <c r="AD343" s="72" t="s">
        <v>1001</v>
      </c>
      <c r="AE343" s="90" t="s">
        <v>73</v>
      </c>
      <c r="AF343" s="88" t="str">
        <f>IF(ISNA(VLOOKUP(E343,Tableau13[[SIRET]:[Statut de la mise en relation]],6,FALSE)),"",VLOOKUP(E343,Tableau13[[SIRET]:[Statut de la mise en relation]],6,FALSE))</f>
        <v>Aide proposée</v>
      </c>
      <c r="AG343" s="88"/>
      <c r="AH343" s="40"/>
      <c r="AI343" s="40"/>
      <c r="AJ343" s="40"/>
      <c r="AK343" s="76"/>
      <c r="AL343" s="76"/>
      <c r="AM343" s="40"/>
    </row>
    <row r="344" spans="1:39" ht="16.5" customHeight="1">
      <c r="A344" s="30">
        <v>45268</v>
      </c>
      <c r="B344" s="31" t="s">
        <v>2259</v>
      </c>
      <c r="C344" s="31" t="s">
        <v>2260</v>
      </c>
      <c r="D344" s="31" t="s">
        <v>2261</v>
      </c>
      <c r="E344" s="32">
        <v>41060322900015</v>
      </c>
      <c r="F344" s="33"/>
      <c r="G344" s="50" t="s">
        <v>2262</v>
      </c>
      <c r="H344" s="35">
        <v>690674628</v>
      </c>
      <c r="I344" s="31" t="s">
        <v>1775</v>
      </c>
      <c r="J344" s="31" t="s">
        <v>2263</v>
      </c>
      <c r="K344" s="33" t="s">
        <v>114</v>
      </c>
      <c r="L344" s="33"/>
      <c r="M344" s="41" t="s">
        <v>1132</v>
      </c>
      <c r="N344" s="42" t="str">
        <f>MID(J344,12,8)</f>
        <v xml:space="preserve">precise </v>
      </c>
      <c r="O344" s="62" t="str">
        <f>IF(ISERROR(MID(J344,24+FIND("impact environnemental:",J344,1),3)),"",MID(J344,24+FIND("impact environnemental:",J344,1),3))</f>
        <v>oui</v>
      </c>
      <c r="P344" s="62" t="str">
        <f>IF(ISERROR(MID(J344,25+FIND("performance énergétique:",J344,1),3)),"",MID(J344,25+FIND("performance énergétique:",J344,1),3))</f>
        <v>non</v>
      </c>
      <c r="Q344" s="62" t="str">
        <f>IF(ISERROR(MID(J344,20+FIND("consommation d'eau:",J344,1),3)),"",MID(J344,20+FIND("consommation d'eau:",J344,1),3))</f>
        <v>non</v>
      </c>
      <c r="R344" s="62" t="str">
        <f>IF(ISERROR(MID(J344,22+FIND("rénover mon bâtiment:",J344,1),3)),"",MID(J344,22+FIND("rénover mon bâtiment:",J344,1),3))</f>
        <v>non</v>
      </c>
      <c r="S344" s="62" t="str">
        <f>IF(ISERROR(MID(J344,21+FIND("la mobilité durable:",J344,1),3)),"",MID(J344,21+FIND("la mobilité durable:",J344,1),3))</f>
        <v>non</v>
      </c>
      <c r="T344" s="62" t="str">
        <f>IF(ISERROR(MID(J344,21+FIND("gestion des déchets:",J344,1),3)),"",MID(J344,21+FIND("gestion des déchets:",J344,1),3))</f>
        <v>non</v>
      </c>
      <c r="U344" s="62" t="str">
        <f>IF(ISERROR(MID(J344,17+FIND("l'écoconception:",J344,1),3)),"",MID(J344,17+FIND("l'écoconception:",J344,1),3))</f>
        <v>non</v>
      </c>
      <c r="V344" s="62" t="str">
        <f>IF(ISERROR(MID(J344,20+FIND("former ou recruter:",J344,1),3)),"",MID(J344,20+FIND("former ou recruter:",J344,1),3))</f>
        <v>non</v>
      </c>
      <c r="W344" s="93"/>
      <c r="X344" s="75"/>
      <c r="Y344" s="75"/>
      <c r="Z344" s="75"/>
      <c r="AA344" s="75"/>
      <c r="AB344" s="75"/>
      <c r="AC344" s="40"/>
      <c r="AD344" s="72" t="s">
        <v>1133</v>
      </c>
      <c r="AE344" s="90" t="s">
        <v>73</v>
      </c>
      <c r="AF344" s="88" t="str">
        <f>IF(ISNA(VLOOKUP(E344,Tableau13[[SIRET]:[Statut de la mise en relation]],6,FALSE)),"",VLOOKUP(E344,Tableau13[[SIRET]:[Statut de la mise en relation]],6,FALSE))</f>
        <v/>
      </c>
      <c r="AG344" s="90"/>
      <c r="AH344" s="40"/>
      <c r="AI344" s="40"/>
      <c r="AJ344" s="40"/>
      <c r="AK344" s="76"/>
      <c r="AL344" s="76"/>
      <c r="AM344" s="40"/>
    </row>
    <row r="345" spans="1:39" ht="16.5" customHeight="1">
      <c r="A345" s="30">
        <v>45268</v>
      </c>
      <c r="B345" s="31" t="s">
        <v>2264</v>
      </c>
      <c r="C345" s="31" t="s">
        <v>2265</v>
      </c>
      <c r="D345" s="31" t="s">
        <v>569</v>
      </c>
      <c r="E345" s="32">
        <v>50133834700021</v>
      </c>
      <c r="F345" s="33"/>
      <c r="G345" s="50" t="s">
        <v>2266</v>
      </c>
      <c r="H345" s="35">
        <v>612251015</v>
      </c>
      <c r="I345" s="31" t="s">
        <v>1801</v>
      </c>
      <c r="J345" s="31" t="s">
        <v>2267</v>
      </c>
      <c r="K345" s="33" t="s">
        <v>114</v>
      </c>
      <c r="L345" s="33"/>
      <c r="M345" s="41" t="s">
        <v>1132</v>
      </c>
      <c r="N345" s="42" t="str">
        <f>MID(J345,12,8)</f>
        <v xml:space="preserve">precise </v>
      </c>
      <c r="O345" s="62" t="str">
        <f>IF(ISERROR(MID(J345,24+FIND("impact environnemental:",J345,1),3)),"",MID(J345,24+FIND("impact environnemental:",J345,1),3))</f>
        <v>non</v>
      </c>
      <c r="P345" s="62" t="str">
        <f>IF(ISERROR(MID(J345,25+FIND("performance énergétique:",J345,1),3)),"",MID(J345,25+FIND("performance énergétique:",J345,1),3))</f>
        <v>non</v>
      </c>
      <c r="Q345" s="62" t="str">
        <f>IF(ISERROR(MID(J345,20+FIND("consommation d'eau:",J345,1),3)),"",MID(J345,20+FIND("consommation d'eau:",J345,1),3))</f>
        <v>non</v>
      </c>
      <c r="R345" s="62" t="str">
        <f>IF(ISERROR(MID(J345,22+FIND("rénover mon bâtiment:",J345,1),3)),"",MID(J345,22+FIND("rénover mon bâtiment:",J345,1),3))</f>
        <v>non</v>
      </c>
      <c r="S345" s="62" t="str">
        <f>IF(ISERROR(MID(J345,21+FIND("la mobilité durable:",J345,1),3)),"",MID(J345,21+FIND("la mobilité durable:",J345,1),3))</f>
        <v>non</v>
      </c>
      <c r="T345" s="62" t="str">
        <f>IF(ISERROR(MID(J345,21+FIND("gestion des déchets:",J345,1),3)),"",MID(J345,21+FIND("gestion des déchets:",J345,1),3))</f>
        <v>oui</v>
      </c>
      <c r="U345" s="62" t="str">
        <f>IF(ISERROR(MID(J345,17+FIND("l'écoconception:",J345,1),3)),"",MID(J345,17+FIND("l'écoconception:",J345,1),3))</f>
        <v>non</v>
      </c>
      <c r="V345" s="62" t="str">
        <f>IF(ISERROR(MID(J345,20+FIND("former ou recruter:",J345,1),3)),"",MID(J345,20+FIND("former ou recruter:",J345,1),3))</f>
        <v>non</v>
      </c>
      <c r="W345" s="93"/>
      <c r="X345" s="75"/>
      <c r="Y345" s="75"/>
      <c r="Z345" s="75"/>
      <c r="AA345" s="75"/>
      <c r="AB345" s="75"/>
      <c r="AC345" s="40"/>
      <c r="AD345" s="72" t="s">
        <v>1133</v>
      </c>
      <c r="AE345" s="90" t="s">
        <v>73</v>
      </c>
      <c r="AF345" s="88" t="str">
        <f>IF(ISNA(VLOOKUP(E345,Tableau13[[SIRET]:[Statut de la mise en relation]],6,FALSE)),"",VLOOKUP(E345,Tableau13[[SIRET]:[Statut de la mise en relation]],6,FALSE))</f>
        <v/>
      </c>
      <c r="AG345" s="90"/>
      <c r="AH345" s="40"/>
      <c r="AI345" s="40"/>
      <c r="AJ345" s="40"/>
      <c r="AK345" s="76"/>
      <c r="AL345" s="76"/>
      <c r="AM345" s="40"/>
    </row>
    <row r="346" spans="1:39" ht="16.5" customHeight="1">
      <c r="A346" s="30">
        <v>45268</v>
      </c>
      <c r="B346" s="31" t="s">
        <v>2268</v>
      </c>
      <c r="C346" s="31" t="s">
        <v>817</v>
      </c>
      <c r="D346" s="31" t="s">
        <v>1101</v>
      </c>
      <c r="E346" s="32">
        <v>78588057600034</v>
      </c>
      <c r="F346" s="33"/>
      <c r="G346" s="50" t="s">
        <v>2269</v>
      </c>
      <c r="H346" s="35">
        <v>387719620</v>
      </c>
      <c r="I346" s="31" t="s">
        <v>741</v>
      </c>
      <c r="J346" s="31" t="s">
        <v>2270</v>
      </c>
      <c r="K346" s="33" t="s">
        <v>114</v>
      </c>
      <c r="L346" s="33"/>
      <c r="M346" s="41" t="s">
        <v>1132</v>
      </c>
      <c r="N346" s="42" t="str">
        <f>MID(J346,12,8)</f>
        <v xml:space="preserve">precise </v>
      </c>
      <c r="O346" s="62" t="str">
        <f>IF(ISERROR(MID(J346,24+FIND("impact environnemental:",J346,1),3)),"",MID(J346,24+FIND("impact environnemental:",J346,1),3))</f>
        <v>non</v>
      </c>
      <c r="P346" s="62" t="str">
        <f>IF(ISERROR(MID(J346,25+FIND("performance énergétique:",J346,1),3)),"",MID(J346,25+FIND("performance énergétique:",J346,1),3))</f>
        <v>oui</v>
      </c>
      <c r="Q346" s="62" t="str">
        <f>IF(ISERROR(MID(J346,20+FIND("consommation d'eau:",J346,1),3)),"",MID(J346,20+FIND("consommation d'eau:",J346,1),3))</f>
        <v>non</v>
      </c>
      <c r="R346" s="62" t="str">
        <f>IF(ISERROR(MID(J346,22+FIND("rénover mon bâtiment:",J346,1),3)),"",MID(J346,22+FIND("rénover mon bâtiment:",J346,1),3))</f>
        <v>non</v>
      </c>
      <c r="S346" s="62" t="str">
        <f>IF(ISERROR(MID(J346,21+FIND("la mobilité durable:",J346,1),3)),"",MID(J346,21+FIND("la mobilité durable:",J346,1),3))</f>
        <v>non</v>
      </c>
      <c r="T346" s="62" t="str">
        <f>IF(ISERROR(MID(J346,21+FIND("gestion des déchets:",J346,1),3)),"",MID(J346,21+FIND("gestion des déchets:",J346,1),3))</f>
        <v>non</v>
      </c>
      <c r="U346" s="62" t="str">
        <f>IF(ISERROR(MID(J346,17+FIND("l'écoconception:",J346,1),3)),"",MID(J346,17+FIND("l'écoconception:",J346,1),3))</f>
        <v>non</v>
      </c>
      <c r="V346" s="62" t="str">
        <f>IF(ISERROR(MID(J346,20+FIND("former ou recruter:",J346,1),3)),"",MID(J346,20+FIND("former ou recruter:",J346,1),3))</f>
        <v>non</v>
      </c>
      <c r="W346" s="93"/>
      <c r="X346" s="75"/>
      <c r="Y346" s="75"/>
      <c r="Z346" s="75"/>
      <c r="AA346" s="75"/>
      <c r="AB346" s="75"/>
      <c r="AC346" s="40"/>
      <c r="AD346" s="72" t="s">
        <v>1133</v>
      </c>
      <c r="AE346" s="90" t="s">
        <v>73</v>
      </c>
      <c r="AF346" s="88" t="str">
        <f>IF(ISNA(VLOOKUP(E346,Tableau13[[SIRET]:[Statut de la mise en relation]],6,FALSE)),"",VLOOKUP(E346,Tableau13[[SIRET]:[Statut de la mise en relation]],6,FALSE))</f>
        <v/>
      </c>
      <c r="AG346" s="90"/>
      <c r="AH346" s="40"/>
      <c r="AI346" s="40"/>
      <c r="AJ346" s="40"/>
      <c r="AK346" s="76"/>
      <c r="AL346" s="76"/>
      <c r="AM346" s="40"/>
    </row>
    <row r="347" spans="1:39" ht="16.5" customHeight="1">
      <c r="A347" s="30">
        <v>45268</v>
      </c>
      <c r="B347" s="31" t="s">
        <v>2271</v>
      </c>
      <c r="C347" s="31" t="s">
        <v>2272</v>
      </c>
      <c r="D347" s="31" t="s">
        <v>2273</v>
      </c>
      <c r="E347" s="32">
        <v>82778977700014</v>
      </c>
      <c r="F347" s="33"/>
      <c r="G347" s="50" t="s">
        <v>2274</v>
      </c>
      <c r="H347" s="35">
        <v>627507022</v>
      </c>
      <c r="I347" s="31" t="s">
        <v>741</v>
      </c>
      <c r="J347" s="31" t="s">
        <v>2275</v>
      </c>
      <c r="K347" s="33" t="s">
        <v>114</v>
      </c>
      <c r="L347" s="33"/>
      <c r="M347" s="41" t="s">
        <v>1132</v>
      </c>
      <c r="N347" s="42" t="str">
        <f>MID(J347,12,8)</f>
        <v xml:space="preserve">unknown </v>
      </c>
      <c r="O347" s="62" t="str">
        <f>IF(ISERROR(MID(J347,24+FIND("impact environnemental:",J347,1),3)),"",MID(J347,24+FIND("impact environnemental:",J347,1),3))</f>
        <v>oui</v>
      </c>
      <c r="P347" s="62" t="str">
        <f>IF(ISERROR(MID(J347,25+FIND("performance énergétique:",J347,1),3)),"",MID(J347,25+FIND("performance énergétique:",J347,1),3))</f>
        <v>oui</v>
      </c>
      <c r="Q347" s="62" t="str">
        <f>IF(ISERROR(MID(J347,20+FIND("consommation d'eau:",J347,1),3)),"",MID(J347,20+FIND("consommation d'eau:",J347,1),3))</f>
        <v>non</v>
      </c>
      <c r="R347" s="62" t="str">
        <f>IF(ISERROR(MID(J347,22+FIND("rénover mon bâtiment:",J347,1),3)),"",MID(J347,22+FIND("rénover mon bâtiment:",J347,1),3))</f>
        <v/>
      </c>
      <c r="S347" s="62" t="str">
        <f>IF(ISERROR(MID(J347,21+FIND("la mobilité durable:",J347,1),3)),"",MID(J347,21+FIND("la mobilité durable:",J347,1),3))</f>
        <v/>
      </c>
      <c r="T347" s="62" t="str">
        <f>IF(ISERROR(MID(J347,21+FIND("gestion des déchets:",J347,1),3)),"",MID(J347,21+FIND("gestion des déchets:",J347,1),3))</f>
        <v>non</v>
      </c>
      <c r="U347" s="62" t="str">
        <f>IF(ISERROR(MID(J347,17+FIND("l'écoconception:",J347,1),3)),"",MID(J347,17+FIND("l'écoconception:",J347,1),3))</f>
        <v>non</v>
      </c>
      <c r="V347" s="62" t="str">
        <f>IF(ISERROR(MID(J347,20+FIND("former ou recruter:",J347,1),3)),"",MID(J347,20+FIND("former ou recruter:",J347,1),3))</f>
        <v/>
      </c>
      <c r="W347" s="93"/>
      <c r="X347" s="75"/>
      <c r="Y347" s="75"/>
      <c r="Z347" s="75"/>
      <c r="AA347" s="75"/>
      <c r="AB347" s="75"/>
      <c r="AC347" s="40"/>
      <c r="AD347" s="72" t="s">
        <v>1133</v>
      </c>
      <c r="AE347" s="90" t="s">
        <v>73</v>
      </c>
      <c r="AF347" s="88" t="str">
        <f>IF(ISNA(VLOOKUP(E347,Tableau13[[SIRET]:[Statut de la mise en relation]],6,FALSE)),"",VLOOKUP(E347,Tableau13[[SIRET]:[Statut de la mise en relation]],6,FALSE))</f>
        <v/>
      </c>
      <c r="AG347" s="90"/>
      <c r="AH347" s="40"/>
      <c r="AI347" s="40"/>
      <c r="AJ347" s="40"/>
      <c r="AK347" s="76"/>
      <c r="AL347" s="76"/>
      <c r="AM347" s="40"/>
    </row>
    <row r="348" spans="1:39" ht="16.5" customHeight="1">
      <c r="A348" s="30">
        <v>45268</v>
      </c>
      <c r="B348" s="31" t="s">
        <v>2276</v>
      </c>
      <c r="C348" s="31" t="s">
        <v>2277</v>
      </c>
      <c r="D348" s="31" t="s">
        <v>716</v>
      </c>
      <c r="E348" s="32">
        <v>40206700300028</v>
      </c>
      <c r="F348" s="33"/>
      <c r="G348" s="50" t="s">
        <v>2278</v>
      </c>
      <c r="H348" s="35">
        <v>613022290</v>
      </c>
      <c r="I348" s="31" t="s">
        <v>741</v>
      </c>
      <c r="J348" s="31" t="s">
        <v>2279</v>
      </c>
      <c r="K348" s="33" t="s">
        <v>114</v>
      </c>
      <c r="L348" s="33"/>
      <c r="M348" s="41" t="s">
        <v>1132</v>
      </c>
      <c r="N348" s="42" t="str">
        <f>MID(J348,12,8)</f>
        <v xml:space="preserve">precise </v>
      </c>
      <c r="O348" s="62" t="str">
        <f>IF(ISERROR(MID(J348,24+FIND("impact environnemental:",J348,1),3)),"",MID(J348,24+FIND("impact environnemental:",J348,1),3))</f>
        <v>non</v>
      </c>
      <c r="P348" s="62" t="str">
        <f>IF(ISERROR(MID(J348,25+FIND("performance énergétique:",J348,1),3)),"",MID(J348,25+FIND("performance énergétique:",J348,1),3))</f>
        <v>oui</v>
      </c>
      <c r="Q348" s="62" t="str">
        <f>IF(ISERROR(MID(J348,20+FIND("consommation d'eau:",J348,1),3)),"",MID(J348,20+FIND("consommation d'eau:",J348,1),3))</f>
        <v>non</v>
      </c>
      <c r="R348" s="62" t="str">
        <f>IF(ISERROR(MID(J348,22+FIND("rénover mon bâtiment:",J348,1),3)),"",MID(J348,22+FIND("rénover mon bâtiment:",J348,1),3))</f>
        <v>non</v>
      </c>
      <c r="S348" s="62" t="str">
        <f>IF(ISERROR(MID(J348,21+FIND("la mobilité durable:",J348,1),3)),"",MID(J348,21+FIND("la mobilité durable:",J348,1),3))</f>
        <v>non</v>
      </c>
      <c r="T348" s="62" t="str">
        <f>IF(ISERROR(MID(J348,21+FIND("gestion des déchets:",J348,1),3)),"",MID(J348,21+FIND("gestion des déchets:",J348,1),3))</f>
        <v>non</v>
      </c>
      <c r="U348" s="62" t="str">
        <f>IF(ISERROR(MID(J348,17+FIND("l'écoconception:",J348,1),3)),"",MID(J348,17+FIND("l'écoconception:",J348,1),3))</f>
        <v>non</v>
      </c>
      <c r="V348" s="62" t="str">
        <f>IF(ISERROR(MID(J348,20+FIND("former ou recruter:",J348,1),3)),"",MID(J348,20+FIND("former ou recruter:",J348,1),3))</f>
        <v>non</v>
      </c>
      <c r="W348" s="93"/>
      <c r="X348" s="75"/>
      <c r="Y348" s="75"/>
      <c r="Z348" s="75"/>
      <c r="AA348" s="75"/>
      <c r="AB348" s="75"/>
      <c r="AC348" s="40"/>
      <c r="AD348" s="72" t="s">
        <v>1133</v>
      </c>
      <c r="AE348" s="90" t="s">
        <v>73</v>
      </c>
      <c r="AF348" s="88" t="str">
        <f>IF(ISNA(VLOOKUP(E348,Tableau13[[SIRET]:[Statut de la mise en relation]],6,FALSE)),"",VLOOKUP(E348,Tableau13[[SIRET]:[Statut de la mise en relation]],6,FALSE))</f>
        <v/>
      </c>
      <c r="AG348" s="90"/>
      <c r="AH348" s="40"/>
      <c r="AI348" s="40"/>
      <c r="AJ348" s="40"/>
      <c r="AK348" s="76"/>
      <c r="AL348" s="76"/>
      <c r="AM348" s="40"/>
    </row>
    <row r="349" spans="1:39" ht="16.5" customHeight="1">
      <c r="A349" s="30">
        <v>45268</v>
      </c>
      <c r="B349" s="31" t="s">
        <v>2280</v>
      </c>
      <c r="C349" s="31" t="s">
        <v>2281</v>
      </c>
      <c r="D349" s="31" t="s">
        <v>2282</v>
      </c>
      <c r="E349" s="32">
        <v>91251896600011</v>
      </c>
      <c r="F349" s="33"/>
      <c r="G349" s="50" t="s">
        <v>913</v>
      </c>
      <c r="H349" s="35">
        <v>755902772</v>
      </c>
      <c r="I349" s="31" t="s">
        <v>365</v>
      </c>
      <c r="J349" s="31" t="s">
        <v>2283</v>
      </c>
      <c r="K349" s="33" t="s">
        <v>114</v>
      </c>
      <c r="L349" s="33"/>
      <c r="M349" s="41" t="s">
        <v>1132</v>
      </c>
      <c r="N349" s="42" t="str">
        <f>MID(J349,12,8)</f>
        <v xml:space="preserve">precise </v>
      </c>
      <c r="O349" s="62" t="str">
        <f>IF(ISERROR(MID(J349,24+FIND("impact environnemental:",J349,1),3)),"",MID(J349,24+FIND("impact environnemental:",J349,1),3))</f>
        <v>non</v>
      </c>
      <c r="P349" s="62" t="str">
        <f>IF(ISERROR(MID(J349,25+FIND("performance énergétique:",J349,1),3)),"",MID(J349,25+FIND("performance énergétique:",J349,1),3))</f>
        <v>non</v>
      </c>
      <c r="Q349" s="62" t="str">
        <f>IF(ISERROR(MID(J349,20+FIND("consommation d'eau:",J349,1),3)),"",MID(J349,20+FIND("consommation d'eau:",J349,1),3))</f>
        <v>non</v>
      </c>
      <c r="R349" s="62" t="str">
        <f>IF(ISERROR(MID(J349,22+FIND("rénover mon bâtiment:",J349,1),3)),"",MID(J349,22+FIND("rénover mon bâtiment:",J349,1),3))</f>
        <v>oui</v>
      </c>
      <c r="S349" s="62" t="str">
        <f>IF(ISERROR(MID(J349,21+FIND("la mobilité durable:",J349,1),3)),"",MID(J349,21+FIND("la mobilité durable:",J349,1),3))</f>
        <v>non</v>
      </c>
      <c r="T349" s="62" t="str">
        <f>IF(ISERROR(MID(J349,21+FIND("gestion des déchets:",J349,1),3)),"",MID(J349,21+FIND("gestion des déchets:",J349,1),3))</f>
        <v>non</v>
      </c>
      <c r="U349" s="62" t="str">
        <f>IF(ISERROR(MID(J349,17+FIND("l'écoconception:",J349,1),3)),"",MID(J349,17+FIND("l'écoconception:",J349,1),3))</f>
        <v>non</v>
      </c>
      <c r="V349" s="62" t="str">
        <f>IF(ISERROR(MID(J349,20+FIND("former ou recruter:",J349,1),3)),"",MID(J349,20+FIND("former ou recruter:",J349,1),3))</f>
        <v>non</v>
      </c>
      <c r="W349" s="93"/>
      <c r="X349" s="75"/>
      <c r="Y349" s="75"/>
      <c r="Z349" s="75"/>
      <c r="AA349" s="75"/>
      <c r="AB349" s="75"/>
      <c r="AC349" s="40"/>
      <c r="AD349" s="72" t="s">
        <v>1133</v>
      </c>
      <c r="AE349" s="90" t="s">
        <v>73</v>
      </c>
      <c r="AF349" s="88" t="str">
        <f>IF(ISNA(VLOOKUP(E349,Tableau13[[SIRET]:[Statut de la mise en relation]],6,FALSE)),"",VLOOKUP(E349,Tableau13[[SIRET]:[Statut de la mise en relation]],6,FALSE))</f>
        <v/>
      </c>
      <c r="AG349" s="90"/>
      <c r="AH349" s="40"/>
      <c r="AI349" s="40"/>
      <c r="AJ349" s="40"/>
      <c r="AK349" s="76"/>
      <c r="AL349" s="76"/>
      <c r="AM349" s="40"/>
    </row>
    <row r="350" spans="1:39" ht="16.5" customHeight="1">
      <c r="A350" s="30">
        <v>45268</v>
      </c>
      <c r="B350" s="31" t="s">
        <v>2284</v>
      </c>
      <c r="C350" s="31" t="s">
        <v>2285</v>
      </c>
      <c r="D350" s="31" t="s">
        <v>738</v>
      </c>
      <c r="E350" s="32">
        <v>42916688700027</v>
      </c>
      <c r="F350" s="33" t="s">
        <v>2286</v>
      </c>
      <c r="G350" s="50" t="s">
        <v>2287</v>
      </c>
      <c r="H350" s="35">
        <v>686141346</v>
      </c>
      <c r="I350" s="31" t="s">
        <v>761</v>
      </c>
      <c r="J350" s="31" t="s">
        <v>2288</v>
      </c>
      <c r="K350" s="33" t="s">
        <v>135</v>
      </c>
      <c r="L350" s="33"/>
      <c r="M350" s="75" t="s">
        <v>878</v>
      </c>
      <c r="N350" s="42" t="str">
        <f>MID(J350,12,8)</f>
        <v xml:space="preserve">unknown </v>
      </c>
      <c r="O350" s="62" t="str">
        <f>IF(ISERROR(MID(J350,24+FIND("impact environnemental:",J350,1),3)),"",MID(J350,24+FIND("impact environnemental:",J350,1),3))</f>
        <v>oui</v>
      </c>
      <c r="P350" s="62" t="str">
        <f>IF(ISERROR(MID(J350,25+FIND("performance énergétique:",J350,1),3)),"",MID(J350,25+FIND("performance énergétique:",J350,1),3))</f>
        <v>oui</v>
      </c>
      <c r="Q350" s="62" t="str">
        <f>IF(ISERROR(MID(J350,20+FIND("consommation d'eau:",J350,1),3)),"",MID(J350,20+FIND("consommation d'eau:",J350,1),3))</f>
        <v>non</v>
      </c>
      <c r="R350" s="62" t="str">
        <f>IF(ISERROR(MID(J350,22+FIND("rénover mon bâtiment:",J350,1),3)),"",MID(J350,22+FIND("rénover mon bâtiment:",J350,1),3))</f>
        <v/>
      </c>
      <c r="S350" s="62" t="str">
        <f>IF(ISERROR(MID(J350,21+FIND("la mobilité durable:",J350,1),3)),"",MID(J350,21+FIND("la mobilité durable:",J350,1),3))</f>
        <v/>
      </c>
      <c r="T350" s="62" t="str">
        <f>IF(ISERROR(MID(J350,21+FIND("gestion des déchets:",J350,1),3)),"",MID(J350,21+FIND("gestion des déchets:",J350,1),3))</f>
        <v>oui</v>
      </c>
      <c r="U350" s="62" t="str">
        <f>IF(ISERROR(MID(J350,17+FIND("l'écoconception:",J350,1),3)),"",MID(J350,17+FIND("l'écoconception:",J350,1),3))</f>
        <v>oui</v>
      </c>
      <c r="V350" s="62" t="str">
        <f>IF(ISERROR(MID(J350,20+FIND("former ou recruter:",J350,1),3)),"",MID(J350,20+FIND("former ou recruter:",J350,1),3))</f>
        <v/>
      </c>
      <c r="W350" s="63"/>
      <c r="X350" s="75"/>
      <c r="Y350" s="75"/>
      <c r="Z350" s="75"/>
      <c r="AA350" s="75"/>
      <c r="AB350" s="75"/>
      <c r="AC350" s="43">
        <v>45271</v>
      </c>
      <c r="AD350" s="66" t="s">
        <v>764</v>
      </c>
      <c r="AE350" s="90" t="s">
        <v>73</v>
      </c>
      <c r="AF350" s="88" t="str">
        <f>IF(ISNA(VLOOKUP(E350,Tableau13[[SIRET]:[Statut de la mise en relation]],6,FALSE)),"",VLOOKUP(E350,Tableau13[[SIRET]:[Statut de la mise en relation]],6,FALSE))</f>
        <v/>
      </c>
      <c r="AG350" s="88"/>
      <c r="AH350" s="40"/>
      <c r="AI350" s="40"/>
      <c r="AJ350" s="40"/>
      <c r="AK350" s="76"/>
      <c r="AL350" s="76"/>
      <c r="AM350" s="40"/>
    </row>
    <row r="351" spans="1:39" ht="16.5" customHeight="1">
      <c r="A351" s="30">
        <v>45268</v>
      </c>
      <c r="B351" s="31" t="s">
        <v>2289</v>
      </c>
      <c r="C351" s="31" t="s">
        <v>2290</v>
      </c>
      <c r="D351" s="31" t="s">
        <v>767</v>
      </c>
      <c r="E351" s="32"/>
      <c r="F351" s="33"/>
      <c r="G351" s="50" t="s">
        <v>2291</v>
      </c>
      <c r="H351" s="35">
        <v>621591838</v>
      </c>
      <c r="I351" s="31" t="s">
        <v>761</v>
      </c>
      <c r="J351" s="31" t="s">
        <v>2292</v>
      </c>
      <c r="K351" s="33" t="s">
        <v>135</v>
      </c>
      <c r="L351" s="33"/>
      <c r="M351" s="75" t="s">
        <v>878</v>
      </c>
      <c r="N351" s="42" t="str">
        <f>MID(J351,12,8)</f>
        <v xml:space="preserve">unknown </v>
      </c>
      <c r="O351" s="62" t="str">
        <f>IF(ISERROR(MID(J351,24+FIND("impact environnemental:",J351,1),3)),"",MID(J351,24+FIND("impact environnemental:",J351,1),3))</f>
        <v>oui</v>
      </c>
      <c r="P351" s="62" t="str">
        <f>IF(ISERROR(MID(J351,25+FIND("performance énergétique:",J351,1),3)),"",MID(J351,25+FIND("performance énergétique:",J351,1),3))</f>
        <v>non</v>
      </c>
      <c r="Q351" s="62" t="str">
        <f>IF(ISERROR(MID(J351,20+FIND("consommation d'eau:",J351,1),3)),"",MID(J351,20+FIND("consommation d'eau:",J351,1),3))</f>
        <v>non</v>
      </c>
      <c r="R351" s="62" t="str">
        <f>IF(ISERROR(MID(J351,22+FIND("rénover mon bâtiment:",J351,1),3)),"",MID(J351,22+FIND("rénover mon bâtiment:",J351,1),3))</f>
        <v/>
      </c>
      <c r="S351" s="62" t="str">
        <f>IF(ISERROR(MID(J351,21+FIND("la mobilité durable:",J351,1),3)),"",MID(J351,21+FIND("la mobilité durable:",J351,1),3))</f>
        <v/>
      </c>
      <c r="T351" s="62" t="str">
        <f>IF(ISERROR(MID(J351,21+FIND("gestion des déchets:",J351,1),3)),"",MID(J351,21+FIND("gestion des déchets:",J351,1),3))</f>
        <v>non</v>
      </c>
      <c r="U351" s="62" t="str">
        <f>IF(ISERROR(MID(J351,17+FIND("l'écoconception:",J351,1),3)),"",MID(J351,17+FIND("l'écoconception:",J351,1),3))</f>
        <v>oui</v>
      </c>
      <c r="V351" s="62" t="str">
        <f>IF(ISERROR(MID(J351,20+FIND("former ou recruter:",J351,1),3)),"",MID(J351,20+FIND("former ou recruter:",J351,1),3))</f>
        <v/>
      </c>
      <c r="W351" s="63"/>
      <c r="X351" s="75"/>
      <c r="Y351" s="75"/>
      <c r="Z351" s="75"/>
      <c r="AA351" s="75"/>
      <c r="AB351" s="75"/>
      <c r="AC351" s="43">
        <v>45271</v>
      </c>
      <c r="AD351" s="66" t="s">
        <v>764</v>
      </c>
      <c r="AE351" s="90" t="s">
        <v>73</v>
      </c>
      <c r="AF351" s="88" t="str">
        <f>IF(ISNA(VLOOKUP(E351,Tableau13[[SIRET]:[Statut de la mise en relation]],6,FALSE)),"",VLOOKUP(E351,Tableau13[[SIRET]:[Statut de la mise en relation]],6,FALSE))</f>
        <v/>
      </c>
      <c r="AG351" s="88"/>
      <c r="AH351" s="40"/>
      <c r="AI351" s="40"/>
      <c r="AJ351" s="40"/>
      <c r="AK351" s="76"/>
      <c r="AL351" s="76"/>
      <c r="AM351" s="40"/>
    </row>
    <row r="352" spans="1:39" ht="16.5" customHeight="1">
      <c r="A352" s="30">
        <v>45268</v>
      </c>
      <c r="B352" s="31" t="s">
        <v>2293</v>
      </c>
      <c r="C352" s="31" t="s">
        <v>2294</v>
      </c>
      <c r="D352" s="31" t="s">
        <v>1108</v>
      </c>
      <c r="E352" s="32">
        <v>97972350900019</v>
      </c>
      <c r="F352" s="33"/>
      <c r="G352" s="50" t="s">
        <v>2295</v>
      </c>
      <c r="H352" s="35">
        <v>685479335</v>
      </c>
      <c r="I352" s="31" t="s">
        <v>1210</v>
      </c>
      <c r="J352" s="31" t="s">
        <v>2296</v>
      </c>
      <c r="K352" s="33" t="s">
        <v>114</v>
      </c>
      <c r="L352" s="33"/>
      <c r="M352" s="41" t="s">
        <v>1132</v>
      </c>
      <c r="N352" s="42" t="str">
        <f>MID(J352,12,8)</f>
        <v xml:space="preserve">precise </v>
      </c>
      <c r="O352" s="62" t="str">
        <f>IF(ISERROR(MID(J352,24+FIND("impact environnemental:",J352,1),3)),"",MID(J352,24+FIND("impact environnemental:",J352,1),3))</f>
        <v>non</v>
      </c>
      <c r="P352" s="62" t="str">
        <f>IF(ISERROR(MID(J352,25+FIND("performance énergétique:",J352,1),3)),"",MID(J352,25+FIND("performance énergétique:",J352,1),3))</f>
        <v>non</v>
      </c>
      <c r="Q352" s="62" t="str">
        <f>IF(ISERROR(MID(J352,20+FIND("consommation d'eau:",J352,1),3)),"",MID(J352,20+FIND("consommation d'eau:",J352,1),3))</f>
        <v>non</v>
      </c>
      <c r="R352" s="62" t="str">
        <f>IF(ISERROR(MID(J352,22+FIND("rénover mon bâtiment:",J352,1),3)),"",MID(J352,22+FIND("rénover mon bâtiment:",J352,1),3))</f>
        <v>non</v>
      </c>
      <c r="S352" s="62" t="str">
        <f>IF(ISERROR(MID(J352,21+FIND("la mobilité durable:",J352,1),3)),"",MID(J352,21+FIND("la mobilité durable:",J352,1),3))</f>
        <v>non</v>
      </c>
      <c r="T352" s="62" t="str">
        <f>IF(ISERROR(MID(J352,21+FIND("gestion des déchets:",J352,1),3)),"",MID(J352,21+FIND("gestion des déchets:",J352,1),3))</f>
        <v>non</v>
      </c>
      <c r="U352" s="62" t="str">
        <f>IF(ISERROR(MID(J352,17+FIND("l'écoconception:",J352,1),3)),"",MID(J352,17+FIND("l'écoconception:",J352,1),3))</f>
        <v>oui</v>
      </c>
      <c r="V352" s="62" t="str">
        <f>IF(ISERROR(MID(J352,20+FIND("former ou recruter:",J352,1),3)),"",MID(J352,20+FIND("former ou recruter:",J352,1),3))</f>
        <v>non</v>
      </c>
      <c r="W352" s="93"/>
      <c r="X352" s="75"/>
      <c r="Y352" s="75"/>
      <c r="Z352" s="75"/>
      <c r="AA352" s="75"/>
      <c r="AB352" s="75"/>
      <c r="AC352" s="40"/>
      <c r="AD352" s="72" t="s">
        <v>1133</v>
      </c>
      <c r="AE352" s="90" t="s">
        <v>73</v>
      </c>
      <c r="AF352" s="88" t="str">
        <f>IF(ISNA(VLOOKUP(E352,Tableau13[[SIRET]:[Statut de la mise en relation]],6,FALSE)),"",VLOOKUP(E352,Tableau13[[SIRET]:[Statut de la mise en relation]],6,FALSE))</f>
        <v/>
      </c>
      <c r="AG352" s="90"/>
      <c r="AH352" s="40"/>
      <c r="AI352" s="40"/>
      <c r="AJ352" s="40"/>
      <c r="AK352" s="76"/>
      <c r="AL352" s="76"/>
      <c r="AM352" s="40"/>
    </row>
    <row r="353" spans="1:39" ht="16.5" customHeight="1">
      <c r="A353" s="30">
        <v>45268</v>
      </c>
      <c r="B353" s="31" t="s">
        <v>2297</v>
      </c>
      <c r="C353" s="31" t="s">
        <v>2298</v>
      </c>
      <c r="D353" s="31" t="s">
        <v>697</v>
      </c>
      <c r="E353" s="32">
        <v>41064619400077</v>
      </c>
      <c r="F353" s="33"/>
      <c r="G353" s="50" t="s">
        <v>2299</v>
      </c>
      <c r="H353" s="35">
        <v>33756023665</v>
      </c>
      <c r="I353" s="31" t="s">
        <v>1943</v>
      </c>
      <c r="J353" s="31" t="s">
        <v>2300</v>
      </c>
      <c r="K353" s="33" t="s">
        <v>114</v>
      </c>
      <c r="L353" s="33"/>
      <c r="M353" s="41" t="s">
        <v>1132</v>
      </c>
      <c r="N353" s="42" t="str">
        <f>MID(J353,12,8)</f>
        <v xml:space="preserve">precise </v>
      </c>
      <c r="O353" s="62" t="str">
        <f>IF(ISERROR(MID(J353,24+FIND("impact environnemental:",J353,1),3)),"",MID(J353,24+FIND("impact environnemental:",J353,1),3))</f>
        <v>non</v>
      </c>
      <c r="P353" s="62" t="str">
        <f>IF(ISERROR(MID(J353,25+FIND("performance énergétique:",J353,1),3)),"",MID(J353,25+FIND("performance énergétique:",J353,1),3))</f>
        <v>non</v>
      </c>
      <c r="Q353" s="62" t="str">
        <f>IF(ISERROR(MID(J353,20+FIND("consommation d'eau:",J353,1),3)),"",MID(J353,20+FIND("consommation d'eau:",J353,1),3))</f>
        <v>non</v>
      </c>
      <c r="R353" s="62" t="str">
        <f>IF(ISERROR(MID(J353,22+FIND("rénover mon bâtiment:",J353,1),3)),"",MID(J353,22+FIND("rénover mon bâtiment:",J353,1),3))</f>
        <v>non</v>
      </c>
      <c r="S353" s="62" t="str">
        <f>IF(ISERROR(MID(J353,21+FIND("la mobilité durable:",J353,1),3)),"",MID(J353,21+FIND("la mobilité durable:",J353,1),3))</f>
        <v>non</v>
      </c>
      <c r="T353" s="62" t="str">
        <f>IF(ISERROR(MID(J353,21+FIND("gestion des déchets:",J353,1),3)),"",MID(J353,21+FIND("gestion des déchets:",J353,1),3))</f>
        <v>non</v>
      </c>
      <c r="U353" s="62" t="str">
        <f>IF(ISERROR(MID(J353,17+FIND("l'écoconception:",J353,1),3)),"",MID(J353,17+FIND("l'écoconception:",J353,1),3))</f>
        <v>oui</v>
      </c>
      <c r="V353" s="62" t="str">
        <f>IF(ISERROR(MID(J353,20+FIND("former ou recruter:",J353,1),3)),"",MID(J353,20+FIND("former ou recruter:",J353,1),3))</f>
        <v>non</v>
      </c>
      <c r="W353" s="93"/>
      <c r="X353" s="75"/>
      <c r="Y353" s="75"/>
      <c r="Z353" s="75"/>
      <c r="AA353" s="75"/>
      <c r="AB353" s="75"/>
      <c r="AC353" s="40"/>
      <c r="AD353" s="72" t="s">
        <v>1133</v>
      </c>
      <c r="AE353" s="90" t="s">
        <v>73</v>
      </c>
      <c r="AF353" s="88" t="str">
        <f>IF(ISNA(VLOOKUP(E353,Tableau13[[SIRET]:[Statut de la mise en relation]],6,FALSE)),"",VLOOKUP(E353,Tableau13[[SIRET]:[Statut de la mise en relation]],6,FALSE))</f>
        <v>Aide proposée</v>
      </c>
      <c r="AG353" s="90"/>
      <c r="AH353" s="40"/>
      <c r="AI353" s="40"/>
      <c r="AJ353" s="40"/>
      <c r="AK353" s="76"/>
      <c r="AL353" s="76"/>
      <c r="AM353" s="40"/>
    </row>
    <row r="354" spans="1:39" ht="16.5" customHeight="1">
      <c r="A354" s="30">
        <v>45268</v>
      </c>
      <c r="B354" s="31" t="s">
        <v>2301</v>
      </c>
      <c r="C354" s="31" t="s">
        <v>2302</v>
      </c>
      <c r="D354" s="31" t="s">
        <v>2303</v>
      </c>
      <c r="E354" s="32">
        <v>88483321100011</v>
      </c>
      <c r="F354" s="33" t="s">
        <v>2304</v>
      </c>
      <c r="G354" s="50" t="s">
        <v>2305</v>
      </c>
      <c r="H354" s="35">
        <v>33669449563</v>
      </c>
      <c r="I354" s="31" t="s">
        <v>1282</v>
      </c>
      <c r="J354" s="31" t="s">
        <v>2306</v>
      </c>
      <c r="K354" s="33" t="s">
        <v>135</v>
      </c>
      <c r="L354" s="33"/>
      <c r="M354" s="75" t="s">
        <v>878</v>
      </c>
      <c r="N354" s="42" t="str">
        <f>MID(J354,12,8)</f>
        <v xml:space="preserve">precise </v>
      </c>
      <c r="O354" s="62" t="str">
        <f>IF(ISERROR(MID(J354,24+FIND("impact environnemental:",J354,1),3)),"",MID(J354,24+FIND("impact environnemental:",J354,1),3))</f>
        <v>non</v>
      </c>
      <c r="P354" s="62" t="str">
        <f>IF(ISERROR(MID(J354,25+FIND("performance énergétique:",J354,1),3)),"",MID(J354,25+FIND("performance énergétique:",J354,1),3))</f>
        <v>non</v>
      </c>
      <c r="Q354" s="62" t="str">
        <f>IF(ISERROR(MID(J354,20+FIND("consommation d'eau:",J354,1),3)),"",MID(J354,20+FIND("consommation d'eau:",J354,1),3))</f>
        <v>non</v>
      </c>
      <c r="R354" s="62" t="str">
        <f>IF(ISERROR(MID(J354,22+FIND("rénover mon bâtiment:",J354,1),3)),"",MID(J354,22+FIND("rénover mon bâtiment:",J354,1),3))</f>
        <v>oui</v>
      </c>
      <c r="S354" s="62" t="str">
        <f>IF(ISERROR(MID(J354,21+FIND("la mobilité durable:",J354,1),3)),"",MID(J354,21+FIND("la mobilité durable:",J354,1),3))</f>
        <v>non</v>
      </c>
      <c r="T354" s="62" t="str">
        <f>IF(ISERROR(MID(J354,21+FIND("gestion des déchets:",J354,1),3)),"",MID(J354,21+FIND("gestion des déchets:",J354,1),3))</f>
        <v>non</v>
      </c>
      <c r="U354" s="62" t="str">
        <f>IF(ISERROR(MID(J354,17+FIND("l'écoconception:",J354,1),3)),"",MID(J354,17+FIND("l'écoconception:",J354,1),3))</f>
        <v>non</v>
      </c>
      <c r="V354" s="62" t="str">
        <f>IF(ISERROR(MID(J354,20+FIND("former ou recruter:",J354,1),3)),"",MID(J354,20+FIND("former ou recruter:",J354,1),3))</f>
        <v>non</v>
      </c>
      <c r="W354" s="63"/>
      <c r="X354" s="75"/>
      <c r="Y354" s="75"/>
      <c r="Z354" s="75"/>
      <c r="AA354" s="75"/>
      <c r="AB354" s="75"/>
      <c r="AC354" s="43">
        <v>45271</v>
      </c>
      <c r="AD354" s="66" t="s">
        <v>764</v>
      </c>
      <c r="AE354" s="90" t="s">
        <v>73</v>
      </c>
      <c r="AF354" s="88" t="str">
        <f>IF(ISNA(VLOOKUP(E354,Tableau13[[SIRET]:[Statut de la mise en relation]],6,FALSE)),"",VLOOKUP(E354,Tableau13[[SIRET]:[Statut de la mise en relation]],6,FALSE))</f>
        <v/>
      </c>
      <c r="AG354" s="88"/>
      <c r="AH354" s="40"/>
      <c r="AI354" s="40"/>
      <c r="AJ354" s="40"/>
      <c r="AK354" s="76"/>
      <c r="AL354" s="76"/>
      <c r="AM354" s="40"/>
    </row>
    <row r="355" spans="1:39" ht="16.5" customHeight="1">
      <c r="A355" s="30">
        <v>45268</v>
      </c>
      <c r="B355" s="31" t="s">
        <v>2307</v>
      </c>
      <c r="C355" s="31" t="s">
        <v>2308</v>
      </c>
      <c r="D355" s="31" t="s">
        <v>2309</v>
      </c>
      <c r="E355" s="32">
        <v>57220697700033</v>
      </c>
      <c r="F355" s="33" t="s">
        <v>2310</v>
      </c>
      <c r="G355" s="50" t="s">
        <v>2311</v>
      </c>
      <c r="H355" s="35">
        <v>247911256</v>
      </c>
      <c r="I355" s="31" t="s">
        <v>538</v>
      </c>
      <c r="J355" s="31" t="s">
        <v>2312</v>
      </c>
      <c r="K355" s="33" t="s">
        <v>135</v>
      </c>
      <c r="L355" s="33"/>
      <c r="M355" s="75" t="s">
        <v>878</v>
      </c>
      <c r="N355" s="42" t="str">
        <f>MID(J355,12,8)</f>
        <v xml:space="preserve">unknown </v>
      </c>
      <c r="O355" s="62" t="str">
        <f>IF(ISERROR(MID(J355,24+FIND("impact environnemental:",J355,1),3)),"",MID(J355,24+FIND("impact environnemental:",J355,1),3))</f>
        <v>non</v>
      </c>
      <c r="P355" s="62" t="str">
        <f>IF(ISERROR(MID(J355,25+FIND("performance énergétique:",J355,1),3)),"",MID(J355,25+FIND("performance énergétique:",J355,1),3))</f>
        <v>oui</v>
      </c>
      <c r="Q355" s="62" t="str">
        <f>IF(ISERROR(MID(J355,20+FIND("consommation d'eau:",J355,1),3)),"",MID(J355,20+FIND("consommation d'eau:",J355,1),3))</f>
        <v>non</v>
      </c>
      <c r="R355" s="62" t="str">
        <f>IF(ISERROR(MID(J355,22+FIND("rénover mon bâtiment:",J355,1),3)),"",MID(J355,22+FIND("rénover mon bâtiment:",J355,1),3))</f>
        <v/>
      </c>
      <c r="S355" s="62" t="str">
        <f>IF(ISERROR(MID(J355,21+FIND("la mobilité durable:",J355,1),3)),"",MID(J355,21+FIND("la mobilité durable:",J355,1),3))</f>
        <v/>
      </c>
      <c r="T355" s="62" t="str">
        <f>IF(ISERROR(MID(J355,21+FIND("gestion des déchets:",J355,1),3)),"",MID(J355,21+FIND("gestion des déchets:",J355,1),3))</f>
        <v>non</v>
      </c>
      <c r="U355" s="62" t="str">
        <f>IF(ISERROR(MID(J355,17+FIND("l'écoconception:",J355,1),3)),"",MID(J355,17+FIND("l'écoconception:",J355,1),3))</f>
        <v>oui</v>
      </c>
      <c r="V355" s="62" t="str">
        <f>IF(ISERROR(MID(J355,20+FIND("former ou recruter:",J355,1),3)),"",MID(J355,20+FIND("former ou recruter:",J355,1),3))</f>
        <v/>
      </c>
      <c r="W355" s="63"/>
      <c r="X355" s="75"/>
      <c r="Y355" s="75"/>
      <c r="Z355" s="75"/>
      <c r="AA355" s="75"/>
      <c r="AB355" s="75"/>
      <c r="AC355" s="43">
        <v>45271</v>
      </c>
      <c r="AD355" s="66" t="s">
        <v>764</v>
      </c>
      <c r="AE355" s="90" t="s">
        <v>73</v>
      </c>
      <c r="AF355" s="88" t="str">
        <f>IF(ISNA(VLOOKUP(E355,Tableau13[[SIRET]:[Statut de la mise en relation]],6,FALSE)),"",VLOOKUP(E355,Tableau13[[SIRET]:[Statut de la mise en relation]],6,FALSE))</f>
        <v/>
      </c>
      <c r="AG355" s="88"/>
      <c r="AH355" s="40"/>
      <c r="AI355" s="40"/>
      <c r="AJ355" s="40"/>
      <c r="AK355" s="76"/>
      <c r="AL355" s="76"/>
      <c r="AM355" s="40"/>
    </row>
    <row r="356" spans="1:39" ht="16.5" customHeight="1">
      <c r="A356" s="30">
        <v>45268</v>
      </c>
      <c r="B356" s="31" t="s">
        <v>2313</v>
      </c>
      <c r="C356" s="31" t="s">
        <v>2314</v>
      </c>
      <c r="D356" s="31" t="s">
        <v>2315</v>
      </c>
      <c r="E356" s="32">
        <v>79138933100038</v>
      </c>
      <c r="F356" s="33" t="s">
        <v>2316</v>
      </c>
      <c r="G356" s="50" t="s">
        <v>2317</v>
      </c>
      <c r="H356" s="35">
        <v>246720624</v>
      </c>
      <c r="I356" s="31" t="s">
        <v>113</v>
      </c>
      <c r="J356" s="31" t="s">
        <v>2318</v>
      </c>
      <c r="K356" s="33" t="s">
        <v>114</v>
      </c>
      <c r="L356" s="33"/>
      <c r="M356" s="41" t="s">
        <v>1243</v>
      </c>
      <c r="N356" s="42" t="str">
        <f>MID(J356,12,8)</f>
        <v xml:space="preserve">unknown </v>
      </c>
      <c r="O356" s="62" t="str">
        <f>IF(ISERROR(MID(J356,24+FIND("impact environnemental:",J356,1),3)),"",MID(J356,24+FIND("impact environnemental:",J356,1),3))</f>
        <v>oui</v>
      </c>
      <c r="P356" s="62" t="str">
        <f>IF(ISERROR(MID(J356,25+FIND("performance énergétique:",J356,1),3)),"",MID(J356,25+FIND("performance énergétique:",J356,1),3))</f>
        <v>oui</v>
      </c>
      <c r="Q356" s="62" t="str">
        <f>IF(ISERROR(MID(J356,20+FIND("consommation d'eau:",J356,1),3)),"",MID(J356,20+FIND("consommation d'eau:",J356,1),3))</f>
        <v>non</v>
      </c>
      <c r="R356" s="62" t="str">
        <f>IF(ISERROR(MID(J356,22+FIND("rénover mon bâtiment:",J356,1),3)),"",MID(J356,22+FIND("rénover mon bâtiment:",J356,1),3))</f>
        <v/>
      </c>
      <c r="S356" s="62" t="str">
        <f>IF(ISERROR(MID(J356,21+FIND("la mobilité durable:",J356,1),3)),"",MID(J356,21+FIND("la mobilité durable:",J356,1),3))</f>
        <v/>
      </c>
      <c r="T356" s="62" t="str">
        <f>IF(ISERROR(MID(J356,21+FIND("gestion des déchets:",J356,1),3)),"",MID(J356,21+FIND("gestion des déchets:",J356,1),3))</f>
        <v>non</v>
      </c>
      <c r="U356" s="62" t="str">
        <f>IF(ISERROR(MID(J356,17+FIND("l'écoconception:",J356,1),3)),"",MID(J356,17+FIND("l'écoconception:",J356,1),3))</f>
        <v>oui</v>
      </c>
      <c r="V356" s="62" t="str">
        <f>IF(ISERROR(MID(J356,20+FIND("former ou recruter:",J356,1),3)),"",MID(J356,20+FIND("former ou recruter:",J356,1),3))</f>
        <v/>
      </c>
      <c r="W356" s="93"/>
      <c r="X356" s="75"/>
      <c r="Y356" s="75"/>
      <c r="Z356" s="75" t="s">
        <v>2319</v>
      </c>
      <c r="AA356" s="75"/>
      <c r="AB356" s="75"/>
      <c r="AC356" s="77">
        <v>45272</v>
      </c>
      <c r="AD356" s="44" t="s">
        <v>41</v>
      </c>
      <c r="AE356" s="88" t="s">
        <v>41</v>
      </c>
      <c r="AF356" s="88" t="str">
        <f>IF(ISNA(VLOOKUP(E356,Tableau13[[SIRET]:[Statut de la mise en relation]],6,FALSE)),"",VLOOKUP(E356,Tableau13[[SIRET]:[Statut de la mise en relation]],6,FALSE))</f>
        <v/>
      </c>
      <c r="AG356" s="88"/>
      <c r="AH356" s="33" t="s">
        <v>150</v>
      </c>
      <c r="AI356" s="40" t="s">
        <v>2320</v>
      </c>
      <c r="AJ356" s="40" t="s">
        <v>91</v>
      </c>
      <c r="AK356" s="76" t="s">
        <v>1312</v>
      </c>
      <c r="AL356" s="76"/>
      <c r="AM356" s="40"/>
    </row>
    <row r="357" spans="1:39" ht="16.5" customHeight="1">
      <c r="A357" s="30">
        <v>45268</v>
      </c>
      <c r="B357" s="31" t="s">
        <v>2321</v>
      </c>
      <c r="C357" s="31" t="s">
        <v>2322</v>
      </c>
      <c r="D357" s="31" t="s">
        <v>2323</v>
      </c>
      <c r="E357" s="32">
        <v>90516184000012</v>
      </c>
      <c r="F357" s="33"/>
      <c r="G357" s="50" t="s">
        <v>2324</v>
      </c>
      <c r="H357" s="35">
        <v>769306678</v>
      </c>
      <c r="I357" s="31" t="s">
        <v>113</v>
      </c>
      <c r="J357" s="31" t="s">
        <v>2325</v>
      </c>
      <c r="K357" s="33" t="s">
        <v>114</v>
      </c>
      <c r="L357" s="33"/>
      <c r="M357" s="41" t="s">
        <v>1132</v>
      </c>
      <c r="N357" s="42" t="str">
        <f>MID(J357,12,8)</f>
        <v xml:space="preserve">precise </v>
      </c>
      <c r="O357" s="62" t="str">
        <f>IF(ISERROR(MID(J357,24+FIND("impact environnemental:",J357,1),3)),"",MID(J357,24+FIND("impact environnemental:",J357,1),3))</f>
        <v>non</v>
      </c>
      <c r="P357" s="62" t="str">
        <f>IF(ISERROR(MID(J357,25+FIND("performance énergétique:",J357,1),3)),"",MID(J357,25+FIND("performance énergétique:",J357,1),3))</f>
        <v>non</v>
      </c>
      <c r="Q357" s="62" t="str">
        <f>IF(ISERROR(MID(J357,20+FIND("consommation d'eau:",J357,1),3)),"",MID(J357,20+FIND("consommation d'eau:",J357,1),3))</f>
        <v>non</v>
      </c>
      <c r="R357" s="62" t="str">
        <f>IF(ISERROR(MID(J357,22+FIND("rénover mon bâtiment:",J357,1),3)),"",MID(J357,22+FIND("rénover mon bâtiment:",J357,1),3))</f>
        <v>non</v>
      </c>
      <c r="S357" s="62" t="str">
        <f>IF(ISERROR(MID(J357,21+FIND("la mobilité durable:",J357,1),3)),"",MID(J357,21+FIND("la mobilité durable:",J357,1),3))</f>
        <v>non</v>
      </c>
      <c r="T357" s="62" t="str">
        <f>IF(ISERROR(MID(J357,21+FIND("gestion des déchets:",J357,1),3)),"",MID(J357,21+FIND("gestion des déchets:",J357,1),3))</f>
        <v>non</v>
      </c>
      <c r="U357" s="62" t="str">
        <f>IF(ISERROR(MID(J357,17+FIND("l'écoconception:",J357,1),3)),"",MID(J357,17+FIND("l'écoconception:",J357,1),3))</f>
        <v>oui</v>
      </c>
      <c r="V357" s="62" t="str">
        <f>IF(ISERROR(MID(J357,20+FIND("former ou recruter:",J357,1),3)),"",MID(J357,20+FIND("former ou recruter:",J357,1),3))</f>
        <v>non</v>
      </c>
      <c r="W357" s="93"/>
      <c r="X357" s="75"/>
      <c r="Y357" s="75"/>
      <c r="Z357" s="75"/>
      <c r="AA357" s="75"/>
      <c r="AB357" s="75"/>
      <c r="AC357" s="40"/>
      <c r="AD357" s="72" t="s">
        <v>1133</v>
      </c>
      <c r="AE357" s="90" t="s">
        <v>73</v>
      </c>
      <c r="AF357" s="88" t="str">
        <f>IF(ISNA(VLOOKUP(E357,Tableau13[[SIRET]:[Statut de la mise en relation]],6,FALSE)),"",VLOOKUP(E357,Tableau13[[SIRET]:[Statut de la mise en relation]],6,FALSE))</f>
        <v/>
      </c>
      <c r="AG357" s="90"/>
      <c r="AH357" s="40"/>
      <c r="AI357" s="40"/>
      <c r="AJ357" s="40"/>
      <c r="AK357" s="76"/>
      <c r="AL357" s="76"/>
      <c r="AM357" s="40"/>
    </row>
    <row r="358" spans="1:39" ht="16.5" customHeight="1">
      <c r="A358" s="30">
        <v>45269</v>
      </c>
      <c r="B358" s="31" t="s">
        <v>2326</v>
      </c>
      <c r="C358" s="31" t="s">
        <v>2327</v>
      </c>
      <c r="D358" s="31" t="s">
        <v>2328</v>
      </c>
      <c r="E358" s="32">
        <v>51983567200022</v>
      </c>
      <c r="F358" s="33" t="s">
        <v>2329</v>
      </c>
      <c r="G358" s="50" t="s">
        <v>2330</v>
      </c>
      <c r="H358" s="35">
        <v>467767676</v>
      </c>
      <c r="I358" s="31" t="s">
        <v>552</v>
      </c>
      <c r="J358" s="31" t="s">
        <v>2331</v>
      </c>
      <c r="K358" s="33" t="s">
        <v>433</v>
      </c>
      <c r="L358" s="33"/>
      <c r="M358" s="75" t="s">
        <v>701</v>
      </c>
      <c r="N358" s="42" t="str">
        <f>MID(J358,12,8)</f>
        <v xml:space="preserve">precise </v>
      </c>
      <c r="O358" s="62" t="str">
        <f>IF(ISERROR(MID(J358,24+FIND("impact environnemental:",J358,1),3)),"",MID(J358,24+FIND("impact environnemental:",J358,1),3))</f>
        <v>non</v>
      </c>
      <c r="P358" s="62" t="str">
        <f>IF(ISERROR(MID(J358,25+FIND("performance énergétique:",J358,1),3)),"",MID(J358,25+FIND("performance énergétique:",J358,1),3))</f>
        <v>non</v>
      </c>
      <c r="Q358" s="62" t="str">
        <f>IF(ISERROR(MID(J358,20+FIND("consommation d'eau:",J358,1),3)),"",MID(J358,20+FIND("consommation d'eau:",J358,1),3))</f>
        <v>non</v>
      </c>
      <c r="R358" s="62" t="str">
        <f>IF(ISERROR(MID(J358,22+FIND("rénover mon bâtiment:",J358,1),3)),"",MID(J358,22+FIND("rénover mon bâtiment:",J358,1),3))</f>
        <v>non</v>
      </c>
      <c r="S358" s="62" t="str">
        <f>IF(ISERROR(MID(J358,21+FIND("la mobilité durable:",J358,1),3)),"",MID(J358,21+FIND("la mobilité durable:",J358,1),3))</f>
        <v>oui</v>
      </c>
      <c r="T358" s="62" t="str">
        <f>IF(ISERROR(MID(J358,21+FIND("gestion des déchets:",J358,1),3)),"",MID(J358,21+FIND("gestion des déchets:",J358,1),3))</f>
        <v>non</v>
      </c>
      <c r="U358" s="62" t="str">
        <f>IF(ISERROR(MID(J358,17+FIND("l'écoconception:",J358,1),3)),"",MID(J358,17+FIND("l'écoconception:",J358,1),3))</f>
        <v>non</v>
      </c>
      <c r="V358" s="62" t="str">
        <f>IF(ISERROR(MID(J358,20+FIND("former ou recruter:",J358,1),3)),"",MID(J358,20+FIND("former ou recruter:",J358,1),3))</f>
        <v>non</v>
      </c>
      <c r="W358" s="63"/>
      <c r="X358" s="75"/>
      <c r="Y358" s="75"/>
      <c r="Z358" s="41" t="s">
        <v>1491</v>
      </c>
      <c r="AA358" s="41"/>
      <c r="AB358" s="41"/>
      <c r="AC358" s="43">
        <v>45271</v>
      </c>
      <c r="AD358" s="72" t="s">
        <v>1001</v>
      </c>
      <c r="AE358" s="90" t="s">
        <v>73</v>
      </c>
      <c r="AF358" s="88" t="str">
        <f>IF(ISNA(VLOOKUP(E358,Tableau13[[SIRET]:[Statut de la mise en relation]],6,FALSE)),"",VLOOKUP(E358,Tableau13[[SIRET]:[Statut de la mise en relation]],6,FALSE))</f>
        <v>Aide proposée</v>
      </c>
      <c r="AG358" s="88"/>
      <c r="AH358" s="40"/>
      <c r="AI358" s="40"/>
      <c r="AJ358" s="40"/>
      <c r="AK358" s="76"/>
      <c r="AL358" s="76"/>
      <c r="AM358" s="40"/>
    </row>
    <row r="359" spans="1:39" ht="16.5" customHeight="1">
      <c r="A359" s="30">
        <v>45269</v>
      </c>
      <c r="B359" s="31" t="s">
        <v>2332</v>
      </c>
      <c r="C359" s="31" t="s">
        <v>2333</v>
      </c>
      <c r="D359" s="31" t="s">
        <v>2334</v>
      </c>
      <c r="E359" s="32">
        <v>94986675000019</v>
      </c>
      <c r="F359" s="33" t="s">
        <v>2335</v>
      </c>
      <c r="G359" s="50" t="s">
        <v>2336</v>
      </c>
      <c r="H359" s="35">
        <v>632822838</v>
      </c>
      <c r="I359" s="31" t="s">
        <v>552</v>
      </c>
      <c r="J359" s="31" t="s">
        <v>2337</v>
      </c>
      <c r="K359" s="33" t="s">
        <v>433</v>
      </c>
      <c r="L359" s="33"/>
      <c r="M359" s="75" t="s">
        <v>701</v>
      </c>
      <c r="N359" s="42" t="str">
        <f>MID(J359,12,8)</f>
        <v xml:space="preserve">precise </v>
      </c>
      <c r="O359" s="62" t="str">
        <f>IF(ISERROR(MID(J359,24+FIND("impact environnemental:",J359,1),3)),"",MID(J359,24+FIND("impact environnemental:",J359,1),3))</f>
        <v>non</v>
      </c>
      <c r="P359" s="62" t="str">
        <f>IF(ISERROR(MID(J359,25+FIND("performance énergétique:",J359,1),3)),"",MID(J359,25+FIND("performance énergétique:",J359,1),3))</f>
        <v>non</v>
      </c>
      <c r="Q359" s="62" t="str">
        <f>IF(ISERROR(MID(J359,20+FIND("consommation d'eau:",J359,1),3)),"",MID(J359,20+FIND("consommation d'eau:",J359,1),3))</f>
        <v>non</v>
      </c>
      <c r="R359" s="62" t="str">
        <f>IF(ISERROR(MID(J359,22+FIND("rénover mon bâtiment:",J359,1),3)),"",MID(J359,22+FIND("rénover mon bâtiment:",J359,1),3))</f>
        <v>non</v>
      </c>
      <c r="S359" s="62" t="str">
        <f>IF(ISERROR(MID(J359,21+FIND("la mobilité durable:",J359,1),3)),"",MID(J359,21+FIND("la mobilité durable:",J359,1),3))</f>
        <v>oui</v>
      </c>
      <c r="T359" s="62" t="str">
        <f>IF(ISERROR(MID(J359,21+FIND("gestion des déchets:",J359,1),3)),"",MID(J359,21+FIND("gestion des déchets:",J359,1),3))</f>
        <v>non</v>
      </c>
      <c r="U359" s="62" t="str">
        <f>IF(ISERROR(MID(J359,17+FIND("l'écoconception:",J359,1),3)),"",MID(J359,17+FIND("l'écoconception:",J359,1),3))</f>
        <v>non</v>
      </c>
      <c r="V359" s="62" t="str">
        <f>IF(ISERROR(MID(J359,20+FIND("former ou recruter:",J359,1),3)),"",MID(J359,20+FIND("former ou recruter:",J359,1),3))</f>
        <v>non</v>
      </c>
      <c r="W359" s="63"/>
      <c r="X359" s="75"/>
      <c r="Y359" s="75"/>
      <c r="Z359" s="41" t="s">
        <v>1491</v>
      </c>
      <c r="AA359" s="41"/>
      <c r="AB359" s="41"/>
      <c r="AC359" s="43">
        <v>45271</v>
      </c>
      <c r="AD359" s="72" t="s">
        <v>1001</v>
      </c>
      <c r="AE359" s="90" t="s">
        <v>73</v>
      </c>
      <c r="AF359" s="88" t="str">
        <f>IF(ISNA(VLOOKUP(E359,Tableau13[[SIRET]:[Statut de la mise en relation]],6,FALSE)),"",VLOOKUP(E359,Tableau13[[SIRET]:[Statut de la mise en relation]],6,FALSE))</f>
        <v>Refusé</v>
      </c>
      <c r="AG359" s="88"/>
      <c r="AH359" s="33" t="s">
        <v>1227</v>
      </c>
      <c r="AI359" s="40"/>
      <c r="AJ359" s="40"/>
      <c r="AK359" s="76"/>
      <c r="AL359" s="76"/>
      <c r="AM359" s="40"/>
    </row>
    <row r="360" spans="1:39" ht="16.5" customHeight="1">
      <c r="A360" s="30">
        <v>45269</v>
      </c>
      <c r="B360" s="31" t="s">
        <v>2338</v>
      </c>
      <c r="C360" s="31" t="s">
        <v>2339</v>
      </c>
      <c r="D360" s="31" t="s">
        <v>2340</v>
      </c>
      <c r="E360" s="32">
        <v>39405072800028</v>
      </c>
      <c r="F360" s="33"/>
      <c r="G360" s="50" t="s">
        <v>2341</v>
      </c>
      <c r="H360" s="35">
        <v>627480122</v>
      </c>
      <c r="I360" s="31" t="s">
        <v>1054</v>
      </c>
      <c r="J360" s="31" t="s">
        <v>2342</v>
      </c>
      <c r="K360" s="33" t="s">
        <v>114</v>
      </c>
      <c r="L360" s="33"/>
      <c r="M360" s="41" t="s">
        <v>1132</v>
      </c>
      <c r="N360" s="42" t="str">
        <f>MID(J360,12,8)</f>
        <v xml:space="preserve">precise </v>
      </c>
      <c r="O360" s="62" t="str">
        <f>IF(ISERROR(MID(J360,24+FIND("impact environnemental:",J360,1),3)),"",MID(J360,24+FIND("impact environnemental:",J360,1),3))</f>
        <v>non</v>
      </c>
      <c r="P360" s="62" t="str">
        <f>IF(ISERROR(MID(J360,25+FIND("performance énergétique:",J360,1),3)),"",MID(J360,25+FIND("performance énergétique:",J360,1),3))</f>
        <v>non</v>
      </c>
      <c r="Q360" s="62" t="str">
        <f>IF(ISERROR(MID(J360,20+FIND("consommation d'eau:",J360,1),3)),"",MID(J360,20+FIND("consommation d'eau:",J360,1),3))</f>
        <v>non</v>
      </c>
      <c r="R360" s="62" t="str">
        <f>IF(ISERROR(MID(J360,22+FIND("rénover mon bâtiment:",J360,1),3)),"",MID(J360,22+FIND("rénover mon bâtiment:",J360,1),3))</f>
        <v>non</v>
      </c>
      <c r="S360" s="62" t="str">
        <f>IF(ISERROR(MID(J360,21+FIND("la mobilité durable:",J360,1),3)),"",MID(J360,21+FIND("la mobilité durable:",J360,1),3))</f>
        <v>non</v>
      </c>
      <c r="T360" s="62" t="str">
        <f>IF(ISERROR(MID(J360,21+FIND("gestion des déchets:",J360,1),3)),"",MID(J360,21+FIND("gestion des déchets:",J360,1),3))</f>
        <v>non</v>
      </c>
      <c r="U360" s="62" t="str">
        <f>IF(ISERROR(MID(J360,17+FIND("l'écoconception:",J360,1),3)),"",MID(J360,17+FIND("l'écoconception:",J360,1),3))</f>
        <v>oui</v>
      </c>
      <c r="V360" s="62" t="str">
        <f>IF(ISERROR(MID(J360,20+FIND("former ou recruter:",J360,1),3)),"",MID(J360,20+FIND("former ou recruter:",J360,1),3))</f>
        <v>non</v>
      </c>
      <c r="W360" s="93"/>
      <c r="X360" s="75"/>
      <c r="Y360" s="75"/>
      <c r="Z360" s="75"/>
      <c r="AA360" s="75"/>
      <c r="AB360" s="75"/>
      <c r="AC360" s="40"/>
      <c r="AD360" s="72" t="s">
        <v>1133</v>
      </c>
      <c r="AE360" s="90" t="s">
        <v>73</v>
      </c>
      <c r="AF360" s="88" t="str">
        <f>IF(ISNA(VLOOKUP(E360,Tableau13[[SIRET]:[Statut de la mise en relation]],6,FALSE)),"",VLOOKUP(E360,Tableau13[[SIRET]:[Statut de la mise en relation]],6,FALSE))</f>
        <v/>
      </c>
      <c r="AG360" s="90"/>
      <c r="AH360" s="40"/>
      <c r="AI360" s="40"/>
      <c r="AJ360" s="40"/>
      <c r="AK360" s="76"/>
      <c r="AL360" s="76"/>
      <c r="AM360" s="40"/>
    </row>
    <row r="361" spans="1:39" ht="16.5" customHeight="1">
      <c r="A361" s="30">
        <v>45269</v>
      </c>
      <c r="B361" s="31" t="s">
        <v>2343</v>
      </c>
      <c r="C361" s="31" t="s">
        <v>2344</v>
      </c>
      <c r="D361" s="31" t="s">
        <v>500</v>
      </c>
      <c r="E361" s="32">
        <v>83249179900017</v>
      </c>
      <c r="F361" s="33" t="s">
        <v>2345</v>
      </c>
      <c r="G361" s="50" t="s">
        <v>2346</v>
      </c>
      <c r="H361" s="35">
        <v>675048709</v>
      </c>
      <c r="I361" s="31" t="s">
        <v>113</v>
      </c>
      <c r="J361" s="31" t="s">
        <v>2347</v>
      </c>
      <c r="K361" s="33" t="s">
        <v>114</v>
      </c>
      <c r="L361" s="33"/>
      <c r="M361" s="41" t="s">
        <v>1243</v>
      </c>
      <c r="N361" s="42" t="str">
        <f>MID(J361,12,8)</f>
        <v xml:space="preserve">precise </v>
      </c>
      <c r="O361" s="62" t="str">
        <f>IF(ISERROR(MID(J361,24+FIND("impact environnemental:",J361,1),3)),"",MID(J361,24+FIND("impact environnemental:",J361,1),3))</f>
        <v>non</v>
      </c>
      <c r="P361" s="62" t="str">
        <f>IF(ISERROR(MID(J361,25+FIND("performance énergétique:",J361,1),3)),"",MID(J361,25+FIND("performance énergétique:",J361,1),3))</f>
        <v>non</v>
      </c>
      <c r="Q361" s="62" t="str">
        <f>IF(ISERROR(MID(J361,20+FIND("consommation d'eau:",J361,1),3)),"",MID(J361,20+FIND("consommation d'eau:",J361,1),3))</f>
        <v>non</v>
      </c>
      <c r="R361" s="62" t="str">
        <f>IF(ISERROR(MID(J361,22+FIND("rénover mon bâtiment:",J361,1),3)),"",MID(J361,22+FIND("rénover mon bâtiment:",J361,1),3))</f>
        <v>non</v>
      </c>
      <c r="S361" s="62" t="str">
        <f>IF(ISERROR(MID(J361,21+FIND("la mobilité durable:",J361,1),3)),"",MID(J361,21+FIND("la mobilité durable:",J361,1),3))</f>
        <v>non</v>
      </c>
      <c r="T361" s="62" t="str">
        <f>IF(ISERROR(MID(J361,21+FIND("gestion des déchets:",J361,1),3)),"",MID(J361,21+FIND("gestion des déchets:",J361,1),3))</f>
        <v>non</v>
      </c>
      <c r="U361" s="62" t="str">
        <f>IF(ISERROR(MID(J361,17+FIND("l'écoconception:",J361,1),3)),"",MID(J361,17+FIND("l'écoconception:",J361,1),3))</f>
        <v>oui</v>
      </c>
      <c r="V361" s="62" t="str">
        <f>IF(ISERROR(MID(J361,20+FIND("former ou recruter:",J361,1),3)),"",MID(J361,20+FIND("former ou recruter:",J361,1),3))</f>
        <v>non</v>
      </c>
      <c r="W361" s="93"/>
      <c r="X361" s="75"/>
      <c r="Y361" s="75"/>
      <c r="Z361" s="75" t="s">
        <v>2348</v>
      </c>
      <c r="AA361" s="75"/>
      <c r="AB361" s="75"/>
      <c r="AC361" s="77">
        <v>45272</v>
      </c>
      <c r="AD361" s="44" t="s">
        <v>41</v>
      </c>
      <c r="AE361" s="88" t="s">
        <v>41</v>
      </c>
      <c r="AF361" s="88" t="str">
        <f>IF(ISNA(VLOOKUP(E361,Tableau13[[SIRET]:[Statut de la mise en relation]],6,FALSE)),"",VLOOKUP(E361,Tableau13[[SIRET]:[Statut de la mise en relation]],6,FALSE))</f>
        <v>Aide proposée</v>
      </c>
      <c r="AG361" s="88"/>
      <c r="AH361" s="33" t="s">
        <v>42</v>
      </c>
      <c r="AI361" s="40" t="s">
        <v>2349</v>
      </c>
      <c r="AJ361" s="40" t="s">
        <v>307</v>
      </c>
      <c r="AK361" s="76"/>
      <c r="AL361" s="76"/>
      <c r="AM361" s="40"/>
    </row>
    <row r="362" spans="1:39" ht="16.5" customHeight="1">
      <c r="A362" s="30">
        <v>45269</v>
      </c>
      <c r="B362" s="31" t="s">
        <v>2350</v>
      </c>
      <c r="C362" s="31" t="s">
        <v>2351</v>
      </c>
      <c r="D362" s="31" t="s">
        <v>2340</v>
      </c>
      <c r="E362" s="32">
        <v>39405072800028</v>
      </c>
      <c r="F362" s="33"/>
      <c r="G362" s="50" t="s">
        <v>2352</v>
      </c>
      <c r="H362" s="35">
        <v>33627480122</v>
      </c>
      <c r="I362" s="31" t="s">
        <v>113</v>
      </c>
      <c r="J362" s="31" t="s">
        <v>2353</v>
      </c>
      <c r="K362" s="33" t="s">
        <v>114</v>
      </c>
      <c r="L362" s="33"/>
      <c r="M362" s="41" t="s">
        <v>1132</v>
      </c>
      <c r="N362" s="42" t="str">
        <f>MID(J362,12,8)</f>
        <v xml:space="preserve">precise </v>
      </c>
      <c r="O362" s="62" t="str">
        <f>IF(ISERROR(MID(J362,24+FIND("impact environnemental:",J362,1),3)),"",MID(J362,24+FIND("impact environnemental:",J362,1),3))</f>
        <v>non</v>
      </c>
      <c r="P362" s="62" t="str">
        <f>IF(ISERROR(MID(J362,25+FIND("performance énergétique:",J362,1),3)),"",MID(J362,25+FIND("performance énergétique:",J362,1),3))</f>
        <v>oui</v>
      </c>
      <c r="Q362" s="62" t="str">
        <f>IF(ISERROR(MID(J362,20+FIND("consommation d'eau:",J362,1),3)),"",MID(J362,20+FIND("consommation d'eau:",J362,1),3))</f>
        <v>non</v>
      </c>
      <c r="R362" s="62" t="str">
        <f>IF(ISERROR(MID(J362,22+FIND("rénover mon bâtiment:",J362,1),3)),"",MID(J362,22+FIND("rénover mon bâtiment:",J362,1),3))</f>
        <v>non</v>
      </c>
      <c r="S362" s="62" t="str">
        <f>IF(ISERROR(MID(J362,21+FIND("la mobilité durable:",J362,1),3)),"",MID(J362,21+FIND("la mobilité durable:",J362,1),3))</f>
        <v>non</v>
      </c>
      <c r="T362" s="62" t="str">
        <f>IF(ISERROR(MID(J362,21+FIND("gestion des déchets:",J362,1),3)),"",MID(J362,21+FIND("gestion des déchets:",J362,1),3))</f>
        <v>non</v>
      </c>
      <c r="U362" s="62" t="str">
        <f>IF(ISERROR(MID(J362,17+FIND("l'écoconception:",J362,1),3)),"",MID(J362,17+FIND("l'écoconception:",J362,1),3))</f>
        <v>non</v>
      </c>
      <c r="V362" s="62" t="str">
        <f>IF(ISERROR(MID(J362,20+FIND("former ou recruter:",J362,1),3)),"",MID(J362,20+FIND("former ou recruter:",J362,1),3))</f>
        <v>non</v>
      </c>
      <c r="W362" s="93"/>
      <c r="X362" s="75"/>
      <c r="Y362" s="75"/>
      <c r="Z362" s="75"/>
      <c r="AA362" s="75"/>
      <c r="AB362" s="75"/>
      <c r="AC362" s="40"/>
      <c r="AD362" s="72" t="s">
        <v>1133</v>
      </c>
      <c r="AE362" s="90" t="s">
        <v>73</v>
      </c>
      <c r="AF362" s="88" t="str">
        <f>IF(ISNA(VLOOKUP(E362,Tableau13[[SIRET]:[Statut de la mise en relation]],6,FALSE)),"",VLOOKUP(E362,Tableau13[[SIRET]:[Statut de la mise en relation]],6,FALSE))</f>
        <v/>
      </c>
      <c r="AG362" s="90"/>
      <c r="AH362" s="40"/>
      <c r="AI362" s="40"/>
      <c r="AJ362" s="40"/>
      <c r="AK362" s="76"/>
      <c r="AL362" s="76"/>
      <c r="AM362" s="40"/>
    </row>
    <row r="363" spans="1:39" ht="16.5" customHeight="1">
      <c r="A363" s="30">
        <v>45270</v>
      </c>
      <c r="B363" s="31" t="s">
        <v>2354</v>
      </c>
      <c r="C363" s="31" t="s">
        <v>2355</v>
      </c>
      <c r="D363" s="31" t="s">
        <v>2356</v>
      </c>
      <c r="E363" s="32">
        <v>85089970900024</v>
      </c>
      <c r="F363" s="33" t="s">
        <v>2357</v>
      </c>
      <c r="G363" s="50" t="s">
        <v>2358</v>
      </c>
      <c r="H363" s="35">
        <v>33624799019</v>
      </c>
      <c r="I363" s="31" t="s">
        <v>1185</v>
      </c>
      <c r="J363" s="31"/>
      <c r="K363" s="33" t="s">
        <v>91</v>
      </c>
      <c r="L363" s="33"/>
      <c r="M363" s="75" t="s">
        <v>701</v>
      </c>
      <c r="N363" s="42" t="str">
        <f>MID(J363,12,8)</f>
        <v/>
      </c>
      <c r="O363" s="62" t="str">
        <f>IF(ISERROR(MID(J363,24+FIND("impact environnemental:",J363,1),3)),"",MID(J363,24+FIND("impact environnemental:",J363,1),3))</f>
        <v/>
      </c>
      <c r="P363" s="62" t="str">
        <f>IF(ISERROR(MID(J363,25+FIND("performance énergétique:",J363,1),3)),"",MID(J363,25+FIND("performance énergétique:",J363,1),3))</f>
        <v/>
      </c>
      <c r="Q363" s="62" t="str">
        <f>IF(ISERROR(MID(J363,20+FIND("consommation d'eau:",J363,1),3)),"",MID(J363,20+FIND("consommation d'eau:",J363,1),3))</f>
        <v/>
      </c>
      <c r="R363" s="62" t="str">
        <f>IF(ISERROR(MID(J363,22+FIND("rénover mon bâtiment:",J363,1),3)),"",MID(J363,22+FIND("rénover mon bâtiment:",J363,1),3))</f>
        <v/>
      </c>
      <c r="S363" s="62" t="str">
        <f>IF(ISERROR(MID(J363,21+FIND("la mobilité durable:",J363,1),3)),"",MID(J363,21+FIND("la mobilité durable:",J363,1),3))</f>
        <v/>
      </c>
      <c r="T363" s="62" t="str">
        <f>IF(ISERROR(MID(J363,21+FIND("gestion des déchets:",J363,1),3)),"",MID(J363,21+FIND("gestion des déchets:",J363,1),3))</f>
        <v/>
      </c>
      <c r="U363" s="62" t="str">
        <f>IF(ISERROR(MID(J363,17+FIND("l'écoconception:",J363,1),3)),"",MID(J363,17+FIND("l'écoconception:",J363,1),3))</f>
        <v/>
      </c>
      <c r="V363" s="62" t="str">
        <f>IF(ISERROR(MID(J363,20+FIND("former ou recruter:",J363,1),3)),"",MID(J363,20+FIND("former ou recruter:",J363,1),3))</f>
        <v/>
      </c>
      <c r="W363" s="63"/>
      <c r="X363" s="75"/>
      <c r="Y363" s="75"/>
      <c r="Z363" s="41" t="s">
        <v>1491</v>
      </c>
      <c r="AA363" s="41"/>
      <c r="AB363" s="41"/>
      <c r="AC363" s="43">
        <v>45271</v>
      </c>
      <c r="AD363" s="72" t="s">
        <v>1001</v>
      </c>
      <c r="AE363" s="90" t="s">
        <v>73</v>
      </c>
      <c r="AF363" s="88" t="str">
        <f>IF(ISNA(VLOOKUP(E363,Tableau13[[SIRET]:[Statut de la mise en relation]],6,FALSE)),"",VLOOKUP(E363,Tableau13[[SIRET]:[Statut de la mise en relation]],6,FALSE))</f>
        <v>Aide proposée</v>
      </c>
      <c r="AG363" s="88"/>
      <c r="AH363" s="40"/>
      <c r="AI363" s="40"/>
      <c r="AJ363" s="40"/>
      <c r="AK363" s="76"/>
      <c r="AL363" s="76"/>
      <c r="AM363" s="40"/>
    </row>
    <row r="364" spans="1:39" ht="16.5" customHeight="1">
      <c r="A364" s="30">
        <v>45270</v>
      </c>
      <c r="B364" s="31" t="s">
        <v>2359</v>
      </c>
      <c r="C364" s="31" t="s">
        <v>2360</v>
      </c>
      <c r="D364" s="31" t="s">
        <v>2361</v>
      </c>
      <c r="E364" s="32">
        <v>42199921000022</v>
      </c>
      <c r="F364" s="33"/>
      <c r="G364" s="50" t="s">
        <v>2362</v>
      </c>
      <c r="H364" s="35">
        <v>763038378</v>
      </c>
      <c r="I364" s="31" t="s">
        <v>741</v>
      </c>
      <c r="J364" s="31" t="s">
        <v>2363</v>
      </c>
      <c r="K364" s="33" t="s">
        <v>114</v>
      </c>
      <c r="L364" s="33"/>
      <c r="M364" s="41" t="s">
        <v>1132</v>
      </c>
      <c r="N364" s="42" t="str">
        <f>MID(J364,12,8)</f>
        <v xml:space="preserve">precise </v>
      </c>
      <c r="O364" s="62" t="str">
        <f>IF(ISERROR(MID(J364,24+FIND("impact environnemental:",J364,1),3)),"",MID(J364,24+FIND("impact environnemental:",J364,1),3))</f>
        <v>non</v>
      </c>
      <c r="P364" s="62" t="str">
        <f>IF(ISERROR(MID(J364,25+FIND("performance énergétique:",J364,1),3)),"",MID(J364,25+FIND("performance énergétique:",J364,1),3))</f>
        <v>oui</v>
      </c>
      <c r="Q364" s="62" t="str">
        <f>IF(ISERROR(MID(J364,20+FIND("consommation d'eau:",J364,1),3)),"",MID(J364,20+FIND("consommation d'eau:",J364,1),3))</f>
        <v>non</v>
      </c>
      <c r="R364" s="62" t="str">
        <f>IF(ISERROR(MID(J364,22+FIND("rénover mon bâtiment:",J364,1),3)),"",MID(J364,22+FIND("rénover mon bâtiment:",J364,1),3))</f>
        <v>non</v>
      </c>
      <c r="S364" s="62" t="str">
        <f>IF(ISERROR(MID(J364,21+FIND("la mobilité durable:",J364,1),3)),"",MID(J364,21+FIND("la mobilité durable:",J364,1),3))</f>
        <v>non</v>
      </c>
      <c r="T364" s="62" t="str">
        <f>IF(ISERROR(MID(J364,21+FIND("gestion des déchets:",J364,1),3)),"",MID(J364,21+FIND("gestion des déchets:",J364,1),3))</f>
        <v>non</v>
      </c>
      <c r="U364" s="62" t="str">
        <f>IF(ISERROR(MID(J364,17+FIND("l'écoconception:",J364,1),3)),"",MID(J364,17+FIND("l'écoconception:",J364,1),3))</f>
        <v>non</v>
      </c>
      <c r="V364" s="62" t="str">
        <f>IF(ISERROR(MID(J364,20+FIND("former ou recruter:",J364,1),3)),"",MID(J364,20+FIND("former ou recruter:",J364,1),3))</f>
        <v>non</v>
      </c>
      <c r="W364" s="93"/>
      <c r="X364" s="75"/>
      <c r="Y364" s="75"/>
      <c r="Z364" s="75"/>
      <c r="AA364" s="75"/>
      <c r="AB364" s="75"/>
      <c r="AC364" s="40"/>
      <c r="AD364" s="72" t="s">
        <v>1133</v>
      </c>
      <c r="AE364" s="90" t="s">
        <v>73</v>
      </c>
      <c r="AF364" s="88" t="str">
        <f>IF(ISNA(VLOOKUP(E364,Tableau13[[SIRET]:[Statut de la mise en relation]],6,FALSE)),"",VLOOKUP(E364,Tableau13[[SIRET]:[Statut de la mise en relation]],6,FALSE))</f>
        <v/>
      </c>
      <c r="AG364" s="90"/>
      <c r="AH364" s="40"/>
      <c r="AI364" s="40"/>
      <c r="AJ364" s="40"/>
      <c r="AK364" s="76"/>
      <c r="AL364" s="76"/>
      <c r="AM364" s="40"/>
    </row>
    <row r="365" spans="1:39" ht="16.5" customHeight="1">
      <c r="A365" s="30">
        <v>45270</v>
      </c>
      <c r="B365" s="31" t="s">
        <v>2364</v>
      </c>
      <c r="C365" s="31" t="s">
        <v>2365</v>
      </c>
      <c r="D365" s="31" t="s">
        <v>2366</v>
      </c>
      <c r="E365" s="32">
        <v>49474275200020</v>
      </c>
      <c r="F365" s="33" t="s">
        <v>2367</v>
      </c>
      <c r="G365" s="50" t="s">
        <v>2368</v>
      </c>
      <c r="H365" s="35">
        <v>689912437</v>
      </c>
      <c r="I365" s="31" t="s">
        <v>2027</v>
      </c>
      <c r="J365" s="31" t="s">
        <v>2369</v>
      </c>
      <c r="K365" s="33" t="s">
        <v>433</v>
      </c>
      <c r="L365" s="33"/>
      <c r="M365" s="75" t="s">
        <v>701</v>
      </c>
      <c r="N365" s="42" t="str">
        <f>MID(J365,12,8)</f>
        <v xml:space="preserve">precise </v>
      </c>
      <c r="O365" s="62" t="str">
        <f>IF(ISERROR(MID(J365,24+FIND("impact environnemental:",J365,1),3)),"",MID(J365,24+FIND("impact environnemental:",J365,1),3))</f>
        <v>oui</v>
      </c>
      <c r="P365" s="62" t="str">
        <f>IF(ISERROR(MID(J365,25+FIND("performance énergétique:",J365,1),3)),"",MID(J365,25+FIND("performance énergétique:",J365,1),3))</f>
        <v>non</v>
      </c>
      <c r="Q365" s="62" t="str">
        <f>IF(ISERROR(MID(J365,20+FIND("consommation d'eau:",J365,1),3)),"",MID(J365,20+FIND("consommation d'eau:",J365,1),3))</f>
        <v>non</v>
      </c>
      <c r="R365" s="62" t="str">
        <f>IF(ISERROR(MID(J365,22+FIND("rénover mon bâtiment:",J365,1),3)),"",MID(J365,22+FIND("rénover mon bâtiment:",J365,1),3))</f>
        <v>non</v>
      </c>
      <c r="S365" s="62" t="str">
        <f>IF(ISERROR(MID(J365,21+FIND("la mobilité durable:",J365,1),3)),"",MID(J365,21+FIND("la mobilité durable:",J365,1),3))</f>
        <v>non</v>
      </c>
      <c r="T365" s="62" t="str">
        <f>IF(ISERROR(MID(J365,21+FIND("gestion des déchets:",J365,1),3)),"",MID(J365,21+FIND("gestion des déchets:",J365,1),3))</f>
        <v>non</v>
      </c>
      <c r="U365" s="62" t="str">
        <f>IF(ISERROR(MID(J365,17+FIND("l'écoconception:",J365,1),3)),"",MID(J365,17+FIND("l'écoconception:",J365,1),3))</f>
        <v>non</v>
      </c>
      <c r="V365" s="62" t="str">
        <f>IF(ISERROR(MID(J365,20+FIND("former ou recruter:",J365,1),3)),"",MID(J365,20+FIND("former ou recruter:",J365,1),3))</f>
        <v>non</v>
      </c>
      <c r="W365" s="63"/>
      <c r="X365" s="75"/>
      <c r="Y365" s="75"/>
      <c r="Z365" s="41" t="s">
        <v>1491</v>
      </c>
      <c r="AA365" s="41"/>
      <c r="AB365" s="41"/>
      <c r="AC365" s="43">
        <v>45271</v>
      </c>
      <c r="AD365" s="72" t="s">
        <v>1001</v>
      </c>
      <c r="AE365" s="90" t="s">
        <v>73</v>
      </c>
      <c r="AF365" s="88" t="str">
        <f>IF(ISNA(VLOOKUP(E365,Tableau13[[SIRET]:[Statut de la mise en relation]],6,FALSE)),"",VLOOKUP(E365,Tableau13[[SIRET]:[Statut de la mise en relation]],6,FALSE))</f>
        <v>Aide proposée</v>
      </c>
      <c r="AG365" s="88"/>
      <c r="AH365" s="40"/>
      <c r="AI365" s="40"/>
      <c r="AJ365" s="40"/>
      <c r="AK365" s="76"/>
      <c r="AL365" s="76"/>
      <c r="AM365" s="40"/>
    </row>
    <row r="366" spans="1:39" ht="16.5" customHeight="1">
      <c r="A366" s="30">
        <v>45270</v>
      </c>
      <c r="B366" s="31" t="s">
        <v>2370</v>
      </c>
      <c r="C366" s="31" t="s">
        <v>2371</v>
      </c>
      <c r="D366" s="31" t="s">
        <v>2372</v>
      </c>
      <c r="E366" s="32">
        <v>82469332900016</v>
      </c>
      <c r="F366" s="33"/>
      <c r="G366" s="50" t="s">
        <v>2373</v>
      </c>
      <c r="H366" s="35">
        <v>664389240</v>
      </c>
      <c r="I366" s="31" t="s">
        <v>113</v>
      </c>
      <c r="J366" s="31" t="s">
        <v>2374</v>
      </c>
      <c r="K366" s="33" t="s">
        <v>114</v>
      </c>
      <c r="L366" s="33"/>
      <c r="M366" s="41" t="s">
        <v>1132</v>
      </c>
      <c r="N366" s="42" t="str">
        <f>MID(J366,12,8)</f>
        <v xml:space="preserve">precise </v>
      </c>
      <c r="O366" s="62" t="str">
        <f>IF(ISERROR(MID(J366,24+FIND("impact environnemental:",J366,1),3)),"",MID(J366,24+FIND("impact environnemental:",J366,1),3))</f>
        <v>non</v>
      </c>
      <c r="P366" s="62" t="str">
        <f>IF(ISERROR(MID(J366,25+FIND("performance énergétique:",J366,1),3)),"",MID(J366,25+FIND("performance énergétique:",J366,1),3))</f>
        <v>non</v>
      </c>
      <c r="Q366" s="62" t="str">
        <f>IF(ISERROR(MID(J366,20+FIND("consommation d'eau:",J366,1),3)),"",MID(J366,20+FIND("consommation d'eau:",J366,1),3))</f>
        <v>non</v>
      </c>
      <c r="R366" s="62" t="str">
        <f>IF(ISERROR(MID(J366,22+FIND("rénover mon bâtiment:",J366,1),3)),"",MID(J366,22+FIND("rénover mon bâtiment:",J366,1),3))</f>
        <v>non</v>
      </c>
      <c r="S366" s="62" t="str">
        <f>IF(ISERROR(MID(J366,21+FIND("la mobilité durable:",J366,1),3)),"",MID(J366,21+FIND("la mobilité durable:",J366,1),3))</f>
        <v>non</v>
      </c>
      <c r="T366" s="62" t="str">
        <f>IF(ISERROR(MID(J366,21+FIND("gestion des déchets:",J366,1),3)),"",MID(J366,21+FIND("gestion des déchets:",J366,1),3))</f>
        <v>non</v>
      </c>
      <c r="U366" s="62" t="str">
        <f>IF(ISERROR(MID(J366,17+FIND("l'écoconception:",J366,1),3)),"",MID(J366,17+FIND("l'écoconception:",J366,1),3))</f>
        <v>oui</v>
      </c>
      <c r="V366" s="62" t="str">
        <f>IF(ISERROR(MID(J366,20+FIND("former ou recruter:",J366,1),3)),"",MID(J366,20+FIND("former ou recruter:",J366,1),3))</f>
        <v>non</v>
      </c>
      <c r="W366" s="93"/>
      <c r="X366" s="75"/>
      <c r="Y366" s="75"/>
      <c r="Z366" s="75"/>
      <c r="AA366" s="75"/>
      <c r="AB366" s="75"/>
      <c r="AC366" s="40"/>
      <c r="AD366" s="72" t="s">
        <v>1133</v>
      </c>
      <c r="AE366" s="90" t="s">
        <v>73</v>
      </c>
      <c r="AF366" s="88" t="str">
        <f>IF(ISNA(VLOOKUP(E366,Tableau13[[SIRET]:[Statut de la mise en relation]],6,FALSE)),"",VLOOKUP(E366,Tableau13[[SIRET]:[Statut de la mise en relation]],6,FALSE))</f>
        <v/>
      </c>
      <c r="AG366" s="90"/>
      <c r="AH366" s="40"/>
      <c r="AI366" s="40"/>
      <c r="AJ366" s="40"/>
      <c r="AK366" s="76"/>
      <c r="AL366" s="76"/>
      <c r="AM366" s="40"/>
    </row>
    <row r="367" spans="1:39" ht="16.5" customHeight="1">
      <c r="A367" s="30">
        <v>45270</v>
      </c>
      <c r="B367" s="31" t="s">
        <v>2375</v>
      </c>
      <c r="C367" s="31" t="s">
        <v>2376</v>
      </c>
      <c r="D367" s="31" t="s">
        <v>1819</v>
      </c>
      <c r="E367" s="32">
        <v>82890034000013</v>
      </c>
      <c r="F367" s="33"/>
      <c r="G367" s="50" t="s">
        <v>2377</v>
      </c>
      <c r="H367" s="35">
        <v>607829942</v>
      </c>
      <c r="I367" s="31" t="s">
        <v>113</v>
      </c>
      <c r="J367" s="31" t="s">
        <v>2378</v>
      </c>
      <c r="K367" s="33" t="s">
        <v>114</v>
      </c>
      <c r="L367" s="33"/>
      <c r="M367" s="41" t="s">
        <v>1132</v>
      </c>
      <c r="N367" s="42" t="str">
        <f>MID(J367,12,8)</f>
        <v xml:space="preserve">unknown </v>
      </c>
      <c r="O367" s="62" t="str">
        <f>IF(ISERROR(MID(J367,24+FIND("impact environnemental:",J367,1),3)),"",MID(J367,24+FIND("impact environnemental:",J367,1),3))</f>
        <v>oui</v>
      </c>
      <c r="P367" s="62" t="str">
        <f>IF(ISERROR(MID(J367,25+FIND("performance énergétique:",J367,1),3)),"",MID(J367,25+FIND("performance énergétique:",J367,1),3))</f>
        <v>oui</v>
      </c>
      <c r="Q367" s="62" t="str">
        <f>IF(ISERROR(MID(J367,20+FIND("consommation d'eau:",J367,1),3)),"",MID(J367,20+FIND("consommation d'eau:",J367,1),3))</f>
        <v>non</v>
      </c>
      <c r="R367" s="62" t="str">
        <f>IF(ISERROR(MID(J367,22+FIND("rénover mon bâtiment:",J367,1),3)),"",MID(J367,22+FIND("rénover mon bâtiment:",J367,1),3))</f>
        <v/>
      </c>
      <c r="S367" s="62" t="str">
        <f>IF(ISERROR(MID(J367,21+FIND("la mobilité durable:",J367,1),3)),"",MID(J367,21+FIND("la mobilité durable:",J367,1),3))</f>
        <v/>
      </c>
      <c r="T367" s="62" t="str">
        <f>IF(ISERROR(MID(J367,21+FIND("gestion des déchets:",J367,1),3)),"",MID(J367,21+FIND("gestion des déchets:",J367,1),3))</f>
        <v>oui</v>
      </c>
      <c r="U367" s="62" t="str">
        <f>IF(ISERROR(MID(J367,17+FIND("l'écoconception:",J367,1),3)),"",MID(J367,17+FIND("l'écoconception:",J367,1),3))</f>
        <v>non</v>
      </c>
      <c r="V367" s="62" t="str">
        <f>IF(ISERROR(MID(J367,20+FIND("former ou recruter:",J367,1),3)),"",MID(J367,20+FIND("former ou recruter:",J367,1),3))</f>
        <v/>
      </c>
      <c r="W367" s="93"/>
      <c r="X367" s="75"/>
      <c r="Y367" s="75"/>
      <c r="Z367" s="75"/>
      <c r="AA367" s="75"/>
      <c r="AB367" s="75"/>
      <c r="AC367" s="40"/>
      <c r="AD367" s="72" t="s">
        <v>1133</v>
      </c>
      <c r="AE367" s="90" t="s">
        <v>73</v>
      </c>
      <c r="AF367" s="88" t="str">
        <f>IF(ISNA(VLOOKUP(E367,Tableau13[[SIRET]:[Statut de la mise en relation]],6,FALSE)),"",VLOOKUP(E367,Tableau13[[SIRET]:[Statut de la mise en relation]],6,FALSE))</f>
        <v/>
      </c>
      <c r="AG367" s="90"/>
      <c r="AH367" s="40"/>
      <c r="AI367" s="40"/>
      <c r="AJ367" s="40"/>
      <c r="AK367" s="76"/>
      <c r="AL367" s="76"/>
      <c r="AM367" s="40"/>
    </row>
    <row r="368" spans="1:39" ht="16.5" customHeight="1">
      <c r="A368" s="30">
        <v>45271</v>
      </c>
      <c r="B368" s="31" t="s">
        <v>2379</v>
      </c>
      <c r="C368" s="31" t="s">
        <v>2380</v>
      </c>
      <c r="D368" s="31" t="s">
        <v>906</v>
      </c>
      <c r="E368" s="32">
        <v>79143015000023</v>
      </c>
      <c r="F368" s="33" t="s">
        <v>2381</v>
      </c>
      <c r="G368" s="50" t="s">
        <v>2382</v>
      </c>
      <c r="H368" s="35">
        <v>637403213</v>
      </c>
      <c r="I368" s="31" t="s">
        <v>450</v>
      </c>
      <c r="J368" s="31" t="s">
        <v>2383</v>
      </c>
      <c r="K368" s="33" t="s">
        <v>433</v>
      </c>
      <c r="L368" s="33"/>
      <c r="M368" s="75" t="s">
        <v>701</v>
      </c>
      <c r="N368" s="42" t="str">
        <f>MID(J368,12,8)</f>
        <v xml:space="preserve">unknown </v>
      </c>
      <c r="O368" s="62" t="str">
        <f>IF(ISERROR(MID(J368,24+FIND("impact environnemental:",J368,1),3)),"",MID(J368,24+FIND("impact environnemental:",J368,1),3))</f>
        <v>oui</v>
      </c>
      <c r="P368" s="62" t="str">
        <f>IF(ISERROR(MID(J368,25+FIND("performance énergétique:",J368,1),3)),"",MID(J368,25+FIND("performance énergétique:",J368,1),3))</f>
        <v>oui</v>
      </c>
      <c r="Q368" s="62" t="str">
        <f>IF(ISERROR(MID(J368,20+FIND("consommation d'eau:",J368,1),3)),"",MID(J368,20+FIND("consommation d'eau:",J368,1),3))</f>
        <v>non</v>
      </c>
      <c r="R368" s="62" t="str">
        <f>IF(ISERROR(MID(J368,22+FIND("rénover mon bâtiment:",J368,1),3)),"",MID(J368,22+FIND("rénover mon bâtiment:",J368,1),3))</f>
        <v/>
      </c>
      <c r="S368" s="62" t="str">
        <f>IF(ISERROR(MID(J368,21+FIND("la mobilité durable:",J368,1),3)),"",MID(J368,21+FIND("la mobilité durable:",J368,1),3))</f>
        <v/>
      </c>
      <c r="T368" s="62" t="str">
        <f>IF(ISERROR(MID(J368,21+FIND("gestion des déchets:",J368,1),3)),"",MID(J368,21+FIND("gestion des déchets:",J368,1),3))</f>
        <v>oui</v>
      </c>
      <c r="U368" s="62" t="str">
        <f>IF(ISERROR(MID(J368,17+FIND("l'écoconception:",J368,1),3)),"",MID(J368,17+FIND("l'écoconception:",J368,1),3))</f>
        <v>oui</v>
      </c>
      <c r="V368" s="62" t="str">
        <f>IF(ISERROR(MID(J368,20+FIND("former ou recruter:",J368,1),3)),"",MID(J368,20+FIND("former ou recruter:",J368,1),3))</f>
        <v/>
      </c>
      <c r="W368" s="63"/>
      <c r="X368" s="75"/>
      <c r="Y368" s="75"/>
      <c r="Z368" s="41" t="s">
        <v>1491</v>
      </c>
      <c r="AA368" s="41" t="s">
        <v>1498</v>
      </c>
      <c r="AB368" s="41"/>
      <c r="AC368" s="43">
        <v>45272</v>
      </c>
      <c r="AD368" s="72" t="s">
        <v>1001</v>
      </c>
      <c r="AE368" s="90" t="s">
        <v>73</v>
      </c>
      <c r="AF368" s="88" t="str">
        <f>IF(ISNA(VLOOKUP(E368,Tableau13[[SIRET]:[Statut de la mise en relation]],6,FALSE)),"",VLOOKUP(E368,Tableau13[[SIRET]:[Statut de la mise en relation]],6,FALSE))</f>
        <v>Aide proposée</v>
      </c>
      <c r="AG368" s="88"/>
      <c r="AH368" s="40"/>
      <c r="AI368" s="40"/>
      <c r="AJ368" s="40"/>
      <c r="AK368" s="76"/>
      <c r="AL368" s="76"/>
      <c r="AM368" s="40"/>
    </row>
    <row r="369" spans="1:39" ht="16.5" customHeight="1">
      <c r="A369" s="30">
        <v>45271</v>
      </c>
      <c r="B369" s="31" t="s">
        <v>2384</v>
      </c>
      <c r="C369" s="31" t="s">
        <v>2385</v>
      </c>
      <c r="D369" s="31" t="s">
        <v>2386</v>
      </c>
      <c r="E369" s="32">
        <v>78146080300021</v>
      </c>
      <c r="F369" s="33" t="s">
        <v>2387</v>
      </c>
      <c r="G369" s="50" t="s">
        <v>2388</v>
      </c>
      <c r="H369" s="35">
        <v>787030220</v>
      </c>
      <c r="I369" s="31" t="s">
        <v>450</v>
      </c>
      <c r="J369" s="31" t="s">
        <v>2389</v>
      </c>
      <c r="K369" s="33" t="s">
        <v>433</v>
      </c>
      <c r="L369" s="33"/>
      <c r="M369" s="75" t="s">
        <v>701</v>
      </c>
      <c r="N369" s="42" t="str">
        <f>MID(J369,12,8)</f>
        <v xml:space="preserve">unknown </v>
      </c>
      <c r="O369" s="62" t="str">
        <f>IF(ISERROR(MID(J369,24+FIND("impact environnemental:",J369,1),3)),"",MID(J369,24+FIND("impact environnemental:",J369,1),3))</f>
        <v>oui</v>
      </c>
      <c r="P369" s="62" t="str">
        <f>IF(ISERROR(MID(J369,25+FIND("performance énergétique:",J369,1),3)),"",MID(J369,25+FIND("performance énergétique:",J369,1),3))</f>
        <v>oui</v>
      </c>
      <c r="Q369" s="62" t="str">
        <f>IF(ISERROR(MID(J369,20+FIND("consommation d'eau:",J369,1),3)),"",MID(J369,20+FIND("consommation d'eau:",J369,1),3))</f>
        <v>non</v>
      </c>
      <c r="R369" s="62" t="str">
        <f>IF(ISERROR(MID(J369,22+FIND("rénover mon bâtiment:",J369,1),3)),"",MID(J369,22+FIND("rénover mon bâtiment:",J369,1),3))</f>
        <v/>
      </c>
      <c r="S369" s="62" t="str">
        <f>IF(ISERROR(MID(J369,21+FIND("la mobilité durable:",J369,1),3)),"",MID(J369,21+FIND("la mobilité durable:",J369,1),3))</f>
        <v/>
      </c>
      <c r="T369" s="62" t="str">
        <f>IF(ISERROR(MID(J369,21+FIND("gestion des déchets:",J369,1),3)),"",MID(J369,21+FIND("gestion des déchets:",J369,1),3))</f>
        <v>oui</v>
      </c>
      <c r="U369" s="62" t="str">
        <f>IF(ISERROR(MID(J369,17+FIND("l'écoconception:",J369,1),3)),"",MID(J369,17+FIND("l'écoconception:",J369,1),3))</f>
        <v>oui</v>
      </c>
      <c r="V369" s="62" t="str">
        <f>IF(ISERROR(MID(J369,20+FIND("former ou recruter:",J369,1),3)),"",MID(J369,20+FIND("former ou recruter:",J369,1),3))</f>
        <v/>
      </c>
      <c r="W369" s="63"/>
      <c r="X369" s="75"/>
      <c r="Y369" s="75"/>
      <c r="Z369" s="41" t="s">
        <v>1491</v>
      </c>
      <c r="AA369" s="41" t="s">
        <v>1498</v>
      </c>
      <c r="AB369" s="41"/>
      <c r="AC369" s="43">
        <v>45272</v>
      </c>
      <c r="AD369" s="72" t="s">
        <v>1001</v>
      </c>
      <c r="AE369" s="90" t="s">
        <v>73</v>
      </c>
      <c r="AF369" s="88" t="str">
        <f>IF(ISNA(VLOOKUP(E369,Tableau13[[SIRET]:[Statut de la mise en relation]],6,FALSE)),"",VLOOKUP(E369,Tableau13[[SIRET]:[Statut de la mise en relation]],6,FALSE))</f>
        <v>Aide proposée</v>
      </c>
      <c r="AG369" s="88"/>
      <c r="AH369" s="40"/>
      <c r="AI369" s="40"/>
      <c r="AJ369" s="40"/>
      <c r="AK369" s="76"/>
      <c r="AL369" s="76"/>
      <c r="AM369" s="40"/>
    </row>
    <row r="370" spans="1:39" ht="16.5" customHeight="1">
      <c r="A370" s="30">
        <v>45271</v>
      </c>
      <c r="B370" s="31" t="s">
        <v>2390</v>
      </c>
      <c r="C370" s="31" t="s">
        <v>2391</v>
      </c>
      <c r="D370" s="31" t="s">
        <v>2392</v>
      </c>
      <c r="E370" s="32">
        <v>38983879800319</v>
      </c>
      <c r="F370" s="33" t="s">
        <v>2393</v>
      </c>
      <c r="G370" s="50" t="s">
        <v>2394</v>
      </c>
      <c r="H370" s="35">
        <v>756057970</v>
      </c>
      <c r="I370" s="31" t="s">
        <v>552</v>
      </c>
      <c r="J370" s="31" t="s">
        <v>2395</v>
      </c>
      <c r="K370" s="33" t="s">
        <v>433</v>
      </c>
      <c r="L370" s="33"/>
      <c r="M370" s="75" t="s">
        <v>701</v>
      </c>
      <c r="N370" s="42" t="str">
        <f>MID(J370,12,8)</f>
        <v xml:space="preserve">precise </v>
      </c>
      <c r="O370" s="62" t="str">
        <f>IF(ISERROR(MID(J370,24+FIND("impact environnemental:",J370,1),3)),"",MID(J370,24+FIND("impact environnemental:",J370,1),3))</f>
        <v>non</v>
      </c>
      <c r="P370" s="62" t="str">
        <f>IF(ISERROR(MID(J370,25+FIND("performance énergétique:",J370,1),3)),"",MID(J370,25+FIND("performance énergétique:",J370,1),3))</f>
        <v>non</v>
      </c>
      <c r="Q370" s="62" t="str">
        <f>IF(ISERROR(MID(J370,20+FIND("consommation d'eau:",J370,1),3)),"",MID(J370,20+FIND("consommation d'eau:",J370,1),3))</f>
        <v>non</v>
      </c>
      <c r="R370" s="62" t="str">
        <f>IF(ISERROR(MID(J370,22+FIND("rénover mon bâtiment:",J370,1),3)),"",MID(J370,22+FIND("rénover mon bâtiment:",J370,1),3))</f>
        <v>non</v>
      </c>
      <c r="S370" s="62" t="str">
        <f>IF(ISERROR(MID(J370,21+FIND("la mobilité durable:",J370,1),3)),"",MID(J370,21+FIND("la mobilité durable:",J370,1),3))</f>
        <v>oui</v>
      </c>
      <c r="T370" s="62" t="str">
        <f>IF(ISERROR(MID(J370,21+FIND("gestion des déchets:",J370,1),3)),"",MID(J370,21+FIND("gestion des déchets:",J370,1),3))</f>
        <v>non</v>
      </c>
      <c r="U370" s="62" t="str">
        <f>IF(ISERROR(MID(J370,17+FIND("l'écoconception:",J370,1),3)),"",MID(J370,17+FIND("l'écoconception:",J370,1),3))</f>
        <v>non</v>
      </c>
      <c r="V370" s="62" t="str">
        <f>IF(ISERROR(MID(J370,20+FIND("former ou recruter:",J370,1),3)),"",MID(J370,20+FIND("former ou recruter:",J370,1),3))</f>
        <v>non</v>
      </c>
      <c r="W370" s="63"/>
      <c r="X370" s="75"/>
      <c r="Y370" s="75"/>
      <c r="Z370" s="41" t="s">
        <v>1491</v>
      </c>
      <c r="AA370" s="41"/>
      <c r="AB370" s="41"/>
      <c r="AC370" s="43">
        <v>45271</v>
      </c>
      <c r="AD370" s="72" t="s">
        <v>1001</v>
      </c>
      <c r="AE370" s="90" t="s">
        <v>73</v>
      </c>
      <c r="AF370" s="88" t="str">
        <f>IF(ISNA(VLOOKUP(E370,Tableau13[[SIRET]:[Statut de la mise en relation]],6,FALSE)),"",VLOOKUP(E370,Tableau13[[SIRET]:[Statut de la mise en relation]],6,FALSE))</f>
        <v>Aide proposée</v>
      </c>
      <c r="AG370" s="88"/>
      <c r="AH370" s="40"/>
      <c r="AI370" s="40"/>
      <c r="AJ370" s="40"/>
      <c r="AK370" s="76"/>
      <c r="AL370" s="76"/>
      <c r="AM370" s="40"/>
    </row>
    <row r="371" spans="1:39" ht="16.5" customHeight="1">
      <c r="A371" s="30">
        <v>45271</v>
      </c>
      <c r="B371" s="31" t="s">
        <v>2396</v>
      </c>
      <c r="C371" s="31" t="s">
        <v>2397</v>
      </c>
      <c r="D371" s="31" t="s">
        <v>2398</v>
      </c>
      <c r="E371" s="32">
        <v>85118802900017</v>
      </c>
      <c r="F371" s="33" t="s">
        <v>2399</v>
      </c>
      <c r="G371" s="50" t="s">
        <v>1569</v>
      </c>
      <c r="H371" s="35">
        <v>667251632</v>
      </c>
      <c r="I371" s="31" t="s">
        <v>552</v>
      </c>
      <c r="J371" s="31" t="s">
        <v>2400</v>
      </c>
      <c r="K371" s="33" t="s">
        <v>433</v>
      </c>
      <c r="L371" s="33"/>
      <c r="M371" s="75" t="s">
        <v>701</v>
      </c>
      <c r="N371" s="42" t="str">
        <f>MID(J371,12,8)</f>
        <v xml:space="preserve">unknown </v>
      </c>
      <c r="O371" s="62" t="str">
        <f>IF(ISERROR(MID(J371,24+FIND("impact environnemental:",J371,1),3)),"",MID(J371,24+FIND("impact environnemental:",J371,1),3))</f>
        <v>oui</v>
      </c>
      <c r="P371" s="62" t="str">
        <f>IF(ISERROR(MID(J371,25+FIND("performance énergétique:",J371,1),3)),"",MID(J371,25+FIND("performance énergétique:",J371,1),3))</f>
        <v>oui</v>
      </c>
      <c r="Q371" s="62" t="str">
        <f>IF(ISERROR(MID(J371,20+FIND("consommation d'eau:",J371,1),3)),"",MID(J371,20+FIND("consommation d'eau:",J371,1),3))</f>
        <v>non</v>
      </c>
      <c r="R371" s="62" t="str">
        <f>IF(ISERROR(MID(J371,22+FIND("rénover mon bâtiment:",J371,1),3)),"",MID(J371,22+FIND("rénover mon bâtiment:",J371,1),3))</f>
        <v/>
      </c>
      <c r="S371" s="62" t="str">
        <f>IF(ISERROR(MID(J371,21+FIND("la mobilité durable:",J371,1),3)),"",MID(J371,21+FIND("la mobilité durable:",J371,1),3))</f>
        <v/>
      </c>
      <c r="T371" s="62" t="str">
        <f>IF(ISERROR(MID(J371,21+FIND("gestion des déchets:",J371,1),3)),"",MID(J371,21+FIND("gestion des déchets:",J371,1),3))</f>
        <v>oui</v>
      </c>
      <c r="U371" s="62" t="str">
        <f>IF(ISERROR(MID(J371,17+FIND("l'écoconception:",J371,1),3)),"",MID(J371,17+FIND("l'écoconception:",J371,1),3))</f>
        <v>non</v>
      </c>
      <c r="V371" s="62" t="str">
        <f>IF(ISERROR(MID(J371,20+FIND("former ou recruter:",J371,1),3)),"",MID(J371,20+FIND("former ou recruter:",J371,1),3))</f>
        <v/>
      </c>
      <c r="W371" s="63"/>
      <c r="X371" s="75"/>
      <c r="Y371" s="75"/>
      <c r="Z371" s="41" t="s">
        <v>1491</v>
      </c>
      <c r="AA371" s="41"/>
      <c r="AB371" s="41"/>
      <c r="AC371" s="43">
        <v>45272</v>
      </c>
      <c r="AD371" s="72" t="s">
        <v>1001</v>
      </c>
      <c r="AE371" s="90" t="s">
        <v>73</v>
      </c>
      <c r="AF371" s="88" t="str">
        <f>IF(ISNA(VLOOKUP(E371,Tableau13[[SIRET]:[Statut de la mise en relation]],6,FALSE)),"",VLOOKUP(E371,Tableau13[[SIRET]:[Statut de la mise en relation]],6,FALSE))</f>
        <v>Aide proposée</v>
      </c>
      <c r="AG371" s="88"/>
      <c r="AH371" s="40"/>
      <c r="AI371" s="40"/>
      <c r="AJ371" s="40"/>
      <c r="AK371" s="76"/>
      <c r="AL371" s="76"/>
      <c r="AM371" s="40"/>
    </row>
    <row r="372" spans="1:39" ht="16.5" customHeight="1">
      <c r="A372" s="30">
        <v>45271</v>
      </c>
      <c r="B372" s="31" t="s">
        <v>2401</v>
      </c>
      <c r="C372" s="31" t="s">
        <v>2402</v>
      </c>
      <c r="D372" s="31" t="s">
        <v>2403</v>
      </c>
      <c r="E372" s="32">
        <v>50008495900021</v>
      </c>
      <c r="F372" s="33"/>
      <c r="G372" s="50" t="s">
        <v>2404</v>
      </c>
      <c r="H372" s="35">
        <v>679208499</v>
      </c>
      <c r="I372" s="31" t="s">
        <v>459</v>
      </c>
      <c r="J372" s="31" t="s">
        <v>2405</v>
      </c>
      <c r="K372" s="33" t="s">
        <v>114</v>
      </c>
      <c r="L372" s="33"/>
      <c r="M372" s="41" t="s">
        <v>1132</v>
      </c>
      <c r="N372" s="42" t="str">
        <f>MID(J372,12,8)</f>
        <v xml:space="preserve">precise </v>
      </c>
      <c r="O372" s="62" t="str">
        <f>IF(ISERROR(MID(J372,24+FIND("impact environnemental:",J372,1),3)),"",MID(J372,24+FIND("impact environnemental:",J372,1),3))</f>
        <v>non</v>
      </c>
      <c r="P372" s="62" t="str">
        <f>IF(ISERROR(MID(J372,25+FIND("performance énergétique:",J372,1),3)),"",MID(J372,25+FIND("performance énergétique:",J372,1),3))</f>
        <v>non</v>
      </c>
      <c r="Q372" s="62" t="str">
        <f>IF(ISERROR(MID(J372,20+FIND("consommation d'eau:",J372,1),3)),"",MID(J372,20+FIND("consommation d'eau:",J372,1),3))</f>
        <v>non</v>
      </c>
      <c r="R372" s="62" t="str">
        <f>IF(ISERROR(MID(J372,22+FIND("rénover mon bâtiment:",J372,1),3)),"",MID(J372,22+FIND("rénover mon bâtiment:",J372,1),3))</f>
        <v>oui</v>
      </c>
      <c r="S372" s="62" t="str">
        <f>IF(ISERROR(MID(J372,21+FIND("la mobilité durable:",J372,1),3)),"",MID(J372,21+FIND("la mobilité durable:",J372,1),3))</f>
        <v>non</v>
      </c>
      <c r="T372" s="62" t="str">
        <f>IF(ISERROR(MID(J372,21+FIND("gestion des déchets:",J372,1),3)),"",MID(J372,21+FIND("gestion des déchets:",J372,1),3))</f>
        <v>non</v>
      </c>
      <c r="U372" s="62" t="str">
        <f>IF(ISERROR(MID(J372,17+FIND("l'écoconception:",J372,1),3)),"",MID(J372,17+FIND("l'écoconception:",J372,1),3))</f>
        <v>non</v>
      </c>
      <c r="V372" s="62" t="str">
        <f>IF(ISERROR(MID(J372,20+FIND("former ou recruter:",J372,1),3)),"",MID(J372,20+FIND("former ou recruter:",J372,1),3))</f>
        <v>non</v>
      </c>
      <c r="W372" s="93"/>
      <c r="X372" s="75"/>
      <c r="Y372" s="75"/>
      <c r="Z372" s="75"/>
      <c r="AA372" s="75"/>
      <c r="AB372" s="75"/>
      <c r="AC372" s="40"/>
      <c r="AD372" s="72" t="s">
        <v>1133</v>
      </c>
      <c r="AE372" s="90" t="s">
        <v>73</v>
      </c>
      <c r="AF372" s="88" t="str">
        <f>IF(ISNA(VLOOKUP(E372,Tableau13[[SIRET]:[Statut de la mise en relation]],6,FALSE)),"",VLOOKUP(E372,Tableau13[[SIRET]:[Statut de la mise en relation]],6,FALSE))</f>
        <v/>
      </c>
      <c r="AG372" s="90"/>
      <c r="AH372" s="40"/>
      <c r="AI372" s="40"/>
      <c r="AJ372" s="40"/>
      <c r="AK372" s="76"/>
      <c r="AL372" s="76"/>
      <c r="AM372" s="40"/>
    </row>
    <row r="373" spans="1:39" ht="16.5" customHeight="1">
      <c r="A373" s="30">
        <v>45271</v>
      </c>
      <c r="B373" s="31" t="s">
        <v>2406</v>
      </c>
      <c r="C373" s="31" t="s">
        <v>2407</v>
      </c>
      <c r="D373" s="31" t="s">
        <v>2408</v>
      </c>
      <c r="E373" s="32">
        <v>43244819900039</v>
      </c>
      <c r="F373" s="33" t="s">
        <v>2409</v>
      </c>
      <c r="G373" s="50" t="s">
        <v>2410</v>
      </c>
      <c r="H373" s="35">
        <v>684559168</v>
      </c>
      <c r="I373" s="31" t="s">
        <v>431</v>
      </c>
      <c r="J373" s="31" t="s">
        <v>2411</v>
      </c>
      <c r="K373" s="33" t="s">
        <v>433</v>
      </c>
      <c r="L373" s="33"/>
      <c r="M373" s="75" t="s">
        <v>701</v>
      </c>
      <c r="N373" s="42" t="str">
        <f>MID(J373,12,8)</f>
        <v xml:space="preserve">precise </v>
      </c>
      <c r="O373" s="62" t="str">
        <f>IF(ISERROR(MID(J373,24+FIND("impact environnemental:",J373,1),3)),"",MID(J373,24+FIND("impact environnemental:",J373,1),3))</f>
        <v>non</v>
      </c>
      <c r="P373" s="62" t="str">
        <f>IF(ISERROR(MID(J373,25+FIND("performance énergétique:",J373,1),3)),"",MID(J373,25+FIND("performance énergétique:",J373,1),3))</f>
        <v>oui</v>
      </c>
      <c r="Q373" s="62" t="str">
        <f>IF(ISERROR(MID(J373,20+FIND("consommation d'eau:",J373,1),3)),"",MID(J373,20+FIND("consommation d'eau:",J373,1),3))</f>
        <v>non</v>
      </c>
      <c r="R373" s="62" t="str">
        <f>IF(ISERROR(MID(J373,22+FIND("rénover mon bâtiment:",J373,1),3)),"",MID(J373,22+FIND("rénover mon bâtiment:",J373,1),3))</f>
        <v>non</v>
      </c>
      <c r="S373" s="62" t="str">
        <f>IF(ISERROR(MID(J373,21+FIND("la mobilité durable:",J373,1),3)),"",MID(J373,21+FIND("la mobilité durable:",J373,1),3))</f>
        <v>non</v>
      </c>
      <c r="T373" s="62" t="str">
        <f>IF(ISERROR(MID(J373,21+FIND("gestion des déchets:",J373,1),3)),"",MID(J373,21+FIND("gestion des déchets:",J373,1),3))</f>
        <v>non</v>
      </c>
      <c r="U373" s="62" t="str">
        <f>IF(ISERROR(MID(J373,17+FIND("l'écoconception:",J373,1),3)),"",MID(J373,17+FIND("l'écoconception:",J373,1),3))</f>
        <v>non</v>
      </c>
      <c r="V373" s="62" t="str">
        <f>IF(ISERROR(MID(J373,20+FIND("former ou recruter:",J373,1),3)),"",MID(J373,20+FIND("former ou recruter:",J373,1),3))</f>
        <v>non</v>
      </c>
      <c r="W373" s="93"/>
      <c r="X373" s="75"/>
      <c r="Y373" s="75"/>
      <c r="Z373" s="75"/>
      <c r="AA373" s="75"/>
      <c r="AB373" s="75"/>
      <c r="AC373" s="40"/>
      <c r="AD373" s="78" t="s">
        <v>1245</v>
      </c>
      <c r="AE373" s="88" t="s">
        <v>673</v>
      </c>
      <c r="AF373" s="88" t="str">
        <f>IF(ISNA(VLOOKUP(E373,Tableau13[[SIRET]:[Statut de la mise en relation]],6,FALSE)),"",VLOOKUP(E373,Tableau13[[SIRET]:[Statut de la mise en relation]],6,FALSE))</f>
        <v>Aide proposée</v>
      </c>
      <c r="AG373" s="90"/>
      <c r="AH373" s="40"/>
      <c r="AI373" s="40"/>
      <c r="AJ373" s="40"/>
      <c r="AK373" s="76"/>
      <c r="AL373" s="76"/>
      <c r="AM373" s="40"/>
    </row>
    <row r="374" spans="1:39" ht="16.5" customHeight="1">
      <c r="A374" s="30">
        <v>45271</v>
      </c>
      <c r="B374" s="31" t="s">
        <v>2412</v>
      </c>
      <c r="C374" s="31" t="s">
        <v>2413</v>
      </c>
      <c r="D374" s="31" t="s">
        <v>1260</v>
      </c>
      <c r="E374" s="32">
        <v>43244819900039</v>
      </c>
      <c r="F374" s="33" t="s">
        <v>2409</v>
      </c>
      <c r="G374" s="50" t="s">
        <v>2414</v>
      </c>
      <c r="H374" s="35">
        <v>298247070</v>
      </c>
      <c r="I374" s="31" t="s">
        <v>431</v>
      </c>
      <c r="J374" s="31"/>
      <c r="K374" s="33" t="s">
        <v>433</v>
      </c>
      <c r="L374" s="33"/>
      <c r="M374" s="75" t="s">
        <v>701</v>
      </c>
      <c r="N374" s="42" t="str">
        <f>MID(J374,12,8)</f>
        <v/>
      </c>
      <c r="O374" s="62" t="str">
        <f>IF(ISERROR(MID(J374,24+FIND("impact environnemental:",J374,1),3)),"",MID(J374,24+FIND("impact environnemental:",J374,1),3))</f>
        <v/>
      </c>
      <c r="P374" s="62" t="str">
        <f>IF(ISERROR(MID(J374,25+FIND("performance énergétique:",J374,1),3)),"",MID(J374,25+FIND("performance énergétique:",J374,1),3))</f>
        <v/>
      </c>
      <c r="Q374" s="62" t="str">
        <f>IF(ISERROR(MID(J374,20+FIND("consommation d'eau:",J374,1),3)),"",MID(J374,20+FIND("consommation d'eau:",J374,1),3))</f>
        <v/>
      </c>
      <c r="R374" s="62" t="str">
        <f>IF(ISERROR(MID(J374,22+FIND("rénover mon bâtiment:",J374,1),3)),"",MID(J374,22+FIND("rénover mon bâtiment:",J374,1),3))</f>
        <v/>
      </c>
      <c r="S374" s="62" t="str">
        <f>IF(ISERROR(MID(J374,21+FIND("la mobilité durable:",J374,1),3)),"",MID(J374,21+FIND("la mobilité durable:",J374,1),3))</f>
        <v/>
      </c>
      <c r="T374" s="62" t="str">
        <f>IF(ISERROR(MID(J374,21+FIND("gestion des déchets:",J374,1),3)),"",MID(J374,21+FIND("gestion des déchets:",J374,1),3))</f>
        <v/>
      </c>
      <c r="U374" s="62" t="str">
        <f>IF(ISERROR(MID(J374,17+FIND("l'écoconception:",J374,1),3)),"",MID(J374,17+FIND("l'écoconception:",J374,1),3))</f>
        <v/>
      </c>
      <c r="V374" s="62" t="str">
        <f>IF(ISERROR(MID(J374,20+FIND("former ou recruter:",J374,1),3)),"",MID(J374,20+FIND("former ou recruter:",J374,1),3))</f>
        <v/>
      </c>
      <c r="W374" s="63"/>
      <c r="X374" s="75"/>
      <c r="Y374" s="75"/>
      <c r="Z374" s="41" t="s">
        <v>1491</v>
      </c>
      <c r="AA374" s="41"/>
      <c r="AB374" s="41"/>
      <c r="AC374" s="43">
        <v>45272</v>
      </c>
      <c r="AD374" s="72" t="s">
        <v>1001</v>
      </c>
      <c r="AE374" s="90" t="s">
        <v>73</v>
      </c>
      <c r="AF374" s="88" t="str">
        <f>IF(ISNA(VLOOKUP(E374,Tableau13[[SIRET]:[Statut de la mise en relation]],6,FALSE)),"",VLOOKUP(E374,Tableau13[[SIRET]:[Statut de la mise en relation]],6,FALSE))</f>
        <v>Aide proposée</v>
      </c>
      <c r="AG374" s="88"/>
      <c r="AH374" s="40"/>
      <c r="AI374" s="40"/>
      <c r="AJ374" s="40"/>
      <c r="AK374" s="76"/>
      <c r="AL374" s="76"/>
      <c r="AM374" s="40"/>
    </row>
    <row r="375" spans="1:39" ht="16.5" customHeight="1">
      <c r="A375" s="30">
        <v>45271</v>
      </c>
      <c r="B375" s="31" t="s">
        <v>2415</v>
      </c>
      <c r="C375" s="31" t="s">
        <v>2416</v>
      </c>
      <c r="D375" s="31" t="s">
        <v>2417</v>
      </c>
      <c r="E375" s="32">
        <v>52871212800016</v>
      </c>
      <c r="F375" s="33" t="s">
        <v>2418</v>
      </c>
      <c r="G375" s="50" t="s">
        <v>2419</v>
      </c>
      <c r="H375" s="35">
        <v>680964028</v>
      </c>
      <c r="I375" s="31" t="s">
        <v>431</v>
      </c>
      <c r="J375" s="31" t="s">
        <v>2420</v>
      </c>
      <c r="K375" s="33" t="s">
        <v>433</v>
      </c>
      <c r="L375" s="33"/>
      <c r="M375" s="75" t="s">
        <v>701</v>
      </c>
      <c r="N375" s="42" t="str">
        <f>MID(J375,12,8)</f>
        <v xml:space="preserve">unknown </v>
      </c>
      <c r="O375" s="62" t="str">
        <f>IF(ISERROR(MID(J375,24+FIND("impact environnemental:",J375,1),3)),"",MID(J375,24+FIND("impact environnemental:",J375,1),3))</f>
        <v>oui</v>
      </c>
      <c r="P375" s="62" t="str">
        <f>IF(ISERROR(MID(J375,25+FIND("performance énergétique:",J375,1),3)),"",MID(J375,25+FIND("performance énergétique:",J375,1),3))</f>
        <v>non</v>
      </c>
      <c r="Q375" s="62" t="str">
        <f>IF(ISERROR(MID(J375,20+FIND("consommation d'eau:",J375,1),3)),"",MID(J375,20+FIND("consommation d'eau:",J375,1),3))</f>
        <v>non</v>
      </c>
      <c r="R375" s="62" t="str">
        <f>IF(ISERROR(MID(J375,22+FIND("rénover mon bâtiment:",J375,1),3)),"",MID(J375,22+FIND("rénover mon bâtiment:",J375,1),3))</f>
        <v/>
      </c>
      <c r="S375" s="62" t="str">
        <f>IF(ISERROR(MID(J375,21+FIND("la mobilité durable:",J375,1),3)),"",MID(J375,21+FIND("la mobilité durable:",J375,1),3))</f>
        <v/>
      </c>
      <c r="T375" s="62" t="str">
        <f>IF(ISERROR(MID(J375,21+FIND("gestion des déchets:",J375,1),3)),"",MID(J375,21+FIND("gestion des déchets:",J375,1),3))</f>
        <v>oui</v>
      </c>
      <c r="U375" s="62" t="str">
        <f>IF(ISERROR(MID(J375,17+FIND("l'écoconception:",J375,1),3)),"",MID(J375,17+FIND("l'écoconception:",J375,1),3))</f>
        <v>oui</v>
      </c>
      <c r="V375" s="62" t="str">
        <f>IF(ISERROR(MID(J375,20+FIND("former ou recruter:",J375,1),3)),"",MID(J375,20+FIND("former ou recruter:",J375,1),3))</f>
        <v/>
      </c>
      <c r="W375" s="63"/>
      <c r="X375" s="75"/>
      <c r="Y375" s="75"/>
      <c r="Z375" s="41" t="s">
        <v>1491</v>
      </c>
      <c r="AA375" s="41"/>
      <c r="AB375" s="41"/>
      <c r="AC375" s="43">
        <v>45272</v>
      </c>
      <c r="AD375" s="72" t="s">
        <v>1001</v>
      </c>
      <c r="AE375" s="90" t="s">
        <v>73</v>
      </c>
      <c r="AF375" s="88" t="str">
        <f>IF(ISNA(VLOOKUP(E375,Tableau13[[SIRET]:[Statut de la mise en relation]],6,FALSE)),"",VLOOKUP(E375,Tableau13[[SIRET]:[Statut de la mise en relation]],6,FALSE))</f>
        <v>Aide proposée</v>
      </c>
      <c r="AG375" s="88"/>
      <c r="AH375" s="40"/>
      <c r="AI375" s="40"/>
      <c r="AJ375" s="40"/>
      <c r="AK375" s="76"/>
      <c r="AL375" s="76"/>
      <c r="AM375" s="40"/>
    </row>
    <row r="376" spans="1:39" ht="16.5" customHeight="1">
      <c r="A376" s="30">
        <v>45271</v>
      </c>
      <c r="B376" s="31" t="s">
        <v>2421</v>
      </c>
      <c r="C376" s="31" t="s">
        <v>2422</v>
      </c>
      <c r="D376" s="31" t="s">
        <v>2423</v>
      </c>
      <c r="E376" s="32">
        <v>32793138200011</v>
      </c>
      <c r="F376" s="33" t="s">
        <v>2424</v>
      </c>
      <c r="G376" s="50" t="s">
        <v>2425</v>
      </c>
      <c r="H376" s="35">
        <v>632858831</v>
      </c>
      <c r="I376" s="31" t="s">
        <v>729</v>
      </c>
      <c r="J376" s="31" t="s">
        <v>2426</v>
      </c>
      <c r="K376" s="33" t="s">
        <v>55</v>
      </c>
      <c r="L376" s="33"/>
      <c r="M376" s="75" t="s">
        <v>701</v>
      </c>
      <c r="N376" s="42" t="str">
        <f>MID(J376,12,8)</f>
        <v xml:space="preserve">unknown </v>
      </c>
      <c r="O376" s="62" t="str">
        <f>IF(ISERROR(MID(J376,24+FIND("impact environnemental:",J376,1),3)),"",MID(J376,24+FIND("impact environnemental:",J376,1),3))</f>
        <v>oui</v>
      </c>
      <c r="P376" s="62" t="str">
        <f>IF(ISERROR(MID(J376,25+FIND("performance énergétique:",J376,1),3)),"",MID(J376,25+FIND("performance énergétique:",J376,1),3))</f>
        <v>oui</v>
      </c>
      <c r="Q376" s="62" t="str">
        <f>IF(ISERROR(MID(J376,20+FIND("consommation d'eau:",J376,1),3)),"",MID(J376,20+FIND("consommation d'eau:",J376,1),3))</f>
        <v>non</v>
      </c>
      <c r="R376" s="62" t="str">
        <f>IF(ISERROR(MID(J376,22+FIND("rénover mon bâtiment:",J376,1),3)),"",MID(J376,22+FIND("rénover mon bâtiment:",J376,1),3))</f>
        <v/>
      </c>
      <c r="S376" s="62" t="str">
        <f>IF(ISERROR(MID(J376,21+FIND("la mobilité durable:",J376,1),3)),"",MID(J376,21+FIND("la mobilité durable:",J376,1),3))</f>
        <v/>
      </c>
      <c r="T376" s="62" t="str">
        <f>IF(ISERROR(MID(J376,21+FIND("gestion des déchets:",J376,1),3)),"",MID(J376,21+FIND("gestion des déchets:",J376,1),3))</f>
        <v>oui</v>
      </c>
      <c r="U376" s="62" t="str">
        <f>IF(ISERROR(MID(J376,17+FIND("l'écoconception:",J376,1),3)),"",MID(J376,17+FIND("l'écoconception:",J376,1),3))</f>
        <v>non</v>
      </c>
      <c r="V376" s="62" t="str">
        <f>IF(ISERROR(MID(J376,20+FIND("former ou recruter:",J376,1),3)),"",MID(J376,20+FIND("former ou recruter:",J376,1),3))</f>
        <v/>
      </c>
      <c r="W376" s="63"/>
      <c r="X376" s="75"/>
      <c r="Y376" s="75"/>
      <c r="Z376" s="41" t="s">
        <v>1491</v>
      </c>
      <c r="AA376" s="41"/>
      <c r="AB376" s="41"/>
      <c r="AC376" s="43">
        <v>45272</v>
      </c>
      <c r="AD376" s="72" t="s">
        <v>1001</v>
      </c>
      <c r="AE376" s="90" t="s">
        <v>73</v>
      </c>
      <c r="AF376" s="88" t="str">
        <f>IF(ISNA(VLOOKUP(E376,Tableau13[[SIRET]:[Statut de la mise en relation]],6,FALSE)),"",VLOOKUP(E376,Tableau13[[SIRET]:[Statut de la mise en relation]],6,FALSE))</f>
        <v>Aide proposée</v>
      </c>
      <c r="AG376" s="88"/>
      <c r="AH376" s="40"/>
      <c r="AI376" s="40"/>
      <c r="AJ376" s="40"/>
      <c r="AK376" s="76"/>
      <c r="AL376" s="76"/>
      <c r="AM376" s="40"/>
    </row>
    <row r="377" spans="1:39" ht="16.5" customHeight="1">
      <c r="A377" s="30">
        <v>45271</v>
      </c>
      <c r="B377" s="31" t="s">
        <v>2427</v>
      </c>
      <c r="C377" s="31" t="s">
        <v>2428</v>
      </c>
      <c r="D377" s="31" t="s">
        <v>2429</v>
      </c>
      <c r="E377" s="32">
        <v>53767334500022</v>
      </c>
      <c r="F377" s="33"/>
      <c r="G377" s="50" t="s">
        <v>2430</v>
      </c>
      <c r="H377" s="35">
        <v>646464719</v>
      </c>
      <c r="I377" s="31" t="s">
        <v>2431</v>
      </c>
      <c r="J377" s="31" t="s">
        <v>2432</v>
      </c>
      <c r="K377" s="33" t="s">
        <v>114</v>
      </c>
      <c r="L377" s="33"/>
      <c r="M377" s="41" t="s">
        <v>1132</v>
      </c>
      <c r="N377" s="42" t="str">
        <f>MID(J377,12,8)</f>
        <v xml:space="preserve">precise </v>
      </c>
      <c r="O377" s="62" t="str">
        <f>IF(ISERROR(MID(J377,24+FIND("impact environnemental:",J377,1),3)),"",MID(J377,24+FIND("impact environnemental:",J377,1),3))</f>
        <v>oui</v>
      </c>
      <c r="P377" s="62" t="str">
        <f>IF(ISERROR(MID(J377,25+FIND("performance énergétique:",J377,1),3)),"",MID(J377,25+FIND("performance énergétique:",J377,1),3))</f>
        <v>non</v>
      </c>
      <c r="Q377" s="62" t="str">
        <f>IF(ISERROR(MID(J377,20+FIND("consommation d'eau:",J377,1),3)),"",MID(J377,20+FIND("consommation d'eau:",J377,1),3))</f>
        <v>non</v>
      </c>
      <c r="R377" s="62" t="str">
        <f>IF(ISERROR(MID(J377,22+FIND("rénover mon bâtiment:",J377,1),3)),"",MID(J377,22+FIND("rénover mon bâtiment:",J377,1),3))</f>
        <v>non</v>
      </c>
      <c r="S377" s="62" t="str">
        <f>IF(ISERROR(MID(J377,21+FIND("la mobilité durable:",J377,1),3)),"",MID(J377,21+FIND("la mobilité durable:",J377,1),3))</f>
        <v>non</v>
      </c>
      <c r="T377" s="62" t="str">
        <f>IF(ISERROR(MID(J377,21+FIND("gestion des déchets:",J377,1),3)),"",MID(J377,21+FIND("gestion des déchets:",J377,1),3))</f>
        <v>non</v>
      </c>
      <c r="U377" s="62" t="str">
        <f>IF(ISERROR(MID(J377,17+FIND("l'écoconception:",J377,1),3)),"",MID(J377,17+FIND("l'écoconception:",J377,1),3))</f>
        <v>non</v>
      </c>
      <c r="V377" s="62" t="str">
        <f>IF(ISERROR(MID(J377,20+FIND("former ou recruter:",J377,1),3)),"",MID(J377,20+FIND("former ou recruter:",J377,1),3))</f>
        <v>non</v>
      </c>
      <c r="W377" s="93"/>
      <c r="X377" s="75"/>
      <c r="Y377" s="75"/>
      <c r="Z377" s="75"/>
      <c r="AA377" s="75"/>
      <c r="AB377" s="75"/>
      <c r="AC377" s="40"/>
      <c r="AD377" s="72" t="s">
        <v>1133</v>
      </c>
      <c r="AE377" s="90" t="s">
        <v>73</v>
      </c>
      <c r="AF377" s="88" t="str">
        <f>IF(ISNA(VLOOKUP(E377,Tableau13[[SIRET]:[Statut de la mise en relation]],6,FALSE)),"",VLOOKUP(E377,Tableau13[[SIRET]:[Statut de la mise en relation]],6,FALSE))</f>
        <v/>
      </c>
      <c r="AG377" s="90"/>
      <c r="AH377" s="40"/>
      <c r="AI377" s="40"/>
      <c r="AJ377" s="40"/>
      <c r="AK377" s="76"/>
      <c r="AL377" s="76"/>
      <c r="AM377" s="40"/>
    </row>
    <row r="378" spans="1:39" ht="16.5" customHeight="1">
      <c r="A378" s="30">
        <v>45271</v>
      </c>
      <c r="B378" s="31" t="s">
        <v>2433</v>
      </c>
      <c r="C378" s="31" t="s">
        <v>2434</v>
      </c>
      <c r="D378" s="31" t="s">
        <v>1561</v>
      </c>
      <c r="E378" s="32">
        <v>49266307500025</v>
      </c>
      <c r="F378" s="33"/>
      <c r="G378" s="50" t="s">
        <v>2435</v>
      </c>
      <c r="H378" s="35">
        <v>613262329</v>
      </c>
      <c r="I378" s="31" t="s">
        <v>2436</v>
      </c>
      <c r="J378" s="31" t="s">
        <v>2437</v>
      </c>
      <c r="K378" s="33" t="s">
        <v>114</v>
      </c>
      <c r="L378" s="33"/>
      <c r="M378" s="41" t="s">
        <v>1132</v>
      </c>
      <c r="N378" s="42" t="str">
        <f>MID(J378,12,8)</f>
        <v xml:space="preserve">precise </v>
      </c>
      <c r="O378" s="62" t="str">
        <f>IF(ISERROR(MID(J378,24+FIND("impact environnemental:",J378,1),3)),"",MID(J378,24+FIND("impact environnemental:",J378,1),3))</f>
        <v>non</v>
      </c>
      <c r="P378" s="62" t="str">
        <f>IF(ISERROR(MID(J378,25+FIND("performance énergétique:",J378,1),3)),"",MID(J378,25+FIND("performance énergétique:",J378,1),3))</f>
        <v>oui</v>
      </c>
      <c r="Q378" s="62" t="str">
        <f>IF(ISERROR(MID(J378,20+FIND("consommation d'eau:",J378,1),3)),"",MID(J378,20+FIND("consommation d'eau:",J378,1),3))</f>
        <v>non</v>
      </c>
      <c r="R378" s="62" t="str">
        <f>IF(ISERROR(MID(J378,22+FIND("rénover mon bâtiment:",J378,1),3)),"",MID(J378,22+FIND("rénover mon bâtiment:",J378,1),3))</f>
        <v>non</v>
      </c>
      <c r="S378" s="62" t="str">
        <f>IF(ISERROR(MID(J378,21+FIND("la mobilité durable:",J378,1),3)),"",MID(J378,21+FIND("la mobilité durable:",J378,1),3))</f>
        <v>non</v>
      </c>
      <c r="T378" s="62" t="str">
        <f>IF(ISERROR(MID(J378,21+FIND("gestion des déchets:",J378,1),3)),"",MID(J378,21+FIND("gestion des déchets:",J378,1),3))</f>
        <v>non</v>
      </c>
      <c r="U378" s="62" t="str">
        <f>IF(ISERROR(MID(J378,17+FIND("l'écoconception:",J378,1),3)),"",MID(J378,17+FIND("l'écoconception:",J378,1),3))</f>
        <v>non</v>
      </c>
      <c r="V378" s="62" t="str">
        <f>IF(ISERROR(MID(J378,20+FIND("former ou recruter:",J378,1),3)),"",MID(J378,20+FIND("former ou recruter:",J378,1),3))</f>
        <v>non</v>
      </c>
      <c r="W378" s="93"/>
      <c r="X378" s="75"/>
      <c r="Y378" s="75"/>
      <c r="Z378" s="75"/>
      <c r="AA378" s="75"/>
      <c r="AB378" s="75"/>
      <c r="AC378" s="40"/>
      <c r="AD378" s="72" t="s">
        <v>1133</v>
      </c>
      <c r="AE378" s="90" t="s">
        <v>73</v>
      </c>
      <c r="AF378" s="88" t="str">
        <f>IF(ISNA(VLOOKUP(E378,Tableau13[[SIRET]:[Statut de la mise en relation]],6,FALSE)),"",VLOOKUP(E378,Tableau13[[SIRET]:[Statut de la mise en relation]],6,FALSE))</f>
        <v/>
      </c>
      <c r="AG378" s="90"/>
      <c r="AH378" s="40"/>
      <c r="AI378" s="40"/>
      <c r="AJ378" s="40"/>
      <c r="AK378" s="76"/>
      <c r="AL378" s="76"/>
      <c r="AM378" s="40"/>
    </row>
    <row r="379" spans="1:39" ht="16.5" customHeight="1">
      <c r="A379" s="30">
        <v>45271</v>
      </c>
      <c r="B379" s="31" t="s">
        <v>2438</v>
      </c>
      <c r="C379" s="31" t="s">
        <v>2439</v>
      </c>
      <c r="D379" s="31" t="s">
        <v>2440</v>
      </c>
      <c r="E379" s="32">
        <v>44300443700010</v>
      </c>
      <c r="F379" s="33"/>
      <c r="G379" s="50" t="s">
        <v>2441</v>
      </c>
      <c r="H379" s="35">
        <v>631929964</v>
      </c>
      <c r="I379" s="31" t="s">
        <v>2436</v>
      </c>
      <c r="J379" s="31"/>
      <c r="K379" s="33" t="s">
        <v>114</v>
      </c>
      <c r="L379" s="33"/>
      <c r="M379" s="41" t="s">
        <v>1132</v>
      </c>
      <c r="N379" s="42" t="str">
        <f>MID(J379,12,8)</f>
        <v/>
      </c>
      <c r="O379" s="62" t="str">
        <f>IF(ISERROR(MID(J379,24+FIND("impact environnemental:",J379,1),3)),"",MID(J379,24+FIND("impact environnemental:",J379,1),3))</f>
        <v/>
      </c>
      <c r="P379" s="62" t="str">
        <f>IF(ISERROR(MID(J379,25+FIND("performance énergétique:",J379,1),3)),"",MID(J379,25+FIND("performance énergétique:",J379,1),3))</f>
        <v/>
      </c>
      <c r="Q379" s="62" t="str">
        <f>IF(ISERROR(MID(J379,20+FIND("consommation d'eau:",J379,1),3)),"",MID(J379,20+FIND("consommation d'eau:",J379,1),3))</f>
        <v/>
      </c>
      <c r="R379" s="62" t="str">
        <f>IF(ISERROR(MID(J379,22+FIND("rénover mon bâtiment:",J379,1),3)),"",MID(J379,22+FIND("rénover mon bâtiment:",J379,1),3))</f>
        <v/>
      </c>
      <c r="S379" s="62" t="str">
        <f>IF(ISERROR(MID(J379,21+FIND("la mobilité durable:",J379,1),3)),"",MID(J379,21+FIND("la mobilité durable:",J379,1),3))</f>
        <v/>
      </c>
      <c r="T379" s="62" t="str">
        <f>IF(ISERROR(MID(J379,21+FIND("gestion des déchets:",J379,1),3)),"",MID(J379,21+FIND("gestion des déchets:",J379,1),3))</f>
        <v/>
      </c>
      <c r="U379" s="62" t="str">
        <f>IF(ISERROR(MID(J379,17+FIND("l'écoconception:",J379,1),3)),"",MID(J379,17+FIND("l'écoconception:",J379,1),3))</f>
        <v/>
      </c>
      <c r="V379" s="62" t="str">
        <f>IF(ISERROR(MID(J379,20+FIND("former ou recruter:",J379,1),3)),"",MID(J379,20+FIND("former ou recruter:",J379,1),3))</f>
        <v/>
      </c>
      <c r="W379" s="93"/>
      <c r="X379" s="75"/>
      <c r="Y379" s="75"/>
      <c r="Z379" s="75"/>
      <c r="AA379" s="75"/>
      <c r="AB379" s="75"/>
      <c r="AC379" s="40"/>
      <c r="AD379" s="72" t="s">
        <v>1133</v>
      </c>
      <c r="AE379" s="90" t="s">
        <v>73</v>
      </c>
      <c r="AF379" s="88" t="str">
        <f>IF(ISNA(VLOOKUP(E379,Tableau13[[SIRET]:[Statut de la mise en relation]],6,FALSE)),"",VLOOKUP(E379,Tableau13[[SIRET]:[Statut de la mise en relation]],6,FALSE))</f>
        <v/>
      </c>
      <c r="AG379" s="90"/>
      <c r="AH379" s="40"/>
      <c r="AI379" s="40"/>
      <c r="AJ379" s="40"/>
      <c r="AK379" s="76"/>
      <c r="AL379" s="76"/>
      <c r="AM379" s="40"/>
    </row>
    <row r="380" spans="1:39" ht="16.5" customHeight="1">
      <c r="A380" s="30">
        <v>45271</v>
      </c>
      <c r="B380" s="31" t="s">
        <v>2442</v>
      </c>
      <c r="C380" s="31" t="s">
        <v>2443</v>
      </c>
      <c r="D380" s="31" t="s">
        <v>858</v>
      </c>
      <c r="E380" s="32">
        <v>32269745900012</v>
      </c>
      <c r="F380" s="33"/>
      <c r="G380" s="50" t="s">
        <v>2444</v>
      </c>
      <c r="H380" s="35">
        <v>672757325</v>
      </c>
      <c r="I380" s="31" t="s">
        <v>741</v>
      </c>
      <c r="J380" s="31" t="s">
        <v>2445</v>
      </c>
      <c r="K380" s="33" t="s">
        <v>114</v>
      </c>
      <c r="L380" s="33"/>
      <c r="M380" s="41" t="s">
        <v>1132</v>
      </c>
      <c r="N380" s="42" t="str">
        <f>MID(J380,12,8)</f>
        <v xml:space="preserve">precise </v>
      </c>
      <c r="O380" s="62" t="str">
        <f>IF(ISERROR(MID(J380,24+FIND("impact environnemental:",J380,1),3)),"",MID(J380,24+FIND("impact environnemental:",J380,1),3))</f>
        <v>non</v>
      </c>
      <c r="P380" s="62" t="str">
        <f>IF(ISERROR(MID(J380,25+FIND("performance énergétique:",J380,1),3)),"",MID(J380,25+FIND("performance énergétique:",J380,1),3))</f>
        <v>oui</v>
      </c>
      <c r="Q380" s="62" t="str">
        <f>IF(ISERROR(MID(J380,20+FIND("consommation d'eau:",J380,1),3)),"",MID(J380,20+FIND("consommation d'eau:",J380,1),3))</f>
        <v>non</v>
      </c>
      <c r="R380" s="62" t="str">
        <f>IF(ISERROR(MID(J380,22+FIND("rénover mon bâtiment:",J380,1),3)),"",MID(J380,22+FIND("rénover mon bâtiment:",J380,1),3))</f>
        <v>non</v>
      </c>
      <c r="S380" s="62" t="str">
        <f>IF(ISERROR(MID(J380,21+FIND("la mobilité durable:",J380,1),3)),"",MID(J380,21+FIND("la mobilité durable:",J380,1),3))</f>
        <v>non</v>
      </c>
      <c r="T380" s="62" t="str">
        <f>IF(ISERROR(MID(J380,21+FIND("gestion des déchets:",J380,1),3)),"",MID(J380,21+FIND("gestion des déchets:",J380,1),3))</f>
        <v>non</v>
      </c>
      <c r="U380" s="62" t="str">
        <f>IF(ISERROR(MID(J380,17+FIND("l'écoconception:",J380,1),3)),"",MID(J380,17+FIND("l'écoconception:",J380,1),3))</f>
        <v>non</v>
      </c>
      <c r="V380" s="62" t="str">
        <f>IF(ISERROR(MID(J380,20+FIND("former ou recruter:",J380,1),3)),"",MID(J380,20+FIND("former ou recruter:",J380,1),3))</f>
        <v>non</v>
      </c>
      <c r="W380" s="93"/>
      <c r="X380" s="75"/>
      <c r="Y380" s="75"/>
      <c r="Z380" s="75"/>
      <c r="AA380" s="75"/>
      <c r="AB380" s="75"/>
      <c r="AC380" s="40"/>
      <c r="AD380" s="72" t="s">
        <v>1133</v>
      </c>
      <c r="AE380" s="90" t="s">
        <v>73</v>
      </c>
      <c r="AF380" s="88" t="str">
        <f>IF(ISNA(VLOOKUP(E380,Tableau13[[SIRET]:[Statut de la mise en relation]],6,FALSE)),"",VLOOKUP(E380,Tableau13[[SIRET]:[Statut de la mise en relation]],6,FALSE))</f>
        <v/>
      </c>
      <c r="AG380" s="90"/>
      <c r="AH380" s="40"/>
      <c r="AI380" s="40"/>
      <c r="AJ380" s="40"/>
      <c r="AK380" s="76"/>
      <c r="AL380" s="76"/>
      <c r="AM380" s="40"/>
    </row>
    <row r="381" spans="1:39" ht="16.5" customHeight="1">
      <c r="A381" s="30">
        <v>45271</v>
      </c>
      <c r="B381" s="31" t="s">
        <v>2446</v>
      </c>
      <c r="C381" s="31" t="s">
        <v>2447</v>
      </c>
      <c r="D381" s="31" t="s">
        <v>1182</v>
      </c>
      <c r="E381" s="32">
        <v>50835389300037</v>
      </c>
      <c r="F381" s="33" t="s">
        <v>2448</v>
      </c>
      <c r="G381" s="50" t="s">
        <v>2449</v>
      </c>
      <c r="H381" s="35">
        <v>632839314</v>
      </c>
      <c r="I381" s="31" t="s">
        <v>1877</v>
      </c>
      <c r="J381" s="31" t="s">
        <v>2450</v>
      </c>
      <c r="K381" s="33" t="s">
        <v>433</v>
      </c>
      <c r="L381" s="33"/>
      <c r="M381" s="75" t="s">
        <v>701</v>
      </c>
      <c r="N381" s="42" t="str">
        <f>MID(J381,12,8)</f>
        <v xml:space="preserve">precise </v>
      </c>
      <c r="O381" s="62" t="str">
        <f>IF(ISERROR(MID(J381,24+FIND("impact environnemental:",J381,1),3)),"",MID(J381,24+FIND("impact environnemental:",J381,1),3))</f>
        <v>oui</v>
      </c>
      <c r="P381" s="62" t="str">
        <f>IF(ISERROR(MID(J381,25+FIND("performance énergétique:",J381,1),3)),"",MID(J381,25+FIND("performance énergétique:",J381,1),3))</f>
        <v>non</v>
      </c>
      <c r="Q381" s="62" t="str">
        <f>IF(ISERROR(MID(J381,20+FIND("consommation d'eau:",J381,1),3)),"",MID(J381,20+FIND("consommation d'eau:",J381,1),3))</f>
        <v>non</v>
      </c>
      <c r="R381" s="62" t="str">
        <f>IF(ISERROR(MID(J381,22+FIND("rénover mon bâtiment:",J381,1),3)),"",MID(J381,22+FIND("rénover mon bâtiment:",J381,1),3))</f>
        <v>non</v>
      </c>
      <c r="S381" s="62" t="str">
        <f>IF(ISERROR(MID(J381,21+FIND("la mobilité durable:",J381,1),3)),"",MID(J381,21+FIND("la mobilité durable:",J381,1),3))</f>
        <v>non</v>
      </c>
      <c r="T381" s="62" t="str">
        <f>IF(ISERROR(MID(J381,21+FIND("gestion des déchets:",J381,1),3)),"",MID(J381,21+FIND("gestion des déchets:",J381,1),3))</f>
        <v>non</v>
      </c>
      <c r="U381" s="62" t="str">
        <f>IF(ISERROR(MID(J381,17+FIND("l'écoconception:",J381,1),3)),"",MID(J381,17+FIND("l'écoconception:",J381,1),3))</f>
        <v>non</v>
      </c>
      <c r="V381" s="62" t="str">
        <f>IF(ISERROR(MID(J381,20+FIND("former ou recruter:",J381,1),3)),"",MID(J381,20+FIND("former ou recruter:",J381,1),3))</f>
        <v>non</v>
      </c>
      <c r="W381" s="63"/>
      <c r="X381" s="75"/>
      <c r="Y381" s="75"/>
      <c r="Z381" s="41" t="s">
        <v>1491</v>
      </c>
      <c r="AA381" s="41"/>
      <c r="AB381" s="41"/>
      <c r="AC381" s="43">
        <v>45272</v>
      </c>
      <c r="AD381" s="72" t="s">
        <v>1001</v>
      </c>
      <c r="AE381" s="90" t="s">
        <v>73</v>
      </c>
      <c r="AF381" s="88" t="str">
        <f>IF(ISNA(VLOOKUP(E381,Tableau13[[SIRET]:[Statut de la mise en relation]],6,FALSE)),"",VLOOKUP(E381,Tableau13[[SIRET]:[Statut de la mise en relation]],6,FALSE))</f>
        <v>Aide proposée</v>
      </c>
      <c r="AG381" s="88"/>
      <c r="AH381" s="40"/>
      <c r="AI381" s="40"/>
      <c r="AJ381" s="40"/>
      <c r="AK381" s="76"/>
      <c r="AL381" s="76"/>
      <c r="AM381" s="40"/>
    </row>
    <row r="382" spans="1:39" ht="16.5" customHeight="1">
      <c r="A382" s="30">
        <v>45271</v>
      </c>
      <c r="B382" s="31" t="s">
        <v>2451</v>
      </c>
      <c r="C382" s="31" t="s">
        <v>2452</v>
      </c>
      <c r="D382" s="31" t="s">
        <v>1333</v>
      </c>
      <c r="E382" s="32">
        <v>79095997700014</v>
      </c>
      <c r="F382" s="33"/>
      <c r="G382" s="50" t="s">
        <v>2453</v>
      </c>
      <c r="H382" s="35">
        <v>474896186</v>
      </c>
      <c r="I382" s="31" t="s">
        <v>1952</v>
      </c>
      <c r="J382" s="31" t="s">
        <v>2454</v>
      </c>
      <c r="K382" s="33" t="s">
        <v>114</v>
      </c>
      <c r="L382" s="33"/>
      <c r="M382" s="41" t="s">
        <v>1132</v>
      </c>
      <c r="N382" s="42" t="str">
        <f>MID(J382,12,8)</f>
        <v xml:space="preserve">precise </v>
      </c>
      <c r="O382" s="62" t="str">
        <f>IF(ISERROR(MID(J382,24+FIND("impact environnemental:",J382,1),3)),"",MID(J382,24+FIND("impact environnemental:",J382,1),3))</f>
        <v>non</v>
      </c>
      <c r="P382" s="62" t="str">
        <f>IF(ISERROR(MID(J382,25+FIND("performance énergétique:",J382,1),3)),"",MID(J382,25+FIND("performance énergétique:",J382,1),3))</f>
        <v>non</v>
      </c>
      <c r="Q382" s="62" t="str">
        <f>IF(ISERROR(MID(J382,20+FIND("consommation d'eau:",J382,1),3)),"",MID(J382,20+FIND("consommation d'eau:",J382,1),3))</f>
        <v>non</v>
      </c>
      <c r="R382" s="62" t="str">
        <f>IF(ISERROR(MID(J382,22+FIND("rénover mon bâtiment:",J382,1),3)),"",MID(J382,22+FIND("rénover mon bâtiment:",J382,1),3))</f>
        <v>oui</v>
      </c>
      <c r="S382" s="62" t="str">
        <f>IF(ISERROR(MID(J382,21+FIND("la mobilité durable:",J382,1),3)),"",MID(J382,21+FIND("la mobilité durable:",J382,1),3))</f>
        <v>non</v>
      </c>
      <c r="T382" s="62" t="str">
        <f>IF(ISERROR(MID(J382,21+FIND("gestion des déchets:",J382,1),3)),"",MID(J382,21+FIND("gestion des déchets:",J382,1),3))</f>
        <v>non</v>
      </c>
      <c r="U382" s="62" t="str">
        <f>IF(ISERROR(MID(J382,17+FIND("l'écoconception:",J382,1),3)),"",MID(J382,17+FIND("l'écoconception:",J382,1),3))</f>
        <v>non</v>
      </c>
      <c r="V382" s="62" t="str">
        <f>IF(ISERROR(MID(J382,20+FIND("former ou recruter:",J382,1),3)),"",MID(J382,20+FIND("former ou recruter:",J382,1),3))</f>
        <v>non</v>
      </c>
      <c r="W382" s="93"/>
      <c r="X382" s="75"/>
      <c r="Y382" s="75"/>
      <c r="Z382" s="75"/>
      <c r="AA382" s="75"/>
      <c r="AB382" s="75"/>
      <c r="AC382" s="40"/>
      <c r="AD382" s="72" t="s">
        <v>1133</v>
      </c>
      <c r="AE382" s="90" t="s">
        <v>73</v>
      </c>
      <c r="AF382" s="88" t="str">
        <f>IF(ISNA(VLOOKUP(E382,Tableau13[[SIRET]:[Statut de la mise en relation]],6,FALSE)),"",VLOOKUP(E382,Tableau13[[SIRET]:[Statut de la mise en relation]],6,FALSE))</f>
        <v/>
      </c>
      <c r="AG382" s="90"/>
      <c r="AH382" s="40"/>
      <c r="AI382" s="40"/>
      <c r="AJ382" s="40"/>
      <c r="AK382" s="76"/>
      <c r="AL382" s="76"/>
      <c r="AM382" s="40"/>
    </row>
    <row r="383" spans="1:39" ht="16.5" customHeight="1">
      <c r="A383" s="30">
        <v>45271</v>
      </c>
      <c r="B383" s="31" t="s">
        <v>2455</v>
      </c>
      <c r="C383" s="31" t="s">
        <v>2456</v>
      </c>
      <c r="D383" s="31" t="s">
        <v>2457</v>
      </c>
      <c r="E383" s="32">
        <v>34811793800012</v>
      </c>
      <c r="F383" s="33" t="s">
        <v>2458</v>
      </c>
      <c r="G383" s="50" t="s">
        <v>2459</v>
      </c>
      <c r="H383" s="35">
        <v>626344490</v>
      </c>
      <c r="I383" s="31" t="s">
        <v>2460</v>
      </c>
      <c r="J383" s="31" t="s">
        <v>2461</v>
      </c>
      <c r="K383" s="33" t="s">
        <v>135</v>
      </c>
      <c r="L383" s="33"/>
      <c r="M383" s="41" t="s">
        <v>701</v>
      </c>
      <c r="N383" s="42" t="str">
        <f>MID(J383,12,8)</f>
        <v xml:space="preserve">unknown </v>
      </c>
      <c r="O383" s="62" t="str">
        <f>IF(ISERROR(MID(J383,24+FIND("impact environnemental:",J383,1),3)),"",MID(J383,24+FIND("impact environnemental:",J383,1),3))</f>
        <v>non</v>
      </c>
      <c r="P383" s="62" t="str">
        <f>IF(ISERROR(MID(J383,25+FIND("performance énergétique:",J383,1),3)),"",MID(J383,25+FIND("performance énergétique:",J383,1),3))</f>
        <v>oui</v>
      </c>
      <c r="Q383" s="62" t="str">
        <f>IF(ISERROR(MID(J383,20+FIND("consommation d'eau:",J383,1),3)),"",MID(J383,20+FIND("consommation d'eau:",J383,1),3))</f>
        <v>oui</v>
      </c>
      <c r="R383" s="62" t="str">
        <f>IF(ISERROR(MID(J383,22+FIND("rénover mon bâtiment:",J383,1),3)),"",MID(J383,22+FIND("rénover mon bâtiment:",J383,1),3))</f>
        <v/>
      </c>
      <c r="S383" s="62" t="str">
        <f>IF(ISERROR(MID(J383,21+FIND("la mobilité durable:",J383,1),3)),"",MID(J383,21+FIND("la mobilité durable:",J383,1),3))</f>
        <v/>
      </c>
      <c r="T383" s="62" t="str">
        <f>IF(ISERROR(MID(J383,21+FIND("gestion des déchets:",J383,1),3)),"",MID(J383,21+FIND("gestion des déchets:",J383,1),3))</f>
        <v>oui</v>
      </c>
      <c r="U383" s="62" t="str">
        <f>IF(ISERROR(MID(J383,17+FIND("l'écoconception:",J383,1),3)),"",MID(J383,17+FIND("l'écoconception:",J383,1),3))</f>
        <v>oui</v>
      </c>
      <c r="V383" s="62" t="str">
        <f>IF(ISERROR(MID(J383,20+FIND("former ou recruter:",J383,1),3)),"",MID(J383,20+FIND("former ou recruter:",J383,1),3))</f>
        <v/>
      </c>
      <c r="W383" s="63"/>
      <c r="X383" s="75"/>
      <c r="Y383" s="75"/>
      <c r="Z383" s="75"/>
      <c r="AA383" s="75"/>
      <c r="AB383" s="75"/>
      <c r="AC383" s="77">
        <v>45299</v>
      </c>
      <c r="AD383" s="66" t="s">
        <v>764</v>
      </c>
      <c r="AE383" s="90" t="s">
        <v>73</v>
      </c>
      <c r="AF383" s="88" t="str">
        <f>IF(ISNA(VLOOKUP(E383,Tableau13[[SIRET]:[Statut de la mise en relation]],6,FALSE)),"",VLOOKUP(E383,Tableau13[[SIRET]:[Statut de la mise en relation]],6,FALSE))</f>
        <v/>
      </c>
      <c r="AG383" s="88"/>
      <c r="AH383" s="40"/>
      <c r="AI383" s="40"/>
      <c r="AJ383" s="40"/>
      <c r="AK383" s="76"/>
      <c r="AL383" s="76"/>
      <c r="AM383" s="40"/>
    </row>
    <row r="384" spans="1:39" ht="16.5" customHeight="1">
      <c r="A384" s="30">
        <v>45271</v>
      </c>
      <c r="B384" s="31" t="s">
        <v>2462</v>
      </c>
      <c r="C384" s="31" t="s">
        <v>2463</v>
      </c>
      <c r="D384" s="31" t="s">
        <v>1819</v>
      </c>
      <c r="E384" s="32">
        <v>34501335300031</v>
      </c>
      <c r="F384" s="33" t="s">
        <v>2464</v>
      </c>
      <c r="G384" s="50" t="s">
        <v>2465</v>
      </c>
      <c r="H384" s="35">
        <v>683693005</v>
      </c>
      <c r="I384" s="31" t="s">
        <v>538</v>
      </c>
      <c r="J384" s="31" t="s">
        <v>2466</v>
      </c>
      <c r="K384" s="33" t="s">
        <v>135</v>
      </c>
      <c r="L384" s="33"/>
      <c r="M384" s="75" t="s">
        <v>2467</v>
      </c>
      <c r="N384" s="42" t="str">
        <f>MID(J384,12,8)</f>
        <v xml:space="preserve">precise </v>
      </c>
      <c r="O384" s="62" t="str">
        <f>IF(ISERROR(MID(J384,24+FIND("impact environnemental:",J384,1),3)),"",MID(J384,24+FIND("impact environnemental:",J384,1),3))</f>
        <v>non</v>
      </c>
      <c r="P384" s="62" t="str">
        <f>IF(ISERROR(MID(J384,25+FIND("performance énergétique:",J384,1),3)),"",MID(J384,25+FIND("performance énergétique:",J384,1),3))</f>
        <v>oui</v>
      </c>
      <c r="Q384" s="62" t="str">
        <f>IF(ISERROR(MID(J384,20+FIND("consommation d'eau:",J384,1),3)),"",MID(J384,20+FIND("consommation d'eau:",J384,1),3))</f>
        <v>non</v>
      </c>
      <c r="R384" s="62" t="str">
        <f>IF(ISERROR(MID(J384,22+FIND("rénover mon bâtiment:",J384,1),3)),"",MID(J384,22+FIND("rénover mon bâtiment:",J384,1),3))</f>
        <v>non</v>
      </c>
      <c r="S384" s="62" t="str">
        <f>IF(ISERROR(MID(J384,21+FIND("la mobilité durable:",J384,1),3)),"",MID(J384,21+FIND("la mobilité durable:",J384,1),3))</f>
        <v>non</v>
      </c>
      <c r="T384" s="62" t="str">
        <f>IF(ISERROR(MID(J384,21+FIND("gestion des déchets:",J384,1),3)),"",MID(J384,21+FIND("gestion des déchets:",J384,1),3))</f>
        <v>non</v>
      </c>
      <c r="U384" s="62" t="str">
        <f>IF(ISERROR(MID(J384,17+FIND("l'écoconception:",J384,1),3)),"",MID(J384,17+FIND("l'écoconception:",J384,1),3))</f>
        <v>non</v>
      </c>
      <c r="V384" s="62" t="str">
        <f>IF(ISERROR(MID(J384,20+FIND("former ou recruter:",J384,1),3)),"",MID(J384,20+FIND("former ou recruter:",J384,1),3))</f>
        <v>non</v>
      </c>
      <c r="W384" s="63"/>
      <c r="X384" s="75"/>
      <c r="Y384" s="75"/>
      <c r="Z384" s="75"/>
      <c r="AA384" s="75"/>
      <c r="AB384" s="75"/>
      <c r="AC384" s="40"/>
      <c r="AD384" s="66" t="s">
        <v>764</v>
      </c>
      <c r="AE384" s="90" t="s">
        <v>73</v>
      </c>
      <c r="AF384" s="88" t="str">
        <f>IF(ISNA(VLOOKUP(E384,Tableau13[[SIRET]:[Statut de la mise en relation]],6,FALSE)),"",VLOOKUP(E384,Tableau13[[SIRET]:[Statut de la mise en relation]],6,FALSE))</f>
        <v/>
      </c>
      <c r="AG384" s="88"/>
      <c r="AH384" s="40"/>
      <c r="AI384" s="40"/>
      <c r="AJ384" s="40"/>
      <c r="AK384" s="76"/>
      <c r="AL384" s="76"/>
      <c r="AM384" s="40"/>
    </row>
    <row r="385" spans="1:39" ht="16.5" customHeight="1">
      <c r="A385" s="30">
        <v>45271</v>
      </c>
      <c r="B385" s="31" t="s">
        <v>2468</v>
      </c>
      <c r="C385" s="31" t="s">
        <v>2469</v>
      </c>
      <c r="D385" s="31" t="s">
        <v>2470</v>
      </c>
      <c r="E385" s="32">
        <v>77572846200034</v>
      </c>
      <c r="F385" s="33" t="s">
        <v>2471</v>
      </c>
      <c r="G385" s="50" t="s">
        <v>2472</v>
      </c>
      <c r="H385" s="35">
        <v>680595915</v>
      </c>
      <c r="I385" s="31" t="s">
        <v>1224</v>
      </c>
      <c r="J385" s="31" t="s">
        <v>2473</v>
      </c>
      <c r="K385" s="33" t="s">
        <v>433</v>
      </c>
      <c r="L385" s="33"/>
      <c r="M385" s="75" t="s">
        <v>701</v>
      </c>
      <c r="N385" s="42" t="str">
        <f>MID(J385,12,8)</f>
        <v xml:space="preserve">precise </v>
      </c>
      <c r="O385" s="62" t="str">
        <f>IF(ISERROR(MID(J385,24+FIND("impact environnemental:",J385,1),3)),"",MID(J385,24+FIND("impact environnemental:",J385,1),3))</f>
        <v>non</v>
      </c>
      <c r="P385" s="62" t="str">
        <f>IF(ISERROR(MID(J385,25+FIND("performance énergétique:",J385,1),3)),"",MID(J385,25+FIND("performance énergétique:",J385,1),3))</f>
        <v>non</v>
      </c>
      <c r="Q385" s="62" t="str">
        <f>IF(ISERROR(MID(J385,20+FIND("consommation d'eau:",J385,1),3)),"",MID(J385,20+FIND("consommation d'eau:",J385,1),3))</f>
        <v>non</v>
      </c>
      <c r="R385" s="62" t="str">
        <f>IF(ISERROR(MID(J385,22+FIND("rénover mon bâtiment:",J385,1),3)),"",MID(J385,22+FIND("rénover mon bâtiment:",J385,1),3))</f>
        <v>non</v>
      </c>
      <c r="S385" s="62" t="str">
        <f>IF(ISERROR(MID(J385,21+FIND("la mobilité durable:",J385,1),3)),"",MID(J385,21+FIND("la mobilité durable:",J385,1),3))</f>
        <v>oui</v>
      </c>
      <c r="T385" s="62" t="str">
        <f>IF(ISERROR(MID(J385,21+FIND("gestion des déchets:",J385,1),3)),"",MID(J385,21+FIND("gestion des déchets:",J385,1),3))</f>
        <v>non</v>
      </c>
      <c r="U385" s="62" t="str">
        <f>IF(ISERROR(MID(J385,17+FIND("l'écoconception:",J385,1),3)),"",MID(J385,17+FIND("l'écoconception:",J385,1),3))</f>
        <v>non</v>
      </c>
      <c r="V385" s="62" t="str">
        <f>IF(ISERROR(MID(J385,20+FIND("former ou recruter:",J385,1),3)),"",MID(J385,20+FIND("former ou recruter:",J385,1),3))</f>
        <v>non</v>
      </c>
      <c r="W385" s="63"/>
      <c r="X385" s="75"/>
      <c r="Y385" s="75"/>
      <c r="Z385" s="41" t="s">
        <v>1491</v>
      </c>
      <c r="AA385" s="41"/>
      <c r="AB385" s="41"/>
      <c r="AC385" s="43">
        <v>45272</v>
      </c>
      <c r="AD385" s="72" t="s">
        <v>1001</v>
      </c>
      <c r="AE385" s="90" t="s">
        <v>73</v>
      </c>
      <c r="AF385" s="88" t="str">
        <f>IF(ISNA(VLOOKUP(E385,Tableau13[[SIRET]:[Statut de la mise en relation]],6,FALSE)),"",VLOOKUP(E385,Tableau13[[SIRET]:[Statut de la mise en relation]],6,FALSE))</f>
        <v/>
      </c>
      <c r="AG385" s="88"/>
      <c r="AH385" s="40"/>
      <c r="AI385" s="40"/>
      <c r="AJ385" s="40"/>
      <c r="AK385" s="76"/>
      <c r="AL385" s="76"/>
      <c r="AM385" s="40"/>
    </row>
    <row r="386" spans="1:39" ht="16.5" customHeight="1">
      <c r="A386" s="30">
        <v>45271</v>
      </c>
      <c r="B386" s="31" t="s">
        <v>2474</v>
      </c>
      <c r="C386" s="31" t="s">
        <v>2475</v>
      </c>
      <c r="D386" s="31" t="s">
        <v>604</v>
      </c>
      <c r="E386" s="32">
        <v>48049986200047</v>
      </c>
      <c r="F386" s="33" t="s">
        <v>2476</v>
      </c>
      <c r="G386" s="50" t="s">
        <v>2477</v>
      </c>
      <c r="H386" s="35">
        <v>626560565</v>
      </c>
      <c r="I386" s="31" t="s">
        <v>2027</v>
      </c>
      <c r="J386" s="31" t="s">
        <v>2478</v>
      </c>
      <c r="K386" s="33" t="s">
        <v>433</v>
      </c>
      <c r="L386" s="33"/>
      <c r="M386" s="75" t="s">
        <v>701</v>
      </c>
      <c r="N386" s="42" t="str">
        <f>MID(J386,12,8)</f>
        <v xml:space="preserve">precise </v>
      </c>
      <c r="O386" s="62" t="str">
        <f>IF(ISERROR(MID(J386,24+FIND("impact environnemental:",J386,1),3)),"",MID(J386,24+FIND("impact environnemental:",J386,1),3))</f>
        <v>oui</v>
      </c>
      <c r="P386" s="62" t="str">
        <f>IF(ISERROR(MID(J386,25+FIND("performance énergétique:",J386,1),3)),"",MID(J386,25+FIND("performance énergétique:",J386,1),3))</f>
        <v>non</v>
      </c>
      <c r="Q386" s="62" t="str">
        <f>IF(ISERROR(MID(J386,20+FIND("consommation d'eau:",J386,1),3)),"",MID(J386,20+FIND("consommation d'eau:",J386,1),3))</f>
        <v>non</v>
      </c>
      <c r="R386" s="62" t="str">
        <f>IF(ISERROR(MID(J386,22+FIND("rénover mon bâtiment:",J386,1),3)),"",MID(J386,22+FIND("rénover mon bâtiment:",J386,1),3))</f>
        <v>non</v>
      </c>
      <c r="S386" s="62" t="str">
        <f>IF(ISERROR(MID(J386,21+FIND("la mobilité durable:",J386,1),3)),"",MID(J386,21+FIND("la mobilité durable:",J386,1),3))</f>
        <v>non</v>
      </c>
      <c r="T386" s="62" t="str">
        <f>IF(ISERROR(MID(J386,21+FIND("gestion des déchets:",J386,1),3)),"",MID(J386,21+FIND("gestion des déchets:",J386,1),3))</f>
        <v>non</v>
      </c>
      <c r="U386" s="62" t="str">
        <f>IF(ISERROR(MID(J386,17+FIND("l'écoconception:",J386,1),3)),"",MID(J386,17+FIND("l'écoconception:",J386,1),3))</f>
        <v>non</v>
      </c>
      <c r="V386" s="62" t="str">
        <f>IF(ISERROR(MID(J386,20+FIND("former ou recruter:",J386,1),3)),"",MID(J386,20+FIND("former ou recruter:",J386,1),3))</f>
        <v>non</v>
      </c>
      <c r="W386" s="63"/>
      <c r="X386" s="75"/>
      <c r="Y386" s="75"/>
      <c r="Z386" s="41" t="s">
        <v>1491</v>
      </c>
      <c r="AA386" s="41" t="s">
        <v>600</v>
      </c>
      <c r="AB386" s="41"/>
      <c r="AC386" s="43">
        <v>45272</v>
      </c>
      <c r="AD386" s="72" t="s">
        <v>1001</v>
      </c>
      <c r="AE386" s="90" t="s">
        <v>73</v>
      </c>
      <c r="AF386" s="88" t="str">
        <f>IF(ISNA(VLOOKUP(E386,Tableau13[[SIRET]:[Statut de la mise en relation]],6,FALSE)),"",VLOOKUP(E386,Tableau13[[SIRET]:[Statut de la mise en relation]],6,FALSE))</f>
        <v/>
      </c>
      <c r="AG386" s="88"/>
      <c r="AH386" s="40"/>
      <c r="AI386" s="40"/>
      <c r="AJ386" s="40"/>
      <c r="AK386" s="76"/>
      <c r="AL386" s="76"/>
      <c r="AM386" s="40"/>
    </row>
    <row r="387" spans="1:39" ht="16.5" customHeight="1">
      <c r="A387" s="30">
        <v>45271</v>
      </c>
      <c r="B387" s="31" t="s">
        <v>2479</v>
      </c>
      <c r="C387" s="31" t="s">
        <v>2480</v>
      </c>
      <c r="D387" s="31" t="s">
        <v>2481</v>
      </c>
      <c r="E387" s="32">
        <v>41149953600018</v>
      </c>
      <c r="F387" s="33" t="s">
        <v>2482</v>
      </c>
      <c r="G387" s="50" t="s">
        <v>2483</v>
      </c>
      <c r="H387" s="35">
        <v>243404990</v>
      </c>
      <c r="I387" s="31" t="s">
        <v>659</v>
      </c>
      <c r="J387" s="31" t="s">
        <v>2484</v>
      </c>
      <c r="K387" s="33" t="s">
        <v>433</v>
      </c>
      <c r="L387" s="33"/>
      <c r="M387" s="75" t="s">
        <v>701</v>
      </c>
      <c r="N387" s="42" t="str">
        <f>MID(J387,12,8)</f>
        <v xml:space="preserve">precise </v>
      </c>
      <c r="O387" s="62" t="str">
        <f>IF(ISERROR(MID(J387,24+FIND("impact environnemental:",J387,1),3)),"",MID(J387,24+FIND("impact environnemental:",J387,1),3))</f>
        <v>non</v>
      </c>
      <c r="P387" s="62" t="str">
        <f>IF(ISERROR(MID(J387,25+FIND("performance énergétique:",J387,1),3)),"",MID(J387,25+FIND("performance énergétique:",J387,1),3))</f>
        <v>non</v>
      </c>
      <c r="Q387" s="62" t="str">
        <f>IF(ISERROR(MID(J387,20+FIND("consommation d'eau:",J387,1),3)),"",MID(J387,20+FIND("consommation d'eau:",J387,1),3))</f>
        <v>non</v>
      </c>
      <c r="R387" s="62" t="str">
        <f>IF(ISERROR(MID(J387,22+FIND("rénover mon bâtiment:",J387,1),3)),"",MID(J387,22+FIND("rénover mon bâtiment:",J387,1),3))</f>
        <v>oui</v>
      </c>
      <c r="S387" s="62" t="str">
        <f>IF(ISERROR(MID(J387,21+FIND("la mobilité durable:",J387,1),3)),"",MID(J387,21+FIND("la mobilité durable:",J387,1),3))</f>
        <v>non</v>
      </c>
      <c r="T387" s="62" t="str">
        <f>IF(ISERROR(MID(J387,21+FIND("gestion des déchets:",J387,1),3)),"",MID(J387,21+FIND("gestion des déchets:",J387,1),3))</f>
        <v>non</v>
      </c>
      <c r="U387" s="62" t="str">
        <f>IF(ISERROR(MID(J387,17+FIND("l'écoconception:",J387,1),3)),"",MID(J387,17+FIND("l'écoconception:",J387,1),3))</f>
        <v>non</v>
      </c>
      <c r="V387" s="62" t="str">
        <f>IF(ISERROR(MID(J387,20+FIND("former ou recruter:",J387,1),3)),"",MID(J387,20+FIND("former ou recruter:",J387,1),3))</f>
        <v>non</v>
      </c>
      <c r="W387" s="63"/>
      <c r="X387" s="75"/>
      <c r="Y387" s="75"/>
      <c r="Z387" s="41" t="s">
        <v>1491</v>
      </c>
      <c r="AA387" s="41"/>
      <c r="AB387" s="41"/>
      <c r="AC387" s="43">
        <v>45272</v>
      </c>
      <c r="AD387" s="72" t="s">
        <v>1001</v>
      </c>
      <c r="AE387" s="90" t="s">
        <v>73</v>
      </c>
      <c r="AF387" s="88" t="str">
        <f>IF(ISNA(VLOOKUP(E387,Tableau13[[SIRET]:[Statut de la mise en relation]],6,FALSE)),"",VLOOKUP(E387,Tableau13[[SIRET]:[Statut de la mise en relation]],6,FALSE))</f>
        <v>Aide proposée</v>
      </c>
      <c r="AG387" s="88"/>
      <c r="AH387" s="40"/>
      <c r="AI387" s="40"/>
      <c r="AJ387" s="40"/>
      <c r="AK387" s="76"/>
      <c r="AL387" s="76"/>
      <c r="AM387" s="40"/>
    </row>
    <row r="388" spans="1:39" ht="16.5" customHeight="1">
      <c r="A388" s="30">
        <v>45271</v>
      </c>
      <c r="B388" s="31" t="s">
        <v>2485</v>
      </c>
      <c r="C388" s="31" t="s">
        <v>2486</v>
      </c>
      <c r="D388" s="31" t="s">
        <v>2487</v>
      </c>
      <c r="E388" s="32">
        <v>52829499400025</v>
      </c>
      <c r="F388" s="33" t="s">
        <v>2488</v>
      </c>
      <c r="G388" s="50" t="s">
        <v>2489</v>
      </c>
      <c r="H388" s="35">
        <v>678863783</v>
      </c>
      <c r="I388" s="31" t="s">
        <v>932</v>
      </c>
      <c r="J388" s="31" t="s">
        <v>2490</v>
      </c>
      <c r="K388" s="33" t="s">
        <v>114</v>
      </c>
      <c r="L388" s="33"/>
      <c r="M388" s="75" t="s">
        <v>1234</v>
      </c>
      <c r="N388" s="42" t="str">
        <f>MID(J388,12,8)</f>
        <v xml:space="preserve">precise </v>
      </c>
      <c r="O388" s="62" t="str">
        <f>IF(ISERROR(MID(J388,24+FIND("impact environnemental:",J388,1),3)),"",MID(J388,24+FIND("impact environnemental:",J388,1),3))</f>
        <v>non</v>
      </c>
      <c r="P388" s="62" t="str">
        <f>IF(ISERROR(MID(J388,25+FIND("performance énergétique:",J388,1),3)),"",MID(J388,25+FIND("performance énergétique:",J388,1),3))</f>
        <v>oui</v>
      </c>
      <c r="Q388" s="62" t="str">
        <f>IF(ISERROR(MID(J388,20+FIND("consommation d'eau:",J388,1),3)),"",MID(J388,20+FIND("consommation d'eau:",J388,1),3))</f>
        <v>non</v>
      </c>
      <c r="R388" s="62" t="str">
        <f>IF(ISERROR(MID(J388,22+FIND("rénover mon bâtiment:",J388,1),3)),"",MID(J388,22+FIND("rénover mon bâtiment:",J388,1),3))</f>
        <v>non</v>
      </c>
      <c r="S388" s="62" t="str">
        <f>IF(ISERROR(MID(J388,21+FIND("la mobilité durable:",J388,1),3)),"",MID(J388,21+FIND("la mobilité durable:",J388,1),3))</f>
        <v>non</v>
      </c>
      <c r="T388" s="62" t="str">
        <f>IF(ISERROR(MID(J388,21+FIND("gestion des déchets:",J388,1),3)),"",MID(J388,21+FIND("gestion des déchets:",J388,1),3))</f>
        <v>non</v>
      </c>
      <c r="U388" s="62" t="str">
        <f>IF(ISERROR(MID(J388,17+FIND("l'écoconception:",J388,1),3)),"",MID(J388,17+FIND("l'écoconception:",J388,1),3))</f>
        <v>non</v>
      </c>
      <c r="V388" s="62" t="str">
        <f>IF(ISERROR(MID(J388,20+FIND("former ou recruter:",J388,1),3)),"",MID(J388,20+FIND("former ou recruter:",J388,1),3))</f>
        <v>non</v>
      </c>
      <c r="W388" s="93"/>
      <c r="X388" s="75"/>
      <c r="Y388" s="75"/>
      <c r="Z388" s="41" t="s">
        <v>1491</v>
      </c>
      <c r="AA388" s="41"/>
      <c r="AB388" s="41"/>
      <c r="AC388" s="43">
        <v>45272</v>
      </c>
      <c r="AD388" s="44" t="s">
        <v>41</v>
      </c>
      <c r="AE388" s="88" t="s">
        <v>41</v>
      </c>
      <c r="AF388" s="88" t="str">
        <f>IF(ISNA(VLOOKUP(E388,Tableau13[[SIRET]:[Statut de la mise en relation]],6,FALSE)),"",VLOOKUP(E388,Tableau13[[SIRET]:[Statut de la mise en relation]],6,FALSE))</f>
        <v>Aide proposée</v>
      </c>
      <c r="AG388" s="88"/>
      <c r="AH388" s="33" t="s">
        <v>150</v>
      </c>
      <c r="AI388" s="40" t="s">
        <v>2491</v>
      </c>
      <c r="AJ388" s="40" t="s">
        <v>91</v>
      </c>
      <c r="AK388" s="40" t="s">
        <v>2492</v>
      </c>
      <c r="AL388" s="76"/>
      <c r="AM388" s="40"/>
    </row>
    <row r="389" spans="1:39" ht="16.5" customHeight="1">
      <c r="A389" s="30">
        <v>45271</v>
      </c>
      <c r="B389" s="31" t="s">
        <v>2493</v>
      </c>
      <c r="C389" s="31" t="s">
        <v>2494</v>
      </c>
      <c r="D389" s="31" t="s">
        <v>577</v>
      </c>
      <c r="E389" s="32">
        <v>50740062000039</v>
      </c>
      <c r="F389" s="33" t="s">
        <v>2495</v>
      </c>
      <c r="G389" s="50" t="s">
        <v>2496</v>
      </c>
      <c r="H389" s="35">
        <v>649334072</v>
      </c>
      <c r="I389" s="31" t="s">
        <v>113</v>
      </c>
      <c r="J389" s="31" t="s">
        <v>2497</v>
      </c>
      <c r="K389" s="33" t="s">
        <v>114</v>
      </c>
      <c r="L389" s="33"/>
      <c r="M389" s="41" t="s">
        <v>1132</v>
      </c>
      <c r="N389" s="42" t="str">
        <f>MID(J389,12,8)</f>
        <v xml:space="preserve">precise </v>
      </c>
      <c r="O389" s="62" t="str">
        <f>IF(ISERROR(MID(J389,24+FIND("impact environnemental:",J389,1),3)),"",MID(J389,24+FIND("impact environnemental:",J389,1),3))</f>
        <v>oui</v>
      </c>
      <c r="P389" s="62" t="str">
        <f>IF(ISERROR(MID(J389,25+FIND("performance énergétique:",J389,1),3)),"",MID(J389,25+FIND("performance énergétique:",J389,1),3))</f>
        <v>non</v>
      </c>
      <c r="Q389" s="62" t="str">
        <f>IF(ISERROR(MID(J389,20+FIND("consommation d'eau:",J389,1),3)),"",MID(J389,20+FIND("consommation d'eau:",J389,1),3))</f>
        <v>non</v>
      </c>
      <c r="R389" s="62" t="str">
        <f>IF(ISERROR(MID(J389,22+FIND("rénover mon bâtiment:",J389,1),3)),"",MID(J389,22+FIND("rénover mon bâtiment:",J389,1),3))</f>
        <v>non</v>
      </c>
      <c r="S389" s="62" t="str">
        <f>IF(ISERROR(MID(J389,21+FIND("la mobilité durable:",J389,1),3)),"",MID(J389,21+FIND("la mobilité durable:",J389,1),3))</f>
        <v>non</v>
      </c>
      <c r="T389" s="62" t="str">
        <f>IF(ISERROR(MID(J389,21+FIND("gestion des déchets:",J389,1),3)),"",MID(J389,21+FIND("gestion des déchets:",J389,1),3))</f>
        <v>non</v>
      </c>
      <c r="U389" s="62" t="str">
        <f>IF(ISERROR(MID(J389,17+FIND("l'écoconception:",J389,1),3)),"",MID(J389,17+FIND("l'écoconception:",J389,1),3))</f>
        <v>non</v>
      </c>
      <c r="V389" s="62" t="str">
        <f>IF(ISERROR(MID(J389,20+FIND("former ou recruter:",J389,1),3)),"",MID(J389,20+FIND("former ou recruter:",J389,1),3))</f>
        <v>non</v>
      </c>
      <c r="W389" s="93"/>
      <c r="X389" s="75"/>
      <c r="Y389" s="75"/>
      <c r="Z389" s="75"/>
      <c r="AA389" s="75"/>
      <c r="AB389" s="75"/>
      <c r="AC389" s="40"/>
      <c r="AD389" s="72" t="s">
        <v>1133</v>
      </c>
      <c r="AE389" s="90" t="s">
        <v>73</v>
      </c>
      <c r="AF389" s="88" t="str">
        <f>IF(ISNA(VLOOKUP(E389,Tableau13[[SIRET]:[Statut de la mise en relation]],6,FALSE)),"",VLOOKUP(E389,Tableau13[[SIRET]:[Statut de la mise en relation]],6,FALSE))</f>
        <v/>
      </c>
      <c r="AG389" s="90"/>
      <c r="AH389" s="40"/>
      <c r="AI389" s="40"/>
      <c r="AJ389" s="40"/>
      <c r="AK389" s="76"/>
      <c r="AL389" s="76"/>
      <c r="AM389" s="40"/>
    </row>
    <row r="390" spans="1:39" ht="16.5" customHeight="1">
      <c r="A390" s="30">
        <v>45272</v>
      </c>
      <c r="B390" s="31" t="s">
        <v>2498</v>
      </c>
      <c r="C390" s="31" t="s">
        <v>2499</v>
      </c>
      <c r="D390" s="31" t="s">
        <v>2500</v>
      </c>
      <c r="E390" s="32">
        <v>51905033000017</v>
      </c>
      <c r="F390" s="33" t="s">
        <v>2501</v>
      </c>
      <c r="G390" s="50" t="s">
        <v>2502</v>
      </c>
      <c r="H390" s="35">
        <v>778671082</v>
      </c>
      <c r="I390" s="31" t="s">
        <v>450</v>
      </c>
      <c r="J390" s="31"/>
      <c r="K390" s="33" t="s">
        <v>433</v>
      </c>
      <c r="L390" s="33"/>
      <c r="M390" s="75" t="s">
        <v>701</v>
      </c>
      <c r="N390" s="42" t="str">
        <f>MID(J390,12,8)</f>
        <v/>
      </c>
      <c r="O390" s="62" t="str">
        <f>IF(ISERROR(MID(J390,24+FIND("impact environnemental:",J390,1),3)),"",MID(J390,24+FIND("impact environnemental:",J390,1),3))</f>
        <v/>
      </c>
      <c r="P390" s="62" t="str">
        <f>IF(ISERROR(MID(J390,25+FIND("performance énergétique:",J390,1),3)),"",MID(J390,25+FIND("performance énergétique:",J390,1),3))</f>
        <v/>
      </c>
      <c r="Q390" s="62" t="str">
        <f>IF(ISERROR(MID(J390,20+FIND("consommation d'eau:",J390,1),3)),"",MID(J390,20+FIND("consommation d'eau:",J390,1),3))</f>
        <v/>
      </c>
      <c r="R390" s="62" t="str">
        <f>IF(ISERROR(MID(J390,22+FIND("rénover mon bâtiment:",J390,1),3)),"",MID(J390,22+FIND("rénover mon bâtiment:",J390,1),3))</f>
        <v/>
      </c>
      <c r="S390" s="62" t="str">
        <f>IF(ISERROR(MID(J390,21+FIND("la mobilité durable:",J390,1),3)),"",MID(J390,21+FIND("la mobilité durable:",J390,1),3))</f>
        <v/>
      </c>
      <c r="T390" s="62" t="str">
        <f>IF(ISERROR(MID(J390,21+FIND("gestion des déchets:",J390,1),3)),"",MID(J390,21+FIND("gestion des déchets:",J390,1),3))</f>
        <v/>
      </c>
      <c r="U390" s="62" t="str">
        <f>IF(ISERROR(MID(J390,17+FIND("l'écoconception:",J390,1),3)),"",MID(J390,17+FIND("l'écoconception:",J390,1),3))</f>
        <v/>
      </c>
      <c r="V390" s="62" t="str">
        <f>IF(ISERROR(MID(J390,20+FIND("former ou recruter:",J390,1),3)),"",MID(J390,20+FIND("former ou recruter:",J390,1),3))</f>
        <v/>
      </c>
      <c r="W390" s="63"/>
      <c r="X390" s="75"/>
      <c r="Y390" s="75"/>
      <c r="Z390" s="41" t="s">
        <v>1491</v>
      </c>
      <c r="AA390" s="41" t="s">
        <v>1498</v>
      </c>
      <c r="AB390" s="41"/>
      <c r="AC390" s="43">
        <v>45272</v>
      </c>
      <c r="AD390" s="72" t="s">
        <v>1001</v>
      </c>
      <c r="AE390" s="90" t="s">
        <v>73</v>
      </c>
      <c r="AF390" s="88" t="str">
        <f>IF(ISNA(VLOOKUP(E390,Tableau13[[SIRET]:[Statut de la mise en relation]],6,FALSE)),"",VLOOKUP(E390,Tableau13[[SIRET]:[Statut de la mise en relation]],6,FALSE))</f>
        <v>Refusé</v>
      </c>
      <c r="AG390" s="88"/>
      <c r="AH390" s="40"/>
      <c r="AI390" s="40"/>
      <c r="AJ390" s="40"/>
      <c r="AK390" s="76"/>
      <c r="AL390" s="76"/>
      <c r="AM390" s="40"/>
    </row>
    <row r="391" spans="1:39" ht="16.5" customHeight="1">
      <c r="A391" s="30">
        <v>45272</v>
      </c>
      <c r="B391" s="31" t="s">
        <v>2503</v>
      </c>
      <c r="C391" s="31" t="s">
        <v>2504</v>
      </c>
      <c r="D391" s="31" t="s">
        <v>59</v>
      </c>
      <c r="E391" s="80">
        <v>43125957100013</v>
      </c>
      <c r="F391" s="33" t="s">
        <v>2505</v>
      </c>
      <c r="G391" s="81" t="s">
        <v>2506</v>
      </c>
      <c r="H391" s="35">
        <v>643706825</v>
      </c>
      <c r="I391" s="31" t="s">
        <v>450</v>
      </c>
      <c r="J391" s="78" t="s">
        <v>2507</v>
      </c>
      <c r="K391" s="33" t="s">
        <v>433</v>
      </c>
      <c r="L391" s="33"/>
      <c r="M391" s="75" t="s">
        <v>701</v>
      </c>
      <c r="N391" s="42" t="str">
        <f>MID(J391,12,8)</f>
        <v xml:space="preserve">unknown </v>
      </c>
      <c r="O391" s="62" t="str">
        <f>IF(ISERROR(MID(J391,24+FIND("impact environnemental:",J391,1),3)),"",MID(J391,24+FIND("impact environnemental:",J391,1),3))</f>
        <v>oui</v>
      </c>
      <c r="P391" s="62" t="str">
        <f>IF(ISERROR(MID(J391,25+FIND("performance énergétique:",J391,1),3)),"",MID(J391,25+FIND("performance énergétique:",J391,1),3))</f>
        <v>oui</v>
      </c>
      <c r="Q391" s="62" t="str">
        <f>IF(ISERROR(MID(J391,20+FIND("consommation d'eau:",J391,1),3)),"",MID(J391,20+FIND("consommation d'eau:",J391,1),3))</f>
        <v>oui</v>
      </c>
      <c r="R391" s="62" t="str">
        <f>IF(ISERROR(MID(J391,22+FIND("rénover mon bâtiment:",J391,1),3)),"",MID(J391,22+FIND("rénover mon bâtiment:",J391,1),3))</f>
        <v/>
      </c>
      <c r="S391" s="62" t="str">
        <f>IF(ISERROR(MID(J391,21+FIND("la mobilité durable:",J391,1),3)),"",MID(J391,21+FIND("la mobilité durable:",J391,1),3))</f>
        <v/>
      </c>
      <c r="T391" s="62" t="str">
        <f>IF(ISERROR(MID(J391,21+FIND("gestion des déchets:",J391,1),3)),"",MID(J391,21+FIND("gestion des déchets:",J391,1),3))</f>
        <v>oui</v>
      </c>
      <c r="U391" s="62" t="str">
        <f>IF(ISERROR(MID(J391,17+FIND("l'écoconception:",J391,1),3)),"",MID(J391,17+FIND("l'écoconception:",J391,1),3))</f>
        <v>oui</v>
      </c>
      <c r="V391" s="62" t="str">
        <f>IF(ISERROR(MID(J391,20+FIND("former ou recruter:",J391,1),3)),"",MID(J391,20+FIND("former ou recruter:",J391,1),3))</f>
        <v/>
      </c>
      <c r="W391" s="63"/>
      <c r="X391" s="75"/>
      <c r="Y391" s="75"/>
      <c r="Z391" s="41" t="s">
        <v>1491</v>
      </c>
      <c r="AA391" s="41" t="s">
        <v>1498</v>
      </c>
      <c r="AB391" s="41"/>
      <c r="AC391" s="43">
        <v>45272</v>
      </c>
      <c r="AD391" s="72" t="s">
        <v>1001</v>
      </c>
      <c r="AE391" s="90" t="s">
        <v>73</v>
      </c>
      <c r="AF391" s="88" t="str">
        <f>IF(ISNA(VLOOKUP(E391,Tableau13[[SIRET]:[Statut de la mise en relation]],6,FALSE)),"",VLOOKUP(E391,Tableau13[[SIRET]:[Statut de la mise en relation]],6,FALSE))</f>
        <v>Aide proposée</v>
      </c>
      <c r="AG391" s="88"/>
      <c r="AH391" s="40"/>
      <c r="AI391" s="40"/>
      <c r="AJ391" s="40"/>
      <c r="AK391" s="76"/>
      <c r="AL391" s="76"/>
      <c r="AM391" s="40"/>
    </row>
    <row r="392" spans="1:39" ht="16.5" customHeight="1">
      <c r="A392" s="79">
        <v>45272</v>
      </c>
      <c r="B392" s="78" t="s">
        <v>2508</v>
      </c>
      <c r="C392" s="31" t="s">
        <v>2509</v>
      </c>
      <c r="D392" s="78" t="s">
        <v>972</v>
      </c>
      <c r="E392" s="80">
        <v>82984126100011</v>
      </c>
      <c r="F392" s="33" t="s">
        <v>2510</v>
      </c>
      <c r="G392" s="81" t="s">
        <v>2511</v>
      </c>
      <c r="H392" s="82">
        <v>642006741</v>
      </c>
      <c r="I392" s="78" t="s">
        <v>450</v>
      </c>
      <c r="J392" s="78" t="s">
        <v>2512</v>
      </c>
      <c r="K392" s="33" t="s">
        <v>433</v>
      </c>
      <c r="L392" s="33"/>
      <c r="M392" s="75" t="s">
        <v>701</v>
      </c>
      <c r="N392" s="42" t="str">
        <f>MID(J392,12,8)</f>
        <v xml:space="preserve">unknown </v>
      </c>
      <c r="O392" s="62" t="str">
        <f>IF(ISERROR(MID(J392,24+FIND("impact environnemental:",J392,1),3)),"",MID(J392,24+FIND("impact environnemental:",J392,1),3))</f>
        <v>oui</v>
      </c>
      <c r="P392" s="62" t="str">
        <f>IF(ISERROR(MID(J392,25+FIND("performance énergétique:",J392,1),3)),"",MID(J392,25+FIND("performance énergétique:",J392,1),3))</f>
        <v>oui</v>
      </c>
      <c r="Q392" s="62" t="str">
        <f>IF(ISERROR(MID(J392,20+FIND("consommation d'eau:",J392,1),3)),"",MID(J392,20+FIND("consommation d'eau:",J392,1),3))</f>
        <v>non</v>
      </c>
      <c r="R392" s="62" t="str">
        <f>IF(ISERROR(MID(J392,22+FIND("rénover mon bâtiment:",J392,1),3)),"",MID(J392,22+FIND("rénover mon bâtiment:",J392,1),3))</f>
        <v/>
      </c>
      <c r="S392" s="62" t="str">
        <f>IF(ISERROR(MID(J392,21+FIND("la mobilité durable:",J392,1),3)),"",MID(J392,21+FIND("la mobilité durable:",J392,1),3))</f>
        <v/>
      </c>
      <c r="T392" s="62" t="str">
        <f>IF(ISERROR(MID(J392,21+FIND("gestion des déchets:",J392,1),3)),"",MID(J392,21+FIND("gestion des déchets:",J392,1),3))</f>
        <v>non</v>
      </c>
      <c r="U392" s="62" t="str">
        <f>IF(ISERROR(MID(J392,17+FIND("l'écoconception:",J392,1),3)),"",MID(J392,17+FIND("l'écoconception:",J392,1),3))</f>
        <v>oui</v>
      </c>
      <c r="V392" s="62" t="str">
        <f>IF(ISERROR(MID(J392,20+FIND("former ou recruter:",J392,1),3)),"",MID(J392,20+FIND("former ou recruter:",J392,1),3))</f>
        <v/>
      </c>
      <c r="W392" s="63"/>
      <c r="X392" s="75"/>
      <c r="Y392" s="75"/>
      <c r="Z392" s="41" t="s">
        <v>1491</v>
      </c>
      <c r="AA392" s="41" t="s">
        <v>1498</v>
      </c>
      <c r="AB392" s="41"/>
      <c r="AC392" s="43">
        <v>45272</v>
      </c>
      <c r="AD392" s="72" t="s">
        <v>1001</v>
      </c>
      <c r="AE392" s="90" t="s">
        <v>73</v>
      </c>
      <c r="AF392" s="88" t="str">
        <f>IF(ISNA(VLOOKUP(E392,Tableau13[[SIRET]:[Statut de la mise en relation]],6,FALSE)),"",VLOOKUP(E392,Tableau13[[SIRET]:[Statut de la mise en relation]],6,FALSE))</f>
        <v>Aide proposée</v>
      </c>
      <c r="AG392" s="88"/>
      <c r="AH392" s="40"/>
      <c r="AI392" s="40"/>
      <c r="AJ392" s="40"/>
      <c r="AK392" s="76"/>
      <c r="AL392" s="76"/>
      <c r="AM392" s="40"/>
    </row>
    <row r="393" spans="1:39" ht="16.5" customHeight="1">
      <c r="A393" s="30">
        <v>45272</v>
      </c>
      <c r="B393" s="31" t="s">
        <v>2513</v>
      </c>
      <c r="C393" s="31" t="s">
        <v>2514</v>
      </c>
      <c r="D393" s="31" t="s">
        <v>321</v>
      </c>
      <c r="E393" s="32">
        <v>82260720600031</v>
      </c>
      <c r="F393" s="33" t="s">
        <v>2515</v>
      </c>
      <c r="G393" s="50" t="s">
        <v>2516</v>
      </c>
      <c r="H393" s="35">
        <v>262693119063</v>
      </c>
      <c r="I393" s="31" t="s">
        <v>552</v>
      </c>
      <c r="J393" s="31" t="s">
        <v>2517</v>
      </c>
      <c r="K393" s="33" t="s">
        <v>433</v>
      </c>
      <c r="L393" s="33"/>
      <c r="M393" s="75" t="s">
        <v>701</v>
      </c>
      <c r="N393" s="42" t="str">
        <f>MID(J393,12,8)</f>
        <v xml:space="preserve">precise </v>
      </c>
      <c r="O393" s="62" t="str">
        <f>IF(ISERROR(MID(J393,24+FIND("impact environnemental:",J393,1),3)),"",MID(J393,24+FIND("impact environnemental:",J393,1),3))</f>
        <v>non</v>
      </c>
      <c r="P393" s="62" t="str">
        <f>IF(ISERROR(MID(J393,25+FIND("performance énergétique:",J393,1),3)),"",MID(J393,25+FIND("performance énergétique:",J393,1),3))</f>
        <v>non</v>
      </c>
      <c r="Q393" s="62" t="str">
        <f>IF(ISERROR(MID(J393,20+FIND("consommation d'eau:",J393,1),3)),"",MID(J393,20+FIND("consommation d'eau:",J393,1),3))</f>
        <v>non</v>
      </c>
      <c r="R393" s="62" t="str">
        <f>IF(ISERROR(MID(J393,22+FIND("rénover mon bâtiment:",J393,1),3)),"",MID(J393,22+FIND("rénover mon bâtiment:",J393,1),3))</f>
        <v>non</v>
      </c>
      <c r="S393" s="62" t="str">
        <f>IF(ISERROR(MID(J393,21+FIND("la mobilité durable:",J393,1),3)),"",MID(J393,21+FIND("la mobilité durable:",J393,1),3))</f>
        <v>oui</v>
      </c>
      <c r="T393" s="62" t="str">
        <f>IF(ISERROR(MID(J393,21+FIND("gestion des déchets:",J393,1),3)),"",MID(J393,21+FIND("gestion des déchets:",J393,1),3))</f>
        <v>non</v>
      </c>
      <c r="U393" s="62" t="str">
        <f>IF(ISERROR(MID(J393,17+FIND("l'écoconception:",J393,1),3)),"",MID(J393,17+FIND("l'écoconception:",J393,1),3))</f>
        <v>non</v>
      </c>
      <c r="V393" s="62" t="str">
        <f>IF(ISERROR(MID(J393,20+FIND("former ou recruter:",J393,1),3)),"",MID(J393,20+FIND("former ou recruter:",J393,1),3))</f>
        <v>non</v>
      </c>
      <c r="W393" s="63"/>
      <c r="X393" s="75"/>
      <c r="Y393" s="75"/>
      <c r="Z393" s="41" t="s">
        <v>1491</v>
      </c>
      <c r="AA393" s="41" t="s">
        <v>600</v>
      </c>
      <c r="AB393" s="41"/>
      <c r="AC393" s="43">
        <v>45272</v>
      </c>
      <c r="AD393" s="72" t="s">
        <v>1001</v>
      </c>
      <c r="AE393" s="90" t="s">
        <v>73</v>
      </c>
      <c r="AF393" s="88" t="str">
        <f>IF(ISNA(VLOOKUP(E393,Tableau13[[SIRET]:[Statut de la mise en relation]],6,FALSE)),"",VLOOKUP(E393,Tableau13[[SIRET]:[Statut de la mise en relation]],6,FALSE))</f>
        <v>Refusé</v>
      </c>
      <c r="AG393" s="88"/>
      <c r="AH393" s="40" t="s">
        <v>1227</v>
      </c>
      <c r="AI393" s="40"/>
      <c r="AJ393" s="40"/>
      <c r="AK393" s="76"/>
      <c r="AL393" s="76"/>
      <c r="AM393" s="40"/>
    </row>
    <row r="394" spans="1:39" ht="16.5" customHeight="1">
      <c r="A394" s="79">
        <v>45272</v>
      </c>
      <c r="B394" s="78" t="s">
        <v>2518</v>
      </c>
      <c r="C394" s="78" t="s">
        <v>2519</v>
      </c>
      <c r="D394" s="78" t="s">
        <v>2520</v>
      </c>
      <c r="E394" s="80">
        <v>48754634300020</v>
      </c>
      <c r="F394" s="33"/>
      <c r="G394" s="81" t="s">
        <v>2521</v>
      </c>
      <c r="H394" s="82">
        <v>628610829</v>
      </c>
      <c r="I394" s="78" t="s">
        <v>459</v>
      </c>
      <c r="J394" s="78" t="s">
        <v>2522</v>
      </c>
      <c r="K394" s="33" t="s">
        <v>114</v>
      </c>
      <c r="L394" s="33"/>
      <c r="M394" s="41" t="s">
        <v>1132</v>
      </c>
      <c r="N394" s="42" t="str">
        <f>MID(J394,12,8)</f>
        <v xml:space="preserve">precise </v>
      </c>
      <c r="O394" s="62" t="str">
        <f>IF(ISERROR(MID(J394,24+FIND("impact environnemental:",J394,1),3)),"",MID(J394,24+FIND("impact environnemental:",J394,1),3))</f>
        <v>non</v>
      </c>
      <c r="P394" s="62" t="str">
        <f>IF(ISERROR(MID(J394,25+FIND("performance énergétique:",J394,1),3)),"",MID(J394,25+FIND("performance énergétique:",J394,1),3))</f>
        <v>non</v>
      </c>
      <c r="Q394" s="62" t="str">
        <f>IF(ISERROR(MID(J394,20+FIND("consommation d'eau:",J394,1),3)),"",MID(J394,20+FIND("consommation d'eau:",J394,1),3))</f>
        <v>non</v>
      </c>
      <c r="R394" s="62" t="str">
        <f>IF(ISERROR(MID(J394,22+FIND("rénover mon bâtiment:",J394,1),3)),"",MID(J394,22+FIND("rénover mon bâtiment:",J394,1),3))</f>
        <v>oui</v>
      </c>
      <c r="S394" s="62" t="str">
        <f>IF(ISERROR(MID(J394,21+FIND("la mobilité durable:",J394,1),3)),"",MID(J394,21+FIND("la mobilité durable:",J394,1),3))</f>
        <v>non</v>
      </c>
      <c r="T394" s="62" t="str">
        <f>IF(ISERROR(MID(J394,21+FIND("gestion des déchets:",J394,1),3)),"",MID(J394,21+FIND("gestion des déchets:",J394,1),3))</f>
        <v>non</v>
      </c>
      <c r="U394" s="62" t="str">
        <f>IF(ISERROR(MID(J394,17+FIND("l'écoconception:",J394,1),3)),"",MID(J394,17+FIND("l'écoconception:",J394,1),3))</f>
        <v>non</v>
      </c>
      <c r="V394" s="62" t="str">
        <f>IF(ISERROR(MID(J394,20+FIND("former ou recruter:",J394,1),3)),"",MID(J394,20+FIND("former ou recruter:",J394,1),3))</f>
        <v>non</v>
      </c>
      <c r="W394" s="93"/>
      <c r="X394" s="75"/>
      <c r="Y394" s="75"/>
      <c r="Z394" s="75"/>
      <c r="AA394" s="75"/>
      <c r="AB394" s="75"/>
      <c r="AC394" s="40"/>
      <c r="AD394" s="72" t="s">
        <v>1133</v>
      </c>
      <c r="AE394" s="90" t="s">
        <v>73</v>
      </c>
      <c r="AF394" s="88" t="str">
        <f>IF(ISNA(VLOOKUP(E394,Tableau13[[SIRET]:[Statut de la mise en relation]],6,FALSE)),"",VLOOKUP(E394,Tableau13[[SIRET]:[Statut de la mise en relation]],6,FALSE))</f>
        <v/>
      </c>
      <c r="AG394" s="90"/>
      <c r="AH394" s="40"/>
      <c r="AI394" s="40"/>
      <c r="AJ394" s="40"/>
      <c r="AK394" s="76"/>
      <c r="AL394" s="76"/>
      <c r="AM394" s="40"/>
    </row>
    <row r="395" spans="1:39" ht="16.5" customHeight="1">
      <c r="A395" s="79">
        <v>45272</v>
      </c>
      <c r="B395" s="78" t="s">
        <v>2523</v>
      </c>
      <c r="C395" s="31" t="s">
        <v>2524</v>
      </c>
      <c r="D395" s="78" t="s">
        <v>2525</v>
      </c>
      <c r="E395" s="80">
        <v>43325708600028</v>
      </c>
      <c r="F395" s="33" t="s">
        <v>2526</v>
      </c>
      <c r="G395" s="81" t="s">
        <v>2527</v>
      </c>
      <c r="H395" s="35">
        <v>33778645123</v>
      </c>
      <c r="I395" s="31" t="s">
        <v>431</v>
      </c>
      <c r="J395" s="78" t="s">
        <v>2528</v>
      </c>
      <c r="K395" s="33" t="s">
        <v>433</v>
      </c>
      <c r="L395" s="33"/>
      <c r="M395" s="75" t="s">
        <v>701</v>
      </c>
      <c r="N395" s="42" t="str">
        <f>MID(J395,12,8)</f>
        <v xml:space="preserve">precise </v>
      </c>
      <c r="O395" s="62" t="str">
        <f>IF(ISERROR(MID(J395,24+FIND("impact environnemental:",J395,1),3)),"",MID(J395,24+FIND("impact environnemental:",J395,1),3))</f>
        <v>non</v>
      </c>
      <c r="P395" s="62" t="str">
        <f>IF(ISERROR(MID(J395,25+FIND("performance énergétique:",J395,1),3)),"",MID(J395,25+FIND("performance énergétique:",J395,1),3))</f>
        <v>oui</v>
      </c>
      <c r="Q395" s="62" t="str">
        <f>IF(ISERROR(MID(J395,20+FIND("consommation d'eau:",J395,1),3)),"",MID(J395,20+FIND("consommation d'eau:",J395,1),3))</f>
        <v>non</v>
      </c>
      <c r="R395" s="62" t="str">
        <f>IF(ISERROR(MID(J395,22+FIND("rénover mon bâtiment:",J395,1),3)),"",MID(J395,22+FIND("rénover mon bâtiment:",J395,1),3))</f>
        <v>non</v>
      </c>
      <c r="S395" s="62" t="str">
        <f>IF(ISERROR(MID(J395,21+FIND("la mobilité durable:",J395,1),3)),"",MID(J395,21+FIND("la mobilité durable:",J395,1),3))</f>
        <v>non</v>
      </c>
      <c r="T395" s="62" t="str">
        <f>IF(ISERROR(MID(J395,21+FIND("gestion des déchets:",J395,1),3)),"",MID(J395,21+FIND("gestion des déchets:",J395,1),3))</f>
        <v>non</v>
      </c>
      <c r="U395" s="62" t="str">
        <f>IF(ISERROR(MID(J395,17+FIND("l'écoconception:",J395,1),3)),"",MID(J395,17+FIND("l'écoconception:",J395,1),3))</f>
        <v>non</v>
      </c>
      <c r="V395" s="62" t="str">
        <f>IF(ISERROR(MID(J395,20+FIND("former ou recruter:",J395,1),3)),"",MID(J395,20+FIND("former ou recruter:",J395,1),3))</f>
        <v>non</v>
      </c>
      <c r="W395" s="63"/>
      <c r="X395" s="75"/>
      <c r="Y395" s="75"/>
      <c r="Z395" s="41" t="s">
        <v>1491</v>
      </c>
      <c r="AA395" s="41"/>
      <c r="AB395" s="41"/>
      <c r="AC395" s="43">
        <v>45272</v>
      </c>
      <c r="AD395" s="72" t="s">
        <v>1001</v>
      </c>
      <c r="AE395" s="90" t="s">
        <v>73</v>
      </c>
      <c r="AF395" s="88" t="str">
        <f>IF(ISNA(VLOOKUP(E395,Tableau13[[SIRET]:[Statut de la mise en relation]],6,FALSE)),"",VLOOKUP(E395,Tableau13[[SIRET]:[Statut de la mise en relation]],6,FALSE))</f>
        <v>Aide proposée</v>
      </c>
      <c r="AG395" s="88"/>
      <c r="AH395" s="40"/>
      <c r="AI395" s="40"/>
      <c r="AJ395" s="40"/>
      <c r="AK395" s="76"/>
      <c r="AL395" s="76"/>
      <c r="AM395" s="40"/>
    </row>
    <row r="396" spans="1:39" ht="16.5" customHeight="1">
      <c r="A396" s="30">
        <v>45272</v>
      </c>
      <c r="B396" s="31" t="s">
        <v>2529</v>
      </c>
      <c r="C396" s="31" t="s">
        <v>2530</v>
      </c>
      <c r="D396" s="31" t="s">
        <v>2531</v>
      </c>
      <c r="E396" s="32">
        <v>51143965500024</v>
      </c>
      <c r="F396" s="33"/>
      <c r="G396" s="50" t="s">
        <v>2532</v>
      </c>
      <c r="H396" s="35">
        <v>662397763</v>
      </c>
      <c r="I396" s="31" t="s">
        <v>431</v>
      </c>
      <c r="J396" s="31" t="s">
        <v>2533</v>
      </c>
      <c r="K396" s="33" t="s">
        <v>433</v>
      </c>
      <c r="L396" s="33"/>
      <c r="M396" s="75" t="s">
        <v>701</v>
      </c>
      <c r="N396" s="42" t="str">
        <f>MID(J396,12,8)</f>
        <v xml:space="preserve">unknown </v>
      </c>
      <c r="O396" s="62" t="str">
        <f>IF(ISERROR(MID(J396,24+FIND("impact environnemental:",J396,1),3)),"",MID(J396,24+FIND("impact environnemental:",J396,1),3))</f>
        <v>oui</v>
      </c>
      <c r="P396" s="62" t="str">
        <f>IF(ISERROR(MID(J396,25+FIND("performance énergétique:",J396,1),3)),"",MID(J396,25+FIND("performance énergétique:",J396,1),3))</f>
        <v>oui</v>
      </c>
      <c r="Q396" s="62" t="str">
        <f>IF(ISERROR(MID(J396,20+FIND("consommation d'eau:",J396,1),3)),"",MID(J396,20+FIND("consommation d'eau:",J396,1),3))</f>
        <v>oui</v>
      </c>
      <c r="R396" s="62" t="str">
        <f>IF(ISERROR(MID(J396,22+FIND("rénover mon bâtiment:",J396,1),3)),"",MID(J396,22+FIND("rénover mon bâtiment:",J396,1),3))</f>
        <v/>
      </c>
      <c r="S396" s="62" t="str">
        <f>IF(ISERROR(MID(J396,21+FIND("la mobilité durable:",J396,1),3)),"",MID(J396,21+FIND("la mobilité durable:",J396,1),3))</f>
        <v/>
      </c>
      <c r="T396" s="62" t="str">
        <f>IF(ISERROR(MID(J396,21+FIND("gestion des déchets:",J396,1),3)),"",MID(J396,21+FIND("gestion des déchets:",J396,1),3))</f>
        <v>non</v>
      </c>
      <c r="U396" s="62" t="str">
        <f>IF(ISERROR(MID(J396,17+FIND("l'écoconception:",J396,1),3)),"",MID(J396,17+FIND("l'écoconception:",J396,1),3))</f>
        <v>oui</v>
      </c>
      <c r="V396" s="62" t="str">
        <f>IF(ISERROR(MID(J396,20+FIND("former ou recruter:",J396,1),3)),"",MID(J396,20+FIND("former ou recruter:",J396,1),3))</f>
        <v/>
      </c>
      <c r="W396" s="63"/>
      <c r="X396" s="75"/>
      <c r="Y396" s="75"/>
      <c r="Z396" s="75" t="s">
        <v>1491</v>
      </c>
      <c r="AA396" s="75"/>
      <c r="AB396" s="75"/>
      <c r="AC396" s="77">
        <v>45278</v>
      </c>
      <c r="AD396" s="72" t="s">
        <v>1001</v>
      </c>
      <c r="AE396" s="90" t="s">
        <v>73</v>
      </c>
      <c r="AF396" s="88" t="str">
        <f>IF(ISNA(VLOOKUP(E396,Tableau13[[SIRET]:[Statut de la mise en relation]],6,FALSE)),"",VLOOKUP(E396,Tableau13[[SIRET]:[Statut de la mise en relation]],6,FALSE))</f>
        <v/>
      </c>
      <c r="AG396" s="88"/>
      <c r="AH396" s="40"/>
      <c r="AI396" s="40"/>
      <c r="AJ396" s="40"/>
      <c r="AK396" s="76"/>
      <c r="AL396" s="76"/>
      <c r="AM396" s="40"/>
    </row>
    <row r="397" spans="1:39" ht="16.5" customHeight="1">
      <c r="A397" s="30">
        <v>45272</v>
      </c>
      <c r="B397" s="31" t="s">
        <v>2534</v>
      </c>
      <c r="C397" s="31" t="s">
        <v>2535</v>
      </c>
      <c r="D397" s="31" t="s">
        <v>1431</v>
      </c>
      <c r="E397" s="32">
        <v>83909473700021</v>
      </c>
      <c r="F397" s="33" t="s">
        <v>2536</v>
      </c>
      <c r="G397" s="50" t="s">
        <v>2537</v>
      </c>
      <c r="H397" s="35">
        <v>625574015</v>
      </c>
      <c r="I397" s="31" t="s">
        <v>503</v>
      </c>
      <c r="J397" s="31" t="s">
        <v>2538</v>
      </c>
      <c r="K397" s="33" t="s">
        <v>135</v>
      </c>
      <c r="L397" s="33"/>
      <c r="M397" s="75" t="s">
        <v>2467</v>
      </c>
      <c r="N397" s="42" t="str">
        <f>MID(J397,12,8)</f>
        <v xml:space="preserve">unknown </v>
      </c>
      <c r="O397" s="62" t="str">
        <f>IF(ISERROR(MID(J397,24+FIND("impact environnemental:",J397,1),3)),"",MID(J397,24+FIND("impact environnemental:",J397,1),3))</f>
        <v>oui</v>
      </c>
      <c r="P397" s="62" t="str">
        <f>IF(ISERROR(MID(J397,25+FIND("performance énergétique:",J397,1),3)),"",MID(J397,25+FIND("performance énergétique:",J397,1),3))</f>
        <v>oui</v>
      </c>
      <c r="Q397" s="62" t="str">
        <f>IF(ISERROR(MID(J397,20+FIND("consommation d'eau:",J397,1),3)),"",MID(J397,20+FIND("consommation d'eau:",J397,1),3))</f>
        <v>non</v>
      </c>
      <c r="R397" s="62" t="str">
        <f>IF(ISERROR(MID(J397,22+FIND("rénover mon bâtiment:",J397,1),3)),"",MID(J397,22+FIND("rénover mon bâtiment:",J397,1),3))</f>
        <v/>
      </c>
      <c r="S397" s="62" t="str">
        <f>IF(ISERROR(MID(J397,21+FIND("la mobilité durable:",J397,1),3)),"",MID(J397,21+FIND("la mobilité durable:",J397,1),3))</f>
        <v/>
      </c>
      <c r="T397" s="62" t="str">
        <f>IF(ISERROR(MID(J397,21+FIND("gestion des déchets:",J397,1),3)),"",MID(J397,21+FIND("gestion des déchets:",J397,1),3))</f>
        <v>non</v>
      </c>
      <c r="U397" s="62" t="str">
        <f>IF(ISERROR(MID(J397,17+FIND("l'écoconception:",J397,1),3)),"",MID(J397,17+FIND("l'écoconception:",J397,1),3))</f>
        <v>non</v>
      </c>
      <c r="V397" s="62" t="str">
        <f>IF(ISERROR(MID(J397,20+FIND("former ou recruter:",J397,1),3)),"",MID(J397,20+FIND("former ou recruter:",J397,1),3))</f>
        <v/>
      </c>
      <c r="W397" s="63"/>
      <c r="X397" s="75"/>
      <c r="Y397" s="75"/>
      <c r="Z397" s="75"/>
      <c r="AA397" s="75"/>
      <c r="AB397" s="75"/>
      <c r="AC397" s="40"/>
      <c r="AD397" s="66" t="s">
        <v>764</v>
      </c>
      <c r="AE397" s="90" t="s">
        <v>73</v>
      </c>
      <c r="AF397" s="88" t="str">
        <f>IF(ISNA(VLOOKUP(E397,Tableau13[[SIRET]:[Statut de la mise en relation]],6,FALSE)),"",VLOOKUP(E397,Tableau13[[SIRET]:[Statut de la mise en relation]],6,FALSE))</f>
        <v/>
      </c>
      <c r="AG397" s="88"/>
      <c r="AH397" s="40"/>
      <c r="AI397" s="40"/>
      <c r="AJ397" s="40"/>
      <c r="AK397" s="76"/>
      <c r="AL397" s="76"/>
      <c r="AM397" s="40"/>
    </row>
    <row r="398" spans="1:39" ht="16.5" customHeight="1">
      <c r="A398" s="30">
        <v>45272</v>
      </c>
      <c r="B398" s="31" t="s">
        <v>2539</v>
      </c>
      <c r="C398" s="31" t="s">
        <v>2540</v>
      </c>
      <c r="D398" s="31" t="s">
        <v>2541</v>
      </c>
      <c r="E398" s="32">
        <v>81368749800028</v>
      </c>
      <c r="F398" s="33" t="s">
        <v>2542</v>
      </c>
      <c r="G398" s="50" t="s">
        <v>2543</v>
      </c>
      <c r="H398" s="35">
        <v>662494904</v>
      </c>
      <c r="I398" s="31" t="s">
        <v>729</v>
      </c>
      <c r="J398" s="31" t="s">
        <v>2544</v>
      </c>
      <c r="K398" s="33" t="s">
        <v>55</v>
      </c>
      <c r="L398" s="33"/>
      <c r="M398" s="75" t="s">
        <v>701</v>
      </c>
      <c r="N398" s="42" t="str">
        <f>MID(J398,12,8)</f>
        <v xml:space="preserve">unknown </v>
      </c>
      <c r="O398" s="62" t="str">
        <f>IF(ISERROR(MID(J398,24+FIND("impact environnemental:",J398,1),3)),"",MID(J398,24+FIND("impact environnemental:",J398,1),3))</f>
        <v>oui</v>
      </c>
      <c r="P398" s="62" t="str">
        <f>IF(ISERROR(MID(J398,25+FIND("performance énergétique:",J398,1),3)),"",MID(J398,25+FIND("performance énergétique:",J398,1),3))</f>
        <v>non</v>
      </c>
      <c r="Q398" s="62" t="str">
        <f>IF(ISERROR(MID(J398,20+FIND("consommation d'eau:",J398,1),3)),"",MID(J398,20+FIND("consommation d'eau:",J398,1),3))</f>
        <v>non</v>
      </c>
      <c r="R398" s="62" t="str">
        <f>IF(ISERROR(MID(J398,22+FIND("rénover mon bâtiment:",J398,1),3)),"",MID(J398,22+FIND("rénover mon bâtiment:",J398,1),3))</f>
        <v/>
      </c>
      <c r="S398" s="62" t="str">
        <f>IF(ISERROR(MID(J398,21+FIND("la mobilité durable:",J398,1),3)),"",MID(J398,21+FIND("la mobilité durable:",J398,1),3))</f>
        <v/>
      </c>
      <c r="T398" s="62" t="str">
        <f>IF(ISERROR(MID(J398,21+FIND("gestion des déchets:",J398,1),3)),"",MID(J398,21+FIND("gestion des déchets:",J398,1),3))</f>
        <v>oui</v>
      </c>
      <c r="U398" s="62" t="str">
        <f>IF(ISERROR(MID(J398,17+FIND("l'écoconception:",J398,1),3)),"",MID(J398,17+FIND("l'écoconception:",J398,1),3))</f>
        <v>oui</v>
      </c>
      <c r="V398" s="62" t="str">
        <f>IF(ISERROR(MID(J398,20+FIND("former ou recruter:",J398,1),3)),"",MID(J398,20+FIND("former ou recruter:",J398,1),3))</f>
        <v/>
      </c>
      <c r="W398" s="63"/>
      <c r="X398" s="75"/>
      <c r="Y398" s="75"/>
      <c r="Z398" s="75" t="s">
        <v>1491</v>
      </c>
      <c r="AA398" s="75"/>
      <c r="AB398" s="75"/>
      <c r="AC398" s="77">
        <v>45278</v>
      </c>
      <c r="AD398" s="72" t="s">
        <v>1001</v>
      </c>
      <c r="AE398" s="90" t="s">
        <v>73</v>
      </c>
      <c r="AF398" s="88" t="str">
        <f>IF(ISNA(VLOOKUP(E398,Tableau13[[SIRET]:[Statut de la mise en relation]],6,FALSE)),"",VLOOKUP(E398,Tableau13[[SIRET]:[Statut de la mise en relation]],6,FALSE))</f>
        <v>Aide proposée</v>
      </c>
      <c r="AG398" s="88"/>
      <c r="AH398" s="40"/>
      <c r="AI398" s="40"/>
      <c r="AJ398" s="40"/>
      <c r="AK398" s="76"/>
      <c r="AL398" s="76"/>
      <c r="AM398" s="40"/>
    </row>
    <row r="399" spans="1:39" ht="16.5" customHeight="1">
      <c r="A399" s="79">
        <v>45272</v>
      </c>
      <c r="B399" s="78" t="s">
        <v>2545</v>
      </c>
      <c r="C399" s="78" t="s">
        <v>2546</v>
      </c>
      <c r="D399" s="78" t="s">
        <v>518</v>
      </c>
      <c r="E399" s="80">
        <v>38001958800058</v>
      </c>
      <c r="F399" s="33" t="s">
        <v>2547</v>
      </c>
      <c r="G399" s="81" t="s">
        <v>2548</v>
      </c>
      <c r="H399" s="82">
        <v>562214747</v>
      </c>
      <c r="I399" s="78" t="s">
        <v>1046</v>
      </c>
      <c r="J399" s="78" t="s">
        <v>2549</v>
      </c>
      <c r="K399" s="33" t="s">
        <v>433</v>
      </c>
      <c r="L399" s="33"/>
      <c r="M399" s="75" t="s">
        <v>701</v>
      </c>
      <c r="N399" s="42" t="str">
        <f>MID(J399,12,8)</f>
        <v xml:space="preserve">unknown </v>
      </c>
      <c r="O399" s="62" t="str">
        <f>IF(ISERROR(MID(J399,24+FIND("impact environnemental:",J399,1),3)),"",MID(J399,24+FIND("impact environnemental:",J399,1),3))</f>
        <v>non</v>
      </c>
      <c r="P399" s="62" t="str">
        <f>IF(ISERROR(MID(J399,25+FIND("performance énergétique:",J399,1),3)),"",MID(J399,25+FIND("performance énergétique:",J399,1),3))</f>
        <v>oui</v>
      </c>
      <c r="Q399" s="62" t="str">
        <f>IF(ISERROR(MID(J399,20+FIND("consommation d'eau:",J399,1),3)),"",MID(J399,20+FIND("consommation d'eau:",J399,1),3))</f>
        <v>non</v>
      </c>
      <c r="R399" s="62" t="str">
        <f>IF(ISERROR(MID(J399,22+FIND("rénover mon bâtiment:",J399,1),3)),"",MID(J399,22+FIND("rénover mon bâtiment:",J399,1),3))</f>
        <v/>
      </c>
      <c r="S399" s="62" t="str">
        <f>IF(ISERROR(MID(J399,21+FIND("la mobilité durable:",J399,1),3)),"",MID(J399,21+FIND("la mobilité durable:",J399,1),3))</f>
        <v/>
      </c>
      <c r="T399" s="62" t="str">
        <f>IF(ISERROR(MID(J399,21+FIND("gestion des déchets:",J399,1),3)),"",MID(J399,21+FIND("gestion des déchets:",J399,1),3))</f>
        <v>oui</v>
      </c>
      <c r="U399" s="62" t="str">
        <f>IF(ISERROR(MID(J399,17+FIND("l'écoconception:",J399,1),3)),"",MID(J399,17+FIND("l'écoconception:",J399,1),3))</f>
        <v>oui</v>
      </c>
      <c r="V399" s="62" t="str">
        <f>IF(ISERROR(MID(J399,20+FIND("former ou recruter:",J399,1),3)),"",MID(J399,20+FIND("former ou recruter:",J399,1),3))</f>
        <v/>
      </c>
      <c r="W399" s="63"/>
      <c r="X399" s="75"/>
      <c r="Y399" s="75"/>
      <c r="Z399" s="41" t="s">
        <v>1491</v>
      </c>
      <c r="AA399" s="41" t="s">
        <v>1048</v>
      </c>
      <c r="AB399" s="41"/>
      <c r="AC399" s="43">
        <v>45272</v>
      </c>
      <c r="AD399" s="72" t="s">
        <v>1001</v>
      </c>
      <c r="AE399" s="90" t="s">
        <v>73</v>
      </c>
      <c r="AF399" s="88" t="str">
        <f>IF(ISNA(VLOOKUP(E399,Tableau13[[SIRET]:[Statut de la mise en relation]],6,FALSE)),"",VLOOKUP(E399,Tableau13[[SIRET]:[Statut de la mise en relation]],6,FALSE))</f>
        <v>Aide proposée</v>
      </c>
      <c r="AG399" s="88"/>
      <c r="AH399" s="40"/>
      <c r="AI399" s="40"/>
      <c r="AJ399" s="40"/>
      <c r="AK399" s="76"/>
      <c r="AL399" s="76"/>
      <c r="AM399" s="40"/>
    </row>
    <row r="400" spans="1:39" ht="16.5" customHeight="1">
      <c r="A400" s="79">
        <v>45272</v>
      </c>
      <c r="B400" s="78" t="s">
        <v>2550</v>
      </c>
      <c r="C400" s="78" t="s">
        <v>2551</v>
      </c>
      <c r="D400" s="78" t="s">
        <v>2552</v>
      </c>
      <c r="E400" s="80">
        <v>38384302600022</v>
      </c>
      <c r="F400" s="33"/>
      <c r="G400" s="81" t="s">
        <v>2553</v>
      </c>
      <c r="H400" s="82">
        <v>687943068</v>
      </c>
      <c r="I400" s="78" t="s">
        <v>2554</v>
      </c>
      <c r="J400" s="78" t="s">
        <v>2555</v>
      </c>
      <c r="K400" s="33" t="s">
        <v>114</v>
      </c>
      <c r="L400" s="33"/>
      <c r="M400" s="41" t="s">
        <v>1132</v>
      </c>
      <c r="N400" s="42" t="str">
        <f>MID(J400,12,8)</f>
        <v xml:space="preserve">precise </v>
      </c>
      <c r="O400" s="62" t="str">
        <f>IF(ISERROR(MID(J400,24+FIND("impact environnemental:",J400,1),3)),"",MID(J400,24+FIND("impact environnemental:",J400,1),3))</f>
        <v>non</v>
      </c>
      <c r="P400" s="62" t="str">
        <f>IF(ISERROR(MID(J400,25+FIND("performance énergétique:",J400,1),3)),"",MID(J400,25+FIND("performance énergétique:",J400,1),3))</f>
        <v>oui</v>
      </c>
      <c r="Q400" s="62" t="str">
        <f>IF(ISERROR(MID(J400,20+FIND("consommation d'eau:",J400,1),3)),"",MID(J400,20+FIND("consommation d'eau:",J400,1),3))</f>
        <v>non</v>
      </c>
      <c r="R400" s="62" t="str">
        <f>IF(ISERROR(MID(J400,22+FIND("rénover mon bâtiment:",J400,1),3)),"",MID(J400,22+FIND("rénover mon bâtiment:",J400,1),3))</f>
        <v>non</v>
      </c>
      <c r="S400" s="62" t="str">
        <f>IF(ISERROR(MID(J400,21+FIND("la mobilité durable:",J400,1),3)),"",MID(J400,21+FIND("la mobilité durable:",J400,1),3))</f>
        <v>non</v>
      </c>
      <c r="T400" s="62" t="str">
        <f>IF(ISERROR(MID(J400,21+FIND("gestion des déchets:",J400,1),3)),"",MID(J400,21+FIND("gestion des déchets:",J400,1),3))</f>
        <v>non</v>
      </c>
      <c r="U400" s="62" t="str">
        <f>IF(ISERROR(MID(J400,17+FIND("l'écoconception:",J400,1),3)),"",MID(J400,17+FIND("l'écoconception:",J400,1),3))</f>
        <v>non</v>
      </c>
      <c r="V400" s="62" t="str">
        <f>IF(ISERROR(MID(J400,20+FIND("former ou recruter:",J400,1),3)),"",MID(J400,20+FIND("former ou recruter:",J400,1),3))</f>
        <v>non</v>
      </c>
      <c r="W400" s="93"/>
      <c r="X400" s="75"/>
      <c r="Y400" s="75"/>
      <c r="Z400" s="75"/>
      <c r="AA400" s="75"/>
      <c r="AB400" s="75"/>
      <c r="AC400" s="40"/>
      <c r="AD400" s="72" t="s">
        <v>1133</v>
      </c>
      <c r="AE400" s="90" t="s">
        <v>73</v>
      </c>
      <c r="AF400" s="88" t="str">
        <f>IF(ISNA(VLOOKUP(E400,Tableau13[[SIRET]:[Statut de la mise en relation]],6,FALSE)),"",VLOOKUP(E400,Tableau13[[SIRET]:[Statut de la mise en relation]],6,FALSE))</f>
        <v/>
      </c>
      <c r="AG400" s="90"/>
      <c r="AH400" s="40"/>
      <c r="AI400" s="40"/>
      <c r="AJ400" s="40"/>
      <c r="AK400" s="76"/>
      <c r="AL400" s="76"/>
      <c r="AM400" s="40"/>
    </row>
    <row r="401" spans="1:39" ht="16.5" customHeight="1">
      <c r="A401" s="79">
        <v>45272</v>
      </c>
      <c r="B401" s="78" t="s">
        <v>2556</v>
      </c>
      <c r="C401" s="78" t="s">
        <v>2557</v>
      </c>
      <c r="D401" s="78" t="s">
        <v>1973</v>
      </c>
      <c r="E401" s="80">
        <v>92032131200018</v>
      </c>
      <c r="F401" s="33"/>
      <c r="G401" s="81" t="s">
        <v>2558</v>
      </c>
      <c r="H401" s="82">
        <v>611166867</v>
      </c>
      <c r="I401" s="78" t="s">
        <v>365</v>
      </c>
      <c r="J401" s="78" t="s">
        <v>2559</v>
      </c>
      <c r="K401" s="33" t="s">
        <v>114</v>
      </c>
      <c r="L401" s="33"/>
      <c r="M401" s="41" t="s">
        <v>1132</v>
      </c>
      <c r="N401" s="42" t="str">
        <f>MID(J401,12,8)</f>
        <v xml:space="preserve">precise </v>
      </c>
      <c r="O401" s="62" t="str">
        <f>IF(ISERROR(MID(J401,24+FIND("impact environnemental:",J401,1),3)),"",MID(J401,24+FIND("impact environnemental:",J401,1),3))</f>
        <v>non</v>
      </c>
      <c r="P401" s="62" t="str">
        <f>IF(ISERROR(MID(J401,25+FIND("performance énergétique:",J401,1),3)),"",MID(J401,25+FIND("performance énergétique:",J401,1),3))</f>
        <v>oui</v>
      </c>
      <c r="Q401" s="62" t="str">
        <f>IF(ISERROR(MID(J401,20+FIND("consommation d'eau:",J401,1),3)),"",MID(J401,20+FIND("consommation d'eau:",J401,1),3))</f>
        <v>non</v>
      </c>
      <c r="R401" s="62" t="str">
        <f>IF(ISERROR(MID(J401,22+FIND("rénover mon bâtiment:",J401,1),3)),"",MID(J401,22+FIND("rénover mon bâtiment:",J401,1),3))</f>
        <v>non</v>
      </c>
      <c r="S401" s="62" t="str">
        <f>IF(ISERROR(MID(J401,21+FIND("la mobilité durable:",J401,1),3)),"",MID(J401,21+FIND("la mobilité durable:",J401,1),3))</f>
        <v>non</v>
      </c>
      <c r="T401" s="62" t="str">
        <f>IF(ISERROR(MID(J401,21+FIND("gestion des déchets:",J401,1),3)),"",MID(J401,21+FIND("gestion des déchets:",J401,1),3))</f>
        <v>non</v>
      </c>
      <c r="U401" s="62" t="str">
        <f>IF(ISERROR(MID(J401,17+FIND("l'écoconception:",J401,1),3)),"",MID(J401,17+FIND("l'écoconception:",J401,1),3))</f>
        <v>non</v>
      </c>
      <c r="V401" s="62" t="str">
        <f>IF(ISERROR(MID(J401,20+FIND("former ou recruter:",J401,1),3)),"",MID(J401,20+FIND("former ou recruter:",J401,1),3))</f>
        <v>non</v>
      </c>
      <c r="W401" s="93"/>
      <c r="X401" s="75"/>
      <c r="Y401" s="75"/>
      <c r="Z401" s="75"/>
      <c r="AA401" s="75"/>
      <c r="AB401" s="75"/>
      <c r="AC401" s="40"/>
      <c r="AD401" s="72" t="s">
        <v>1133</v>
      </c>
      <c r="AE401" s="90" t="s">
        <v>73</v>
      </c>
      <c r="AF401" s="88" t="str">
        <f>IF(ISNA(VLOOKUP(E401,Tableau13[[SIRET]:[Statut de la mise en relation]],6,FALSE)),"",VLOOKUP(E401,Tableau13[[SIRET]:[Statut de la mise en relation]],6,FALSE))</f>
        <v/>
      </c>
      <c r="AG401" s="90"/>
      <c r="AH401" s="40"/>
      <c r="AI401" s="40"/>
      <c r="AJ401" s="40"/>
      <c r="AK401" s="76"/>
      <c r="AL401" s="76"/>
      <c r="AM401" s="40"/>
    </row>
    <row r="402" spans="1:39" ht="16.5" customHeight="1">
      <c r="A402" s="30">
        <v>45272</v>
      </c>
      <c r="B402" s="31" t="s">
        <v>2560</v>
      </c>
      <c r="C402" s="31" t="s">
        <v>2561</v>
      </c>
      <c r="D402" s="31" t="s">
        <v>2562</v>
      </c>
      <c r="E402" s="32">
        <v>82439205400022</v>
      </c>
      <c r="F402" s="33"/>
      <c r="G402" s="50" t="s">
        <v>2563</v>
      </c>
      <c r="H402" s="35">
        <v>603067775</v>
      </c>
      <c r="I402" s="31" t="s">
        <v>365</v>
      </c>
      <c r="J402" s="31" t="s">
        <v>2564</v>
      </c>
      <c r="K402" s="33" t="s">
        <v>114</v>
      </c>
      <c r="L402" s="33"/>
      <c r="M402" s="41" t="s">
        <v>1132</v>
      </c>
      <c r="N402" s="42" t="str">
        <f>MID(J402,12,8)</f>
        <v xml:space="preserve">precise </v>
      </c>
      <c r="O402" s="62" t="str">
        <f>IF(ISERROR(MID(J402,24+FIND("impact environnemental:",J402,1),3)),"",MID(J402,24+FIND("impact environnemental:",J402,1),3))</f>
        <v>non</v>
      </c>
      <c r="P402" s="62" t="str">
        <f>IF(ISERROR(MID(J402,25+FIND("performance énergétique:",J402,1),3)),"",MID(J402,25+FIND("performance énergétique:",J402,1),3))</f>
        <v>oui</v>
      </c>
      <c r="Q402" s="62" t="str">
        <f>IF(ISERROR(MID(J402,20+FIND("consommation d'eau:",J402,1),3)),"",MID(J402,20+FIND("consommation d'eau:",J402,1),3))</f>
        <v>non</v>
      </c>
      <c r="R402" s="62" t="str">
        <f>IF(ISERROR(MID(J402,22+FIND("rénover mon bâtiment:",J402,1),3)),"",MID(J402,22+FIND("rénover mon bâtiment:",J402,1),3))</f>
        <v>non</v>
      </c>
      <c r="S402" s="62" t="str">
        <f>IF(ISERROR(MID(J402,21+FIND("la mobilité durable:",J402,1),3)),"",MID(J402,21+FIND("la mobilité durable:",J402,1),3))</f>
        <v>non</v>
      </c>
      <c r="T402" s="62" t="str">
        <f>IF(ISERROR(MID(J402,21+FIND("gestion des déchets:",J402,1),3)),"",MID(J402,21+FIND("gestion des déchets:",J402,1),3))</f>
        <v>non</v>
      </c>
      <c r="U402" s="62" t="str">
        <f>IF(ISERROR(MID(J402,17+FIND("l'écoconception:",J402,1),3)),"",MID(J402,17+FIND("l'écoconception:",J402,1),3))</f>
        <v>non</v>
      </c>
      <c r="V402" s="62" t="str">
        <f>IF(ISERROR(MID(J402,20+FIND("former ou recruter:",J402,1),3)),"",MID(J402,20+FIND("former ou recruter:",J402,1),3))</f>
        <v>non</v>
      </c>
      <c r="W402" s="93"/>
      <c r="X402" s="75"/>
      <c r="Y402" s="75"/>
      <c r="Z402" s="75"/>
      <c r="AA402" s="75"/>
      <c r="AB402" s="75"/>
      <c r="AC402" s="40"/>
      <c r="AD402" s="72" t="s">
        <v>1133</v>
      </c>
      <c r="AE402" s="90" t="s">
        <v>73</v>
      </c>
      <c r="AF402" s="88" t="str">
        <f>IF(ISNA(VLOOKUP(E402,Tableau13[[SIRET]:[Statut de la mise en relation]],6,FALSE)),"",VLOOKUP(E402,Tableau13[[SIRET]:[Statut de la mise en relation]],6,FALSE))</f>
        <v/>
      </c>
      <c r="AG402" s="90"/>
      <c r="AH402" s="40"/>
      <c r="AI402" s="40"/>
      <c r="AJ402" s="40"/>
      <c r="AK402" s="76"/>
      <c r="AL402" s="76"/>
      <c r="AM402" s="40"/>
    </row>
    <row r="403" spans="1:39" ht="16.5" customHeight="1">
      <c r="A403" s="79">
        <v>45272</v>
      </c>
      <c r="B403" s="78" t="s">
        <v>2565</v>
      </c>
      <c r="C403" s="78" t="s">
        <v>2566</v>
      </c>
      <c r="D403" s="78" t="s">
        <v>2567</v>
      </c>
      <c r="E403" s="80">
        <v>39358004800014</v>
      </c>
      <c r="F403" s="33"/>
      <c r="G403" s="81" t="s">
        <v>2568</v>
      </c>
      <c r="H403" s="82">
        <v>231468968</v>
      </c>
      <c r="I403" s="78" t="s">
        <v>1877</v>
      </c>
      <c r="J403" s="78" t="s">
        <v>2569</v>
      </c>
      <c r="K403" s="33" t="s">
        <v>124</v>
      </c>
      <c r="L403" s="33"/>
      <c r="M403" s="75" t="s">
        <v>701</v>
      </c>
      <c r="N403" s="42" t="str">
        <f>MID(J403,12,8)</f>
        <v xml:space="preserve">unknown </v>
      </c>
      <c r="O403" s="62" t="str">
        <f>IF(ISERROR(MID(J403,24+FIND("impact environnemental:",J403,1),3)),"",MID(J403,24+FIND("impact environnemental:",J403,1),3))</f>
        <v>oui</v>
      </c>
      <c r="P403" s="62" t="str">
        <f>IF(ISERROR(MID(J403,25+FIND("performance énergétique:",J403,1),3)),"",MID(J403,25+FIND("performance énergétique:",J403,1),3))</f>
        <v>non</v>
      </c>
      <c r="Q403" s="62" t="str">
        <f>IF(ISERROR(MID(J403,20+FIND("consommation d'eau:",J403,1),3)),"",MID(J403,20+FIND("consommation d'eau:",J403,1),3))</f>
        <v>non</v>
      </c>
      <c r="R403" s="62" t="str">
        <f>IF(ISERROR(MID(J403,22+FIND("rénover mon bâtiment:",J403,1),3)),"",MID(J403,22+FIND("rénover mon bâtiment:",J403,1),3))</f>
        <v/>
      </c>
      <c r="S403" s="62" t="str">
        <f>IF(ISERROR(MID(J403,21+FIND("la mobilité durable:",J403,1),3)),"",MID(J403,21+FIND("la mobilité durable:",J403,1),3))</f>
        <v/>
      </c>
      <c r="T403" s="62" t="str">
        <f>IF(ISERROR(MID(J403,21+FIND("gestion des déchets:",J403,1),3)),"",MID(J403,21+FIND("gestion des déchets:",J403,1),3))</f>
        <v>non</v>
      </c>
      <c r="U403" s="62" t="str">
        <f>IF(ISERROR(MID(J403,17+FIND("l'écoconception:",J403,1),3)),"",MID(J403,17+FIND("l'écoconception:",J403,1),3))</f>
        <v>non</v>
      </c>
      <c r="V403" s="62" t="str">
        <f>IF(ISERROR(MID(J403,20+FIND("former ou recruter:",J403,1),3)),"",MID(J403,20+FIND("former ou recruter:",J403,1),3))</f>
        <v/>
      </c>
      <c r="W403" s="93"/>
      <c r="X403" s="75"/>
      <c r="Y403" s="75"/>
      <c r="Z403" s="75"/>
      <c r="AA403" s="75"/>
      <c r="AB403" s="75"/>
      <c r="AC403" s="40"/>
      <c r="AD403" s="47" t="s">
        <v>672</v>
      </c>
      <c r="AE403" s="88" t="s">
        <v>673</v>
      </c>
      <c r="AF403" s="88" t="str">
        <f>IF(ISNA(VLOOKUP(E403,Tableau13[[SIRET]:[Statut de la mise en relation]],6,FALSE)),"",VLOOKUP(E403,Tableau13[[SIRET]:[Statut de la mise en relation]],6,FALSE))</f>
        <v/>
      </c>
      <c r="AG403" s="88"/>
      <c r="AH403" s="40"/>
      <c r="AI403" s="40"/>
      <c r="AJ403" s="40"/>
      <c r="AK403" s="76"/>
      <c r="AL403" s="76"/>
      <c r="AM403" s="40"/>
    </row>
    <row r="404" spans="1:39" ht="16.5" customHeight="1">
      <c r="A404" s="30">
        <v>45272</v>
      </c>
      <c r="B404" s="31" t="s">
        <v>2570</v>
      </c>
      <c r="C404" s="31" t="s">
        <v>2571</v>
      </c>
      <c r="D404" s="31" t="s">
        <v>2572</v>
      </c>
      <c r="E404" s="32">
        <v>42948631900024</v>
      </c>
      <c r="F404" s="33" t="s">
        <v>2573</v>
      </c>
      <c r="G404" s="50" t="s">
        <v>2574</v>
      </c>
      <c r="H404" s="35">
        <v>695200995</v>
      </c>
      <c r="I404" s="31" t="s">
        <v>761</v>
      </c>
      <c r="J404" s="31" t="s">
        <v>2575</v>
      </c>
      <c r="K404" s="33" t="s">
        <v>135</v>
      </c>
      <c r="L404" s="33"/>
      <c r="M404" s="75" t="s">
        <v>2467</v>
      </c>
      <c r="N404" s="42" t="str">
        <f>MID(J404,12,8)</f>
        <v xml:space="preserve">unknown </v>
      </c>
      <c r="O404" s="62" t="str">
        <f>IF(ISERROR(MID(J404,24+FIND("impact environnemental:",J404,1),3)),"",MID(J404,24+FIND("impact environnemental:",J404,1),3))</f>
        <v>non</v>
      </c>
      <c r="P404" s="62" t="str">
        <f>IF(ISERROR(MID(J404,25+FIND("performance énergétique:",J404,1),3)),"",MID(J404,25+FIND("performance énergétique:",J404,1),3))</f>
        <v>oui</v>
      </c>
      <c r="Q404" s="62" t="str">
        <f>IF(ISERROR(MID(J404,20+FIND("consommation d'eau:",J404,1),3)),"",MID(J404,20+FIND("consommation d'eau:",J404,1),3))</f>
        <v>oui</v>
      </c>
      <c r="R404" s="62" t="str">
        <f>IF(ISERROR(MID(J404,22+FIND("rénover mon bâtiment:",J404,1),3)),"",MID(J404,22+FIND("rénover mon bâtiment:",J404,1),3))</f>
        <v/>
      </c>
      <c r="S404" s="62" t="str">
        <f>IF(ISERROR(MID(J404,21+FIND("la mobilité durable:",J404,1),3)),"",MID(J404,21+FIND("la mobilité durable:",J404,1),3))</f>
        <v/>
      </c>
      <c r="T404" s="62" t="str">
        <f>IF(ISERROR(MID(J404,21+FIND("gestion des déchets:",J404,1),3)),"",MID(J404,21+FIND("gestion des déchets:",J404,1),3))</f>
        <v>non</v>
      </c>
      <c r="U404" s="62" t="str">
        <f>IF(ISERROR(MID(J404,17+FIND("l'écoconception:",J404,1),3)),"",MID(J404,17+FIND("l'écoconception:",J404,1),3))</f>
        <v>oui</v>
      </c>
      <c r="V404" s="62" t="str">
        <f>IF(ISERROR(MID(J404,20+FIND("former ou recruter:",J404,1),3)),"",MID(J404,20+FIND("former ou recruter:",J404,1),3))</f>
        <v/>
      </c>
      <c r="W404" s="63"/>
      <c r="X404" s="75"/>
      <c r="Y404" s="75"/>
      <c r="Z404" s="75"/>
      <c r="AA404" s="75"/>
      <c r="AB404" s="75"/>
      <c r="AC404" s="40"/>
      <c r="AD404" s="66" t="s">
        <v>764</v>
      </c>
      <c r="AE404" s="90" t="s">
        <v>73</v>
      </c>
      <c r="AF404" s="88" t="str">
        <f>IF(ISNA(VLOOKUP(E404,Tableau13[[SIRET]:[Statut de la mise en relation]],6,FALSE)),"",VLOOKUP(E404,Tableau13[[SIRET]:[Statut de la mise en relation]],6,FALSE))</f>
        <v/>
      </c>
      <c r="AG404" s="88"/>
      <c r="AH404" s="40"/>
      <c r="AI404" s="40"/>
      <c r="AJ404" s="40"/>
      <c r="AK404" s="76"/>
      <c r="AL404" s="76"/>
      <c r="AM404" s="40"/>
    </row>
    <row r="405" spans="1:39" ht="16.5" customHeight="1">
      <c r="A405" s="30">
        <v>45272</v>
      </c>
      <c r="B405" s="31" t="s">
        <v>2576</v>
      </c>
      <c r="C405" s="31" t="s">
        <v>2577</v>
      </c>
      <c r="D405" s="31" t="s">
        <v>2578</v>
      </c>
      <c r="E405" s="32">
        <v>82448336600012</v>
      </c>
      <c r="F405" s="33" t="s">
        <v>2579</v>
      </c>
      <c r="G405" s="50" t="s">
        <v>2580</v>
      </c>
      <c r="H405" s="35">
        <v>241581600</v>
      </c>
      <c r="I405" s="31" t="s">
        <v>761</v>
      </c>
      <c r="J405" s="31" t="s">
        <v>2581</v>
      </c>
      <c r="K405" s="33" t="s">
        <v>135</v>
      </c>
      <c r="L405" s="33"/>
      <c r="M405" s="75" t="s">
        <v>2467</v>
      </c>
      <c r="N405" s="42" t="str">
        <f>MID(J405,12,8)</f>
        <v xml:space="preserve">unknown </v>
      </c>
      <c r="O405" s="62" t="str">
        <f>IF(ISERROR(MID(J405,24+FIND("impact environnemental:",J405,1),3)),"",MID(J405,24+FIND("impact environnemental:",J405,1),3))</f>
        <v>oui</v>
      </c>
      <c r="P405" s="62" t="str">
        <f>IF(ISERROR(MID(J405,25+FIND("performance énergétique:",J405,1),3)),"",MID(J405,25+FIND("performance énergétique:",J405,1),3))</f>
        <v>oui</v>
      </c>
      <c r="Q405" s="62" t="str">
        <f>IF(ISERROR(MID(J405,20+FIND("consommation d'eau:",J405,1),3)),"",MID(J405,20+FIND("consommation d'eau:",J405,1),3))</f>
        <v>non</v>
      </c>
      <c r="R405" s="62" t="str">
        <f>IF(ISERROR(MID(J405,22+FIND("rénover mon bâtiment:",J405,1),3)),"",MID(J405,22+FIND("rénover mon bâtiment:",J405,1),3))</f>
        <v/>
      </c>
      <c r="S405" s="62" t="str">
        <f>IF(ISERROR(MID(J405,21+FIND("la mobilité durable:",J405,1),3)),"",MID(J405,21+FIND("la mobilité durable:",J405,1),3))</f>
        <v/>
      </c>
      <c r="T405" s="62" t="str">
        <f>IF(ISERROR(MID(J405,21+FIND("gestion des déchets:",J405,1),3)),"",MID(J405,21+FIND("gestion des déchets:",J405,1),3))</f>
        <v>oui</v>
      </c>
      <c r="U405" s="62" t="str">
        <f>IF(ISERROR(MID(J405,17+FIND("l'écoconception:",J405,1),3)),"",MID(J405,17+FIND("l'écoconception:",J405,1),3))</f>
        <v>oui</v>
      </c>
      <c r="V405" s="62" t="str">
        <f>IF(ISERROR(MID(J405,20+FIND("former ou recruter:",J405,1),3)),"",MID(J405,20+FIND("former ou recruter:",J405,1),3))</f>
        <v/>
      </c>
      <c r="W405" s="63"/>
      <c r="X405" s="75"/>
      <c r="Y405" s="75"/>
      <c r="Z405" s="75"/>
      <c r="AA405" s="75"/>
      <c r="AB405" s="75"/>
      <c r="AC405" s="40"/>
      <c r="AD405" s="66" t="s">
        <v>764</v>
      </c>
      <c r="AE405" s="90" t="s">
        <v>73</v>
      </c>
      <c r="AF405" s="88" t="str">
        <f>IF(ISNA(VLOOKUP(E405,Tableau13[[SIRET]:[Statut de la mise en relation]],6,FALSE)),"",VLOOKUP(E405,Tableau13[[SIRET]:[Statut de la mise en relation]],6,FALSE))</f>
        <v/>
      </c>
      <c r="AG405" s="88"/>
      <c r="AH405" s="40"/>
      <c r="AI405" s="40"/>
      <c r="AJ405" s="40"/>
      <c r="AK405" s="76"/>
      <c r="AL405" s="76"/>
      <c r="AM405" s="40"/>
    </row>
    <row r="406" spans="1:39" ht="16.5" customHeight="1">
      <c r="A406" s="79">
        <v>45272</v>
      </c>
      <c r="B406" s="78" t="s">
        <v>2582</v>
      </c>
      <c r="C406" s="78" t="s">
        <v>2583</v>
      </c>
      <c r="D406" s="78" t="s">
        <v>2584</v>
      </c>
      <c r="E406" s="80">
        <v>33004398500028</v>
      </c>
      <c r="F406" s="33" t="s">
        <v>2585</v>
      </c>
      <c r="G406" s="81" t="s">
        <v>2586</v>
      </c>
      <c r="H406" s="82">
        <v>666637402</v>
      </c>
      <c r="I406" s="78" t="s">
        <v>761</v>
      </c>
      <c r="J406" s="78" t="s">
        <v>2587</v>
      </c>
      <c r="K406" s="33" t="s">
        <v>135</v>
      </c>
      <c r="L406" s="33"/>
      <c r="M406" s="75" t="s">
        <v>1198</v>
      </c>
      <c r="N406" s="42" t="str">
        <f>MID(J406,12,8)</f>
        <v xml:space="preserve">unknown </v>
      </c>
      <c r="O406" s="62" t="str">
        <f>IF(ISERROR(MID(J406,24+FIND("impact environnemental:",J406,1),3)),"",MID(J406,24+FIND("impact environnemental:",J406,1),3))</f>
        <v>oui</v>
      </c>
      <c r="P406" s="62" t="str">
        <f>IF(ISERROR(MID(J406,25+FIND("performance énergétique:",J406,1),3)),"",MID(J406,25+FIND("performance énergétique:",J406,1),3))</f>
        <v>non</v>
      </c>
      <c r="Q406" s="62" t="str">
        <f>IF(ISERROR(MID(J406,20+FIND("consommation d'eau:",J406,1),3)),"",MID(J406,20+FIND("consommation d'eau:",J406,1),3))</f>
        <v>non</v>
      </c>
      <c r="R406" s="62" t="str">
        <f>IF(ISERROR(MID(J406,22+FIND("rénover mon bâtiment:",J406,1),3)),"",MID(J406,22+FIND("rénover mon bâtiment:",J406,1),3))</f>
        <v/>
      </c>
      <c r="S406" s="62" t="str">
        <f>IF(ISERROR(MID(J406,21+FIND("la mobilité durable:",J406,1),3)),"",MID(J406,21+FIND("la mobilité durable:",J406,1),3))</f>
        <v/>
      </c>
      <c r="T406" s="62" t="str">
        <f>IF(ISERROR(MID(J406,21+FIND("gestion des déchets:",J406,1),3)),"",MID(J406,21+FIND("gestion des déchets:",J406,1),3))</f>
        <v>non</v>
      </c>
      <c r="U406" s="62" t="str">
        <f>IF(ISERROR(MID(J406,17+FIND("l'écoconception:",J406,1),3)),"",MID(J406,17+FIND("l'écoconception:",J406,1),3))</f>
        <v>oui</v>
      </c>
      <c r="V406" s="62" t="str">
        <f>IF(ISERROR(MID(J406,20+FIND("former ou recruter:",J406,1),3)),"",MID(J406,20+FIND("former ou recruter:",J406,1),3))</f>
        <v/>
      </c>
      <c r="W406" s="63"/>
      <c r="X406" s="75"/>
      <c r="Y406" s="75"/>
      <c r="Z406" s="75"/>
      <c r="AA406" s="75"/>
      <c r="AB406" s="75"/>
      <c r="AC406" s="43">
        <v>45273</v>
      </c>
      <c r="AD406" s="66" t="s">
        <v>764</v>
      </c>
      <c r="AE406" s="90" t="s">
        <v>73</v>
      </c>
      <c r="AF406" s="88" t="str">
        <f>IF(ISNA(VLOOKUP(E406,Tableau13[[SIRET]:[Statut de la mise en relation]],6,FALSE)),"",VLOOKUP(E406,Tableau13[[SIRET]:[Statut de la mise en relation]],6,FALSE))</f>
        <v/>
      </c>
      <c r="AG406" s="88"/>
      <c r="AH406" s="40"/>
      <c r="AI406" s="40"/>
      <c r="AJ406" s="40"/>
      <c r="AK406" s="76"/>
      <c r="AL406" s="76"/>
      <c r="AM406" s="40"/>
    </row>
    <row r="407" spans="1:39" ht="16.5" customHeight="1">
      <c r="A407" s="30">
        <v>45272</v>
      </c>
      <c r="B407" s="31" t="s">
        <v>2588</v>
      </c>
      <c r="C407" s="31" t="s">
        <v>2589</v>
      </c>
      <c r="D407" s="31" t="s">
        <v>1761</v>
      </c>
      <c r="E407" s="32">
        <v>81973512700022</v>
      </c>
      <c r="F407" s="33" t="s">
        <v>2590</v>
      </c>
      <c r="G407" s="50" t="s">
        <v>2591</v>
      </c>
      <c r="H407" s="35">
        <v>254001213</v>
      </c>
      <c r="I407" s="31" t="s">
        <v>761</v>
      </c>
      <c r="J407" s="31" t="s">
        <v>2592</v>
      </c>
      <c r="K407" s="33" t="s">
        <v>135</v>
      </c>
      <c r="L407" s="33"/>
      <c r="M407" s="75" t="s">
        <v>1198</v>
      </c>
      <c r="N407" s="42" t="str">
        <f>MID(J407,12,8)</f>
        <v xml:space="preserve">unknown </v>
      </c>
      <c r="O407" s="62" t="str">
        <f>IF(ISERROR(MID(J407,24+FIND("impact environnemental:",J407,1),3)),"",MID(J407,24+FIND("impact environnemental:",J407,1),3))</f>
        <v>oui</v>
      </c>
      <c r="P407" s="62" t="str">
        <f>IF(ISERROR(MID(J407,25+FIND("performance énergétique:",J407,1),3)),"",MID(J407,25+FIND("performance énergétique:",J407,1),3))</f>
        <v>oui</v>
      </c>
      <c r="Q407" s="62" t="str">
        <f>IF(ISERROR(MID(J407,20+FIND("consommation d'eau:",J407,1),3)),"",MID(J407,20+FIND("consommation d'eau:",J407,1),3))</f>
        <v>oui</v>
      </c>
      <c r="R407" s="62" t="str">
        <f>IF(ISERROR(MID(J407,22+FIND("rénover mon bâtiment:",J407,1),3)),"",MID(J407,22+FIND("rénover mon bâtiment:",J407,1),3))</f>
        <v/>
      </c>
      <c r="S407" s="62" t="str">
        <f>IF(ISERROR(MID(J407,21+FIND("la mobilité durable:",J407,1),3)),"",MID(J407,21+FIND("la mobilité durable:",J407,1),3))</f>
        <v/>
      </c>
      <c r="T407" s="62" t="str">
        <f>IF(ISERROR(MID(J407,21+FIND("gestion des déchets:",J407,1),3)),"",MID(J407,21+FIND("gestion des déchets:",J407,1),3))</f>
        <v>oui</v>
      </c>
      <c r="U407" s="62" t="str">
        <f>IF(ISERROR(MID(J407,17+FIND("l'écoconception:",J407,1),3)),"",MID(J407,17+FIND("l'écoconception:",J407,1),3))</f>
        <v>oui</v>
      </c>
      <c r="V407" s="62" t="str">
        <f>IF(ISERROR(MID(J407,20+FIND("former ou recruter:",J407,1),3)),"",MID(J407,20+FIND("former ou recruter:",J407,1),3))</f>
        <v/>
      </c>
      <c r="W407" s="63"/>
      <c r="X407" s="75"/>
      <c r="Y407" s="75"/>
      <c r="Z407" s="75"/>
      <c r="AA407" s="75"/>
      <c r="AB407" s="75"/>
      <c r="AC407" s="77">
        <v>45274</v>
      </c>
      <c r="AD407" s="66" t="s">
        <v>764</v>
      </c>
      <c r="AE407" s="90" t="s">
        <v>73</v>
      </c>
      <c r="AF407" s="88" t="str">
        <f>IF(ISNA(VLOOKUP(E407,Tableau13[[SIRET]:[Statut de la mise en relation]],6,FALSE)),"",VLOOKUP(E407,Tableau13[[SIRET]:[Statut de la mise en relation]],6,FALSE))</f>
        <v/>
      </c>
      <c r="AG407" s="88"/>
      <c r="AH407" s="40"/>
      <c r="AI407" s="40"/>
      <c r="AJ407" s="40"/>
      <c r="AK407" s="76"/>
      <c r="AL407" s="76"/>
      <c r="AM407" s="40"/>
    </row>
    <row r="408" spans="1:39" ht="16.5" customHeight="1">
      <c r="A408" s="79">
        <v>45272</v>
      </c>
      <c r="B408" s="78" t="s">
        <v>2593</v>
      </c>
      <c r="C408" s="78" t="s">
        <v>1206</v>
      </c>
      <c r="D408" s="78" t="s">
        <v>1207</v>
      </c>
      <c r="E408" s="80">
        <v>33913863800038</v>
      </c>
      <c r="F408" s="33"/>
      <c r="G408" s="81" t="s">
        <v>2594</v>
      </c>
      <c r="H408" s="82">
        <v>687966845</v>
      </c>
      <c r="I408" s="78" t="s">
        <v>1210</v>
      </c>
      <c r="J408" s="78"/>
      <c r="K408" s="33" t="s">
        <v>114</v>
      </c>
      <c r="L408" s="33"/>
      <c r="M408" s="41" t="s">
        <v>1132</v>
      </c>
      <c r="N408" s="42" t="str">
        <f>MID(J408,12,8)</f>
        <v/>
      </c>
      <c r="O408" s="62" t="str">
        <f>IF(ISERROR(MID(J408,24+FIND("impact environnemental:",J408,1),3)),"",MID(J408,24+FIND("impact environnemental:",J408,1),3))</f>
        <v/>
      </c>
      <c r="P408" s="62" t="str">
        <f>IF(ISERROR(MID(J408,25+FIND("performance énergétique:",J408,1),3)),"",MID(J408,25+FIND("performance énergétique:",J408,1),3))</f>
        <v/>
      </c>
      <c r="Q408" s="62" t="str">
        <f>IF(ISERROR(MID(J408,20+FIND("consommation d'eau:",J408,1),3)),"",MID(J408,20+FIND("consommation d'eau:",J408,1),3))</f>
        <v/>
      </c>
      <c r="R408" s="62" t="str">
        <f>IF(ISERROR(MID(J408,22+FIND("rénover mon bâtiment:",J408,1),3)),"",MID(J408,22+FIND("rénover mon bâtiment:",J408,1),3))</f>
        <v/>
      </c>
      <c r="S408" s="62" t="str">
        <f>IF(ISERROR(MID(J408,21+FIND("la mobilité durable:",J408,1),3)),"",MID(J408,21+FIND("la mobilité durable:",J408,1),3))</f>
        <v/>
      </c>
      <c r="T408" s="62" t="str">
        <f>IF(ISERROR(MID(J408,21+FIND("gestion des déchets:",J408,1),3)),"",MID(J408,21+FIND("gestion des déchets:",J408,1),3))</f>
        <v/>
      </c>
      <c r="U408" s="62" t="str">
        <f>IF(ISERROR(MID(J408,17+FIND("l'écoconception:",J408,1),3)),"",MID(J408,17+FIND("l'écoconception:",J408,1),3))</f>
        <v/>
      </c>
      <c r="V408" s="62" t="str">
        <f>IF(ISERROR(MID(J408,20+FIND("former ou recruter:",J408,1),3)),"",MID(J408,20+FIND("former ou recruter:",J408,1),3))</f>
        <v/>
      </c>
      <c r="W408" s="93"/>
      <c r="X408" s="75"/>
      <c r="Y408" s="75"/>
      <c r="Z408" s="75"/>
      <c r="AA408" s="75"/>
      <c r="AB408" s="75"/>
      <c r="AC408" s="40"/>
      <c r="AD408" s="72" t="s">
        <v>1133</v>
      </c>
      <c r="AE408" s="90" t="s">
        <v>73</v>
      </c>
      <c r="AF408" s="88" t="str">
        <f>IF(ISNA(VLOOKUP(E408,Tableau13[[SIRET]:[Statut de la mise en relation]],6,FALSE)),"",VLOOKUP(E408,Tableau13[[SIRET]:[Statut de la mise en relation]],6,FALSE))</f>
        <v/>
      </c>
      <c r="AG408" s="90"/>
      <c r="AH408" s="40"/>
      <c r="AI408" s="40"/>
      <c r="AJ408" s="40"/>
      <c r="AK408" s="76"/>
      <c r="AL408" s="76"/>
      <c r="AM408" s="40"/>
    </row>
    <row r="409" spans="1:39" ht="16.5" customHeight="1">
      <c r="A409" s="79">
        <v>45272</v>
      </c>
      <c r="B409" s="78" t="s">
        <v>2595</v>
      </c>
      <c r="C409" s="78" t="s">
        <v>2596</v>
      </c>
      <c r="D409" s="78" t="s">
        <v>2597</v>
      </c>
      <c r="E409" s="80">
        <v>57850368200010</v>
      </c>
      <c r="F409" s="33"/>
      <c r="G409" s="81" t="s">
        <v>2598</v>
      </c>
      <c r="H409" s="82">
        <v>3889600515</v>
      </c>
      <c r="I409" s="78" t="s">
        <v>1943</v>
      </c>
      <c r="J409" s="78" t="s">
        <v>2599</v>
      </c>
      <c r="K409" s="33" t="s">
        <v>114</v>
      </c>
      <c r="L409" s="33"/>
      <c r="M409" s="41" t="s">
        <v>1132</v>
      </c>
      <c r="N409" s="42" t="str">
        <f>MID(J409,12,8)</f>
        <v xml:space="preserve">precise </v>
      </c>
      <c r="O409" s="62" t="str">
        <f>IF(ISERROR(MID(J409,24+FIND("impact environnemental:",J409,1),3)),"",MID(J409,24+FIND("impact environnemental:",J409,1),3))</f>
        <v>non</v>
      </c>
      <c r="P409" s="62" t="str">
        <f>IF(ISERROR(MID(J409,25+FIND("performance énergétique:",J409,1),3)),"",MID(J409,25+FIND("performance énergétique:",J409,1),3))</f>
        <v>oui</v>
      </c>
      <c r="Q409" s="62" t="str">
        <f>IF(ISERROR(MID(J409,20+FIND("consommation d'eau:",J409,1),3)),"",MID(J409,20+FIND("consommation d'eau:",J409,1),3))</f>
        <v>non</v>
      </c>
      <c r="R409" s="62" t="str">
        <f>IF(ISERROR(MID(J409,22+FIND("rénover mon bâtiment:",J409,1),3)),"",MID(J409,22+FIND("rénover mon bâtiment:",J409,1),3))</f>
        <v>non</v>
      </c>
      <c r="S409" s="62" t="str">
        <f>IF(ISERROR(MID(J409,21+FIND("la mobilité durable:",J409,1),3)),"",MID(J409,21+FIND("la mobilité durable:",J409,1),3))</f>
        <v>non</v>
      </c>
      <c r="T409" s="62" t="str">
        <f>IF(ISERROR(MID(J409,21+FIND("gestion des déchets:",J409,1),3)),"",MID(J409,21+FIND("gestion des déchets:",J409,1),3))</f>
        <v>non</v>
      </c>
      <c r="U409" s="62" t="str">
        <f>IF(ISERROR(MID(J409,17+FIND("l'écoconception:",J409,1),3)),"",MID(J409,17+FIND("l'écoconception:",J409,1),3))</f>
        <v>non</v>
      </c>
      <c r="V409" s="62" t="str">
        <f>IF(ISERROR(MID(J409,20+FIND("former ou recruter:",J409,1),3)),"",MID(J409,20+FIND("former ou recruter:",J409,1),3))</f>
        <v>non</v>
      </c>
      <c r="W409" s="93"/>
      <c r="X409" s="75"/>
      <c r="Y409" s="75"/>
      <c r="Z409" s="75"/>
      <c r="AA409" s="75"/>
      <c r="AB409" s="75"/>
      <c r="AC409" s="40"/>
      <c r="AD409" s="72" t="s">
        <v>1133</v>
      </c>
      <c r="AE409" s="90" t="s">
        <v>73</v>
      </c>
      <c r="AF409" s="88" t="str">
        <f>IF(ISNA(VLOOKUP(E409,Tableau13[[SIRET]:[Statut de la mise en relation]],6,FALSE)),"",VLOOKUP(E409,Tableau13[[SIRET]:[Statut de la mise en relation]],6,FALSE))</f>
        <v/>
      </c>
      <c r="AG409" s="90"/>
      <c r="AH409" s="40"/>
      <c r="AI409" s="40"/>
      <c r="AJ409" s="40"/>
      <c r="AK409" s="76"/>
      <c r="AL409" s="76"/>
      <c r="AM409" s="40"/>
    </row>
    <row r="410" spans="1:39" ht="16.5" customHeight="1">
      <c r="A410" s="79">
        <v>45272</v>
      </c>
      <c r="B410" s="78" t="s">
        <v>2600</v>
      </c>
      <c r="C410" s="78" t="s">
        <v>2601</v>
      </c>
      <c r="D410" s="78" t="s">
        <v>2602</v>
      </c>
      <c r="E410" s="80"/>
      <c r="F410" s="33"/>
      <c r="G410" s="81" t="s">
        <v>2603</v>
      </c>
      <c r="H410" s="82">
        <v>677762619</v>
      </c>
      <c r="I410" s="78" t="s">
        <v>2604</v>
      </c>
      <c r="J410" s="78"/>
      <c r="K410" s="33" t="s">
        <v>114</v>
      </c>
      <c r="L410" s="33"/>
      <c r="M410" s="41" t="s">
        <v>1132</v>
      </c>
      <c r="N410" s="42" t="str">
        <f>MID(J410,12,8)</f>
        <v/>
      </c>
      <c r="O410" s="62" t="str">
        <f>IF(ISERROR(MID(J410,24+FIND("impact environnemental:",J410,1),3)),"",MID(J410,24+FIND("impact environnemental:",J410,1),3))</f>
        <v/>
      </c>
      <c r="P410" s="62" t="str">
        <f>IF(ISERROR(MID(J410,25+FIND("performance énergétique:",J410,1),3)),"",MID(J410,25+FIND("performance énergétique:",J410,1),3))</f>
        <v/>
      </c>
      <c r="Q410" s="62" t="str">
        <f>IF(ISERROR(MID(J410,20+FIND("consommation d'eau:",J410,1),3)),"",MID(J410,20+FIND("consommation d'eau:",J410,1),3))</f>
        <v/>
      </c>
      <c r="R410" s="62" t="str">
        <f>IF(ISERROR(MID(J410,22+FIND("rénover mon bâtiment:",J410,1),3)),"",MID(J410,22+FIND("rénover mon bâtiment:",J410,1),3))</f>
        <v/>
      </c>
      <c r="S410" s="62" t="str">
        <f>IF(ISERROR(MID(J410,21+FIND("la mobilité durable:",J410,1),3)),"",MID(J410,21+FIND("la mobilité durable:",J410,1),3))</f>
        <v/>
      </c>
      <c r="T410" s="62" t="str">
        <f>IF(ISERROR(MID(J410,21+FIND("gestion des déchets:",J410,1),3)),"",MID(J410,21+FIND("gestion des déchets:",J410,1),3))</f>
        <v/>
      </c>
      <c r="U410" s="62" t="str">
        <f>IF(ISERROR(MID(J410,17+FIND("l'écoconception:",J410,1),3)),"",MID(J410,17+FIND("l'écoconception:",J410,1),3))</f>
        <v/>
      </c>
      <c r="V410" s="62" t="str">
        <f>IF(ISERROR(MID(J410,20+FIND("former ou recruter:",J410,1),3)),"",MID(J410,20+FIND("former ou recruter:",J410,1),3))</f>
        <v/>
      </c>
      <c r="W410" s="93"/>
      <c r="X410" s="75"/>
      <c r="Y410" s="75"/>
      <c r="Z410" s="75"/>
      <c r="AA410" s="75"/>
      <c r="AB410" s="75"/>
      <c r="AC410" s="40"/>
      <c r="AD410" s="72" t="s">
        <v>1133</v>
      </c>
      <c r="AE410" s="90" t="s">
        <v>73</v>
      </c>
      <c r="AF410" s="88" t="str">
        <f>IF(ISNA(VLOOKUP(E410,Tableau13[[SIRET]:[Statut de la mise en relation]],6,FALSE)),"",VLOOKUP(E410,Tableau13[[SIRET]:[Statut de la mise en relation]],6,FALSE))</f>
        <v/>
      </c>
      <c r="AG410" s="90"/>
      <c r="AH410" s="40"/>
      <c r="AI410" s="40"/>
      <c r="AJ410" s="40"/>
      <c r="AK410" s="76"/>
      <c r="AL410" s="76"/>
      <c r="AM410" s="40"/>
    </row>
    <row r="411" spans="1:39" ht="16.5" customHeight="1">
      <c r="A411" s="30">
        <v>45272</v>
      </c>
      <c r="B411" s="31" t="s">
        <v>2605</v>
      </c>
      <c r="C411" s="31" t="s">
        <v>2606</v>
      </c>
      <c r="D411" s="31" t="s">
        <v>1333</v>
      </c>
      <c r="E411" s="32">
        <v>51834647300011</v>
      </c>
      <c r="F411" s="33" t="s">
        <v>2607</v>
      </c>
      <c r="G411" s="50" t="s">
        <v>2608</v>
      </c>
      <c r="H411" s="35">
        <v>262692878748</v>
      </c>
      <c r="I411" s="31" t="s">
        <v>1224</v>
      </c>
      <c r="J411" s="31" t="s">
        <v>2609</v>
      </c>
      <c r="K411" s="33" t="s">
        <v>433</v>
      </c>
      <c r="L411" s="33"/>
      <c r="M411" s="75" t="s">
        <v>701</v>
      </c>
      <c r="N411" s="42" t="str">
        <f>MID(J411,12,8)</f>
        <v xml:space="preserve">unknown </v>
      </c>
      <c r="O411" s="62" t="str">
        <f>IF(ISERROR(MID(J411,24+FIND("impact environnemental:",J411,1),3)),"",MID(J411,24+FIND("impact environnemental:",J411,1),3))</f>
        <v>non</v>
      </c>
      <c r="P411" s="62" t="str">
        <f>IF(ISERROR(MID(J411,25+FIND("performance énergétique:",J411,1),3)),"",MID(J411,25+FIND("performance énergétique:",J411,1),3))</f>
        <v>non</v>
      </c>
      <c r="Q411" s="62" t="str">
        <f>IF(ISERROR(MID(J411,20+FIND("consommation d'eau:",J411,1),3)),"",MID(J411,20+FIND("consommation d'eau:",J411,1),3))</f>
        <v>non</v>
      </c>
      <c r="R411" s="62" t="str">
        <f>IF(ISERROR(MID(J411,22+FIND("rénover mon bâtiment:",J411,1),3)),"",MID(J411,22+FIND("rénover mon bâtiment:",J411,1),3))</f>
        <v/>
      </c>
      <c r="S411" s="62" t="str">
        <f>IF(ISERROR(MID(J411,21+FIND("la mobilité durable:",J411,1),3)),"",MID(J411,21+FIND("la mobilité durable:",J411,1),3))</f>
        <v/>
      </c>
      <c r="T411" s="62" t="str">
        <f>IF(ISERROR(MID(J411,21+FIND("gestion des déchets:",J411,1),3)),"",MID(J411,21+FIND("gestion des déchets:",J411,1),3))</f>
        <v>non</v>
      </c>
      <c r="U411" s="62" t="str">
        <f>IF(ISERROR(MID(J411,17+FIND("l'écoconception:",J411,1),3)),"",MID(J411,17+FIND("l'écoconception:",J411,1),3))</f>
        <v>non</v>
      </c>
      <c r="V411" s="62" t="str">
        <f>IF(ISERROR(MID(J411,20+FIND("former ou recruter:",J411,1),3)),"",MID(J411,20+FIND("former ou recruter:",J411,1),3))</f>
        <v/>
      </c>
      <c r="W411" s="63"/>
      <c r="X411" s="75"/>
      <c r="Y411" s="75"/>
      <c r="Z411" s="41" t="s">
        <v>1491</v>
      </c>
      <c r="AA411" s="41" t="s">
        <v>1226</v>
      </c>
      <c r="AB411" s="41"/>
      <c r="AC411" s="43">
        <v>45272</v>
      </c>
      <c r="AD411" s="72" t="s">
        <v>1001</v>
      </c>
      <c r="AE411" s="90" t="s">
        <v>73</v>
      </c>
      <c r="AF411" s="88" t="str">
        <f>IF(ISNA(VLOOKUP(E411,Tableau13[[SIRET]:[Statut de la mise en relation]],6,FALSE)),"",VLOOKUP(E411,Tableau13[[SIRET]:[Statut de la mise en relation]],6,FALSE))</f>
        <v>Refusé</v>
      </c>
      <c r="AG411" s="88"/>
      <c r="AH411" s="40" t="s">
        <v>1227</v>
      </c>
      <c r="AI411" s="40"/>
      <c r="AJ411" s="40"/>
      <c r="AK411" s="76"/>
      <c r="AL411" s="76"/>
      <c r="AM411" s="40"/>
    </row>
    <row r="412" spans="1:39" ht="16.5" customHeight="1">
      <c r="A412" s="79">
        <v>45272</v>
      </c>
      <c r="B412" s="78" t="s">
        <v>2610</v>
      </c>
      <c r="C412" s="78" t="s">
        <v>2611</v>
      </c>
      <c r="D412" s="78" t="s">
        <v>2612</v>
      </c>
      <c r="E412" s="80">
        <v>45267450000015</v>
      </c>
      <c r="F412" s="33" t="s">
        <v>2613</v>
      </c>
      <c r="G412" s="81" t="s">
        <v>2614</v>
      </c>
      <c r="H412" s="82">
        <v>601090639</v>
      </c>
      <c r="I412" s="78" t="s">
        <v>1224</v>
      </c>
      <c r="J412" s="78" t="s">
        <v>2615</v>
      </c>
      <c r="K412" s="33" t="s">
        <v>433</v>
      </c>
      <c r="L412" s="33"/>
      <c r="M412" s="75" t="s">
        <v>701</v>
      </c>
      <c r="N412" s="42" t="str">
        <f>MID(J412,12,8)</f>
        <v xml:space="preserve">unknown </v>
      </c>
      <c r="O412" s="62" t="str">
        <f>IF(ISERROR(MID(J412,24+FIND("impact environnemental:",J412,1),3)),"",MID(J412,24+FIND("impact environnemental:",J412,1),3))</f>
        <v>oui</v>
      </c>
      <c r="P412" s="62" t="str">
        <f>IF(ISERROR(MID(J412,25+FIND("performance énergétique:",J412,1),3)),"",MID(J412,25+FIND("performance énergétique:",J412,1),3))</f>
        <v>oui</v>
      </c>
      <c r="Q412" s="62" t="str">
        <f>IF(ISERROR(MID(J412,20+FIND("consommation d'eau:",J412,1),3)),"",MID(J412,20+FIND("consommation d'eau:",J412,1),3))</f>
        <v>oui</v>
      </c>
      <c r="R412" s="62" t="str">
        <f>IF(ISERROR(MID(J412,22+FIND("rénover mon bâtiment:",J412,1),3)),"",MID(J412,22+FIND("rénover mon bâtiment:",J412,1),3))</f>
        <v/>
      </c>
      <c r="S412" s="62" t="str">
        <f>IF(ISERROR(MID(J412,21+FIND("la mobilité durable:",J412,1),3)),"",MID(J412,21+FIND("la mobilité durable:",J412,1),3))</f>
        <v/>
      </c>
      <c r="T412" s="62" t="str">
        <f>IF(ISERROR(MID(J412,21+FIND("gestion des déchets:",J412,1),3)),"",MID(J412,21+FIND("gestion des déchets:",J412,1),3))</f>
        <v>oui</v>
      </c>
      <c r="U412" s="62" t="str">
        <f>IF(ISERROR(MID(J412,17+FIND("l'écoconception:",J412,1),3)),"",MID(J412,17+FIND("l'écoconception:",J412,1),3))</f>
        <v>oui</v>
      </c>
      <c r="V412" s="62" t="str">
        <f>IF(ISERROR(MID(J412,20+FIND("former ou recruter:",J412,1),3)),"",MID(J412,20+FIND("former ou recruter:",J412,1),3))</f>
        <v/>
      </c>
      <c r="W412" s="63"/>
      <c r="X412" s="75"/>
      <c r="Y412" s="75"/>
      <c r="Z412" s="41" t="s">
        <v>1491</v>
      </c>
      <c r="AA412" s="41" t="s">
        <v>1226</v>
      </c>
      <c r="AB412" s="41"/>
      <c r="AC412" s="43">
        <v>45272</v>
      </c>
      <c r="AD412" s="72" t="s">
        <v>1001</v>
      </c>
      <c r="AE412" s="90" t="s">
        <v>73</v>
      </c>
      <c r="AF412" s="88" t="str">
        <f>IF(ISNA(VLOOKUP(E412,Tableau13[[SIRET]:[Statut de la mise en relation]],6,FALSE)),"",VLOOKUP(E412,Tableau13[[SIRET]:[Statut de la mise en relation]],6,FALSE))</f>
        <v>Refusé</v>
      </c>
      <c r="AG412" s="88"/>
      <c r="AH412" s="40" t="s">
        <v>1227</v>
      </c>
      <c r="AI412" s="40"/>
      <c r="AJ412" s="40"/>
      <c r="AK412" s="76"/>
      <c r="AL412" s="76"/>
      <c r="AM412" s="40"/>
    </row>
    <row r="413" spans="1:39" ht="16.5" customHeight="1">
      <c r="A413" s="30">
        <v>45273</v>
      </c>
      <c r="B413" s="31" t="s">
        <v>2616</v>
      </c>
      <c r="C413" s="31" t="s">
        <v>2617</v>
      </c>
      <c r="D413" s="31" t="s">
        <v>1120</v>
      </c>
      <c r="E413" s="32">
        <v>50922298000021</v>
      </c>
      <c r="F413" s="33" t="s">
        <v>2618</v>
      </c>
      <c r="G413" s="50" t="s">
        <v>2619</v>
      </c>
      <c r="H413" s="35">
        <v>490653425</v>
      </c>
      <c r="I413" s="31" t="s">
        <v>450</v>
      </c>
      <c r="J413" s="31" t="s">
        <v>2620</v>
      </c>
      <c r="K413" s="33" t="s">
        <v>433</v>
      </c>
      <c r="L413" s="33"/>
      <c r="M413" s="75" t="s">
        <v>701</v>
      </c>
      <c r="N413" s="42" t="str">
        <f>MID(J413,12,8)</f>
        <v xml:space="preserve">unknown </v>
      </c>
      <c r="O413" s="62" t="str">
        <f>IF(ISERROR(MID(J413,24+FIND("impact environnemental:",J413,1),3)),"",MID(J413,24+FIND("impact environnemental:",J413,1),3))</f>
        <v>oui</v>
      </c>
      <c r="P413" s="62" t="str">
        <f>IF(ISERROR(MID(J413,25+FIND("performance énergétique:",J413,1),3)),"",MID(J413,25+FIND("performance énergétique:",J413,1),3))</f>
        <v>oui</v>
      </c>
      <c r="Q413" s="62" t="str">
        <f>IF(ISERROR(MID(J413,20+FIND("consommation d'eau:",J413,1),3)),"",MID(J413,20+FIND("consommation d'eau:",J413,1),3))</f>
        <v>oui</v>
      </c>
      <c r="R413" s="62" t="str">
        <f>IF(ISERROR(MID(J413,22+FIND("rénover mon bâtiment:",J413,1),3)),"",MID(J413,22+FIND("rénover mon bâtiment:",J413,1),3))</f>
        <v/>
      </c>
      <c r="S413" s="62" t="str">
        <f>IF(ISERROR(MID(J413,21+FIND("la mobilité durable:",J413,1),3)),"",MID(J413,21+FIND("la mobilité durable:",J413,1),3))</f>
        <v/>
      </c>
      <c r="T413" s="62" t="str">
        <f>IF(ISERROR(MID(J413,21+FIND("gestion des déchets:",J413,1),3)),"",MID(J413,21+FIND("gestion des déchets:",J413,1),3))</f>
        <v>non</v>
      </c>
      <c r="U413" s="62" t="str">
        <f>IF(ISERROR(MID(J413,17+FIND("l'écoconception:",J413,1),3)),"",MID(J413,17+FIND("l'écoconception:",J413,1),3))</f>
        <v>oui</v>
      </c>
      <c r="V413" s="62" t="str">
        <f>IF(ISERROR(MID(J413,20+FIND("former ou recruter:",J413,1),3)),"",MID(J413,20+FIND("former ou recruter:",J413,1),3))</f>
        <v/>
      </c>
      <c r="W413" s="63"/>
      <c r="X413" s="75"/>
      <c r="Y413" s="75"/>
      <c r="Z413" s="75" t="s">
        <v>1491</v>
      </c>
      <c r="AA413" s="75"/>
      <c r="AB413" s="75"/>
      <c r="AC413" s="77">
        <v>45278</v>
      </c>
      <c r="AD413" s="72" t="s">
        <v>1001</v>
      </c>
      <c r="AE413" s="90" t="s">
        <v>73</v>
      </c>
      <c r="AF413" s="88" t="str">
        <f>IF(ISNA(VLOOKUP(E413,Tableau13[[SIRET]:[Statut de la mise en relation]],6,FALSE)),"",VLOOKUP(E413,Tableau13[[SIRET]:[Statut de la mise en relation]],6,FALSE))</f>
        <v/>
      </c>
      <c r="AG413" s="88"/>
      <c r="AH413" s="40"/>
      <c r="AI413" s="40"/>
      <c r="AJ413" s="40"/>
      <c r="AK413" s="76"/>
      <c r="AL413" s="76"/>
      <c r="AM413" s="40"/>
    </row>
    <row r="414" spans="1:39" ht="16.5" customHeight="1">
      <c r="A414" s="30">
        <v>45273</v>
      </c>
      <c r="B414" s="31" t="s">
        <v>2621</v>
      </c>
      <c r="C414" s="31" t="s">
        <v>2622</v>
      </c>
      <c r="D414" s="31" t="s">
        <v>2623</v>
      </c>
      <c r="E414" s="32">
        <v>51203116200021</v>
      </c>
      <c r="F414" s="33" t="s">
        <v>2624</v>
      </c>
      <c r="G414" s="50" t="s">
        <v>2625</v>
      </c>
      <c r="H414" s="35">
        <v>665377837</v>
      </c>
      <c r="I414" s="31" t="s">
        <v>552</v>
      </c>
      <c r="J414" s="31" t="s">
        <v>2626</v>
      </c>
      <c r="K414" s="33" t="s">
        <v>433</v>
      </c>
      <c r="L414" s="33"/>
      <c r="M414" s="75" t="s">
        <v>701</v>
      </c>
      <c r="N414" s="42" t="str">
        <f>MID(J414,12,8)</f>
        <v xml:space="preserve">unknown </v>
      </c>
      <c r="O414" s="62" t="str">
        <f>IF(ISERROR(MID(J414,24+FIND("impact environnemental:",J414,1),3)),"",MID(J414,24+FIND("impact environnemental:",J414,1),3))</f>
        <v>oui</v>
      </c>
      <c r="P414" s="62" t="str">
        <f>IF(ISERROR(MID(J414,25+FIND("performance énergétique:",J414,1),3)),"",MID(J414,25+FIND("performance énergétique:",J414,1),3))</f>
        <v>oui</v>
      </c>
      <c r="Q414" s="62" t="str">
        <f>IF(ISERROR(MID(J414,20+FIND("consommation d'eau:",J414,1),3)),"",MID(J414,20+FIND("consommation d'eau:",J414,1),3))</f>
        <v>oui</v>
      </c>
      <c r="R414" s="62" t="str">
        <f>IF(ISERROR(MID(J414,22+FIND("rénover mon bâtiment:",J414,1),3)),"",MID(J414,22+FIND("rénover mon bâtiment:",J414,1),3))</f>
        <v/>
      </c>
      <c r="S414" s="62" t="str">
        <f>IF(ISERROR(MID(J414,21+FIND("la mobilité durable:",J414,1),3)),"",MID(J414,21+FIND("la mobilité durable:",J414,1),3))</f>
        <v/>
      </c>
      <c r="T414" s="62" t="str">
        <f>IF(ISERROR(MID(J414,21+FIND("gestion des déchets:",J414,1),3)),"",MID(J414,21+FIND("gestion des déchets:",J414,1),3))</f>
        <v>non</v>
      </c>
      <c r="U414" s="62" t="str">
        <f>IF(ISERROR(MID(J414,17+FIND("l'écoconception:",J414,1),3)),"",MID(J414,17+FIND("l'écoconception:",J414,1),3))</f>
        <v>oui</v>
      </c>
      <c r="V414" s="62" t="str">
        <f>IF(ISERROR(MID(J414,20+FIND("former ou recruter:",J414,1),3)),"",MID(J414,20+FIND("former ou recruter:",J414,1),3))</f>
        <v/>
      </c>
      <c r="W414" s="63"/>
      <c r="X414" s="75"/>
      <c r="Y414" s="75"/>
      <c r="Z414" s="75"/>
      <c r="AA414" s="75"/>
      <c r="AB414" s="75"/>
      <c r="AC414" s="77">
        <v>45279</v>
      </c>
      <c r="AD414" s="83" t="s">
        <v>2627</v>
      </c>
      <c r="AE414" s="90" t="s">
        <v>73</v>
      </c>
      <c r="AF414" s="88" t="str">
        <f>IF(ISNA(VLOOKUP(E414,Tableau13[[SIRET]:[Statut de la mise en relation]],6,FALSE)),"",VLOOKUP(E414,Tableau13[[SIRET]:[Statut de la mise en relation]],6,FALSE))</f>
        <v/>
      </c>
      <c r="AG414" s="90"/>
      <c r="AH414" s="40"/>
      <c r="AI414" s="40"/>
      <c r="AJ414" s="40"/>
      <c r="AK414" s="76"/>
      <c r="AL414" s="76"/>
      <c r="AM414" s="40"/>
    </row>
    <row r="415" spans="1:39" ht="16.5" customHeight="1">
      <c r="A415" s="30">
        <v>45273</v>
      </c>
      <c r="B415" s="31" t="s">
        <v>2628</v>
      </c>
      <c r="C415" s="31" t="s">
        <v>2629</v>
      </c>
      <c r="D415" s="31" t="s">
        <v>2630</v>
      </c>
      <c r="E415" s="32">
        <v>89135947300016</v>
      </c>
      <c r="F415" s="33"/>
      <c r="G415" s="50" t="s">
        <v>2631</v>
      </c>
      <c r="H415" s="35">
        <v>629154756</v>
      </c>
      <c r="I415" s="31" t="s">
        <v>552</v>
      </c>
      <c r="J415" s="31" t="s">
        <v>2632</v>
      </c>
      <c r="K415" s="33" t="s">
        <v>433</v>
      </c>
      <c r="L415" s="33"/>
      <c r="M415" s="75" t="s">
        <v>701</v>
      </c>
      <c r="N415" s="42" t="str">
        <f>MID(J415,12,8)</f>
        <v xml:space="preserve">precise </v>
      </c>
      <c r="O415" s="62" t="str">
        <f>IF(ISERROR(MID(J415,24+FIND("impact environnemental:",J415,1),3)),"",MID(J415,24+FIND("impact environnemental:",J415,1),3))</f>
        <v>non</v>
      </c>
      <c r="P415" s="62" t="str">
        <f>IF(ISERROR(MID(J415,25+FIND("performance énergétique:",J415,1),3)),"",MID(J415,25+FIND("performance énergétique:",J415,1),3))</f>
        <v>non</v>
      </c>
      <c r="Q415" s="62" t="str">
        <f>IF(ISERROR(MID(J415,20+FIND("consommation d'eau:",J415,1),3)),"",MID(J415,20+FIND("consommation d'eau:",J415,1),3))</f>
        <v>non</v>
      </c>
      <c r="R415" s="62" t="str">
        <f>IF(ISERROR(MID(J415,22+FIND("rénover mon bâtiment:",J415,1),3)),"",MID(J415,22+FIND("rénover mon bâtiment:",J415,1),3))</f>
        <v>non</v>
      </c>
      <c r="S415" s="62" t="str">
        <f>IF(ISERROR(MID(J415,21+FIND("la mobilité durable:",J415,1),3)),"",MID(J415,21+FIND("la mobilité durable:",J415,1),3))</f>
        <v>oui</v>
      </c>
      <c r="T415" s="62" t="str">
        <f>IF(ISERROR(MID(J415,21+FIND("gestion des déchets:",J415,1),3)),"",MID(J415,21+FIND("gestion des déchets:",J415,1),3))</f>
        <v>non</v>
      </c>
      <c r="U415" s="62" t="str">
        <f>IF(ISERROR(MID(J415,17+FIND("l'écoconception:",J415,1),3)),"",MID(J415,17+FIND("l'écoconception:",J415,1),3))</f>
        <v>non</v>
      </c>
      <c r="V415" s="62" t="str">
        <f>IF(ISERROR(MID(J415,20+FIND("former ou recruter:",J415,1),3)),"",MID(J415,20+FIND("former ou recruter:",J415,1),3))</f>
        <v>non</v>
      </c>
      <c r="W415" s="63"/>
      <c r="X415" s="75"/>
      <c r="Y415" s="75"/>
      <c r="Z415" s="75"/>
      <c r="AA415" s="75"/>
      <c r="AB415" s="75"/>
      <c r="AC415" s="77">
        <v>45279</v>
      </c>
      <c r="AD415" s="104" t="s">
        <v>2627</v>
      </c>
      <c r="AE415" s="90" t="s">
        <v>73</v>
      </c>
      <c r="AF415" s="88" t="str">
        <f>IF(ISNA(VLOOKUP(E415,Tableau13[[SIRET]:[Statut de la mise en relation]],6,FALSE)),"",VLOOKUP(E415,Tableau13[[SIRET]:[Statut de la mise en relation]],6,FALSE))</f>
        <v/>
      </c>
      <c r="AG415" s="90"/>
      <c r="AH415" s="40"/>
      <c r="AI415" s="40"/>
      <c r="AJ415" s="40"/>
      <c r="AK415" s="76"/>
      <c r="AL415" s="76"/>
      <c r="AM415" s="40"/>
    </row>
    <row r="416" spans="1:39" ht="16.5" customHeight="1">
      <c r="A416" s="30">
        <v>45273</v>
      </c>
      <c r="B416" s="31" t="s">
        <v>2633</v>
      </c>
      <c r="C416" s="31" t="s">
        <v>2634</v>
      </c>
      <c r="D416" s="31" t="s">
        <v>972</v>
      </c>
      <c r="E416" s="32">
        <v>50785120200014</v>
      </c>
      <c r="F416" s="33"/>
      <c r="G416" s="50" t="s">
        <v>2635</v>
      </c>
      <c r="H416" s="35">
        <v>689573691</v>
      </c>
      <c r="I416" s="31" t="s">
        <v>552</v>
      </c>
      <c r="J416" s="31" t="s">
        <v>2636</v>
      </c>
      <c r="K416" s="33" t="s">
        <v>433</v>
      </c>
      <c r="L416" s="33"/>
      <c r="M416" s="75" t="s">
        <v>701</v>
      </c>
      <c r="N416" s="42" t="str">
        <f>MID(J416,12,8)</f>
        <v xml:space="preserve">unknown </v>
      </c>
      <c r="O416" s="62" t="str">
        <f>IF(ISERROR(MID(J416,24+FIND("impact environnemental:",J416,1),3)),"",MID(J416,24+FIND("impact environnemental:",J416,1),3))</f>
        <v>oui</v>
      </c>
      <c r="P416" s="62" t="str">
        <f>IF(ISERROR(MID(J416,25+FIND("performance énergétique:",J416,1),3)),"",MID(J416,25+FIND("performance énergétique:",J416,1),3))</f>
        <v>non</v>
      </c>
      <c r="Q416" s="62" t="str">
        <f>IF(ISERROR(MID(J416,20+FIND("consommation d'eau:",J416,1),3)),"",MID(J416,20+FIND("consommation d'eau:",J416,1),3))</f>
        <v>oui</v>
      </c>
      <c r="R416" s="62" t="str">
        <f>IF(ISERROR(MID(J416,22+FIND("rénover mon bâtiment:",J416,1),3)),"",MID(J416,22+FIND("rénover mon bâtiment:",J416,1),3))</f>
        <v/>
      </c>
      <c r="S416" s="62" t="str">
        <f>IF(ISERROR(MID(J416,21+FIND("la mobilité durable:",J416,1),3)),"",MID(J416,21+FIND("la mobilité durable:",J416,1),3))</f>
        <v/>
      </c>
      <c r="T416" s="62" t="str">
        <f>IF(ISERROR(MID(J416,21+FIND("gestion des déchets:",J416,1),3)),"",MID(J416,21+FIND("gestion des déchets:",J416,1),3))</f>
        <v>oui</v>
      </c>
      <c r="U416" s="62" t="str">
        <f>IF(ISERROR(MID(J416,17+FIND("l'écoconception:",J416,1),3)),"",MID(J416,17+FIND("l'écoconception:",J416,1),3))</f>
        <v>oui</v>
      </c>
      <c r="V416" s="62" t="str">
        <f>IF(ISERROR(MID(J416,20+FIND("former ou recruter:",J416,1),3)),"",MID(J416,20+FIND("former ou recruter:",J416,1),3))</f>
        <v/>
      </c>
      <c r="W416" s="63"/>
      <c r="X416" s="75"/>
      <c r="Y416" s="75"/>
      <c r="Z416" s="75"/>
      <c r="AA416" s="75"/>
      <c r="AB416" s="75"/>
      <c r="AC416" s="77">
        <v>45279</v>
      </c>
      <c r="AD416" s="83" t="s">
        <v>2627</v>
      </c>
      <c r="AE416" s="90" t="s">
        <v>73</v>
      </c>
      <c r="AF416" s="88" t="str">
        <f>IF(ISNA(VLOOKUP(E416,Tableau13[[SIRET]:[Statut de la mise en relation]],6,FALSE)),"",VLOOKUP(E416,Tableau13[[SIRET]:[Statut de la mise en relation]],6,FALSE))</f>
        <v/>
      </c>
      <c r="AG416" s="90"/>
      <c r="AH416" s="40"/>
      <c r="AI416" s="40"/>
      <c r="AJ416" s="40"/>
      <c r="AK416" s="76"/>
      <c r="AL416" s="76"/>
      <c r="AM416" s="40"/>
    </row>
    <row r="417" spans="1:39" ht="16.5" customHeight="1">
      <c r="A417" s="79">
        <v>45273</v>
      </c>
      <c r="B417" s="78" t="s">
        <v>2637</v>
      </c>
      <c r="C417" s="78" t="s">
        <v>2638</v>
      </c>
      <c r="D417" s="78" t="s">
        <v>2639</v>
      </c>
      <c r="E417" s="80">
        <v>97786371100015</v>
      </c>
      <c r="F417" s="40" t="s">
        <v>2640</v>
      </c>
      <c r="G417" s="81" t="s">
        <v>2641</v>
      </c>
      <c r="H417" s="82">
        <v>601965340</v>
      </c>
      <c r="I417" s="78" t="s">
        <v>431</v>
      </c>
      <c r="J417" s="78" t="s">
        <v>2642</v>
      </c>
      <c r="K417" s="33" t="s">
        <v>433</v>
      </c>
      <c r="L417" s="33"/>
      <c r="M417" s="75" t="s">
        <v>701</v>
      </c>
      <c r="N417" s="42" t="str">
        <f>MID(J417,12,8)</f>
        <v xml:space="preserve">unknown </v>
      </c>
      <c r="O417" s="62" t="str">
        <f>IF(ISERROR(MID(J417,24+FIND("impact environnemental:",J417,1),3)),"",MID(J417,24+FIND("impact environnemental:",J417,1),3))</f>
        <v>oui</v>
      </c>
      <c r="P417" s="62" t="str">
        <f>IF(ISERROR(MID(J417,25+FIND("performance énergétique:",J417,1),3)),"",MID(J417,25+FIND("performance énergétique:",J417,1),3))</f>
        <v>oui</v>
      </c>
      <c r="Q417" s="62" t="str">
        <f>IF(ISERROR(MID(J417,20+FIND("consommation d'eau:",J417,1),3)),"",MID(J417,20+FIND("consommation d'eau:",J417,1),3))</f>
        <v>oui</v>
      </c>
      <c r="R417" s="62" t="str">
        <f>IF(ISERROR(MID(J417,22+FIND("rénover mon bâtiment:",J417,1),3)),"",MID(J417,22+FIND("rénover mon bâtiment:",J417,1),3))</f>
        <v/>
      </c>
      <c r="S417" s="62" t="str">
        <f>IF(ISERROR(MID(J417,21+FIND("la mobilité durable:",J417,1),3)),"",MID(J417,21+FIND("la mobilité durable:",J417,1),3))</f>
        <v/>
      </c>
      <c r="T417" s="62" t="str">
        <f>IF(ISERROR(MID(J417,21+FIND("gestion des déchets:",J417,1),3)),"",MID(J417,21+FIND("gestion des déchets:",J417,1),3))</f>
        <v>oui</v>
      </c>
      <c r="U417" s="62" t="str">
        <f>IF(ISERROR(MID(J417,17+FIND("l'écoconception:",J417,1),3)),"",MID(J417,17+FIND("l'écoconception:",J417,1),3))</f>
        <v>oui</v>
      </c>
      <c r="V417" s="62" t="str">
        <f>IF(ISERROR(MID(J417,20+FIND("former ou recruter:",J417,1),3)),"",MID(J417,20+FIND("former ou recruter:",J417,1),3))</f>
        <v/>
      </c>
      <c r="W417" s="63"/>
      <c r="X417" s="75"/>
      <c r="Y417" s="75"/>
      <c r="Z417" s="75" t="s">
        <v>1491</v>
      </c>
      <c r="AA417" s="75"/>
      <c r="AB417" s="75"/>
      <c r="AC417" s="77">
        <v>45278</v>
      </c>
      <c r="AD417" s="72" t="s">
        <v>1001</v>
      </c>
      <c r="AE417" s="90" t="s">
        <v>73</v>
      </c>
      <c r="AF417" s="88" t="str">
        <f>IF(ISNA(VLOOKUP(E417,Tableau13[[SIRET]:[Statut de la mise en relation]],6,FALSE)),"",VLOOKUP(E417,Tableau13[[SIRET]:[Statut de la mise en relation]],6,FALSE))</f>
        <v>Aide proposée</v>
      </c>
      <c r="AG417" s="88"/>
      <c r="AH417" s="40"/>
      <c r="AI417" s="40"/>
      <c r="AJ417" s="40"/>
      <c r="AK417" s="76"/>
      <c r="AL417" s="76"/>
      <c r="AM417" s="40"/>
    </row>
    <row r="418" spans="1:39" ht="16.5" customHeight="1">
      <c r="A418" s="30">
        <v>45273</v>
      </c>
      <c r="B418" s="31" t="s">
        <v>2643</v>
      </c>
      <c r="C418" s="31" t="s">
        <v>2644</v>
      </c>
      <c r="D418" s="31" t="s">
        <v>1459</v>
      </c>
      <c r="E418" s="32">
        <v>56206220800128</v>
      </c>
      <c r="F418" s="33" t="s">
        <v>2645</v>
      </c>
      <c r="G418" s="50" t="s">
        <v>2646</v>
      </c>
      <c r="H418" s="35">
        <v>33686088548</v>
      </c>
      <c r="I418" s="31" t="s">
        <v>2647</v>
      </c>
      <c r="J418" s="31" t="s">
        <v>2648</v>
      </c>
      <c r="K418" s="33" t="s">
        <v>135</v>
      </c>
      <c r="L418" s="33"/>
      <c r="M418" s="75" t="s">
        <v>1198</v>
      </c>
      <c r="N418" s="42" t="str">
        <f>MID(J418,12,8)</f>
        <v xml:space="preserve">precise </v>
      </c>
      <c r="O418" s="62" t="str">
        <f>IF(ISERROR(MID(J418,24+FIND("impact environnemental:",J418,1),3)),"",MID(J418,24+FIND("impact environnemental:",J418,1),3))</f>
        <v>non</v>
      </c>
      <c r="P418" s="62" t="str">
        <f>IF(ISERROR(MID(J418,25+FIND("performance énergétique:",J418,1),3)),"",MID(J418,25+FIND("performance énergétique:",J418,1),3))</f>
        <v>non</v>
      </c>
      <c r="Q418" s="62" t="str">
        <f>IF(ISERROR(MID(J418,20+FIND("consommation d'eau:",J418,1),3)),"",MID(J418,20+FIND("consommation d'eau:",J418,1),3))</f>
        <v>non</v>
      </c>
      <c r="R418" s="62" t="str">
        <f>IF(ISERROR(MID(J418,22+FIND("rénover mon bâtiment:",J418,1),3)),"",MID(J418,22+FIND("rénover mon bâtiment:",J418,1),3))</f>
        <v>non</v>
      </c>
      <c r="S418" s="62" t="str">
        <f>IF(ISERROR(MID(J418,21+FIND("la mobilité durable:",J418,1),3)),"",MID(J418,21+FIND("la mobilité durable:",J418,1),3))</f>
        <v>non</v>
      </c>
      <c r="T418" s="62" t="str">
        <f>IF(ISERROR(MID(J418,21+FIND("gestion des déchets:",J418,1),3)),"",MID(J418,21+FIND("gestion des déchets:",J418,1),3))</f>
        <v>non</v>
      </c>
      <c r="U418" s="62" t="str">
        <f>IF(ISERROR(MID(J418,17+FIND("l'écoconception:",J418,1),3)),"",MID(J418,17+FIND("l'écoconception:",J418,1),3))</f>
        <v>oui</v>
      </c>
      <c r="V418" s="62" t="str">
        <f>IF(ISERROR(MID(J418,20+FIND("former ou recruter:",J418,1),3)),"",MID(J418,20+FIND("former ou recruter:",J418,1),3))</f>
        <v>non</v>
      </c>
      <c r="W418" s="63"/>
      <c r="X418" s="75"/>
      <c r="Y418" s="75"/>
      <c r="Z418" s="75"/>
      <c r="AA418" s="75"/>
      <c r="AB418" s="75"/>
      <c r="AC418" s="77">
        <v>45274</v>
      </c>
      <c r="AD418" s="66" t="s">
        <v>764</v>
      </c>
      <c r="AE418" s="90" t="s">
        <v>73</v>
      </c>
      <c r="AF418" s="88" t="str">
        <f>IF(ISNA(VLOOKUP(E418,Tableau13[[SIRET]:[Statut de la mise en relation]],6,FALSE)),"",VLOOKUP(E418,Tableau13[[SIRET]:[Statut de la mise en relation]],6,FALSE))</f>
        <v/>
      </c>
      <c r="AG418" s="88"/>
      <c r="AH418" s="40"/>
      <c r="AI418" s="40"/>
      <c r="AJ418" s="40"/>
      <c r="AK418" s="76"/>
      <c r="AL418" s="76"/>
      <c r="AM418" s="40"/>
    </row>
    <row r="419" spans="1:39" ht="16.5" customHeight="1">
      <c r="A419" s="30">
        <v>45273</v>
      </c>
      <c r="B419" s="31" t="s">
        <v>2649</v>
      </c>
      <c r="C419" s="31" t="s">
        <v>2650</v>
      </c>
      <c r="D419" s="31" t="s">
        <v>2651</v>
      </c>
      <c r="E419" s="32">
        <v>30967677300067</v>
      </c>
      <c r="F419" s="33" t="s">
        <v>2652</v>
      </c>
      <c r="G419" s="50" t="s">
        <v>2653</v>
      </c>
      <c r="H419" s="35">
        <v>160181953</v>
      </c>
      <c r="I419" s="31" t="s">
        <v>729</v>
      </c>
      <c r="J419" s="31" t="s">
        <v>2654</v>
      </c>
      <c r="K419" s="33" t="s">
        <v>55</v>
      </c>
      <c r="L419" s="33"/>
      <c r="M419" s="75" t="s">
        <v>701</v>
      </c>
      <c r="N419" s="42" t="str">
        <f>MID(J419,12,8)</f>
        <v xml:space="preserve">unknown </v>
      </c>
      <c r="O419" s="62" t="str">
        <f>IF(ISERROR(MID(J419,24+FIND("impact environnemental:",J419,1),3)),"",MID(J419,24+FIND("impact environnemental:",J419,1),3))</f>
        <v>oui</v>
      </c>
      <c r="P419" s="62" t="str">
        <f>IF(ISERROR(MID(J419,25+FIND("performance énergétique:",J419,1),3)),"",MID(J419,25+FIND("performance énergétique:",J419,1),3))</f>
        <v>oui</v>
      </c>
      <c r="Q419" s="62" t="str">
        <f>IF(ISERROR(MID(J419,20+FIND("consommation d'eau:",J419,1),3)),"",MID(J419,20+FIND("consommation d'eau:",J419,1),3))</f>
        <v>oui</v>
      </c>
      <c r="R419" s="62" t="str">
        <f>IF(ISERROR(MID(J419,22+FIND("rénover mon bâtiment:",J419,1),3)),"",MID(J419,22+FIND("rénover mon bâtiment:",J419,1),3))</f>
        <v/>
      </c>
      <c r="S419" s="62" t="str">
        <f>IF(ISERROR(MID(J419,21+FIND("la mobilité durable:",J419,1),3)),"",MID(J419,21+FIND("la mobilité durable:",J419,1),3))</f>
        <v/>
      </c>
      <c r="T419" s="62" t="str">
        <f>IF(ISERROR(MID(J419,21+FIND("gestion des déchets:",J419,1),3)),"",MID(J419,21+FIND("gestion des déchets:",J419,1),3))</f>
        <v>non</v>
      </c>
      <c r="U419" s="62" t="str">
        <f>IF(ISERROR(MID(J419,17+FIND("l'écoconception:",J419,1),3)),"",MID(J419,17+FIND("l'écoconception:",J419,1),3))</f>
        <v>oui</v>
      </c>
      <c r="V419" s="62" t="str">
        <f>IF(ISERROR(MID(J419,20+FIND("former ou recruter:",J419,1),3)),"",MID(J419,20+FIND("former ou recruter:",J419,1),3))</f>
        <v/>
      </c>
      <c r="W419" s="63"/>
      <c r="X419" s="75"/>
      <c r="Y419" s="75"/>
      <c r="Z419" s="75" t="s">
        <v>1491</v>
      </c>
      <c r="AA419" s="75"/>
      <c r="AB419" s="75"/>
      <c r="AC419" s="77">
        <v>45278</v>
      </c>
      <c r="AD419" s="72" t="s">
        <v>1001</v>
      </c>
      <c r="AE419" s="90" t="s">
        <v>73</v>
      </c>
      <c r="AF419" s="88" t="str">
        <f>IF(ISNA(VLOOKUP(E419,Tableau13[[SIRET]:[Statut de la mise en relation]],6,FALSE)),"",VLOOKUP(E419,Tableau13[[SIRET]:[Statut de la mise en relation]],6,FALSE))</f>
        <v>Aide proposée</v>
      </c>
      <c r="AG419" s="88"/>
      <c r="AH419" s="40"/>
      <c r="AI419" s="40"/>
      <c r="AJ419" s="40"/>
      <c r="AK419" s="76"/>
      <c r="AL419" s="76"/>
      <c r="AM419" s="40"/>
    </row>
    <row r="420" spans="1:39" ht="16.5" customHeight="1">
      <c r="A420" s="30">
        <v>45273</v>
      </c>
      <c r="B420" s="31" t="s">
        <v>2655</v>
      </c>
      <c r="C420" s="31" t="s">
        <v>2656</v>
      </c>
      <c r="D420" s="31" t="s">
        <v>2657</v>
      </c>
      <c r="E420" s="32">
        <v>89914305100014</v>
      </c>
      <c r="F420" s="33" t="s">
        <v>2658</v>
      </c>
      <c r="G420" s="50" t="s">
        <v>2659</v>
      </c>
      <c r="H420" s="35">
        <v>427681803</v>
      </c>
      <c r="I420" s="31" t="s">
        <v>729</v>
      </c>
      <c r="J420" s="31" t="s">
        <v>2660</v>
      </c>
      <c r="K420" s="33" t="s">
        <v>55</v>
      </c>
      <c r="L420" s="33"/>
      <c r="M420" s="75" t="s">
        <v>701</v>
      </c>
      <c r="N420" s="42" t="str">
        <f>MID(J420,12,8)</f>
        <v xml:space="preserve">unknown </v>
      </c>
      <c r="O420" s="62" t="str">
        <f>IF(ISERROR(MID(J420,24+FIND("impact environnemental:",J420,1),3)),"",MID(J420,24+FIND("impact environnemental:",J420,1),3))</f>
        <v>oui</v>
      </c>
      <c r="P420" s="62" t="str">
        <f>IF(ISERROR(MID(J420,25+FIND("performance énergétique:",J420,1),3)),"",MID(J420,25+FIND("performance énergétique:",J420,1),3))</f>
        <v>oui</v>
      </c>
      <c r="Q420" s="62" t="str">
        <f>IF(ISERROR(MID(J420,20+FIND("consommation d'eau:",J420,1),3)),"",MID(J420,20+FIND("consommation d'eau:",J420,1),3))</f>
        <v>oui</v>
      </c>
      <c r="R420" s="62" t="str">
        <f>IF(ISERROR(MID(J420,22+FIND("rénover mon bâtiment:",J420,1),3)),"",MID(J420,22+FIND("rénover mon bâtiment:",J420,1),3))</f>
        <v/>
      </c>
      <c r="S420" s="62" t="str">
        <f>IF(ISERROR(MID(J420,21+FIND("la mobilité durable:",J420,1),3)),"",MID(J420,21+FIND("la mobilité durable:",J420,1),3))</f>
        <v/>
      </c>
      <c r="T420" s="62" t="str">
        <f>IF(ISERROR(MID(J420,21+FIND("gestion des déchets:",J420,1),3)),"",MID(J420,21+FIND("gestion des déchets:",J420,1),3))</f>
        <v>oui</v>
      </c>
      <c r="U420" s="62" t="str">
        <f>IF(ISERROR(MID(J420,17+FIND("l'écoconception:",J420,1),3)),"",MID(J420,17+FIND("l'écoconception:",J420,1),3))</f>
        <v>oui</v>
      </c>
      <c r="V420" s="62" t="str">
        <f>IF(ISERROR(MID(J420,20+FIND("former ou recruter:",J420,1),3)),"",MID(J420,20+FIND("former ou recruter:",J420,1),3))</f>
        <v/>
      </c>
      <c r="W420" s="63"/>
      <c r="X420" s="75"/>
      <c r="Y420" s="75"/>
      <c r="Z420" s="75" t="s">
        <v>1491</v>
      </c>
      <c r="AA420" s="75"/>
      <c r="AB420" s="75"/>
      <c r="AC420" s="77">
        <v>45278</v>
      </c>
      <c r="AD420" s="72" t="s">
        <v>1001</v>
      </c>
      <c r="AE420" s="90" t="s">
        <v>73</v>
      </c>
      <c r="AF420" s="88" t="str">
        <f>IF(ISNA(VLOOKUP(E420,Tableau13[[SIRET]:[Statut de la mise en relation]],6,FALSE)),"",VLOOKUP(E420,Tableau13[[SIRET]:[Statut de la mise en relation]],6,FALSE))</f>
        <v/>
      </c>
      <c r="AG420" s="88"/>
      <c r="AH420" s="40"/>
      <c r="AI420" s="40"/>
      <c r="AJ420" s="40"/>
      <c r="AK420" s="76"/>
      <c r="AL420" s="76"/>
      <c r="AM420" s="40"/>
    </row>
    <row r="421" spans="1:39" ht="16.5" customHeight="1">
      <c r="A421" s="30">
        <v>45273</v>
      </c>
      <c r="B421" s="31" t="s">
        <v>2661</v>
      </c>
      <c r="C421" s="31" t="s">
        <v>2662</v>
      </c>
      <c r="D421" s="31" t="s">
        <v>972</v>
      </c>
      <c r="E421" s="32">
        <v>39488249200025</v>
      </c>
      <c r="F421" s="33"/>
      <c r="G421" s="50" t="s">
        <v>2663</v>
      </c>
      <c r="H421" s="35">
        <v>683968319</v>
      </c>
      <c r="I421" s="31" t="s">
        <v>1192</v>
      </c>
      <c r="J421" s="31" t="s">
        <v>2664</v>
      </c>
      <c r="K421" s="33" t="s">
        <v>114</v>
      </c>
      <c r="L421" s="33"/>
      <c r="M421" s="41" t="s">
        <v>1132</v>
      </c>
      <c r="N421" s="42" t="str">
        <f>MID(J421,12,8)</f>
        <v xml:space="preserve">precise </v>
      </c>
      <c r="O421" s="62" t="str">
        <f>IF(ISERROR(MID(J421,24+FIND("impact environnemental:",J421,1),3)),"",MID(J421,24+FIND("impact environnemental:",J421,1),3))</f>
        <v>non</v>
      </c>
      <c r="P421" s="62" t="str">
        <f>IF(ISERROR(MID(J421,25+FIND("performance énergétique:",J421,1),3)),"",MID(J421,25+FIND("performance énergétique:",J421,1),3))</f>
        <v>non</v>
      </c>
      <c r="Q421" s="62" t="str">
        <f>IF(ISERROR(MID(J421,20+FIND("consommation d'eau:",J421,1),3)),"",MID(J421,20+FIND("consommation d'eau:",J421,1),3))</f>
        <v>non</v>
      </c>
      <c r="R421" s="62" t="str">
        <f>IF(ISERROR(MID(J421,22+FIND("rénover mon bâtiment:",J421,1),3)),"",MID(J421,22+FIND("rénover mon bâtiment:",J421,1),3))</f>
        <v>oui</v>
      </c>
      <c r="S421" s="62" t="str">
        <f>IF(ISERROR(MID(J421,21+FIND("la mobilité durable:",J421,1),3)),"",MID(J421,21+FIND("la mobilité durable:",J421,1),3))</f>
        <v>non</v>
      </c>
      <c r="T421" s="62" t="str">
        <f>IF(ISERROR(MID(J421,21+FIND("gestion des déchets:",J421,1),3)),"",MID(J421,21+FIND("gestion des déchets:",J421,1),3))</f>
        <v>non</v>
      </c>
      <c r="U421" s="62" t="str">
        <f>IF(ISERROR(MID(J421,17+FIND("l'écoconception:",J421,1),3)),"",MID(J421,17+FIND("l'écoconception:",J421,1),3))</f>
        <v>non</v>
      </c>
      <c r="V421" s="62" t="str">
        <f>IF(ISERROR(MID(J421,20+FIND("former ou recruter:",J421,1),3)),"",MID(J421,20+FIND("former ou recruter:",J421,1),3))</f>
        <v>non</v>
      </c>
      <c r="W421" s="93"/>
      <c r="X421" s="75"/>
      <c r="Y421" s="75"/>
      <c r="Z421" s="75"/>
      <c r="AA421" s="75"/>
      <c r="AB421" s="75"/>
      <c r="AC421" s="40"/>
      <c r="AD421" s="72" t="s">
        <v>1133</v>
      </c>
      <c r="AE421" s="90" t="s">
        <v>73</v>
      </c>
      <c r="AF421" s="88" t="str">
        <f>IF(ISNA(VLOOKUP(E421,Tableau13[[SIRET]:[Statut de la mise en relation]],6,FALSE)),"",VLOOKUP(E421,Tableau13[[SIRET]:[Statut de la mise en relation]],6,FALSE))</f>
        <v/>
      </c>
      <c r="AG421" s="90"/>
      <c r="AH421" s="40"/>
      <c r="AI421" s="40"/>
      <c r="AJ421" s="40"/>
      <c r="AK421" s="76"/>
      <c r="AL421" s="76"/>
      <c r="AM421" s="40"/>
    </row>
    <row r="422" spans="1:39" ht="16.5" customHeight="1">
      <c r="A422" s="30">
        <v>45273</v>
      </c>
      <c r="B422" s="31" t="s">
        <v>2665</v>
      </c>
      <c r="C422" s="31" t="s">
        <v>2666</v>
      </c>
      <c r="D422" s="31" t="s">
        <v>2667</v>
      </c>
      <c r="E422" s="32">
        <v>40326458300010</v>
      </c>
      <c r="F422" s="33"/>
      <c r="G422" s="50" t="s">
        <v>2668</v>
      </c>
      <c r="H422" s="35">
        <v>298071769</v>
      </c>
      <c r="I422" s="31" t="s">
        <v>741</v>
      </c>
      <c r="J422" s="31" t="s">
        <v>2669</v>
      </c>
      <c r="K422" s="33" t="s">
        <v>114</v>
      </c>
      <c r="L422" s="33"/>
      <c r="M422" s="41" t="s">
        <v>1132</v>
      </c>
      <c r="N422" s="42" t="str">
        <f>MID(J422,12,8)</f>
        <v xml:space="preserve">unknown </v>
      </c>
      <c r="O422" s="62" t="str">
        <f>IF(ISERROR(MID(J422,24+FIND("impact environnemental:",J422,1),3)),"",MID(J422,24+FIND("impact environnemental:",J422,1),3))</f>
        <v>non</v>
      </c>
      <c r="P422" s="62" t="str">
        <f>IF(ISERROR(MID(J422,25+FIND("performance énergétique:",J422,1),3)),"",MID(J422,25+FIND("performance énergétique:",J422,1),3))</f>
        <v>oui</v>
      </c>
      <c r="Q422" s="62" t="str">
        <f>IF(ISERROR(MID(J422,20+FIND("consommation d'eau:",J422,1),3)),"",MID(J422,20+FIND("consommation d'eau:",J422,1),3))</f>
        <v>oui</v>
      </c>
      <c r="R422" s="62" t="str">
        <f>IF(ISERROR(MID(J422,22+FIND("rénover mon bâtiment:",J422,1),3)),"",MID(J422,22+FIND("rénover mon bâtiment:",J422,1),3))</f>
        <v/>
      </c>
      <c r="S422" s="62" t="str">
        <f>IF(ISERROR(MID(J422,21+FIND("la mobilité durable:",J422,1),3)),"",MID(J422,21+FIND("la mobilité durable:",J422,1),3))</f>
        <v/>
      </c>
      <c r="T422" s="62" t="str">
        <f>IF(ISERROR(MID(J422,21+FIND("gestion des déchets:",J422,1),3)),"",MID(J422,21+FIND("gestion des déchets:",J422,1),3))</f>
        <v>oui</v>
      </c>
      <c r="U422" s="62" t="str">
        <f>IF(ISERROR(MID(J422,17+FIND("l'écoconception:",J422,1),3)),"",MID(J422,17+FIND("l'écoconception:",J422,1),3))</f>
        <v>oui</v>
      </c>
      <c r="V422" s="62" t="str">
        <f>IF(ISERROR(MID(J422,20+FIND("former ou recruter:",J422,1),3)),"",MID(J422,20+FIND("former ou recruter:",J422,1),3))</f>
        <v/>
      </c>
      <c r="W422" s="93"/>
      <c r="X422" s="75"/>
      <c r="Y422" s="75"/>
      <c r="Z422" s="75"/>
      <c r="AA422" s="75"/>
      <c r="AB422" s="75"/>
      <c r="AC422" s="40"/>
      <c r="AD422" s="72" t="s">
        <v>1133</v>
      </c>
      <c r="AE422" s="90" t="s">
        <v>73</v>
      </c>
      <c r="AF422" s="88" t="str">
        <f>IF(ISNA(VLOOKUP(E422,Tableau13[[SIRET]:[Statut de la mise en relation]],6,FALSE)),"",VLOOKUP(E422,Tableau13[[SIRET]:[Statut de la mise en relation]],6,FALSE))</f>
        <v/>
      </c>
      <c r="AG422" s="90"/>
      <c r="AH422" s="40"/>
      <c r="AI422" s="40"/>
      <c r="AJ422" s="40"/>
      <c r="AK422" s="76"/>
      <c r="AL422" s="76"/>
      <c r="AM422" s="40"/>
    </row>
    <row r="423" spans="1:39" ht="16.5" customHeight="1">
      <c r="A423" s="30">
        <v>45273</v>
      </c>
      <c r="B423" s="31" t="s">
        <v>2670</v>
      </c>
      <c r="C423" s="31" t="s">
        <v>2671</v>
      </c>
      <c r="D423" s="31" t="s">
        <v>2672</v>
      </c>
      <c r="E423" s="32">
        <v>80236029700013</v>
      </c>
      <c r="F423" s="33"/>
      <c r="G423" s="50" t="s">
        <v>2673</v>
      </c>
      <c r="H423" s="35">
        <v>607358918</v>
      </c>
      <c r="I423" s="31" t="s">
        <v>365</v>
      </c>
      <c r="J423" s="31" t="s">
        <v>2674</v>
      </c>
      <c r="K423" s="33" t="s">
        <v>114</v>
      </c>
      <c r="L423" s="33"/>
      <c r="M423" s="41" t="s">
        <v>1132</v>
      </c>
      <c r="N423" s="42" t="str">
        <f>MID(J423,12,8)</f>
        <v xml:space="preserve">unknown </v>
      </c>
      <c r="O423" s="62" t="str">
        <f>IF(ISERROR(MID(J423,24+FIND("impact environnemental:",J423,1),3)),"",MID(J423,24+FIND("impact environnemental:",J423,1),3))</f>
        <v>oui</v>
      </c>
      <c r="P423" s="62" t="str">
        <f>IF(ISERROR(MID(J423,25+FIND("performance énergétique:",J423,1),3)),"",MID(J423,25+FIND("performance énergétique:",J423,1),3))</f>
        <v>oui</v>
      </c>
      <c r="Q423" s="62" t="str">
        <f>IF(ISERROR(MID(J423,20+FIND("consommation d'eau:",J423,1),3)),"",MID(J423,20+FIND("consommation d'eau:",J423,1),3))</f>
        <v>oui</v>
      </c>
      <c r="R423" s="62" t="str">
        <f>IF(ISERROR(MID(J423,22+FIND("rénover mon bâtiment:",J423,1),3)),"",MID(J423,22+FIND("rénover mon bâtiment:",J423,1),3))</f>
        <v/>
      </c>
      <c r="S423" s="62" t="str">
        <f>IF(ISERROR(MID(J423,21+FIND("la mobilité durable:",J423,1),3)),"",MID(J423,21+FIND("la mobilité durable:",J423,1),3))</f>
        <v/>
      </c>
      <c r="T423" s="62" t="str">
        <f>IF(ISERROR(MID(J423,21+FIND("gestion des déchets:",J423,1),3)),"",MID(J423,21+FIND("gestion des déchets:",J423,1),3))</f>
        <v>oui</v>
      </c>
      <c r="U423" s="62" t="str">
        <f>IF(ISERROR(MID(J423,17+FIND("l'écoconception:",J423,1),3)),"",MID(J423,17+FIND("l'écoconception:",J423,1),3))</f>
        <v>oui</v>
      </c>
      <c r="V423" s="62" t="str">
        <f>IF(ISERROR(MID(J423,20+FIND("former ou recruter:",J423,1),3)),"",MID(J423,20+FIND("former ou recruter:",J423,1),3))</f>
        <v/>
      </c>
      <c r="W423" s="93"/>
      <c r="X423" s="75"/>
      <c r="Y423" s="75"/>
      <c r="Z423" s="75"/>
      <c r="AA423" s="75"/>
      <c r="AB423" s="75"/>
      <c r="AC423" s="40"/>
      <c r="AD423" s="72" t="s">
        <v>1133</v>
      </c>
      <c r="AE423" s="90" t="s">
        <v>73</v>
      </c>
      <c r="AF423" s="88" t="str">
        <f>IF(ISNA(VLOOKUP(E423,Tableau13[[SIRET]:[Statut de la mise en relation]],6,FALSE)),"",VLOOKUP(E423,Tableau13[[SIRET]:[Statut de la mise en relation]],6,FALSE))</f>
        <v/>
      </c>
      <c r="AG423" s="90"/>
      <c r="AH423" s="40"/>
      <c r="AI423" s="40"/>
      <c r="AJ423" s="40"/>
      <c r="AK423" s="76"/>
      <c r="AL423" s="76"/>
      <c r="AM423" s="40"/>
    </row>
    <row r="424" spans="1:39" ht="16.5" customHeight="1">
      <c r="A424" s="30">
        <v>45273</v>
      </c>
      <c r="B424" s="31" t="s">
        <v>2675</v>
      </c>
      <c r="C424" s="31" t="s">
        <v>2676</v>
      </c>
      <c r="D424" s="31" t="s">
        <v>2677</v>
      </c>
      <c r="E424" s="32">
        <v>42130508700023</v>
      </c>
      <c r="F424" s="33"/>
      <c r="G424" s="50" t="s">
        <v>2678</v>
      </c>
      <c r="H424" s="35">
        <v>475368001</v>
      </c>
      <c r="I424" s="31" t="s">
        <v>365</v>
      </c>
      <c r="J424" s="31" t="s">
        <v>2679</v>
      </c>
      <c r="K424" s="33" t="s">
        <v>114</v>
      </c>
      <c r="L424" s="33"/>
      <c r="M424" s="41" t="s">
        <v>1132</v>
      </c>
      <c r="N424" s="42" t="str">
        <f>MID(J424,12,8)</f>
        <v xml:space="preserve">precise </v>
      </c>
      <c r="O424" s="62" t="str">
        <f>IF(ISERROR(MID(J424,24+FIND("impact environnemental:",J424,1),3)),"",MID(J424,24+FIND("impact environnemental:",J424,1),3))</f>
        <v>non</v>
      </c>
      <c r="P424" s="62" t="str">
        <f>IF(ISERROR(MID(J424,25+FIND("performance énergétique:",J424,1),3)),"",MID(J424,25+FIND("performance énergétique:",J424,1),3))</f>
        <v>oui</v>
      </c>
      <c r="Q424" s="62" t="str">
        <f>IF(ISERROR(MID(J424,20+FIND("consommation d'eau:",J424,1),3)),"",MID(J424,20+FIND("consommation d'eau:",J424,1),3))</f>
        <v>non</v>
      </c>
      <c r="R424" s="62" t="str">
        <f>IF(ISERROR(MID(J424,22+FIND("rénover mon bâtiment:",J424,1),3)),"",MID(J424,22+FIND("rénover mon bâtiment:",J424,1),3))</f>
        <v>non</v>
      </c>
      <c r="S424" s="62" t="str">
        <f>IF(ISERROR(MID(J424,21+FIND("la mobilité durable:",J424,1),3)),"",MID(J424,21+FIND("la mobilité durable:",J424,1),3))</f>
        <v>non</v>
      </c>
      <c r="T424" s="62" t="str">
        <f>IF(ISERROR(MID(J424,21+FIND("gestion des déchets:",J424,1),3)),"",MID(J424,21+FIND("gestion des déchets:",J424,1),3))</f>
        <v>non</v>
      </c>
      <c r="U424" s="62" t="str">
        <f>IF(ISERROR(MID(J424,17+FIND("l'écoconception:",J424,1),3)),"",MID(J424,17+FIND("l'écoconception:",J424,1),3))</f>
        <v>non</v>
      </c>
      <c r="V424" s="62" t="str">
        <f>IF(ISERROR(MID(J424,20+FIND("former ou recruter:",J424,1),3)),"",MID(J424,20+FIND("former ou recruter:",J424,1),3))</f>
        <v>non</v>
      </c>
      <c r="W424" s="93"/>
      <c r="X424" s="75"/>
      <c r="Y424" s="75"/>
      <c r="Z424" s="75"/>
      <c r="AA424" s="75"/>
      <c r="AB424" s="75"/>
      <c r="AC424" s="40"/>
      <c r="AD424" s="72" t="s">
        <v>1133</v>
      </c>
      <c r="AE424" s="90" t="s">
        <v>73</v>
      </c>
      <c r="AF424" s="88" t="str">
        <f>IF(ISNA(VLOOKUP(E424,Tableau13[[SIRET]:[Statut de la mise en relation]],6,FALSE)),"",VLOOKUP(E424,Tableau13[[SIRET]:[Statut de la mise en relation]],6,FALSE))</f>
        <v/>
      </c>
      <c r="AG424" s="90"/>
      <c r="AH424" s="40"/>
      <c r="AI424" s="40"/>
      <c r="AJ424" s="40"/>
      <c r="AK424" s="76"/>
      <c r="AL424" s="76"/>
      <c r="AM424" s="40"/>
    </row>
    <row r="425" spans="1:39" ht="16.5" customHeight="1">
      <c r="A425" s="79">
        <v>45273</v>
      </c>
      <c r="B425" s="78" t="s">
        <v>2680</v>
      </c>
      <c r="C425" s="78" t="s">
        <v>2681</v>
      </c>
      <c r="D425" s="78" t="s">
        <v>2682</v>
      </c>
      <c r="E425" s="80">
        <v>52884598500019</v>
      </c>
      <c r="F425" s="40"/>
      <c r="G425" s="81" t="s">
        <v>2683</v>
      </c>
      <c r="H425" s="82">
        <v>33381399958</v>
      </c>
      <c r="I425" s="78" t="s">
        <v>365</v>
      </c>
      <c r="J425" s="78" t="s">
        <v>2684</v>
      </c>
      <c r="K425" s="33" t="s">
        <v>114</v>
      </c>
      <c r="L425" s="33"/>
      <c r="M425" s="41" t="s">
        <v>1132</v>
      </c>
      <c r="N425" s="42" t="str">
        <f>MID(J425,12,8)</f>
        <v xml:space="preserve">precise </v>
      </c>
      <c r="O425" s="62" t="str">
        <f>IF(ISERROR(MID(J425,24+FIND("impact environnemental:",J425,1),3)),"",MID(J425,24+FIND("impact environnemental:",J425,1),3))</f>
        <v>non</v>
      </c>
      <c r="P425" s="62" t="str">
        <f>IF(ISERROR(MID(J425,25+FIND("performance énergétique:",J425,1),3)),"",MID(J425,25+FIND("performance énergétique:",J425,1),3))</f>
        <v>non</v>
      </c>
      <c r="Q425" s="62" t="str">
        <f>IF(ISERROR(MID(J425,20+FIND("consommation d'eau:",J425,1),3)),"",MID(J425,20+FIND("consommation d'eau:",J425,1),3))</f>
        <v>oui</v>
      </c>
      <c r="R425" s="62" t="str">
        <f>IF(ISERROR(MID(J425,22+FIND("rénover mon bâtiment:",J425,1),3)),"",MID(J425,22+FIND("rénover mon bâtiment:",J425,1),3))</f>
        <v>non</v>
      </c>
      <c r="S425" s="62" t="str">
        <f>IF(ISERROR(MID(J425,21+FIND("la mobilité durable:",J425,1),3)),"",MID(J425,21+FIND("la mobilité durable:",J425,1),3))</f>
        <v>non</v>
      </c>
      <c r="T425" s="62" t="str">
        <f>IF(ISERROR(MID(J425,21+FIND("gestion des déchets:",J425,1),3)),"",MID(J425,21+FIND("gestion des déchets:",J425,1),3))</f>
        <v>non</v>
      </c>
      <c r="U425" s="62" t="str">
        <f>IF(ISERROR(MID(J425,17+FIND("l'écoconception:",J425,1),3)),"",MID(J425,17+FIND("l'écoconception:",J425,1),3))</f>
        <v>non</v>
      </c>
      <c r="V425" s="62" t="str">
        <f>IF(ISERROR(MID(J425,20+FIND("former ou recruter:",J425,1),3)),"",MID(J425,20+FIND("former ou recruter:",J425,1),3))</f>
        <v>non</v>
      </c>
      <c r="W425" s="93"/>
      <c r="X425" s="75"/>
      <c r="Y425" s="75"/>
      <c r="Z425" s="75"/>
      <c r="AA425" s="75"/>
      <c r="AB425" s="75"/>
      <c r="AC425" s="40"/>
      <c r="AD425" s="72" t="s">
        <v>1133</v>
      </c>
      <c r="AE425" s="90" t="s">
        <v>73</v>
      </c>
      <c r="AF425" s="88" t="str">
        <f>IF(ISNA(VLOOKUP(E425,Tableau13[[SIRET]:[Statut de la mise en relation]],6,FALSE)),"",VLOOKUP(E425,Tableau13[[SIRET]:[Statut de la mise en relation]],6,FALSE))</f>
        <v/>
      </c>
      <c r="AG425" s="90"/>
      <c r="AH425" s="40"/>
      <c r="AI425" s="40"/>
      <c r="AJ425" s="40"/>
      <c r="AK425" s="76"/>
      <c r="AL425" s="76"/>
      <c r="AM425" s="40"/>
    </row>
    <row r="426" spans="1:39" ht="16.5" customHeight="1">
      <c r="A426" s="79">
        <v>45273</v>
      </c>
      <c r="B426" s="78" t="s">
        <v>2685</v>
      </c>
      <c r="C426" s="78" t="s">
        <v>2686</v>
      </c>
      <c r="D426" s="78" t="s">
        <v>2687</v>
      </c>
      <c r="E426" s="80">
        <v>85205073100011</v>
      </c>
      <c r="F426" s="40"/>
      <c r="G426" s="81" t="s">
        <v>1843</v>
      </c>
      <c r="H426" s="82">
        <v>471571650</v>
      </c>
      <c r="I426" s="78" t="s">
        <v>365</v>
      </c>
      <c r="J426" s="78" t="s">
        <v>2688</v>
      </c>
      <c r="K426" s="33" t="s">
        <v>114</v>
      </c>
      <c r="L426" s="33"/>
      <c r="M426" s="41" t="s">
        <v>1132</v>
      </c>
      <c r="N426" s="42" t="str">
        <f>MID(J426,12,8)</f>
        <v xml:space="preserve">precise </v>
      </c>
      <c r="O426" s="62" t="str">
        <f>IF(ISERROR(MID(J426,24+FIND("impact environnemental:",J426,1),3)),"",MID(J426,24+FIND("impact environnemental:",J426,1),3))</f>
        <v>non</v>
      </c>
      <c r="P426" s="62" t="str">
        <f>IF(ISERROR(MID(J426,25+FIND("performance énergétique:",J426,1),3)),"",MID(J426,25+FIND("performance énergétique:",J426,1),3))</f>
        <v>non</v>
      </c>
      <c r="Q426" s="62" t="str">
        <f>IF(ISERROR(MID(J426,20+FIND("consommation d'eau:",J426,1),3)),"",MID(J426,20+FIND("consommation d'eau:",J426,1),3))</f>
        <v>non</v>
      </c>
      <c r="R426" s="62" t="str">
        <f>IF(ISERROR(MID(J426,22+FIND("rénover mon bâtiment:",J426,1),3)),"",MID(J426,22+FIND("rénover mon bâtiment:",J426,1),3))</f>
        <v>oui</v>
      </c>
      <c r="S426" s="62" t="str">
        <f>IF(ISERROR(MID(J426,21+FIND("la mobilité durable:",J426,1),3)),"",MID(J426,21+FIND("la mobilité durable:",J426,1),3))</f>
        <v>non</v>
      </c>
      <c r="T426" s="62" t="str">
        <f>IF(ISERROR(MID(J426,21+FIND("gestion des déchets:",J426,1),3)),"",MID(J426,21+FIND("gestion des déchets:",J426,1),3))</f>
        <v>non</v>
      </c>
      <c r="U426" s="62" t="str">
        <f>IF(ISERROR(MID(J426,17+FIND("l'écoconception:",J426,1),3)),"",MID(J426,17+FIND("l'écoconception:",J426,1),3))</f>
        <v>non</v>
      </c>
      <c r="V426" s="62" t="str">
        <f>IF(ISERROR(MID(J426,20+FIND("former ou recruter:",J426,1),3)),"",MID(J426,20+FIND("former ou recruter:",J426,1),3))</f>
        <v>non</v>
      </c>
      <c r="W426" s="93"/>
      <c r="X426" s="75"/>
      <c r="Y426" s="75"/>
      <c r="Z426" s="75"/>
      <c r="AA426" s="75"/>
      <c r="AB426" s="75"/>
      <c r="AC426" s="40"/>
      <c r="AD426" s="72" t="s">
        <v>1133</v>
      </c>
      <c r="AE426" s="90" t="s">
        <v>73</v>
      </c>
      <c r="AF426" s="88" t="str">
        <f>IF(ISNA(VLOOKUP(E426,Tableau13[[SIRET]:[Statut de la mise en relation]],6,FALSE)),"",VLOOKUP(E426,Tableau13[[SIRET]:[Statut de la mise en relation]],6,FALSE))</f>
        <v/>
      </c>
      <c r="AG426" s="90"/>
      <c r="AH426" s="40"/>
      <c r="AI426" s="40"/>
      <c r="AJ426" s="40"/>
      <c r="AK426" s="76"/>
      <c r="AL426" s="76"/>
      <c r="AM426" s="40"/>
    </row>
    <row r="427" spans="1:39" ht="16.5" customHeight="1">
      <c r="A427" s="30">
        <v>45273</v>
      </c>
      <c r="B427" s="31" t="s">
        <v>2689</v>
      </c>
      <c r="C427" s="31" t="s">
        <v>2690</v>
      </c>
      <c r="D427" s="31" t="s">
        <v>2691</v>
      </c>
      <c r="E427" s="32">
        <v>92187801300025</v>
      </c>
      <c r="F427" s="33"/>
      <c r="G427" s="50" t="s">
        <v>2692</v>
      </c>
      <c r="H427" s="35">
        <v>760990794</v>
      </c>
      <c r="I427" s="31" t="s">
        <v>1952</v>
      </c>
      <c r="J427" s="31" t="s">
        <v>2693</v>
      </c>
      <c r="K427" s="33" t="s">
        <v>114</v>
      </c>
      <c r="L427" s="33"/>
      <c r="M427" s="41" t="s">
        <v>1132</v>
      </c>
      <c r="N427" s="42" t="str">
        <f>MID(J427,12,8)</f>
        <v xml:space="preserve">precise </v>
      </c>
      <c r="O427" s="62" t="str">
        <f>IF(ISERROR(MID(J427,24+FIND("impact environnemental:",J427,1),3)),"",MID(J427,24+FIND("impact environnemental:",J427,1),3))</f>
        <v>non</v>
      </c>
      <c r="P427" s="62" t="str">
        <f>IF(ISERROR(MID(J427,25+FIND("performance énergétique:",J427,1),3)),"",MID(J427,25+FIND("performance énergétique:",J427,1),3))</f>
        <v>non</v>
      </c>
      <c r="Q427" s="62" t="str">
        <f>IF(ISERROR(MID(J427,20+FIND("consommation d'eau:",J427,1),3)),"",MID(J427,20+FIND("consommation d'eau:",J427,1),3))</f>
        <v>non</v>
      </c>
      <c r="R427" s="62" t="str">
        <f>IF(ISERROR(MID(J427,22+FIND("rénover mon bâtiment:",J427,1),3)),"",MID(J427,22+FIND("rénover mon bâtiment:",J427,1),3))</f>
        <v>oui</v>
      </c>
      <c r="S427" s="62" t="str">
        <f>IF(ISERROR(MID(J427,21+FIND("la mobilité durable:",J427,1),3)),"",MID(J427,21+FIND("la mobilité durable:",J427,1),3))</f>
        <v>non</v>
      </c>
      <c r="T427" s="62" t="str">
        <f>IF(ISERROR(MID(J427,21+FIND("gestion des déchets:",J427,1),3)),"",MID(J427,21+FIND("gestion des déchets:",J427,1),3))</f>
        <v>non</v>
      </c>
      <c r="U427" s="62" t="str">
        <f>IF(ISERROR(MID(J427,17+FIND("l'écoconception:",J427,1),3)),"",MID(J427,17+FIND("l'écoconception:",J427,1),3))</f>
        <v>non</v>
      </c>
      <c r="V427" s="62" t="str">
        <f>IF(ISERROR(MID(J427,20+FIND("former ou recruter:",J427,1),3)),"",MID(J427,20+FIND("former ou recruter:",J427,1),3))</f>
        <v>non</v>
      </c>
      <c r="W427" s="93"/>
      <c r="X427" s="75"/>
      <c r="Y427" s="75"/>
      <c r="Z427" s="75"/>
      <c r="AA427" s="75"/>
      <c r="AB427" s="75"/>
      <c r="AC427" s="40"/>
      <c r="AD427" s="72" t="s">
        <v>1133</v>
      </c>
      <c r="AE427" s="90" t="s">
        <v>73</v>
      </c>
      <c r="AF427" s="88" t="str">
        <f>IF(ISNA(VLOOKUP(E427,Tableau13[[SIRET]:[Statut de la mise en relation]],6,FALSE)),"",VLOOKUP(E427,Tableau13[[SIRET]:[Statut de la mise en relation]],6,FALSE))</f>
        <v/>
      </c>
      <c r="AG427" s="90"/>
      <c r="AH427" s="40"/>
      <c r="AI427" s="40"/>
      <c r="AJ427" s="40"/>
      <c r="AK427" s="76"/>
      <c r="AL427" s="76"/>
      <c r="AM427" s="40"/>
    </row>
    <row r="428" spans="1:39" ht="16.5" customHeight="1">
      <c r="A428" s="30">
        <v>45273</v>
      </c>
      <c r="B428" s="31" t="s">
        <v>2694</v>
      </c>
      <c r="C428" s="31" t="s">
        <v>2695</v>
      </c>
      <c r="D428" s="31" t="s">
        <v>2696</v>
      </c>
      <c r="E428" s="32">
        <v>52346229900018</v>
      </c>
      <c r="F428" s="33" t="s">
        <v>2697</v>
      </c>
      <c r="G428" s="50" t="s">
        <v>2698</v>
      </c>
      <c r="H428" s="35">
        <v>143621231</v>
      </c>
      <c r="I428" s="31" t="s">
        <v>1964</v>
      </c>
      <c r="J428" s="31" t="s">
        <v>2699</v>
      </c>
      <c r="K428" s="33" t="s">
        <v>55</v>
      </c>
      <c r="L428" s="33"/>
      <c r="M428" s="75" t="s">
        <v>701</v>
      </c>
      <c r="N428" s="42" t="str">
        <f>MID(J428,12,8)</f>
        <v xml:space="preserve">unknown </v>
      </c>
      <c r="O428" s="62" t="str">
        <f>IF(ISERROR(MID(J428,24+FIND("impact environnemental:",J428,1),3)),"",MID(J428,24+FIND("impact environnemental:",J428,1),3))</f>
        <v>oui</v>
      </c>
      <c r="P428" s="62" t="str">
        <f>IF(ISERROR(MID(J428,25+FIND("performance énergétique:",J428,1),3)),"",MID(J428,25+FIND("performance énergétique:",J428,1),3))</f>
        <v>oui</v>
      </c>
      <c r="Q428" s="62" t="str">
        <f>IF(ISERROR(MID(J428,20+FIND("consommation d'eau:",J428,1),3)),"",MID(J428,20+FIND("consommation d'eau:",J428,1),3))</f>
        <v>non</v>
      </c>
      <c r="R428" s="62" t="str">
        <f>IF(ISERROR(MID(J428,22+FIND("rénover mon bâtiment:",J428,1),3)),"",MID(J428,22+FIND("rénover mon bâtiment:",J428,1),3))</f>
        <v/>
      </c>
      <c r="S428" s="62" t="str">
        <f>IF(ISERROR(MID(J428,21+FIND("la mobilité durable:",J428,1),3)),"",MID(J428,21+FIND("la mobilité durable:",J428,1),3))</f>
        <v/>
      </c>
      <c r="T428" s="62" t="str">
        <f>IF(ISERROR(MID(J428,21+FIND("gestion des déchets:",J428,1),3)),"",MID(J428,21+FIND("gestion des déchets:",J428,1),3))</f>
        <v>oui</v>
      </c>
      <c r="U428" s="62" t="str">
        <f>IF(ISERROR(MID(J428,17+FIND("l'écoconception:",J428,1),3)),"",MID(J428,17+FIND("l'écoconception:",J428,1),3))</f>
        <v>oui</v>
      </c>
      <c r="V428" s="62" t="str">
        <f>IF(ISERROR(MID(J428,20+FIND("former ou recruter:",J428,1),3)),"",MID(J428,20+FIND("former ou recruter:",J428,1),3))</f>
        <v/>
      </c>
      <c r="W428" s="63"/>
      <c r="X428" s="75"/>
      <c r="Y428" s="75"/>
      <c r="Z428" s="75" t="s">
        <v>1491</v>
      </c>
      <c r="AA428" s="75"/>
      <c r="AB428" s="75"/>
      <c r="AC428" s="77">
        <v>45278</v>
      </c>
      <c r="AD428" s="72" t="s">
        <v>1001</v>
      </c>
      <c r="AE428" s="90" t="s">
        <v>73</v>
      </c>
      <c r="AF428" s="88" t="str">
        <f>IF(ISNA(VLOOKUP(E428,Tableau13[[SIRET]:[Statut de la mise en relation]],6,FALSE)),"",VLOOKUP(E428,Tableau13[[SIRET]:[Statut de la mise en relation]],6,FALSE))</f>
        <v>Aide proposée</v>
      </c>
      <c r="AG428" s="88"/>
      <c r="AH428" s="40"/>
      <c r="AI428" s="40"/>
      <c r="AJ428" s="40"/>
      <c r="AK428" s="76"/>
      <c r="AL428" s="76"/>
      <c r="AM428" s="40"/>
    </row>
    <row r="429" spans="1:39" ht="16.5" customHeight="1">
      <c r="A429" s="30">
        <v>45273</v>
      </c>
      <c r="B429" s="31" t="s">
        <v>2700</v>
      </c>
      <c r="C429" s="31" t="s">
        <v>2701</v>
      </c>
      <c r="D429" s="31" t="s">
        <v>2702</v>
      </c>
      <c r="E429" s="32">
        <v>38177775400023</v>
      </c>
      <c r="F429" s="33" t="s">
        <v>2703</v>
      </c>
      <c r="G429" s="50" t="s">
        <v>2704</v>
      </c>
      <c r="H429" s="35">
        <v>233450657</v>
      </c>
      <c r="I429" s="31" t="s">
        <v>1282</v>
      </c>
      <c r="J429" s="31" t="s">
        <v>2705</v>
      </c>
      <c r="K429" s="33" t="s">
        <v>135</v>
      </c>
      <c r="L429" s="33"/>
      <c r="M429" s="75" t="s">
        <v>1198</v>
      </c>
      <c r="N429" s="42" t="str">
        <f>MID(J429,12,8)</f>
        <v xml:space="preserve">precise </v>
      </c>
      <c r="O429" s="62" t="str">
        <f>IF(ISERROR(MID(J429,24+FIND("impact environnemental:",J429,1),3)),"",MID(J429,24+FIND("impact environnemental:",J429,1),3))</f>
        <v>non</v>
      </c>
      <c r="P429" s="62" t="str">
        <f>IF(ISERROR(MID(J429,25+FIND("performance énergétique:",J429,1),3)),"",MID(J429,25+FIND("performance énergétique:",J429,1),3))</f>
        <v>non</v>
      </c>
      <c r="Q429" s="62" t="str">
        <f>IF(ISERROR(MID(J429,20+FIND("consommation d'eau:",J429,1),3)),"",MID(J429,20+FIND("consommation d'eau:",J429,1),3))</f>
        <v>non</v>
      </c>
      <c r="R429" s="62" t="str">
        <f>IF(ISERROR(MID(J429,22+FIND("rénover mon bâtiment:",J429,1),3)),"",MID(J429,22+FIND("rénover mon bâtiment:",J429,1),3))</f>
        <v>oui</v>
      </c>
      <c r="S429" s="62" t="str">
        <f>IF(ISERROR(MID(J429,21+FIND("la mobilité durable:",J429,1),3)),"",MID(J429,21+FIND("la mobilité durable:",J429,1),3))</f>
        <v>non</v>
      </c>
      <c r="T429" s="62" t="str">
        <f>IF(ISERROR(MID(J429,21+FIND("gestion des déchets:",J429,1),3)),"",MID(J429,21+FIND("gestion des déchets:",J429,1),3))</f>
        <v>non</v>
      </c>
      <c r="U429" s="62" t="str">
        <f>IF(ISERROR(MID(J429,17+FIND("l'écoconception:",J429,1),3)),"",MID(J429,17+FIND("l'écoconception:",J429,1),3))</f>
        <v>non</v>
      </c>
      <c r="V429" s="62" t="str">
        <f>IF(ISERROR(MID(J429,20+FIND("former ou recruter:",J429,1),3)),"",MID(J429,20+FIND("former ou recruter:",J429,1),3))</f>
        <v>non</v>
      </c>
      <c r="W429" s="63"/>
      <c r="X429" s="75"/>
      <c r="Y429" s="75"/>
      <c r="Z429" s="75"/>
      <c r="AA429" s="75"/>
      <c r="AB429" s="75"/>
      <c r="AC429" s="77">
        <v>45274</v>
      </c>
      <c r="AD429" s="66" t="s">
        <v>764</v>
      </c>
      <c r="AE429" s="90" t="s">
        <v>73</v>
      </c>
      <c r="AF429" s="88" t="str">
        <f>IF(ISNA(VLOOKUP(E429,Tableau13[[SIRET]:[Statut de la mise en relation]],6,FALSE)),"",VLOOKUP(E429,Tableau13[[SIRET]:[Statut de la mise en relation]],6,FALSE))</f>
        <v/>
      </c>
      <c r="AG429" s="88"/>
      <c r="AH429" s="40"/>
      <c r="AI429" s="40"/>
      <c r="AJ429" s="40"/>
      <c r="AK429" s="76"/>
      <c r="AL429" s="76"/>
      <c r="AM429" s="40"/>
    </row>
    <row r="430" spans="1:39" ht="16.5" customHeight="1">
      <c r="A430" s="30">
        <v>45273</v>
      </c>
      <c r="B430" s="31" t="s">
        <v>2706</v>
      </c>
      <c r="C430" s="31" t="s">
        <v>2707</v>
      </c>
      <c r="D430" s="31" t="s">
        <v>887</v>
      </c>
      <c r="E430" s="32">
        <v>89001309700039</v>
      </c>
      <c r="F430" s="33" t="s">
        <v>2708</v>
      </c>
      <c r="G430" s="50" t="s">
        <v>2709</v>
      </c>
      <c r="H430" s="35">
        <v>650506405</v>
      </c>
      <c r="I430" s="31" t="s">
        <v>538</v>
      </c>
      <c r="J430" s="31" t="s">
        <v>2710</v>
      </c>
      <c r="K430" s="33" t="s">
        <v>135</v>
      </c>
      <c r="L430" s="33"/>
      <c r="M430" s="75" t="s">
        <v>1198</v>
      </c>
      <c r="N430" s="42" t="str">
        <f>MID(J430,12,8)</f>
        <v xml:space="preserve">unknown </v>
      </c>
      <c r="O430" s="62" t="str">
        <f>IF(ISERROR(MID(J430,24+FIND("impact environnemental:",J430,1),3)),"",MID(J430,24+FIND("impact environnemental:",J430,1),3))</f>
        <v>oui</v>
      </c>
      <c r="P430" s="62" t="str">
        <f>IF(ISERROR(MID(J430,25+FIND("performance énergétique:",J430,1),3)),"",MID(J430,25+FIND("performance énergétique:",J430,1),3))</f>
        <v>oui</v>
      </c>
      <c r="Q430" s="62" t="str">
        <f>IF(ISERROR(MID(J430,20+FIND("consommation d'eau:",J430,1),3)),"",MID(J430,20+FIND("consommation d'eau:",J430,1),3))</f>
        <v>non</v>
      </c>
      <c r="R430" s="62" t="str">
        <f>IF(ISERROR(MID(J430,22+FIND("rénover mon bâtiment:",J430,1),3)),"",MID(J430,22+FIND("rénover mon bâtiment:",J430,1),3))</f>
        <v/>
      </c>
      <c r="S430" s="62" t="str">
        <f>IF(ISERROR(MID(J430,21+FIND("la mobilité durable:",J430,1),3)),"",MID(J430,21+FIND("la mobilité durable:",J430,1),3))</f>
        <v/>
      </c>
      <c r="T430" s="62" t="str">
        <f>IF(ISERROR(MID(J430,21+FIND("gestion des déchets:",J430,1),3)),"",MID(J430,21+FIND("gestion des déchets:",J430,1),3))</f>
        <v>non</v>
      </c>
      <c r="U430" s="62" t="str">
        <f>IF(ISERROR(MID(J430,17+FIND("l'écoconception:",J430,1),3)),"",MID(J430,17+FIND("l'écoconception:",J430,1),3))</f>
        <v>non</v>
      </c>
      <c r="V430" s="62" t="str">
        <f>IF(ISERROR(MID(J430,20+FIND("former ou recruter:",J430,1),3)),"",MID(J430,20+FIND("former ou recruter:",J430,1),3))</f>
        <v/>
      </c>
      <c r="W430" s="63"/>
      <c r="X430" s="75"/>
      <c r="Y430" s="75"/>
      <c r="Z430" s="75"/>
      <c r="AA430" s="75"/>
      <c r="AB430" s="75"/>
      <c r="AC430" s="77">
        <v>45274</v>
      </c>
      <c r="AD430" s="66" t="s">
        <v>764</v>
      </c>
      <c r="AE430" s="90" t="s">
        <v>73</v>
      </c>
      <c r="AF430" s="88" t="str">
        <f>IF(ISNA(VLOOKUP(E430,Tableau13[[SIRET]:[Statut de la mise en relation]],6,FALSE)),"",VLOOKUP(E430,Tableau13[[SIRET]:[Statut de la mise en relation]],6,FALSE))</f>
        <v/>
      </c>
      <c r="AG430" s="88"/>
      <c r="AH430" s="40"/>
      <c r="AI430" s="40"/>
      <c r="AJ430" s="40"/>
      <c r="AK430" s="76"/>
      <c r="AL430" s="76"/>
      <c r="AM430" s="40"/>
    </row>
    <row r="431" spans="1:39" ht="16.5" customHeight="1">
      <c r="A431" s="30">
        <v>45273</v>
      </c>
      <c r="B431" s="31" t="s">
        <v>2711</v>
      </c>
      <c r="C431" s="31" t="s">
        <v>2712</v>
      </c>
      <c r="D431" s="31" t="s">
        <v>329</v>
      </c>
      <c r="E431" s="32">
        <v>90458792000011</v>
      </c>
      <c r="F431" s="33"/>
      <c r="G431" s="50" t="s">
        <v>2713</v>
      </c>
      <c r="H431" s="35">
        <v>618954542</v>
      </c>
      <c r="I431" s="31" t="s">
        <v>2108</v>
      </c>
      <c r="J431" s="31" t="s">
        <v>2714</v>
      </c>
      <c r="K431" s="33" t="s">
        <v>114</v>
      </c>
      <c r="L431" s="33"/>
      <c r="M431" s="41" t="s">
        <v>1132</v>
      </c>
      <c r="N431" s="42" t="str">
        <f>MID(J431,12,8)</f>
        <v xml:space="preserve">unknown </v>
      </c>
      <c r="O431" s="62" t="str">
        <f>IF(ISERROR(MID(J431,24+FIND("impact environnemental:",J431,1),3)),"",MID(J431,24+FIND("impact environnemental:",J431,1),3))</f>
        <v>oui</v>
      </c>
      <c r="P431" s="62" t="str">
        <f>IF(ISERROR(MID(J431,25+FIND("performance énergétique:",J431,1),3)),"",MID(J431,25+FIND("performance énergétique:",J431,1),3))</f>
        <v>oui</v>
      </c>
      <c r="Q431" s="62" t="str">
        <f>IF(ISERROR(MID(J431,20+FIND("consommation d'eau:",J431,1),3)),"",MID(J431,20+FIND("consommation d'eau:",J431,1),3))</f>
        <v>non</v>
      </c>
      <c r="R431" s="62" t="str">
        <f>IF(ISERROR(MID(J431,22+FIND("rénover mon bâtiment:",J431,1),3)),"",MID(J431,22+FIND("rénover mon bâtiment:",J431,1),3))</f>
        <v/>
      </c>
      <c r="S431" s="62" t="str">
        <f>IF(ISERROR(MID(J431,21+FIND("la mobilité durable:",J431,1),3)),"",MID(J431,21+FIND("la mobilité durable:",J431,1),3))</f>
        <v/>
      </c>
      <c r="T431" s="62" t="str">
        <f>IF(ISERROR(MID(J431,21+FIND("gestion des déchets:",J431,1),3)),"",MID(J431,21+FIND("gestion des déchets:",J431,1),3))</f>
        <v>non</v>
      </c>
      <c r="U431" s="62" t="str">
        <f>IF(ISERROR(MID(J431,17+FIND("l'écoconception:",J431,1),3)),"",MID(J431,17+FIND("l'écoconception:",J431,1),3))</f>
        <v>non</v>
      </c>
      <c r="V431" s="62" t="str">
        <f>IF(ISERROR(MID(J431,20+FIND("former ou recruter:",J431,1),3)),"",MID(J431,20+FIND("former ou recruter:",J431,1),3))</f>
        <v/>
      </c>
      <c r="W431" s="93"/>
      <c r="X431" s="75"/>
      <c r="Y431" s="75"/>
      <c r="Z431" s="75"/>
      <c r="AA431" s="75"/>
      <c r="AB431" s="75"/>
      <c r="AC431" s="40"/>
      <c r="AD431" s="72" t="s">
        <v>1133</v>
      </c>
      <c r="AE431" s="90" t="s">
        <v>73</v>
      </c>
      <c r="AF431" s="88" t="str">
        <f>IF(ISNA(VLOOKUP(E431,Tableau13[[SIRET]:[Statut de la mise en relation]],6,FALSE)),"",VLOOKUP(E431,Tableau13[[SIRET]:[Statut de la mise en relation]],6,FALSE))</f>
        <v/>
      </c>
      <c r="AG431" s="90"/>
      <c r="AH431" s="40"/>
      <c r="AI431" s="40"/>
      <c r="AJ431" s="40"/>
      <c r="AK431" s="76"/>
      <c r="AL431" s="76"/>
      <c r="AM431" s="40"/>
    </row>
    <row r="432" spans="1:39" ht="16.5" customHeight="1">
      <c r="A432" s="30">
        <v>45273</v>
      </c>
      <c r="B432" s="31" t="s">
        <v>2715</v>
      </c>
      <c r="C432" s="31" t="s">
        <v>2716</v>
      </c>
      <c r="D432" s="31" t="s">
        <v>2717</v>
      </c>
      <c r="E432" s="32">
        <v>80756444800015</v>
      </c>
      <c r="F432" s="33"/>
      <c r="G432" s="50" t="s">
        <v>2718</v>
      </c>
      <c r="H432" s="35">
        <v>750657897</v>
      </c>
      <c r="I432" s="31" t="s">
        <v>113</v>
      </c>
      <c r="J432" s="31" t="s">
        <v>2719</v>
      </c>
      <c r="K432" s="33" t="s">
        <v>114</v>
      </c>
      <c r="L432" s="33"/>
      <c r="M432" s="41" t="s">
        <v>1132</v>
      </c>
      <c r="N432" s="42" t="str">
        <f>MID(J432,12,8)</f>
        <v xml:space="preserve">precise </v>
      </c>
      <c r="O432" s="62" t="str">
        <f>IF(ISERROR(MID(J432,24+FIND("impact environnemental:",J432,1),3)),"",MID(J432,24+FIND("impact environnemental:",J432,1),3))</f>
        <v>non</v>
      </c>
      <c r="P432" s="62" t="str">
        <f>IF(ISERROR(MID(J432,25+FIND("performance énergétique:",J432,1),3)),"",MID(J432,25+FIND("performance énergétique:",J432,1),3))</f>
        <v>non</v>
      </c>
      <c r="Q432" s="62" t="str">
        <f>IF(ISERROR(MID(J432,20+FIND("consommation d'eau:",J432,1),3)),"",MID(J432,20+FIND("consommation d'eau:",J432,1),3))</f>
        <v>non</v>
      </c>
      <c r="R432" s="62" t="str">
        <f>IF(ISERROR(MID(J432,22+FIND("rénover mon bâtiment:",J432,1),3)),"",MID(J432,22+FIND("rénover mon bâtiment:",J432,1),3))</f>
        <v>non</v>
      </c>
      <c r="S432" s="62" t="str">
        <f>IF(ISERROR(MID(J432,21+FIND("la mobilité durable:",J432,1),3)),"",MID(J432,21+FIND("la mobilité durable:",J432,1),3))</f>
        <v>non</v>
      </c>
      <c r="T432" s="62" t="str">
        <f>IF(ISERROR(MID(J432,21+FIND("gestion des déchets:",J432,1),3)),"",MID(J432,21+FIND("gestion des déchets:",J432,1),3))</f>
        <v>non</v>
      </c>
      <c r="U432" s="62" t="str">
        <f>IF(ISERROR(MID(J432,17+FIND("l'écoconception:",J432,1),3)),"",MID(J432,17+FIND("l'écoconception:",J432,1),3))</f>
        <v>oui</v>
      </c>
      <c r="V432" s="62" t="str">
        <f>IF(ISERROR(MID(J432,20+FIND("former ou recruter:",J432,1),3)),"",MID(J432,20+FIND("former ou recruter:",J432,1),3))</f>
        <v>non</v>
      </c>
      <c r="W432" s="93"/>
      <c r="X432" s="75"/>
      <c r="Y432" s="75"/>
      <c r="Z432" s="75"/>
      <c r="AA432" s="75"/>
      <c r="AB432" s="75"/>
      <c r="AC432" s="40"/>
      <c r="AD432" s="72" t="s">
        <v>1133</v>
      </c>
      <c r="AE432" s="90" t="s">
        <v>73</v>
      </c>
      <c r="AF432" s="88" t="str">
        <f>IF(ISNA(VLOOKUP(E432,Tableau13[[SIRET]:[Statut de la mise en relation]],6,FALSE)),"",VLOOKUP(E432,Tableau13[[SIRET]:[Statut de la mise en relation]],6,FALSE))</f>
        <v/>
      </c>
      <c r="AG432" s="90"/>
      <c r="AH432" s="40"/>
      <c r="AI432" s="40"/>
      <c r="AJ432" s="40"/>
      <c r="AK432" s="76"/>
      <c r="AL432" s="76"/>
      <c r="AM432" s="40"/>
    </row>
    <row r="433" spans="1:39" ht="16.5" customHeight="1">
      <c r="A433" s="79">
        <v>45273</v>
      </c>
      <c r="B433" s="78" t="s">
        <v>2720</v>
      </c>
      <c r="C433" s="78" t="s">
        <v>2721</v>
      </c>
      <c r="D433" s="78" t="s">
        <v>2722</v>
      </c>
      <c r="E433" s="80">
        <v>90363745200017</v>
      </c>
      <c r="F433" s="40"/>
      <c r="G433" s="81" t="s">
        <v>2723</v>
      </c>
      <c r="H433" s="82">
        <v>240193442</v>
      </c>
      <c r="I433" s="78" t="s">
        <v>113</v>
      </c>
      <c r="J433" s="78" t="s">
        <v>2724</v>
      </c>
      <c r="K433" s="33" t="s">
        <v>114</v>
      </c>
      <c r="L433" s="33"/>
      <c r="M433" s="41" t="s">
        <v>1132</v>
      </c>
      <c r="N433" s="42" t="str">
        <f>MID(J433,12,8)</f>
        <v xml:space="preserve">precise </v>
      </c>
      <c r="O433" s="62" t="str">
        <f>IF(ISERROR(MID(J433,24+FIND("impact environnemental:",J433,1),3)),"",MID(J433,24+FIND("impact environnemental:",J433,1),3))</f>
        <v>oui</v>
      </c>
      <c r="P433" s="62" t="str">
        <f>IF(ISERROR(MID(J433,25+FIND("performance énergétique:",J433,1),3)),"",MID(J433,25+FIND("performance énergétique:",J433,1),3))</f>
        <v>non</v>
      </c>
      <c r="Q433" s="62" t="str">
        <f>IF(ISERROR(MID(J433,20+FIND("consommation d'eau:",J433,1),3)),"",MID(J433,20+FIND("consommation d'eau:",J433,1),3))</f>
        <v>non</v>
      </c>
      <c r="R433" s="62" t="str">
        <f>IF(ISERROR(MID(J433,22+FIND("rénover mon bâtiment:",J433,1),3)),"",MID(J433,22+FIND("rénover mon bâtiment:",J433,1),3))</f>
        <v>non</v>
      </c>
      <c r="S433" s="62" t="str">
        <f>IF(ISERROR(MID(J433,21+FIND("la mobilité durable:",J433,1),3)),"",MID(J433,21+FIND("la mobilité durable:",J433,1),3))</f>
        <v>non</v>
      </c>
      <c r="T433" s="62" t="str">
        <f>IF(ISERROR(MID(J433,21+FIND("gestion des déchets:",J433,1),3)),"",MID(J433,21+FIND("gestion des déchets:",J433,1),3))</f>
        <v>non</v>
      </c>
      <c r="U433" s="62" t="str">
        <f>IF(ISERROR(MID(J433,17+FIND("l'écoconception:",J433,1),3)),"",MID(J433,17+FIND("l'écoconception:",J433,1),3))</f>
        <v>non</v>
      </c>
      <c r="V433" s="62" t="str">
        <f>IF(ISERROR(MID(J433,20+FIND("former ou recruter:",J433,1),3)),"",MID(J433,20+FIND("former ou recruter:",J433,1),3))</f>
        <v>non</v>
      </c>
      <c r="W433" s="93"/>
      <c r="X433" s="75"/>
      <c r="Y433" s="75"/>
      <c r="Z433" s="75"/>
      <c r="AA433" s="75"/>
      <c r="AB433" s="75"/>
      <c r="AC433" s="40"/>
      <c r="AD433" s="72" t="s">
        <v>1133</v>
      </c>
      <c r="AE433" s="90" t="s">
        <v>73</v>
      </c>
      <c r="AF433" s="88" t="str">
        <f>IF(ISNA(VLOOKUP(E433,Tableau13[[SIRET]:[Statut de la mise en relation]],6,FALSE)),"",VLOOKUP(E433,Tableau13[[SIRET]:[Statut de la mise en relation]],6,FALSE))</f>
        <v/>
      </c>
      <c r="AG433" s="90"/>
      <c r="AH433" s="40"/>
      <c r="AI433" s="40"/>
      <c r="AJ433" s="40"/>
      <c r="AK433" s="76"/>
      <c r="AL433" s="76"/>
      <c r="AM433" s="40"/>
    </row>
    <row r="434" spans="1:39" ht="16.5" customHeight="1">
      <c r="A434" s="79">
        <v>45274</v>
      </c>
      <c r="B434" s="78" t="s">
        <v>2725</v>
      </c>
      <c r="C434" s="78" t="s">
        <v>2726</v>
      </c>
      <c r="D434" s="78" t="s">
        <v>2727</v>
      </c>
      <c r="E434" s="80">
        <v>50316987200010</v>
      </c>
      <c r="F434" s="40" t="s">
        <v>2728</v>
      </c>
      <c r="G434" s="81" t="s">
        <v>2729</v>
      </c>
      <c r="H434" s="82">
        <v>475272166</v>
      </c>
      <c r="I434" s="78" t="s">
        <v>450</v>
      </c>
      <c r="J434" s="78" t="s">
        <v>2730</v>
      </c>
      <c r="K434" s="33" t="s">
        <v>433</v>
      </c>
      <c r="L434" s="33"/>
      <c r="M434" s="75" t="s">
        <v>701</v>
      </c>
      <c r="N434" s="42" t="str">
        <f>MID(J434,12,8)</f>
        <v xml:space="preserve">unknown </v>
      </c>
      <c r="O434" s="62" t="str">
        <f>IF(ISERROR(MID(J434,24+FIND("impact environnemental:",J434,1),3)),"",MID(J434,24+FIND("impact environnemental:",J434,1),3))</f>
        <v>oui</v>
      </c>
      <c r="P434" s="62" t="str">
        <f>IF(ISERROR(MID(J434,25+FIND("performance énergétique:",J434,1),3)),"",MID(J434,25+FIND("performance énergétique:",J434,1),3))</f>
        <v>oui</v>
      </c>
      <c r="Q434" s="62" t="str">
        <f>IF(ISERROR(MID(J434,20+FIND("consommation d'eau:",J434,1),3)),"",MID(J434,20+FIND("consommation d'eau:",J434,1),3))</f>
        <v>oui</v>
      </c>
      <c r="R434" s="62" t="str">
        <f>IF(ISERROR(MID(J434,22+FIND("rénover mon bâtiment:",J434,1),3)),"",MID(J434,22+FIND("rénover mon bâtiment:",J434,1),3))</f>
        <v/>
      </c>
      <c r="S434" s="62" t="str">
        <f>IF(ISERROR(MID(J434,21+FIND("la mobilité durable:",J434,1),3)),"",MID(J434,21+FIND("la mobilité durable:",J434,1),3))</f>
        <v/>
      </c>
      <c r="T434" s="62" t="str">
        <f>IF(ISERROR(MID(J434,21+FIND("gestion des déchets:",J434,1),3)),"",MID(J434,21+FIND("gestion des déchets:",J434,1),3))</f>
        <v>oui</v>
      </c>
      <c r="U434" s="62" t="str">
        <f>IF(ISERROR(MID(J434,17+FIND("l'écoconception:",J434,1),3)),"",MID(J434,17+FIND("l'écoconception:",J434,1),3))</f>
        <v>oui</v>
      </c>
      <c r="V434" s="62" t="str">
        <f>IF(ISERROR(MID(J434,20+FIND("former ou recruter:",J434,1),3)),"",MID(J434,20+FIND("former ou recruter:",J434,1),3))</f>
        <v/>
      </c>
      <c r="W434" s="63"/>
      <c r="X434" s="75"/>
      <c r="Y434" s="75"/>
      <c r="Z434" s="75" t="s">
        <v>1491</v>
      </c>
      <c r="AA434" s="75"/>
      <c r="AB434" s="75"/>
      <c r="AC434" s="77">
        <v>45278</v>
      </c>
      <c r="AD434" s="72" t="s">
        <v>1001</v>
      </c>
      <c r="AE434" s="90" t="s">
        <v>73</v>
      </c>
      <c r="AF434" s="88" t="str">
        <f>IF(ISNA(VLOOKUP(E434,Tableau13[[SIRET]:[Statut de la mise en relation]],6,FALSE)),"",VLOOKUP(E434,Tableau13[[SIRET]:[Statut de la mise en relation]],6,FALSE))</f>
        <v>Pris en charge</v>
      </c>
      <c r="AG434" s="88"/>
      <c r="AH434" s="40"/>
      <c r="AI434" s="40"/>
      <c r="AJ434" s="40"/>
      <c r="AK434" s="76"/>
      <c r="AL434" s="76"/>
      <c r="AM434" s="40"/>
    </row>
    <row r="435" spans="1:39" ht="16.5" customHeight="1">
      <c r="A435" s="79">
        <v>45274</v>
      </c>
      <c r="B435" s="78" t="s">
        <v>2731</v>
      </c>
      <c r="C435" s="78" t="s">
        <v>2732</v>
      </c>
      <c r="D435" s="78" t="s">
        <v>2733</v>
      </c>
      <c r="E435" s="80">
        <v>89348724900011</v>
      </c>
      <c r="F435" s="40" t="s">
        <v>2734</v>
      </c>
      <c r="G435" s="81" t="s">
        <v>2735</v>
      </c>
      <c r="H435" s="82">
        <v>475398249</v>
      </c>
      <c r="I435" s="78" t="s">
        <v>459</v>
      </c>
      <c r="J435" s="78" t="s">
        <v>2736</v>
      </c>
      <c r="K435" s="33" t="s">
        <v>114</v>
      </c>
      <c r="L435" s="33"/>
      <c r="M435" s="41" t="s">
        <v>1132</v>
      </c>
      <c r="N435" s="42" t="str">
        <f>MID(J435,12,8)</f>
        <v xml:space="preserve">precise </v>
      </c>
      <c r="O435" s="62" t="str">
        <f>IF(ISERROR(MID(J435,24+FIND("impact environnemental:",J435,1),3)),"",MID(J435,24+FIND("impact environnemental:",J435,1),3))</f>
        <v>non</v>
      </c>
      <c r="P435" s="62" t="str">
        <f>IF(ISERROR(MID(J435,25+FIND("performance énergétique:",J435,1),3)),"",MID(J435,25+FIND("performance énergétique:",J435,1),3))</f>
        <v>non</v>
      </c>
      <c r="Q435" s="62" t="str">
        <f>IF(ISERROR(MID(J435,20+FIND("consommation d'eau:",J435,1),3)),"",MID(J435,20+FIND("consommation d'eau:",J435,1),3))</f>
        <v>non</v>
      </c>
      <c r="R435" s="62" t="str">
        <f>IF(ISERROR(MID(J435,22+FIND("rénover mon bâtiment:",J435,1),3)),"",MID(J435,22+FIND("rénover mon bâtiment:",J435,1),3))</f>
        <v>oui</v>
      </c>
      <c r="S435" s="62" t="str">
        <f>IF(ISERROR(MID(J435,21+FIND("la mobilité durable:",J435,1),3)),"",MID(J435,21+FIND("la mobilité durable:",J435,1),3))</f>
        <v>non</v>
      </c>
      <c r="T435" s="62" t="str">
        <f>IF(ISERROR(MID(J435,21+FIND("gestion des déchets:",J435,1),3)),"",MID(J435,21+FIND("gestion des déchets:",J435,1),3))</f>
        <v>non</v>
      </c>
      <c r="U435" s="62" t="str">
        <f>IF(ISERROR(MID(J435,17+FIND("l'écoconception:",J435,1),3)),"",MID(J435,17+FIND("l'écoconception:",J435,1),3))</f>
        <v>non</v>
      </c>
      <c r="V435" s="62" t="str">
        <f>IF(ISERROR(MID(J435,20+FIND("former ou recruter:",J435,1),3)),"",MID(J435,20+FIND("former ou recruter:",J435,1),3))</f>
        <v>non</v>
      </c>
      <c r="W435" s="93"/>
      <c r="X435" s="75"/>
      <c r="Y435" s="75"/>
      <c r="Z435" s="75"/>
      <c r="AA435" s="75"/>
      <c r="AB435" s="75"/>
      <c r="AC435" s="40"/>
      <c r="AD435" s="72" t="s">
        <v>1133</v>
      </c>
      <c r="AE435" s="90" t="s">
        <v>73</v>
      </c>
      <c r="AF435" s="88" t="str">
        <f>IF(ISNA(VLOOKUP(E435,Tableau13[[SIRET]:[Statut de la mise en relation]],6,FALSE)),"",VLOOKUP(E435,Tableau13[[SIRET]:[Statut de la mise en relation]],6,FALSE))</f>
        <v/>
      </c>
      <c r="AG435" s="90"/>
      <c r="AH435" s="40"/>
      <c r="AI435" s="40"/>
      <c r="AJ435" s="40"/>
      <c r="AK435" s="76"/>
      <c r="AL435" s="76"/>
      <c r="AM435" s="40"/>
    </row>
    <row r="436" spans="1:39" ht="16.5" customHeight="1">
      <c r="A436" s="79">
        <v>45274</v>
      </c>
      <c r="B436" s="78" t="s">
        <v>2737</v>
      </c>
      <c r="C436" s="78" t="s">
        <v>2738</v>
      </c>
      <c r="D436" s="78" t="s">
        <v>2739</v>
      </c>
      <c r="E436" s="80">
        <v>88378977800015</v>
      </c>
      <c r="F436" s="40" t="s">
        <v>2740</v>
      </c>
      <c r="G436" s="81" t="s">
        <v>2741</v>
      </c>
      <c r="H436" s="82">
        <v>669258403</v>
      </c>
      <c r="I436" s="78" t="s">
        <v>1732</v>
      </c>
      <c r="J436" s="78" t="s">
        <v>2742</v>
      </c>
      <c r="K436" s="33" t="s">
        <v>91</v>
      </c>
      <c r="L436" s="33"/>
      <c r="M436" s="75" t="s">
        <v>701</v>
      </c>
      <c r="N436" s="42" t="str">
        <f>MID(J436,12,8)</f>
        <v xml:space="preserve">precise </v>
      </c>
      <c r="O436" s="62" t="str">
        <f>IF(ISERROR(MID(J436,24+FIND("impact environnemental:",J436,1),3)),"",MID(J436,24+FIND("impact environnemental:",J436,1),3))</f>
        <v>oui</v>
      </c>
      <c r="P436" s="62" t="str">
        <f>IF(ISERROR(MID(J436,25+FIND("performance énergétique:",J436,1),3)),"",MID(J436,25+FIND("performance énergétique:",J436,1),3))</f>
        <v>non</v>
      </c>
      <c r="Q436" s="62" t="str">
        <f>IF(ISERROR(MID(J436,20+FIND("consommation d'eau:",J436,1),3)),"",MID(J436,20+FIND("consommation d'eau:",J436,1),3))</f>
        <v>non</v>
      </c>
      <c r="R436" s="62" t="str">
        <f>IF(ISERROR(MID(J436,22+FIND("rénover mon bâtiment:",J436,1),3)),"",MID(J436,22+FIND("rénover mon bâtiment:",J436,1),3))</f>
        <v>non</v>
      </c>
      <c r="S436" s="62" t="str">
        <f>IF(ISERROR(MID(J436,21+FIND("la mobilité durable:",J436,1),3)),"",MID(J436,21+FIND("la mobilité durable:",J436,1),3))</f>
        <v>non</v>
      </c>
      <c r="T436" s="62" t="str">
        <f>IF(ISERROR(MID(J436,21+FIND("gestion des déchets:",J436,1),3)),"",MID(J436,21+FIND("gestion des déchets:",J436,1),3))</f>
        <v>non</v>
      </c>
      <c r="U436" s="62" t="str">
        <f>IF(ISERROR(MID(J436,17+FIND("l'écoconception:",J436,1),3)),"",MID(J436,17+FIND("l'écoconception:",J436,1),3))</f>
        <v>non</v>
      </c>
      <c r="V436" s="62" t="str">
        <f>IF(ISERROR(MID(J436,20+FIND("former ou recruter:",J436,1),3)),"",MID(J436,20+FIND("former ou recruter:",J436,1),3))</f>
        <v>non</v>
      </c>
      <c r="W436" s="63"/>
      <c r="X436" s="75"/>
      <c r="Y436" s="75"/>
      <c r="Z436" s="75" t="s">
        <v>1491</v>
      </c>
      <c r="AA436" s="75"/>
      <c r="AB436" s="75"/>
      <c r="AC436" s="77">
        <v>45278</v>
      </c>
      <c r="AD436" s="72" t="s">
        <v>1001</v>
      </c>
      <c r="AE436" s="90" t="s">
        <v>73</v>
      </c>
      <c r="AF436" s="88" t="str">
        <f>IF(ISNA(VLOOKUP(E436,Tableau13[[SIRET]:[Statut de la mise en relation]],6,FALSE)),"",VLOOKUP(E436,Tableau13[[SIRET]:[Statut de la mise en relation]],6,FALSE))</f>
        <v>Aide proposée</v>
      </c>
      <c r="AG436" s="88"/>
      <c r="AH436" s="40"/>
      <c r="AI436" s="40"/>
      <c r="AJ436" s="40"/>
      <c r="AK436" s="76"/>
      <c r="AL436" s="76"/>
      <c r="AM436" s="40"/>
    </row>
    <row r="437" spans="1:39" ht="16.5" customHeight="1">
      <c r="A437" s="79">
        <v>45274</v>
      </c>
      <c r="B437" s="78" t="s">
        <v>2743</v>
      </c>
      <c r="C437" s="78" t="s">
        <v>2744</v>
      </c>
      <c r="D437" s="78" t="s">
        <v>1004</v>
      </c>
      <c r="E437" s="80">
        <v>87993877700015</v>
      </c>
      <c r="F437" s="40"/>
      <c r="G437" s="81" t="s">
        <v>2745</v>
      </c>
      <c r="H437" s="82">
        <v>679426909</v>
      </c>
      <c r="I437" s="78" t="s">
        <v>2436</v>
      </c>
      <c r="J437" s="78" t="s">
        <v>2746</v>
      </c>
      <c r="K437" s="33" t="s">
        <v>114</v>
      </c>
      <c r="L437" s="33"/>
      <c r="M437" s="41" t="s">
        <v>1132</v>
      </c>
      <c r="N437" s="42" t="str">
        <f>MID(J437,12,8)</f>
        <v xml:space="preserve">unknown </v>
      </c>
      <c r="O437" s="62" t="str">
        <f>IF(ISERROR(MID(J437,24+FIND("impact environnemental:",J437,1),3)),"",MID(J437,24+FIND("impact environnemental:",J437,1),3))</f>
        <v>non</v>
      </c>
      <c r="P437" s="62" t="str">
        <f>IF(ISERROR(MID(J437,25+FIND("performance énergétique:",J437,1),3)),"",MID(J437,25+FIND("performance énergétique:",J437,1),3))</f>
        <v>oui</v>
      </c>
      <c r="Q437" s="62" t="str">
        <f>IF(ISERROR(MID(J437,20+FIND("consommation d'eau:",J437,1),3)),"",MID(J437,20+FIND("consommation d'eau:",J437,1),3))</f>
        <v>oui</v>
      </c>
      <c r="R437" s="62" t="str">
        <f>IF(ISERROR(MID(J437,22+FIND("rénover mon bâtiment:",J437,1),3)),"",MID(J437,22+FIND("rénover mon bâtiment:",J437,1),3))</f>
        <v/>
      </c>
      <c r="S437" s="62" t="str">
        <f>IF(ISERROR(MID(J437,21+FIND("la mobilité durable:",J437,1),3)),"",MID(J437,21+FIND("la mobilité durable:",J437,1),3))</f>
        <v/>
      </c>
      <c r="T437" s="62" t="str">
        <f>IF(ISERROR(MID(J437,21+FIND("gestion des déchets:",J437,1),3)),"",MID(J437,21+FIND("gestion des déchets:",J437,1),3))</f>
        <v>oui</v>
      </c>
      <c r="U437" s="62" t="str">
        <f>IF(ISERROR(MID(J437,17+FIND("l'écoconception:",J437,1),3)),"",MID(J437,17+FIND("l'écoconception:",J437,1),3))</f>
        <v>oui</v>
      </c>
      <c r="V437" s="62" t="str">
        <f>IF(ISERROR(MID(J437,20+FIND("former ou recruter:",J437,1),3)),"",MID(J437,20+FIND("former ou recruter:",J437,1),3))</f>
        <v/>
      </c>
      <c r="W437" s="93"/>
      <c r="X437" s="75"/>
      <c r="Y437" s="75"/>
      <c r="Z437" s="75"/>
      <c r="AA437" s="75"/>
      <c r="AB437" s="75"/>
      <c r="AC437" s="40"/>
      <c r="AD437" s="72" t="s">
        <v>1133</v>
      </c>
      <c r="AE437" s="90" t="s">
        <v>73</v>
      </c>
      <c r="AF437" s="88" t="str">
        <f>IF(ISNA(VLOOKUP(E437,Tableau13[[SIRET]:[Statut de la mise en relation]],6,FALSE)),"",VLOOKUP(E437,Tableau13[[SIRET]:[Statut de la mise en relation]],6,FALSE))</f>
        <v/>
      </c>
      <c r="AG437" s="90"/>
      <c r="AH437" s="40"/>
      <c r="AI437" s="40"/>
      <c r="AJ437" s="40"/>
      <c r="AK437" s="76"/>
      <c r="AL437" s="76"/>
      <c r="AM437" s="40"/>
    </row>
    <row r="438" spans="1:39" ht="16.5" customHeight="1">
      <c r="A438" s="79">
        <v>45274</v>
      </c>
      <c r="B438" s="78" t="s">
        <v>2747</v>
      </c>
      <c r="C438" s="78" t="s">
        <v>2748</v>
      </c>
      <c r="D438" s="78" t="s">
        <v>2749</v>
      </c>
      <c r="E438" s="80">
        <v>39312541400010</v>
      </c>
      <c r="F438" s="40" t="s">
        <v>2750</v>
      </c>
      <c r="G438" s="81" t="s">
        <v>2751</v>
      </c>
      <c r="H438" s="82">
        <v>680890497</v>
      </c>
      <c r="I438" s="78" t="s">
        <v>761</v>
      </c>
      <c r="J438" s="78" t="s">
        <v>2752</v>
      </c>
      <c r="K438" s="33" t="s">
        <v>135</v>
      </c>
      <c r="L438" s="33"/>
      <c r="M438" s="75" t="s">
        <v>701</v>
      </c>
      <c r="N438" s="42" t="str">
        <f>MID(J438,12,8)</f>
        <v xml:space="preserve">unknown </v>
      </c>
      <c r="O438" s="62" t="str">
        <f>IF(ISERROR(MID(J438,24+FIND("impact environnemental:",J438,1),3)),"",MID(J438,24+FIND("impact environnemental:",J438,1),3))</f>
        <v>oui</v>
      </c>
      <c r="P438" s="62" t="str">
        <f>IF(ISERROR(MID(J438,25+FIND("performance énergétique:",J438,1),3)),"",MID(J438,25+FIND("performance énergétique:",J438,1),3))</f>
        <v>oui</v>
      </c>
      <c r="Q438" s="62" t="str">
        <f>IF(ISERROR(MID(J438,20+FIND("consommation d'eau:",J438,1),3)),"",MID(J438,20+FIND("consommation d'eau:",J438,1),3))</f>
        <v>oui</v>
      </c>
      <c r="R438" s="62" t="str">
        <f>IF(ISERROR(MID(J438,22+FIND("rénover mon bâtiment:",J438,1),3)),"",MID(J438,22+FIND("rénover mon bâtiment:",J438,1),3))</f>
        <v/>
      </c>
      <c r="S438" s="62" t="str">
        <f>IF(ISERROR(MID(J438,21+FIND("la mobilité durable:",J438,1),3)),"",MID(J438,21+FIND("la mobilité durable:",J438,1),3))</f>
        <v/>
      </c>
      <c r="T438" s="62" t="str">
        <f>IF(ISERROR(MID(J438,21+FIND("gestion des déchets:",J438,1),3)),"",MID(J438,21+FIND("gestion des déchets:",J438,1),3))</f>
        <v>oui</v>
      </c>
      <c r="U438" s="62" t="str">
        <f>IF(ISERROR(MID(J438,17+FIND("l'écoconception:",J438,1),3)),"",MID(J438,17+FIND("l'écoconception:",J438,1),3))</f>
        <v>oui</v>
      </c>
      <c r="V438" s="62" t="str">
        <f>IF(ISERROR(MID(J438,20+FIND("former ou recruter:",J438,1),3)),"",MID(J438,20+FIND("former ou recruter:",J438,1),3))</f>
        <v/>
      </c>
      <c r="W438" s="63"/>
      <c r="X438" s="75"/>
      <c r="Y438" s="75"/>
      <c r="Z438" s="75"/>
      <c r="AA438" s="75"/>
      <c r="AB438" s="75"/>
      <c r="AC438" s="77">
        <v>45279</v>
      </c>
      <c r="AD438" s="66" t="s">
        <v>764</v>
      </c>
      <c r="AE438" s="90" t="s">
        <v>73</v>
      </c>
      <c r="AF438" s="88" t="str">
        <f>IF(ISNA(VLOOKUP(E438,Tableau13[[SIRET]:[Statut de la mise en relation]],6,FALSE)),"",VLOOKUP(E438,Tableau13[[SIRET]:[Statut de la mise en relation]],6,FALSE))</f>
        <v/>
      </c>
      <c r="AG438" s="88"/>
      <c r="AH438" s="40"/>
      <c r="AI438" s="40"/>
      <c r="AJ438" s="40"/>
      <c r="AK438" s="76"/>
      <c r="AL438" s="76"/>
      <c r="AM438" s="40"/>
    </row>
    <row r="439" spans="1:39" ht="16.5" customHeight="1">
      <c r="A439" s="79">
        <v>45274</v>
      </c>
      <c r="B439" s="78" t="s">
        <v>2753</v>
      </c>
      <c r="C439" s="78" t="s">
        <v>2754</v>
      </c>
      <c r="D439" s="78" t="s">
        <v>1182</v>
      </c>
      <c r="E439" s="80">
        <v>50501164300028</v>
      </c>
      <c r="F439" s="40"/>
      <c r="G439" s="81" t="s">
        <v>2755</v>
      </c>
      <c r="H439" s="82">
        <v>607870379</v>
      </c>
      <c r="I439" s="78" t="s">
        <v>1958</v>
      </c>
      <c r="J439" s="78" t="s">
        <v>2756</v>
      </c>
      <c r="K439" s="33" t="s">
        <v>114</v>
      </c>
      <c r="L439" s="33"/>
      <c r="M439" s="41" t="s">
        <v>1132</v>
      </c>
      <c r="N439" s="42" t="str">
        <f>MID(J439,12,8)</f>
        <v xml:space="preserve">precise </v>
      </c>
      <c r="O439" s="62" t="str">
        <f>IF(ISERROR(MID(J439,24+FIND("impact environnemental:",J439,1),3)),"",MID(J439,24+FIND("impact environnemental:",J439,1),3))</f>
        <v>non</v>
      </c>
      <c r="P439" s="62" t="str">
        <f>IF(ISERROR(MID(J439,25+FIND("performance énergétique:",J439,1),3)),"",MID(J439,25+FIND("performance énergétique:",J439,1),3))</f>
        <v>non</v>
      </c>
      <c r="Q439" s="62" t="str">
        <f>IF(ISERROR(MID(J439,20+FIND("consommation d'eau:",J439,1),3)),"",MID(J439,20+FIND("consommation d'eau:",J439,1),3))</f>
        <v>non</v>
      </c>
      <c r="R439" s="62" t="str">
        <f>IF(ISERROR(MID(J439,22+FIND("rénover mon bâtiment:",J439,1),3)),"",MID(J439,22+FIND("rénover mon bâtiment:",J439,1),3))</f>
        <v>non</v>
      </c>
      <c r="S439" s="62" t="str">
        <f>IF(ISERROR(MID(J439,21+FIND("la mobilité durable:",J439,1),3)),"",MID(J439,21+FIND("la mobilité durable:",J439,1),3))</f>
        <v>oui</v>
      </c>
      <c r="T439" s="62" t="str">
        <f>IF(ISERROR(MID(J439,21+FIND("gestion des déchets:",J439,1),3)),"",MID(J439,21+FIND("gestion des déchets:",J439,1),3))</f>
        <v>non</v>
      </c>
      <c r="U439" s="62" t="str">
        <f>IF(ISERROR(MID(J439,17+FIND("l'écoconception:",J439,1),3)),"",MID(J439,17+FIND("l'écoconception:",J439,1),3))</f>
        <v>non</v>
      </c>
      <c r="V439" s="62" t="str">
        <f>IF(ISERROR(MID(J439,20+FIND("former ou recruter:",J439,1),3)),"",MID(J439,20+FIND("former ou recruter:",J439,1),3))</f>
        <v>non</v>
      </c>
      <c r="W439" s="93"/>
      <c r="X439" s="75"/>
      <c r="Y439" s="75"/>
      <c r="Z439" s="75"/>
      <c r="AA439" s="75"/>
      <c r="AB439" s="75"/>
      <c r="AC439" s="40"/>
      <c r="AD439" s="72" t="s">
        <v>1133</v>
      </c>
      <c r="AE439" s="90" t="s">
        <v>73</v>
      </c>
      <c r="AF439" s="88" t="str">
        <f>IF(ISNA(VLOOKUP(E439,Tableau13[[SIRET]:[Statut de la mise en relation]],6,FALSE)),"",VLOOKUP(E439,Tableau13[[SIRET]:[Statut de la mise en relation]],6,FALSE))</f>
        <v/>
      </c>
      <c r="AG439" s="90"/>
      <c r="AH439" s="40"/>
      <c r="AI439" s="40"/>
      <c r="AJ439" s="40"/>
      <c r="AK439" s="76"/>
      <c r="AL439" s="76"/>
      <c r="AM439" s="40"/>
    </row>
    <row r="440" spans="1:39" ht="16.5" customHeight="1">
      <c r="A440" s="79">
        <v>45274</v>
      </c>
      <c r="B440" s="78" t="s">
        <v>2757</v>
      </c>
      <c r="C440" s="78" t="s">
        <v>2758</v>
      </c>
      <c r="D440" s="78" t="s">
        <v>605</v>
      </c>
      <c r="E440" s="80">
        <v>88095841800019</v>
      </c>
      <c r="F440" s="40" t="s">
        <v>2759</v>
      </c>
      <c r="G440" s="81" t="s">
        <v>2760</v>
      </c>
      <c r="H440" s="82">
        <v>615869267</v>
      </c>
      <c r="I440" s="78" t="s">
        <v>1997</v>
      </c>
      <c r="J440" s="78" t="s">
        <v>2761</v>
      </c>
      <c r="K440" s="33" t="s">
        <v>135</v>
      </c>
      <c r="L440" s="33"/>
      <c r="M440" s="75" t="s">
        <v>701</v>
      </c>
      <c r="N440" s="42" t="str">
        <f>MID(J440,12,8)</f>
        <v xml:space="preserve">precise </v>
      </c>
      <c r="O440" s="62" t="str">
        <f>IF(ISERROR(MID(J440,24+FIND("impact environnemental:",J440,1),3)),"",MID(J440,24+FIND("impact environnemental:",J440,1),3))</f>
        <v>non</v>
      </c>
      <c r="P440" s="62" t="str">
        <f>IF(ISERROR(MID(J440,25+FIND("performance énergétique:",J440,1),3)),"",MID(J440,25+FIND("performance énergétique:",J440,1),3))</f>
        <v>oui</v>
      </c>
      <c r="Q440" s="62" t="str">
        <f>IF(ISERROR(MID(J440,20+FIND("consommation d'eau:",J440,1),3)),"",MID(J440,20+FIND("consommation d'eau:",J440,1),3))</f>
        <v>non</v>
      </c>
      <c r="R440" s="62" t="str">
        <f>IF(ISERROR(MID(J440,22+FIND("rénover mon bâtiment:",J440,1),3)),"",MID(J440,22+FIND("rénover mon bâtiment:",J440,1),3))</f>
        <v>non</v>
      </c>
      <c r="S440" s="62" t="str">
        <f>IF(ISERROR(MID(J440,21+FIND("la mobilité durable:",J440,1),3)),"",MID(J440,21+FIND("la mobilité durable:",J440,1),3))</f>
        <v>non</v>
      </c>
      <c r="T440" s="62" t="str">
        <f>IF(ISERROR(MID(J440,21+FIND("gestion des déchets:",J440,1),3)),"",MID(J440,21+FIND("gestion des déchets:",J440,1),3))</f>
        <v>non</v>
      </c>
      <c r="U440" s="62" t="str">
        <f>IF(ISERROR(MID(J440,17+FIND("l'écoconception:",J440,1),3)),"",MID(J440,17+FIND("l'écoconception:",J440,1),3))</f>
        <v>non</v>
      </c>
      <c r="V440" s="62" t="str">
        <f>IF(ISERROR(MID(J440,20+FIND("former ou recruter:",J440,1),3)),"",MID(J440,20+FIND("former ou recruter:",J440,1),3))</f>
        <v>non</v>
      </c>
      <c r="W440" s="63"/>
      <c r="X440" s="75"/>
      <c r="Y440" s="75"/>
      <c r="Z440" s="75"/>
      <c r="AA440" s="75"/>
      <c r="AB440" s="75"/>
      <c r="AC440" s="77">
        <v>45279</v>
      </c>
      <c r="AD440" s="66" t="s">
        <v>764</v>
      </c>
      <c r="AE440" s="90" t="s">
        <v>73</v>
      </c>
      <c r="AF440" s="88" t="str">
        <f>IF(ISNA(VLOOKUP(E440,Tableau13[[SIRET]:[Statut de la mise en relation]],6,FALSE)),"",VLOOKUP(E440,Tableau13[[SIRET]:[Statut de la mise en relation]],6,FALSE))</f>
        <v/>
      </c>
      <c r="AG440" s="88"/>
      <c r="AH440" s="40"/>
      <c r="AI440" s="40"/>
      <c r="AJ440" s="40"/>
      <c r="AK440" s="76"/>
      <c r="AL440" s="76"/>
      <c r="AM440" s="40"/>
    </row>
    <row r="441" spans="1:39" ht="16.5" customHeight="1">
      <c r="A441" s="79">
        <v>45274</v>
      </c>
      <c r="B441" s="78" t="s">
        <v>2762</v>
      </c>
      <c r="C441" s="78" t="s">
        <v>2763</v>
      </c>
      <c r="D441" s="78" t="s">
        <v>2764</v>
      </c>
      <c r="E441" s="80">
        <v>77568807000017</v>
      </c>
      <c r="F441" s="40" t="s">
        <v>2765</v>
      </c>
      <c r="G441" s="81" t="s">
        <v>2766</v>
      </c>
      <c r="H441" s="82">
        <v>611043335</v>
      </c>
      <c r="I441" s="78" t="s">
        <v>659</v>
      </c>
      <c r="J441" s="78" t="s">
        <v>2767</v>
      </c>
      <c r="K441" s="33" t="s">
        <v>433</v>
      </c>
      <c r="L441" s="33"/>
      <c r="M441" s="75" t="s">
        <v>701</v>
      </c>
      <c r="N441" s="42" t="str">
        <f>MID(J441,12,8)</f>
        <v xml:space="preserve">precise </v>
      </c>
      <c r="O441" s="62" t="str">
        <f>IF(ISERROR(MID(J441,24+FIND("impact environnemental:",J441,1),3)),"",MID(J441,24+FIND("impact environnemental:",J441,1),3))</f>
        <v>non</v>
      </c>
      <c r="P441" s="62" t="str">
        <f>IF(ISERROR(MID(J441,25+FIND("performance énergétique:",J441,1),3)),"",MID(J441,25+FIND("performance énergétique:",J441,1),3))</f>
        <v>non</v>
      </c>
      <c r="Q441" s="62" t="str">
        <f>IF(ISERROR(MID(J441,20+FIND("consommation d'eau:",J441,1),3)),"",MID(J441,20+FIND("consommation d'eau:",J441,1),3))</f>
        <v>non</v>
      </c>
      <c r="R441" s="62" t="str">
        <f>IF(ISERROR(MID(J441,22+FIND("rénover mon bâtiment:",J441,1),3)),"",MID(J441,22+FIND("rénover mon bâtiment:",J441,1),3))</f>
        <v>oui</v>
      </c>
      <c r="S441" s="62" t="str">
        <f>IF(ISERROR(MID(J441,21+FIND("la mobilité durable:",J441,1),3)),"",MID(J441,21+FIND("la mobilité durable:",J441,1),3))</f>
        <v>non</v>
      </c>
      <c r="T441" s="62" t="str">
        <f>IF(ISERROR(MID(J441,21+FIND("gestion des déchets:",J441,1),3)),"",MID(J441,21+FIND("gestion des déchets:",J441,1),3))</f>
        <v>non</v>
      </c>
      <c r="U441" s="62" t="str">
        <f>IF(ISERROR(MID(J441,17+FIND("l'écoconception:",J441,1),3)),"",MID(J441,17+FIND("l'écoconception:",J441,1),3))</f>
        <v>non</v>
      </c>
      <c r="V441" s="62" t="str">
        <f>IF(ISERROR(MID(J441,20+FIND("former ou recruter:",J441,1),3)),"",MID(J441,20+FIND("former ou recruter:",J441,1),3))</f>
        <v>non</v>
      </c>
      <c r="W441" s="63"/>
      <c r="X441" s="75"/>
      <c r="Y441" s="75"/>
      <c r="Z441" s="75" t="s">
        <v>1491</v>
      </c>
      <c r="AA441" s="75"/>
      <c r="AB441" s="75"/>
      <c r="AC441" s="77">
        <v>45278</v>
      </c>
      <c r="AD441" s="72" t="s">
        <v>1001</v>
      </c>
      <c r="AE441" s="90" t="s">
        <v>73</v>
      </c>
      <c r="AF441" s="88" t="str">
        <f>IF(ISNA(VLOOKUP(E441,Tableau13[[SIRET]:[Statut de la mise en relation]],6,FALSE)),"",VLOOKUP(E441,Tableau13[[SIRET]:[Statut de la mise en relation]],6,FALSE))</f>
        <v>Aide proposée</v>
      </c>
      <c r="AG441" s="88"/>
      <c r="AH441" s="40"/>
      <c r="AI441" s="40"/>
      <c r="AJ441" s="40"/>
      <c r="AK441" s="76"/>
      <c r="AL441" s="76"/>
      <c r="AM441" s="40"/>
    </row>
    <row r="442" spans="1:39" ht="16.5" customHeight="1">
      <c r="A442" s="79">
        <v>45274</v>
      </c>
      <c r="B442" s="78" t="s">
        <v>2768</v>
      </c>
      <c r="C442" s="78" t="s">
        <v>2769</v>
      </c>
      <c r="D442" s="78" t="s">
        <v>2770</v>
      </c>
      <c r="E442" s="80">
        <v>398515569</v>
      </c>
      <c r="F442" s="40" t="s">
        <v>2771</v>
      </c>
      <c r="G442" s="81" t="s">
        <v>2772</v>
      </c>
      <c r="H442" s="82">
        <v>671504067</v>
      </c>
      <c r="I442" s="78" t="s">
        <v>932</v>
      </c>
      <c r="J442" s="78" t="s">
        <v>2773</v>
      </c>
      <c r="K442" s="33" t="s">
        <v>114</v>
      </c>
      <c r="L442" s="33"/>
      <c r="M442" s="75" t="s">
        <v>1234</v>
      </c>
      <c r="N442" s="42" t="str">
        <f>MID(J442,12,8)</f>
        <v xml:space="preserve">unknown </v>
      </c>
      <c r="O442" s="62" t="str">
        <f>IF(ISERROR(MID(J442,24+FIND("impact environnemental:",J442,1),3)),"",MID(J442,24+FIND("impact environnemental:",J442,1),3))</f>
        <v>oui</v>
      </c>
      <c r="P442" s="62" t="str">
        <f>IF(ISERROR(MID(J442,25+FIND("performance énergétique:",J442,1),3)),"",MID(J442,25+FIND("performance énergétique:",J442,1),3))</f>
        <v>oui</v>
      </c>
      <c r="Q442" s="62" t="str">
        <f>IF(ISERROR(MID(J442,20+FIND("consommation d'eau:",J442,1),3)),"",MID(J442,20+FIND("consommation d'eau:",J442,1),3))</f>
        <v>oui</v>
      </c>
      <c r="R442" s="62" t="str">
        <f>IF(ISERROR(MID(J442,22+FIND("rénover mon bâtiment:",J442,1),3)),"",MID(J442,22+FIND("rénover mon bâtiment:",J442,1),3))</f>
        <v/>
      </c>
      <c r="S442" s="62" t="str">
        <f>IF(ISERROR(MID(J442,21+FIND("la mobilité durable:",J442,1),3)),"",MID(J442,21+FIND("la mobilité durable:",J442,1),3))</f>
        <v/>
      </c>
      <c r="T442" s="62" t="str">
        <f>IF(ISERROR(MID(J442,21+FIND("gestion des déchets:",J442,1),3)),"",MID(J442,21+FIND("gestion des déchets:",J442,1),3))</f>
        <v>non</v>
      </c>
      <c r="U442" s="62" t="str">
        <f>IF(ISERROR(MID(J442,17+FIND("l'écoconception:",J442,1),3)),"",MID(J442,17+FIND("l'écoconception:",J442,1),3))</f>
        <v>oui</v>
      </c>
      <c r="V442" s="62" t="str">
        <f>IF(ISERROR(MID(J442,20+FIND("former ou recruter:",J442,1),3)),"",MID(J442,20+FIND("former ou recruter:",J442,1),3))</f>
        <v/>
      </c>
      <c r="W442" s="93"/>
      <c r="X442" s="75"/>
      <c r="Y442" s="75"/>
      <c r="Z442" s="75" t="s">
        <v>1491</v>
      </c>
      <c r="AA442" s="75"/>
      <c r="AB442" s="75"/>
      <c r="AC442" s="77">
        <v>45278</v>
      </c>
      <c r="AD442" s="44" t="s">
        <v>41</v>
      </c>
      <c r="AE442" s="88" t="s">
        <v>41</v>
      </c>
      <c r="AF442" s="88" t="str">
        <f>IF(ISNA(VLOOKUP(E442,Tableau13[[SIRET]:[Statut de la mise en relation]],6,FALSE)),"",VLOOKUP(E442,Tableau13[[SIRET]:[Statut de la mise en relation]],6,FALSE))</f>
        <v/>
      </c>
      <c r="AG442" s="88"/>
      <c r="AH442" s="33" t="s">
        <v>150</v>
      </c>
      <c r="AI442" s="40" t="s">
        <v>2774</v>
      </c>
      <c r="AJ442" s="40" t="s">
        <v>91</v>
      </c>
      <c r="AK442" s="76"/>
      <c r="AL442" s="76"/>
      <c r="AM442" s="40"/>
    </row>
    <row r="443" spans="1:39" ht="16.5" customHeight="1">
      <c r="A443" s="79">
        <v>45274</v>
      </c>
      <c r="B443" s="78" t="s">
        <v>2775</v>
      </c>
      <c r="C443" s="78" t="s">
        <v>2238</v>
      </c>
      <c r="D443" s="78" t="s">
        <v>2776</v>
      </c>
      <c r="E443" s="80">
        <v>91114784100017</v>
      </c>
      <c r="F443" s="40" t="s">
        <v>2777</v>
      </c>
      <c r="G443" s="81" t="s">
        <v>2778</v>
      </c>
      <c r="H443" s="82">
        <v>688861215</v>
      </c>
      <c r="I443" s="78" t="s">
        <v>932</v>
      </c>
      <c r="J443" s="78" t="s">
        <v>2779</v>
      </c>
      <c r="K443" s="33" t="s">
        <v>114</v>
      </c>
      <c r="L443" s="33"/>
      <c r="M443" s="75" t="s">
        <v>1234</v>
      </c>
      <c r="N443" s="42" t="str">
        <f>MID(J443,12,8)</f>
        <v xml:space="preserve">unknown </v>
      </c>
      <c r="O443" s="62" t="str">
        <f>IF(ISERROR(MID(J443,24+FIND("impact environnemental:",J443,1),3)),"",MID(J443,24+FIND("impact environnemental:",J443,1),3))</f>
        <v>oui</v>
      </c>
      <c r="P443" s="62" t="str">
        <f>IF(ISERROR(MID(J443,25+FIND("performance énergétique:",J443,1),3)),"",MID(J443,25+FIND("performance énergétique:",J443,1),3))</f>
        <v>oui</v>
      </c>
      <c r="Q443" s="62" t="str">
        <f>IF(ISERROR(MID(J443,20+FIND("consommation d'eau:",J443,1),3)),"",MID(J443,20+FIND("consommation d'eau:",J443,1),3))</f>
        <v>oui</v>
      </c>
      <c r="R443" s="62" t="str">
        <f>IF(ISERROR(MID(J443,22+FIND("rénover mon bâtiment:",J443,1),3)),"",MID(J443,22+FIND("rénover mon bâtiment:",J443,1),3))</f>
        <v/>
      </c>
      <c r="S443" s="62" t="str">
        <f>IF(ISERROR(MID(J443,21+FIND("la mobilité durable:",J443,1),3)),"",MID(J443,21+FIND("la mobilité durable:",J443,1),3))</f>
        <v/>
      </c>
      <c r="T443" s="62" t="str">
        <f>IF(ISERROR(MID(J443,21+FIND("gestion des déchets:",J443,1),3)),"",MID(J443,21+FIND("gestion des déchets:",J443,1),3))</f>
        <v>non</v>
      </c>
      <c r="U443" s="62" t="str">
        <f>IF(ISERROR(MID(J443,17+FIND("l'écoconception:",J443,1),3)),"",MID(J443,17+FIND("l'écoconception:",J443,1),3))</f>
        <v>non</v>
      </c>
      <c r="V443" s="62" t="str">
        <f>IF(ISERROR(MID(J443,20+FIND("former ou recruter:",J443,1),3)),"",MID(J443,20+FIND("former ou recruter:",J443,1),3))</f>
        <v/>
      </c>
      <c r="W443" s="93"/>
      <c r="X443" s="75"/>
      <c r="Y443" s="75"/>
      <c r="Z443" s="75" t="s">
        <v>1491</v>
      </c>
      <c r="AA443" s="75"/>
      <c r="AB443" s="75"/>
      <c r="AC443" s="77">
        <v>45278</v>
      </c>
      <c r="AD443" s="72" t="s">
        <v>1001</v>
      </c>
      <c r="AE443" s="90" t="s">
        <v>73</v>
      </c>
      <c r="AF443" s="88" t="str">
        <f>IF(ISNA(VLOOKUP(E443,Tableau13[[SIRET]:[Statut de la mise en relation]],6,FALSE)),"",VLOOKUP(E443,Tableau13[[SIRET]:[Statut de la mise en relation]],6,FALSE))</f>
        <v/>
      </c>
      <c r="AG443" s="88"/>
      <c r="AH443" s="33" t="s">
        <v>150</v>
      </c>
      <c r="AI443" s="40" t="s">
        <v>2780</v>
      </c>
      <c r="AJ443" s="40" t="s">
        <v>91</v>
      </c>
      <c r="AK443" s="76"/>
      <c r="AL443" s="76"/>
      <c r="AM443" s="40"/>
    </row>
    <row r="444" spans="1:39" ht="16.5" customHeight="1">
      <c r="A444" s="79">
        <v>45275</v>
      </c>
      <c r="B444" s="78" t="s">
        <v>2781</v>
      </c>
      <c r="C444" s="78" t="s">
        <v>2782</v>
      </c>
      <c r="D444" s="78" t="s">
        <v>87</v>
      </c>
      <c r="E444" s="80">
        <v>79898154400025</v>
      </c>
      <c r="F444" s="40"/>
      <c r="G444" s="81" t="s">
        <v>2783</v>
      </c>
      <c r="H444" s="82">
        <v>783353493</v>
      </c>
      <c r="I444" s="78" t="s">
        <v>1476</v>
      </c>
      <c r="J444" s="78" t="s">
        <v>2784</v>
      </c>
      <c r="K444" s="33" t="s">
        <v>114</v>
      </c>
      <c r="L444" s="33"/>
      <c r="M444" s="41" t="s">
        <v>1132</v>
      </c>
      <c r="N444" s="42" t="str">
        <f>MID(J444,12,8)</f>
        <v xml:space="preserve">precise </v>
      </c>
      <c r="O444" s="62" t="str">
        <f>IF(ISERROR(MID(J444,24+FIND("impact environnemental:",J444,1),3)),"",MID(J444,24+FIND("impact environnemental:",J444,1),3))</f>
        <v>non</v>
      </c>
      <c r="P444" s="62" t="str">
        <f>IF(ISERROR(MID(J444,25+FIND("performance énergétique:",J444,1),3)),"",MID(J444,25+FIND("performance énergétique:",J444,1),3))</f>
        <v>oui</v>
      </c>
      <c r="Q444" s="62" t="str">
        <f>IF(ISERROR(MID(J444,20+FIND("consommation d'eau:",J444,1),3)),"",MID(J444,20+FIND("consommation d'eau:",J444,1),3))</f>
        <v>non</v>
      </c>
      <c r="R444" s="62" t="str">
        <f>IF(ISERROR(MID(J444,22+FIND("rénover mon bâtiment:",J444,1),3)),"",MID(J444,22+FIND("rénover mon bâtiment:",J444,1),3))</f>
        <v>non</v>
      </c>
      <c r="S444" s="62" t="str">
        <f>IF(ISERROR(MID(J444,21+FIND("la mobilité durable:",J444,1),3)),"",MID(J444,21+FIND("la mobilité durable:",J444,1),3))</f>
        <v>non</v>
      </c>
      <c r="T444" s="62" t="str">
        <f>IF(ISERROR(MID(J444,21+FIND("gestion des déchets:",J444,1),3)),"",MID(J444,21+FIND("gestion des déchets:",J444,1),3))</f>
        <v>non</v>
      </c>
      <c r="U444" s="62" t="str">
        <f>IF(ISERROR(MID(J444,17+FIND("l'écoconception:",J444,1),3)),"",MID(J444,17+FIND("l'écoconception:",J444,1),3))</f>
        <v>non</v>
      </c>
      <c r="V444" s="62" t="str">
        <f>IF(ISERROR(MID(J444,20+FIND("former ou recruter:",J444,1),3)),"",MID(J444,20+FIND("former ou recruter:",J444,1),3))</f>
        <v>non</v>
      </c>
      <c r="W444" s="93"/>
      <c r="X444" s="75"/>
      <c r="Y444" s="75"/>
      <c r="Z444" s="75"/>
      <c r="AA444" s="75"/>
      <c r="AB444" s="75"/>
      <c r="AC444" s="40"/>
      <c r="AD444" s="72" t="s">
        <v>1133</v>
      </c>
      <c r="AE444" s="90" t="s">
        <v>73</v>
      </c>
      <c r="AF444" s="88" t="str">
        <f>IF(ISNA(VLOOKUP(E444,Tableau13[[SIRET]:[Statut de la mise en relation]],6,FALSE)),"",VLOOKUP(E444,Tableau13[[SIRET]:[Statut de la mise en relation]],6,FALSE))</f>
        <v/>
      </c>
      <c r="AG444" s="90"/>
      <c r="AH444" s="40"/>
      <c r="AI444" s="40"/>
      <c r="AJ444" s="40"/>
      <c r="AK444" s="76"/>
      <c r="AL444" s="76"/>
      <c r="AM444" s="40"/>
    </row>
    <row r="445" spans="1:39" ht="16.5" customHeight="1">
      <c r="A445" s="79">
        <v>45275</v>
      </c>
      <c r="B445" s="78" t="s">
        <v>2785</v>
      </c>
      <c r="C445" s="78" t="s">
        <v>2786</v>
      </c>
      <c r="D445" s="78" t="s">
        <v>2787</v>
      </c>
      <c r="E445" s="80">
        <v>75276553700010</v>
      </c>
      <c r="F445" s="40"/>
      <c r="G445" s="81" t="s">
        <v>2788</v>
      </c>
      <c r="H445" s="82">
        <v>769921303</v>
      </c>
      <c r="I445" s="78" t="s">
        <v>459</v>
      </c>
      <c r="J445" s="78" t="s">
        <v>2789</v>
      </c>
      <c r="K445" s="33" t="s">
        <v>114</v>
      </c>
      <c r="L445" s="33"/>
      <c r="M445" s="41" t="s">
        <v>1132</v>
      </c>
      <c r="N445" s="42" t="str">
        <f>MID(J445,12,8)</f>
        <v xml:space="preserve">precise </v>
      </c>
      <c r="O445" s="62" t="str">
        <f>IF(ISERROR(MID(J445,24+FIND("impact environnemental:",J445,1),3)),"",MID(J445,24+FIND("impact environnemental:",J445,1),3))</f>
        <v>non</v>
      </c>
      <c r="P445" s="62" t="str">
        <f>IF(ISERROR(MID(J445,25+FIND("performance énergétique:",J445,1),3)),"",MID(J445,25+FIND("performance énergétique:",J445,1),3))</f>
        <v>oui</v>
      </c>
      <c r="Q445" s="62" t="str">
        <f>IF(ISERROR(MID(J445,20+FIND("consommation d'eau:",J445,1),3)),"",MID(J445,20+FIND("consommation d'eau:",J445,1),3))</f>
        <v>non</v>
      </c>
      <c r="R445" s="62" t="str">
        <f>IF(ISERROR(MID(J445,22+FIND("rénover mon bâtiment:",J445,1),3)),"",MID(J445,22+FIND("rénover mon bâtiment:",J445,1),3))</f>
        <v>non</v>
      </c>
      <c r="S445" s="62" t="str">
        <f>IF(ISERROR(MID(J445,21+FIND("la mobilité durable:",J445,1),3)),"",MID(J445,21+FIND("la mobilité durable:",J445,1),3))</f>
        <v>non</v>
      </c>
      <c r="T445" s="62" t="str">
        <f>IF(ISERROR(MID(J445,21+FIND("gestion des déchets:",J445,1),3)),"",MID(J445,21+FIND("gestion des déchets:",J445,1),3))</f>
        <v>non</v>
      </c>
      <c r="U445" s="62" t="str">
        <f>IF(ISERROR(MID(J445,17+FIND("l'écoconception:",J445,1),3)),"",MID(J445,17+FIND("l'écoconception:",J445,1),3))</f>
        <v>non</v>
      </c>
      <c r="V445" s="62" t="str">
        <f>IF(ISERROR(MID(J445,20+FIND("former ou recruter:",J445,1),3)),"",MID(J445,20+FIND("former ou recruter:",J445,1),3))</f>
        <v>non</v>
      </c>
      <c r="W445" s="93"/>
      <c r="X445" s="75"/>
      <c r="Y445" s="75"/>
      <c r="Z445" s="75"/>
      <c r="AA445" s="75"/>
      <c r="AB445" s="75"/>
      <c r="AC445" s="40"/>
      <c r="AD445" s="72" t="s">
        <v>1133</v>
      </c>
      <c r="AE445" s="90" t="s">
        <v>73</v>
      </c>
      <c r="AF445" s="88" t="str">
        <f>IF(ISNA(VLOOKUP(E445,Tableau13[[SIRET]:[Statut de la mise en relation]],6,FALSE)),"",VLOOKUP(E445,Tableau13[[SIRET]:[Statut de la mise en relation]],6,FALSE))</f>
        <v/>
      </c>
      <c r="AG445" s="90"/>
      <c r="AH445" s="40"/>
      <c r="AI445" s="40"/>
      <c r="AJ445" s="40"/>
      <c r="AK445" s="76"/>
      <c r="AL445" s="76"/>
      <c r="AM445" s="40"/>
    </row>
    <row r="446" spans="1:39" ht="16.5" customHeight="1">
      <c r="A446" s="79">
        <v>45275</v>
      </c>
      <c r="B446" s="78" t="s">
        <v>2790</v>
      </c>
      <c r="C446" s="78" t="s">
        <v>2791</v>
      </c>
      <c r="D446" s="78" t="s">
        <v>716</v>
      </c>
      <c r="E446" s="80">
        <v>51100773400029</v>
      </c>
      <c r="F446" s="40" t="s">
        <v>2792</v>
      </c>
      <c r="G446" s="81" t="s">
        <v>2793</v>
      </c>
      <c r="H446" s="82">
        <v>643174974</v>
      </c>
      <c r="I446" s="78" t="s">
        <v>431</v>
      </c>
      <c r="J446" s="78" t="s">
        <v>2794</v>
      </c>
      <c r="K446" s="33" t="s">
        <v>433</v>
      </c>
      <c r="L446" s="33"/>
      <c r="M446" s="75" t="s">
        <v>701</v>
      </c>
      <c r="N446" s="42" t="str">
        <f>MID(J446,12,8)</f>
        <v xml:space="preserve">precise </v>
      </c>
      <c r="O446" s="62" t="str">
        <f>IF(ISERROR(MID(J446,24+FIND("impact environnemental:",J446,1),3)),"",MID(J446,24+FIND("impact environnemental:",J446,1),3))</f>
        <v>non</v>
      </c>
      <c r="P446" s="62" t="str">
        <f>IF(ISERROR(MID(J446,25+FIND("performance énergétique:",J446,1),3)),"",MID(J446,25+FIND("performance énergétique:",J446,1),3))</f>
        <v>oui</v>
      </c>
      <c r="Q446" s="62" t="str">
        <f>IF(ISERROR(MID(J446,20+FIND("consommation d'eau:",J446,1),3)),"",MID(J446,20+FIND("consommation d'eau:",J446,1),3))</f>
        <v>non</v>
      </c>
      <c r="R446" s="62" t="str">
        <f>IF(ISERROR(MID(J446,22+FIND("rénover mon bâtiment:",J446,1),3)),"",MID(J446,22+FIND("rénover mon bâtiment:",J446,1),3))</f>
        <v>non</v>
      </c>
      <c r="S446" s="62" t="str">
        <f>IF(ISERROR(MID(J446,21+FIND("la mobilité durable:",J446,1),3)),"",MID(J446,21+FIND("la mobilité durable:",J446,1),3))</f>
        <v>non</v>
      </c>
      <c r="T446" s="62" t="str">
        <f>IF(ISERROR(MID(J446,21+FIND("gestion des déchets:",J446,1),3)),"",MID(J446,21+FIND("gestion des déchets:",J446,1),3))</f>
        <v>non</v>
      </c>
      <c r="U446" s="62" t="str">
        <f>IF(ISERROR(MID(J446,17+FIND("l'écoconception:",J446,1),3)),"",MID(J446,17+FIND("l'écoconception:",J446,1),3))</f>
        <v>non</v>
      </c>
      <c r="V446" s="62" t="str">
        <f>IF(ISERROR(MID(J446,20+FIND("former ou recruter:",J446,1),3)),"",MID(J446,20+FIND("former ou recruter:",J446,1),3))</f>
        <v>non</v>
      </c>
      <c r="W446" s="63"/>
      <c r="X446" s="75"/>
      <c r="Y446" s="75"/>
      <c r="Z446" s="75" t="s">
        <v>1491</v>
      </c>
      <c r="AA446" s="75"/>
      <c r="AB446" s="75"/>
      <c r="AC446" s="77">
        <v>45278</v>
      </c>
      <c r="AD446" s="72" t="s">
        <v>1001</v>
      </c>
      <c r="AE446" s="90" t="s">
        <v>73</v>
      </c>
      <c r="AF446" s="88" t="str">
        <f>IF(ISNA(VLOOKUP(E446,Tableau13[[SIRET]:[Statut de la mise en relation]],6,FALSE)),"",VLOOKUP(E446,Tableau13[[SIRET]:[Statut de la mise en relation]],6,FALSE))</f>
        <v>Aide proposée</v>
      </c>
      <c r="AG446" s="88"/>
      <c r="AH446" s="40"/>
      <c r="AI446" s="40"/>
      <c r="AJ446" s="40"/>
      <c r="AK446" s="76"/>
      <c r="AL446" s="76"/>
      <c r="AM446" s="40"/>
    </row>
    <row r="447" spans="1:39" ht="16.5" customHeight="1">
      <c r="A447" s="79">
        <v>45275</v>
      </c>
      <c r="B447" s="78" t="s">
        <v>2795</v>
      </c>
      <c r="C447" s="78" t="b">
        <v>1</v>
      </c>
      <c r="D447" s="78" t="s">
        <v>2796</v>
      </c>
      <c r="E447" s="80">
        <v>81059700500018</v>
      </c>
      <c r="F447" s="40"/>
      <c r="G447" s="81" t="s">
        <v>2797</v>
      </c>
      <c r="H447" s="82">
        <v>612513744</v>
      </c>
      <c r="I447" s="78" t="s">
        <v>1203</v>
      </c>
      <c r="J447" s="78" t="s">
        <v>2798</v>
      </c>
      <c r="K447" s="33" t="s">
        <v>114</v>
      </c>
      <c r="L447" s="33"/>
      <c r="M447" s="41" t="s">
        <v>1132</v>
      </c>
      <c r="N447" s="42" t="str">
        <f>MID(J447,12,8)</f>
        <v xml:space="preserve">precise </v>
      </c>
      <c r="O447" s="62" t="str">
        <f>IF(ISERROR(MID(J447,24+FIND("impact environnemental:",J447,1),3)),"",MID(J447,24+FIND("impact environnemental:",J447,1),3))</f>
        <v>non</v>
      </c>
      <c r="P447" s="62" t="str">
        <f>IF(ISERROR(MID(J447,25+FIND("performance énergétique:",J447,1),3)),"",MID(J447,25+FIND("performance énergétique:",J447,1),3))</f>
        <v>non</v>
      </c>
      <c r="Q447" s="62" t="str">
        <f>IF(ISERROR(MID(J447,20+FIND("consommation d'eau:",J447,1),3)),"",MID(J447,20+FIND("consommation d'eau:",J447,1),3))</f>
        <v>non</v>
      </c>
      <c r="R447" s="62" t="str">
        <f>IF(ISERROR(MID(J447,22+FIND("rénover mon bâtiment:",J447,1),3)),"",MID(J447,22+FIND("rénover mon bâtiment:",J447,1),3))</f>
        <v>oui</v>
      </c>
      <c r="S447" s="62" t="str">
        <f>IF(ISERROR(MID(J447,21+FIND("la mobilité durable:",J447,1),3)),"",MID(J447,21+FIND("la mobilité durable:",J447,1),3))</f>
        <v>non</v>
      </c>
      <c r="T447" s="62" t="str">
        <f>IF(ISERROR(MID(J447,21+FIND("gestion des déchets:",J447,1),3)),"",MID(J447,21+FIND("gestion des déchets:",J447,1),3))</f>
        <v>non</v>
      </c>
      <c r="U447" s="62" t="str">
        <f>IF(ISERROR(MID(J447,17+FIND("l'écoconception:",J447,1),3)),"",MID(J447,17+FIND("l'écoconception:",J447,1),3))</f>
        <v>non</v>
      </c>
      <c r="V447" s="62" t="str">
        <f>IF(ISERROR(MID(J447,20+FIND("former ou recruter:",J447,1),3)),"",MID(J447,20+FIND("former ou recruter:",J447,1),3))</f>
        <v>non</v>
      </c>
      <c r="W447" s="93"/>
      <c r="X447" s="75"/>
      <c r="Y447" s="75"/>
      <c r="Z447" s="75"/>
      <c r="AA447" s="75"/>
      <c r="AB447" s="75"/>
      <c r="AC447" s="40"/>
      <c r="AD447" s="72" t="s">
        <v>1133</v>
      </c>
      <c r="AE447" s="90" t="s">
        <v>73</v>
      </c>
      <c r="AF447" s="88" t="str">
        <f>IF(ISNA(VLOOKUP(E447,Tableau13[[SIRET]:[Statut de la mise en relation]],6,FALSE)),"",VLOOKUP(E447,Tableau13[[SIRET]:[Statut de la mise en relation]],6,FALSE))</f>
        <v/>
      </c>
      <c r="AG447" s="90"/>
      <c r="AH447" s="40"/>
      <c r="AI447" s="40"/>
      <c r="AJ447" s="40"/>
      <c r="AK447" s="76"/>
      <c r="AL447" s="76"/>
      <c r="AM447" s="40"/>
    </row>
    <row r="448" spans="1:39" ht="16.5" customHeight="1">
      <c r="A448" s="79">
        <v>45275</v>
      </c>
      <c r="B448" s="78" t="s">
        <v>2799</v>
      </c>
      <c r="C448" s="78" t="s">
        <v>2800</v>
      </c>
      <c r="D448" s="78" t="s">
        <v>2801</v>
      </c>
      <c r="E448" s="80">
        <v>53093545100035</v>
      </c>
      <c r="F448" s="40" t="s">
        <v>2802</v>
      </c>
      <c r="G448" s="81" t="s">
        <v>2803</v>
      </c>
      <c r="H448" s="82">
        <v>241231363</v>
      </c>
      <c r="I448" s="78" t="s">
        <v>2027</v>
      </c>
      <c r="J448" s="78" t="s">
        <v>2804</v>
      </c>
      <c r="K448" s="33" t="s">
        <v>433</v>
      </c>
      <c r="L448" s="33"/>
      <c r="M448" s="75" t="s">
        <v>701</v>
      </c>
      <c r="N448" s="42" t="str">
        <f>MID(J448,12,8)</f>
        <v xml:space="preserve">precise </v>
      </c>
      <c r="O448" s="62" t="str">
        <f>IF(ISERROR(MID(J448,24+FIND("impact environnemental:",J448,1),3)),"",MID(J448,24+FIND("impact environnemental:",J448,1),3))</f>
        <v>non</v>
      </c>
      <c r="P448" s="62" t="str">
        <f>IF(ISERROR(MID(J448,25+FIND("performance énergétique:",J448,1),3)),"",MID(J448,25+FIND("performance énergétique:",J448,1),3))</f>
        <v>non</v>
      </c>
      <c r="Q448" s="62" t="str">
        <f>IF(ISERROR(MID(J448,20+FIND("consommation d'eau:",J448,1),3)),"",MID(J448,20+FIND("consommation d'eau:",J448,1),3))</f>
        <v>non</v>
      </c>
      <c r="R448" s="62" t="str">
        <f>IF(ISERROR(MID(J448,22+FIND("rénover mon bâtiment:",J448,1),3)),"",MID(J448,22+FIND("rénover mon bâtiment:",J448,1),3))</f>
        <v>non</v>
      </c>
      <c r="S448" s="62" t="str">
        <f>IF(ISERROR(MID(J448,21+FIND("la mobilité durable:",J448,1),3)),"",MID(J448,21+FIND("la mobilité durable:",J448,1),3))</f>
        <v>oui</v>
      </c>
      <c r="T448" s="62" t="str">
        <f>IF(ISERROR(MID(J448,21+FIND("gestion des déchets:",J448,1),3)),"",MID(J448,21+FIND("gestion des déchets:",J448,1),3))</f>
        <v>non</v>
      </c>
      <c r="U448" s="62" t="str">
        <f>IF(ISERROR(MID(J448,17+FIND("l'écoconception:",J448,1),3)),"",MID(J448,17+FIND("l'écoconception:",J448,1),3))</f>
        <v>non</v>
      </c>
      <c r="V448" s="62" t="str">
        <f>IF(ISERROR(MID(J448,20+FIND("former ou recruter:",J448,1),3)),"",MID(J448,20+FIND("former ou recruter:",J448,1),3))</f>
        <v>non</v>
      </c>
      <c r="W448" s="63"/>
      <c r="X448" s="75"/>
      <c r="Y448" s="75"/>
      <c r="Z448" s="75" t="s">
        <v>1491</v>
      </c>
      <c r="AA448" s="75"/>
      <c r="AB448" s="75"/>
      <c r="AC448" s="77">
        <v>45278</v>
      </c>
      <c r="AD448" s="72" t="s">
        <v>1001</v>
      </c>
      <c r="AE448" s="90" t="s">
        <v>73</v>
      </c>
      <c r="AF448" s="88" t="str">
        <f>IF(ISNA(VLOOKUP(E448,Tableau13[[SIRET]:[Statut de la mise en relation]],6,FALSE)),"",VLOOKUP(E448,Tableau13[[SIRET]:[Statut de la mise en relation]],6,FALSE))</f>
        <v/>
      </c>
      <c r="AG448" s="88"/>
      <c r="AH448" s="40"/>
      <c r="AI448" s="40"/>
      <c r="AJ448" s="40"/>
      <c r="AK448" s="76"/>
      <c r="AL448" s="76"/>
      <c r="AM448" s="40"/>
    </row>
    <row r="449" spans="1:39" ht="16.5" customHeight="1">
      <c r="A449" s="79">
        <v>45275</v>
      </c>
      <c r="B449" s="78" t="s">
        <v>2805</v>
      </c>
      <c r="C449" s="78" t="s">
        <v>2806</v>
      </c>
      <c r="D449" s="78" t="s">
        <v>2171</v>
      </c>
      <c r="E449" s="80">
        <v>37878059700027</v>
      </c>
      <c r="F449" s="40" t="s">
        <v>2807</v>
      </c>
      <c r="G449" s="81" t="s">
        <v>2808</v>
      </c>
      <c r="H449" s="82">
        <v>686494439</v>
      </c>
      <c r="I449" s="78" t="s">
        <v>659</v>
      </c>
      <c r="J449" s="78"/>
      <c r="K449" s="33" t="s">
        <v>433</v>
      </c>
      <c r="L449" s="33"/>
      <c r="M449" s="75" t="s">
        <v>701</v>
      </c>
      <c r="N449" s="42" t="str">
        <f>MID(J449,12,8)</f>
        <v/>
      </c>
      <c r="O449" s="62" t="str">
        <f>IF(ISERROR(MID(J449,24+FIND("impact environnemental:",J449,1),3)),"",MID(J449,24+FIND("impact environnemental:",J449,1),3))</f>
        <v/>
      </c>
      <c r="P449" s="62" t="str">
        <f>IF(ISERROR(MID(J449,25+FIND("performance énergétique:",J449,1),3)),"",MID(J449,25+FIND("performance énergétique:",J449,1),3))</f>
        <v/>
      </c>
      <c r="Q449" s="62" t="str">
        <f>IF(ISERROR(MID(J449,20+FIND("consommation d'eau:",J449,1),3)),"",MID(J449,20+FIND("consommation d'eau:",J449,1),3))</f>
        <v/>
      </c>
      <c r="R449" s="62" t="str">
        <f>IF(ISERROR(MID(J449,22+FIND("rénover mon bâtiment:",J449,1),3)),"",MID(J449,22+FIND("rénover mon bâtiment:",J449,1),3))</f>
        <v/>
      </c>
      <c r="S449" s="62" t="str">
        <f>IF(ISERROR(MID(J449,21+FIND("la mobilité durable:",J449,1),3)),"",MID(J449,21+FIND("la mobilité durable:",J449,1),3))</f>
        <v/>
      </c>
      <c r="T449" s="62" t="str">
        <f>IF(ISERROR(MID(J449,21+FIND("gestion des déchets:",J449,1),3)),"",MID(J449,21+FIND("gestion des déchets:",J449,1),3))</f>
        <v/>
      </c>
      <c r="U449" s="62" t="str">
        <f>IF(ISERROR(MID(J449,17+FIND("l'écoconception:",J449,1),3)),"",MID(J449,17+FIND("l'écoconception:",J449,1),3))</f>
        <v/>
      </c>
      <c r="V449" s="62" t="str">
        <f>IF(ISERROR(MID(J449,20+FIND("former ou recruter:",J449,1),3)),"",MID(J449,20+FIND("former ou recruter:",J449,1),3))</f>
        <v/>
      </c>
      <c r="W449" s="63"/>
      <c r="X449" s="75"/>
      <c r="Y449" s="75"/>
      <c r="Z449" s="75" t="s">
        <v>1491</v>
      </c>
      <c r="AA449" s="75"/>
      <c r="AB449" s="75"/>
      <c r="AC449" s="77">
        <v>45278</v>
      </c>
      <c r="AD449" s="72" t="s">
        <v>1001</v>
      </c>
      <c r="AE449" s="90" t="s">
        <v>73</v>
      </c>
      <c r="AF449" s="88" t="str">
        <f>IF(ISNA(VLOOKUP(E449,Tableau13[[SIRET]:[Statut de la mise en relation]],6,FALSE)),"",VLOOKUP(E449,Tableau13[[SIRET]:[Statut de la mise en relation]],6,FALSE))</f>
        <v/>
      </c>
      <c r="AG449" s="88"/>
      <c r="AH449" s="40"/>
      <c r="AI449" s="40"/>
      <c r="AJ449" s="40"/>
      <c r="AK449" s="76"/>
      <c r="AL449" s="76"/>
      <c r="AM449" s="40"/>
    </row>
    <row r="450" spans="1:39" ht="16.5" customHeight="1">
      <c r="A450" s="79">
        <v>45275</v>
      </c>
      <c r="B450" s="78" t="s">
        <v>2809</v>
      </c>
      <c r="C450" s="78" t="s">
        <v>2810</v>
      </c>
      <c r="D450" s="78" t="s">
        <v>2811</v>
      </c>
      <c r="E450" s="80">
        <v>89448027600019</v>
      </c>
      <c r="F450" s="40" t="s">
        <v>2812</v>
      </c>
      <c r="G450" s="81" t="s">
        <v>2813</v>
      </c>
      <c r="H450" s="82">
        <v>615717371</v>
      </c>
      <c r="I450" s="78" t="s">
        <v>932</v>
      </c>
      <c r="J450" s="78" t="s">
        <v>2814</v>
      </c>
      <c r="K450" s="33" t="s">
        <v>114</v>
      </c>
      <c r="L450" s="33"/>
      <c r="M450" s="75" t="s">
        <v>1234</v>
      </c>
      <c r="N450" s="42" t="str">
        <f>MID(J450,12,8)</f>
        <v xml:space="preserve">unknown </v>
      </c>
      <c r="O450" s="62" t="str">
        <f>IF(ISERROR(MID(J450,24+FIND("impact environnemental:",J450,1),3)),"",MID(J450,24+FIND("impact environnemental:",J450,1),3))</f>
        <v>oui</v>
      </c>
      <c r="P450" s="62" t="str">
        <f>IF(ISERROR(MID(J450,25+FIND("performance énergétique:",J450,1),3)),"",MID(J450,25+FIND("performance énergétique:",J450,1),3))</f>
        <v>oui</v>
      </c>
      <c r="Q450" s="62" t="str">
        <f>IF(ISERROR(MID(J450,20+FIND("consommation d'eau:",J450,1),3)),"",MID(J450,20+FIND("consommation d'eau:",J450,1),3))</f>
        <v>oui</v>
      </c>
      <c r="R450" s="62" t="str">
        <f>IF(ISERROR(MID(J450,22+FIND("rénover mon bâtiment:",J450,1),3)),"",MID(J450,22+FIND("rénover mon bâtiment:",J450,1),3))</f>
        <v/>
      </c>
      <c r="S450" s="62" t="str">
        <f>IF(ISERROR(MID(J450,21+FIND("la mobilité durable:",J450,1),3)),"",MID(J450,21+FIND("la mobilité durable:",J450,1),3))</f>
        <v/>
      </c>
      <c r="T450" s="62" t="str">
        <f>IF(ISERROR(MID(J450,21+FIND("gestion des déchets:",J450,1),3)),"",MID(J450,21+FIND("gestion des déchets:",J450,1),3))</f>
        <v>non</v>
      </c>
      <c r="U450" s="62" t="str">
        <f>IF(ISERROR(MID(J450,17+FIND("l'écoconception:",J450,1),3)),"",MID(J450,17+FIND("l'écoconception:",J450,1),3))</f>
        <v>non</v>
      </c>
      <c r="V450" s="62" t="str">
        <f>IF(ISERROR(MID(J450,20+FIND("former ou recruter:",J450,1),3)),"",MID(J450,20+FIND("former ou recruter:",J450,1),3))</f>
        <v/>
      </c>
      <c r="W450" s="93"/>
      <c r="X450" s="75"/>
      <c r="Y450" s="75"/>
      <c r="Z450" s="75" t="s">
        <v>1491</v>
      </c>
      <c r="AA450" s="75"/>
      <c r="AB450" s="75"/>
      <c r="AC450" s="77">
        <v>45278</v>
      </c>
      <c r="AD450" s="72" t="s">
        <v>1001</v>
      </c>
      <c r="AE450" s="90" t="s">
        <v>73</v>
      </c>
      <c r="AF450" s="88" t="str">
        <f>IF(ISNA(VLOOKUP(E450,Tableau13[[SIRET]:[Statut de la mise en relation]],6,FALSE)),"",VLOOKUP(E450,Tableau13[[SIRET]:[Statut de la mise en relation]],6,FALSE))</f>
        <v/>
      </c>
      <c r="AG450" s="88"/>
      <c r="AH450" s="40"/>
      <c r="AI450" s="40"/>
      <c r="AJ450" s="40"/>
      <c r="AK450" s="76"/>
      <c r="AL450" s="76"/>
      <c r="AM450" s="40"/>
    </row>
    <row r="451" spans="1:39" ht="16.5" customHeight="1">
      <c r="A451" s="79">
        <v>45275</v>
      </c>
      <c r="B451" s="78" t="s">
        <v>2815</v>
      </c>
      <c r="C451" s="78" t="s">
        <v>2816</v>
      </c>
      <c r="D451" s="78" t="s">
        <v>2817</v>
      </c>
      <c r="E451" s="80">
        <v>79481930000011</v>
      </c>
      <c r="F451" s="40" t="s">
        <v>2818</v>
      </c>
      <c r="G451" s="81" t="s">
        <v>2819</v>
      </c>
      <c r="H451" s="82">
        <v>679161798</v>
      </c>
      <c r="I451" s="78" t="s">
        <v>932</v>
      </c>
      <c r="J451" s="78" t="s">
        <v>2820</v>
      </c>
      <c r="K451" s="33" t="s">
        <v>114</v>
      </c>
      <c r="L451" s="33"/>
      <c r="M451" s="75" t="s">
        <v>1234</v>
      </c>
      <c r="N451" s="42" t="str">
        <f>MID(J451,12,8)</f>
        <v xml:space="preserve">precise </v>
      </c>
      <c r="O451" s="62" t="str">
        <f>IF(ISERROR(MID(J451,24+FIND("impact environnemental:",J451,1),3)),"",MID(J451,24+FIND("impact environnemental:",J451,1),3))</f>
        <v>non</v>
      </c>
      <c r="P451" s="62" t="str">
        <f>IF(ISERROR(MID(J451,25+FIND("performance énergétique:",J451,1),3)),"",MID(J451,25+FIND("performance énergétique:",J451,1),3))</f>
        <v>non</v>
      </c>
      <c r="Q451" s="62" t="str">
        <f>IF(ISERROR(MID(J451,20+FIND("consommation d'eau:",J451,1),3)),"",MID(J451,20+FIND("consommation d'eau:",J451,1),3))</f>
        <v>non</v>
      </c>
      <c r="R451" s="62" t="str">
        <f>IF(ISERROR(MID(J451,22+FIND("rénover mon bâtiment:",J451,1),3)),"",MID(J451,22+FIND("rénover mon bâtiment:",J451,1),3))</f>
        <v>oui</v>
      </c>
      <c r="S451" s="62" t="str">
        <f>IF(ISERROR(MID(J451,21+FIND("la mobilité durable:",J451,1),3)),"",MID(J451,21+FIND("la mobilité durable:",J451,1),3))</f>
        <v>non</v>
      </c>
      <c r="T451" s="62" t="str">
        <f>IF(ISERROR(MID(J451,21+FIND("gestion des déchets:",J451,1),3)),"",MID(J451,21+FIND("gestion des déchets:",J451,1),3))</f>
        <v>non</v>
      </c>
      <c r="U451" s="62" t="str">
        <f>IF(ISERROR(MID(J451,17+FIND("l'écoconception:",J451,1),3)),"",MID(J451,17+FIND("l'écoconception:",J451,1),3))</f>
        <v>non</v>
      </c>
      <c r="V451" s="62" t="str">
        <f>IF(ISERROR(MID(J451,20+FIND("former ou recruter:",J451,1),3)),"",MID(J451,20+FIND("former ou recruter:",J451,1),3))</f>
        <v>non</v>
      </c>
      <c r="W451" s="93"/>
      <c r="X451" s="75"/>
      <c r="Y451" s="75"/>
      <c r="Z451" s="75" t="s">
        <v>1491</v>
      </c>
      <c r="AA451" s="75"/>
      <c r="AB451" s="75"/>
      <c r="AC451" s="77">
        <v>45278</v>
      </c>
      <c r="AD451" s="72" t="s">
        <v>1001</v>
      </c>
      <c r="AE451" s="90" t="s">
        <v>73</v>
      </c>
      <c r="AF451" s="88" t="str">
        <f>IF(ISNA(VLOOKUP(E451,Tableau13[[SIRET]:[Statut de la mise en relation]],6,FALSE)),"",VLOOKUP(E451,Tableau13[[SIRET]:[Statut de la mise en relation]],6,FALSE))</f>
        <v>Aide proposée</v>
      </c>
      <c r="AG451" s="88"/>
      <c r="AH451" s="40"/>
      <c r="AI451" s="40"/>
      <c r="AJ451" s="40"/>
      <c r="AK451" s="76"/>
      <c r="AL451" s="76"/>
      <c r="AM451" s="40"/>
    </row>
    <row r="452" spans="1:39" ht="16.5" customHeight="1">
      <c r="A452" s="79">
        <v>45276</v>
      </c>
      <c r="B452" s="78" t="s">
        <v>2821</v>
      </c>
      <c r="C452" s="78" t="s">
        <v>2822</v>
      </c>
      <c r="D452" s="78" t="s">
        <v>240</v>
      </c>
      <c r="E452" s="80">
        <v>98152795500018</v>
      </c>
      <c r="F452" s="40"/>
      <c r="G452" s="81" t="s">
        <v>2823</v>
      </c>
      <c r="H452" s="82">
        <v>685609319</v>
      </c>
      <c r="I452" s="78" t="s">
        <v>459</v>
      </c>
      <c r="J452" s="78" t="s">
        <v>2824</v>
      </c>
      <c r="K452" s="33" t="s">
        <v>114</v>
      </c>
      <c r="L452" s="33"/>
      <c r="M452" s="41" t="s">
        <v>1132</v>
      </c>
      <c r="N452" s="42" t="str">
        <f>MID(J452,12,8)</f>
        <v xml:space="preserve">precise </v>
      </c>
      <c r="O452" s="62" t="str">
        <f>IF(ISERROR(MID(J452,24+FIND("impact environnemental:",J452,1),3)),"",MID(J452,24+FIND("impact environnemental:",J452,1),3))</f>
        <v>non</v>
      </c>
      <c r="P452" s="62" t="str">
        <f>IF(ISERROR(MID(J452,25+FIND("performance énergétique:",J452,1),3)),"",MID(J452,25+FIND("performance énergétique:",J452,1),3))</f>
        <v>non</v>
      </c>
      <c r="Q452" s="62" t="str">
        <f>IF(ISERROR(MID(J452,20+FIND("consommation d'eau:",J452,1),3)),"",MID(J452,20+FIND("consommation d'eau:",J452,1),3))</f>
        <v>non</v>
      </c>
      <c r="R452" s="62" t="str">
        <f>IF(ISERROR(MID(J452,22+FIND("rénover mon bâtiment:",J452,1),3)),"",MID(J452,22+FIND("rénover mon bâtiment:",J452,1),3))</f>
        <v>oui</v>
      </c>
      <c r="S452" s="62" t="str">
        <f>IF(ISERROR(MID(J452,21+FIND("la mobilité durable:",J452,1),3)),"",MID(J452,21+FIND("la mobilité durable:",J452,1),3))</f>
        <v>non</v>
      </c>
      <c r="T452" s="62" t="str">
        <f>IF(ISERROR(MID(J452,21+FIND("gestion des déchets:",J452,1),3)),"",MID(J452,21+FIND("gestion des déchets:",J452,1),3))</f>
        <v>non</v>
      </c>
      <c r="U452" s="62" t="str">
        <f>IF(ISERROR(MID(J452,17+FIND("l'écoconception:",J452,1),3)),"",MID(J452,17+FIND("l'écoconception:",J452,1),3))</f>
        <v>non</v>
      </c>
      <c r="V452" s="62" t="str">
        <f>IF(ISERROR(MID(J452,20+FIND("former ou recruter:",J452,1),3)),"",MID(J452,20+FIND("former ou recruter:",J452,1),3))</f>
        <v>non</v>
      </c>
      <c r="W452" s="93"/>
      <c r="X452" s="75"/>
      <c r="Y452" s="75"/>
      <c r="Z452" s="75"/>
      <c r="AA452" s="75"/>
      <c r="AB452" s="75"/>
      <c r="AC452" s="40"/>
      <c r="AD452" s="72" t="s">
        <v>1133</v>
      </c>
      <c r="AE452" s="90" t="s">
        <v>73</v>
      </c>
      <c r="AF452" s="88" t="str">
        <f>IF(ISNA(VLOOKUP(E452,Tableau13[[SIRET]:[Statut de la mise en relation]],6,FALSE)),"",VLOOKUP(E452,Tableau13[[SIRET]:[Statut de la mise en relation]],6,FALSE))</f>
        <v/>
      </c>
      <c r="AG452" s="90"/>
      <c r="AH452" s="40"/>
      <c r="AI452" s="40"/>
      <c r="AJ452" s="40"/>
      <c r="AK452" s="76"/>
      <c r="AL452" s="76"/>
      <c r="AM452" s="40"/>
    </row>
    <row r="453" spans="1:39" ht="16.5" customHeight="1">
      <c r="A453" s="79">
        <v>45276</v>
      </c>
      <c r="B453" s="78" t="s">
        <v>2825</v>
      </c>
      <c r="C453" s="78" t="s">
        <v>2826</v>
      </c>
      <c r="D453" s="78" t="s">
        <v>2827</v>
      </c>
      <c r="E453" s="80">
        <v>45080398600030</v>
      </c>
      <c r="F453" s="40" t="s">
        <v>2828</v>
      </c>
      <c r="G453" s="81" t="s">
        <v>2829</v>
      </c>
      <c r="H453" s="82">
        <v>680935906</v>
      </c>
      <c r="I453" s="78" t="s">
        <v>503</v>
      </c>
      <c r="J453" s="78" t="s">
        <v>2830</v>
      </c>
      <c r="K453" s="33" t="s">
        <v>135</v>
      </c>
      <c r="L453" s="33"/>
      <c r="M453" s="75" t="s">
        <v>701</v>
      </c>
      <c r="N453" s="42" t="str">
        <f>MID(J453,12,8)</f>
        <v xml:space="preserve">precise </v>
      </c>
      <c r="O453" s="62" t="str">
        <f>IF(ISERROR(MID(J453,24+FIND("impact environnemental:",J453,1),3)),"",MID(J453,24+FIND("impact environnemental:",J453,1),3))</f>
        <v>non</v>
      </c>
      <c r="P453" s="62" t="str">
        <f>IF(ISERROR(MID(J453,25+FIND("performance énergétique:",J453,1),3)),"",MID(J453,25+FIND("performance énergétique:",J453,1),3))</f>
        <v>non</v>
      </c>
      <c r="Q453" s="62" t="str">
        <f>IF(ISERROR(MID(J453,20+FIND("consommation d'eau:",J453,1),3)),"",MID(J453,20+FIND("consommation d'eau:",J453,1),3))</f>
        <v>non</v>
      </c>
      <c r="R453" s="62" t="str">
        <f>IF(ISERROR(MID(J453,22+FIND("rénover mon bâtiment:",J453,1),3)),"",MID(J453,22+FIND("rénover mon bâtiment:",J453,1),3))</f>
        <v>oui</v>
      </c>
      <c r="S453" s="62" t="str">
        <f>IF(ISERROR(MID(J453,21+FIND("la mobilité durable:",J453,1),3)),"",MID(J453,21+FIND("la mobilité durable:",J453,1),3))</f>
        <v>non</v>
      </c>
      <c r="T453" s="62" t="str">
        <f>IF(ISERROR(MID(J453,21+FIND("gestion des déchets:",J453,1),3)),"",MID(J453,21+FIND("gestion des déchets:",J453,1),3))</f>
        <v>non</v>
      </c>
      <c r="U453" s="62" t="str">
        <f>IF(ISERROR(MID(J453,17+FIND("l'écoconception:",J453,1),3)),"",MID(J453,17+FIND("l'écoconception:",J453,1),3))</f>
        <v>non</v>
      </c>
      <c r="V453" s="62" t="str">
        <f>IF(ISERROR(MID(J453,20+FIND("former ou recruter:",J453,1),3)),"",MID(J453,20+FIND("former ou recruter:",J453,1),3))</f>
        <v>non</v>
      </c>
      <c r="W453" s="63"/>
      <c r="X453" s="75"/>
      <c r="Y453" s="75"/>
      <c r="Z453" s="75"/>
      <c r="AA453" s="75"/>
      <c r="AB453" s="75"/>
      <c r="AC453" s="77">
        <v>45279</v>
      </c>
      <c r="AD453" s="66" t="s">
        <v>764</v>
      </c>
      <c r="AE453" s="90" t="s">
        <v>73</v>
      </c>
      <c r="AF453" s="88" t="str">
        <f>IF(ISNA(VLOOKUP(E453,Tableau13[[SIRET]:[Statut de la mise en relation]],6,FALSE)),"",VLOOKUP(E453,Tableau13[[SIRET]:[Statut de la mise en relation]],6,FALSE))</f>
        <v/>
      </c>
      <c r="AG453" s="88"/>
      <c r="AH453" s="40"/>
      <c r="AI453" s="40"/>
      <c r="AJ453" s="40"/>
      <c r="AK453" s="76"/>
      <c r="AL453" s="76"/>
      <c r="AM453" s="40"/>
    </row>
    <row r="454" spans="1:39" ht="16.5" customHeight="1">
      <c r="A454" s="79">
        <v>45276</v>
      </c>
      <c r="B454" s="78" t="s">
        <v>2831</v>
      </c>
      <c r="C454" s="78" t="s">
        <v>2832</v>
      </c>
      <c r="D454" s="78" t="s">
        <v>2833</v>
      </c>
      <c r="E454" s="80">
        <v>78990065100017</v>
      </c>
      <c r="F454" s="40"/>
      <c r="G454" s="81" t="s">
        <v>2834</v>
      </c>
      <c r="H454" s="82">
        <v>620092742</v>
      </c>
      <c r="I454" s="78" t="s">
        <v>2436</v>
      </c>
      <c r="J454" s="78" t="s">
        <v>2835</v>
      </c>
      <c r="K454" s="33" t="s">
        <v>114</v>
      </c>
      <c r="L454" s="33"/>
      <c r="M454" s="41" t="s">
        <v>1132</v>
      </c>
      <c r="N454" s="42" t="str">
        <f>MID(J454,12,8)</f>
        <v xml:space="preserve">unknown </v>
      </c>
      <c r="O454" s="62" t="str">
        <f>IF(ISERROR(MID(J454,24+FIND("impact environnemental:",J454,1),3)),"",MID(J454,24+FIND("impact environnemental:",J454,1),3))</f>
        <v>non</v>
      </c>
      <c r="P454" s="62" t="str">
        <f>IF(ISERROR(MID(J454,25+FIND("performance énergétique:",J454,1),3)),"",MID(J454,25+FIND("performance énergétique:",J454,1),3))</f>
        <v>non</v>
      </c>
      <c r="Q454" s="62" t="str">
        <f>IF(ISERROR(MID(J454,20+FIND("consommation d'eau:",J454,1),3)),"",MID(J454,20+FIND("consommation d'eau:",J454,1),3))</f>
        <v>oui</v>
      </c>
      <c r="R454" s="62" t="str">
        <f>IF(ISERROR(MID(J454,22+FIND("rénover mon bâtiment:",J454,1),3)),"",MID(J454,22+FIND("rénover mon bâtiment:",J454,1),3))</f>
        <v/>
      </c>
      <c r="S454" s="62" t="str">
        <f>IF(ISERROR(MID(J454,21+FIND("la mobilité durable:",J454,1),3)),"",MID(J454,21+FIND("la mobilité durable:",J454,1),3))</f>
        <v/>
      </c>
      <c r="T454" s="62" t="str">
        <f>IF(ISERROR(MID(J454,21+FIND("gestion des déchets:",J454,1),3)),"",MID(J454,21+FIND("gestion des déchets:",J454,1),3))</f>
        <v>oui</v>
      </c>
      <c r="U454" s="62" t="str">
        <f>IF(ISERROR(MID(J454,17+FIND("l'écoconception:",J454,1),3)),"",MID(J454,17+FIND("l'écoconception:",J454,1),3))</f>
        <v>non</v>
      </c>
      <c r="V454" s="62" t="str">
        <f>IF(ISERROR(MID(J454,20+FIND("former ou recruter:",J454,1),3)),"",MID(J454,20+FIND("former ou recruter:",J454,1),3))</f>
        <v/>
      </c>
      <c r="W454" s="93"/>
      <c r="X454" s="75"/>
      <c r="Y454" s="75"/>
      <c r="Z454" s="75"/>
      <c r="AA454" s="75"/>
      <c r="AB454" s="75"/>
      <c r="AC454" s="40"/>
      <c r="AD454" s="72" t="s">
        <v>1133</v>
      </c>
      <c r="AE454" s="90" t="s">
        <v>73</v>
      </c>
      <c r="AF454" s="88" t="str">
        <f>IF(ISNA(VLOOKUP(E454,Tableau13[[SIRET]:[Statut de la mise en relation]],6,FALSE)),"",VLOOKUP(E454,Tableau13[[SIRET]:[Statut de la mise en relation]],6,FALSE))</f>
        <v/>
      </c>
      <c r="AG454" s="90"/>
      <c r="AH454" s="40"/>
      <c r="AI454" s="40"/>
      <c r="AJ454" s="40"/>
      <c r="AK454" s="76"/>
      <c r="AL454" s="76"/>
      <c r="AM454" s="40"/>
    </row>
    <row r="455" spans="1:39" ht="16.5" customHeight="1">
      <c r="A455" s="79">
        <v>45276</v>
      </c>
      <c r="B455" s="78" t="s">
        <v>2836</v>
      </c>
      <c r="C455" s="78" t="s">
        <v>2837</v>
      </c>
      <c r="D455" s="78" t="s">
        <v>2838</v>
      </c>
      <c r="E455" s="80">
        <v>43244869400021</v>
      </c>
      <c r="F455" s="40" t="s">
        <v>2839</v>
      </c>
      <c r="G455" s="81" t="s">
        <v>2840</v>
      </c>
      <c r="H455" s="82">
        <v>614500636</v>
      </c>
      <c r="I455" s="78" t="s">
        <v>659</v>
      </c>
      <c r="J455" s="78" t="s">
        <v>2841</v>
      </c>
      <c r="K455" s="33" t="s">
        <v>433</v>
      </c>
      <c r="L455" s="33"/>
      <c r="M455" s="75" t="s">
        <v>701</v>
      </c>
      <c r="N455" s="42" t="str">
        <f>MID(J455,12,8)</f>
        <v xml:space="preserve">precise </v>
      </c>
      <c r="O455" s="62" t="str">
        <f>IF(ISERROR(MID(J455,24+FIND("impact environnemental:",J455,1),3)),"",MID(J455,24+FIND("impact environnemental:",J455,1),3))</f>
        <v>non</v>
      </c>
      <c r="P455" s="62" t="str">
        <f>IF(ISERROR(MID(J455,25+FIND("performance énergétique:",J455,1),3)),"",MID(J455,25+FIND("performance énergétique:",J455,1),3))</f>
        <v>non</v>
      </c>
      <c r="Q455" s="62" t="str">
        <f>IF(ISERROR(MID(J455,20+FIND("consommation d'eau:",J455,1),3)),"",MID(J455,20+FIND("consommation d'eau:",J455,1),3))</f>
        <v>non</v>
      </c>
      <c r="R455" s="62" t="str">
        <f>IF(ISERROR(MID(J455,22+FIND("rénover mon bâtiment:",J455,1),3)),"",MID(J455,22+FIND("rénover mon bâtiment:",J455,1),3))</f>
        <v>oui</v>
      </c>
      <c r="S455" s="62" t="str">
        <f>IF(ISERROR(MID(J455,21+FIND("la mobilité durable:",J455,1),3)),"",MID(J455,21+FIND("la mobilité durable:",J455,1),3))</f>
        <v>non</v>
      </c>
      <c r="T455" s="62" t="str">
        <f>IF(ISERROR(MID(J455,21+FIND("gestion des déchets:",J455,1),3)),"",MID(J455,21+FIND("gestion des déchets:",J455,1),3))</f>
        <v>non</v>
      </c>
      <c r="U455" s="62" t="str">
        <f>IF(ISERROR(MID(J455,17+FIND("l'écoconception:",J455,1),3)),"",MID(J455,17+FIND("l'écoconception:",J455,1),3))</f>
        <v>non</v>
      </c>
      <c r="V455" s="62" t="str">
        <f>IF(ISERROR(MID(J455,20+FIND("former ou recruter:",J455,1),3)),"",MID(J455,20+FIND("former ou recruter:",J455,1),3))</f>
        <v>non</v>
      </c>
      <c r="W455" s="63"/>
      <c r="X455" s="75"/>
      <c r="Y455" s="75"/>
      <c r="Z455" s="75" t="s">
        <v>1491</v>
      </c>
      <c r="AA455" s="75"/>
      <c r="AB455" s="75"/>
      <c r="AC455" s="77">
        <v>45278</v>
      </c>
      <c r="AD455" s="72" t="s">
        <v>1001</v>
      </c>
      <c r="AE455" s="90" t="s">
        <v>73</v>
      </c>
      <c r="AF455" s="88" t="str">
        <f>IF(ISNA(VLOOKUP(E455,Tableau13[[SIRET]:[Statut de la mise en relation]],6,FALSE)),"",VLOOKUP(E455,Tableau13[[SIRET]:[Statut de la mise en relation]],6,FALSE))</f>
        <v>Aide proposée</v>
      </c>
      <c r="AG455" s="88"/>
      <c r="AH455" s="40"/>
      <c r="AI455" s="40"/>
      <c r="AJ455" s="40"/>
      <c r="AK455" s="76"/>
      <c r="AL455" s="76"/>
      <c r="AM455" s="40"/>
    </row>
    <row r="456" spans="1:39" ht="16.5" customHeight="1">
      <c r="A456" s="79">
        <v>45276</v>
      </c>
      <c r="B456" s="78" t="s">
        <v>2842</v>
      </c>
      <c r="C456" s="78" t="s">
        <v>2843</v>
      </c>
      <c r="D456" s="78" t="s">
        <v>2844</v>
      </c>
      <c r="E456" s="80">
        <v>88962808700013</v>
      </c>
      <c r="F456" s="40" t="s">
        <v>2845</v>
      </c>
      <c r="G456" s="81" t="s">
        <v>2846</v>
      </c>
      <c r="H456" s="82">
        <v>693489938</v>
      </c>
      <c r="I456" s="78" t="s">
        <v>932</v>
      </c>
      <c r="J456" s="78" t="s">
        <v>2847</v>
      </c>
      <c r="K456" s="33" t="s">
        <v>114</v>
      </c>
      <c r="L456" s="33"/>
      <c r="M456" s="75" t="s">
        <v>1234</v>
      </c>
      <c r="N456" s="42" t="str">
        <f>MID(J456,12,8)</f>
        <v xml:space="preserve">unknown </v>
      </c>
      <c r="O456" s="62" t="str">
        <f>IF(ISERROR(MID(J456,24+FIND("impact environnemental:",J456,1),3)),"",MID(J456,24+FIND("impact environnemental:",J456,1),3))</f>
        <v>oui</v>
      </c>
      <c r="P456" s="62" t="str">
        <f>IF(ISERROR(MID(J456,25+FIND("performance énergétique:",J456,1),3)),"",MID(J456,25+FIND("performance énergétique:",J456,1),3))</f>
        <v>oui</v>
      </c>
      <c r="Q456" s="62" t="str">
        <f>IF(ISERROR(MID(J456,20+FIND("consommation d'eau:",J456,1),3)),"",MID(J456,20+FIND("consommation d'eau:",J456,1),3))</f>
        <v>oui</v>
      </c>
      <c r="R456" s="62" t="str">
        <f>IF(ISERROR(MID(J456,22+FIND("rénover mon bâtiment:",J456,1),3)),"",MID(J456,22+FIND("rénover mon bâtiment:",J456,1),3))</f>
        <v/>
      </c>
      <c r="S456" s="62" t="str">
        <f>IF(ISERROR(MID(J456,21+FIND("la mobilité durable:",J456,1),3)),"",MID(J456,21+FIND("la mobilité durable:",J456,1),3))</f>
        <v/>
      </c>
      <c r="T456" s="62" t="str">
        <f>IF(ISERROR(MID(J456,21+FIND("gestion des déchets:",J456,1),3)),"",MID(J456,21+FIND("gestion des déchets:",J456,1),3))</f>
        <v>non</v>
      </c>
      <c r="U456" s="62" t="str">
        <f>IF(ISERROR(MID(J456,17+FIND("l'écoconception:",J456,1),3)),"",MID(J456,17+FIND("l'écoconception:",J456,1),3))</f>
        <v>non</v>
      </c>
      <c r="V456" s="62" t="str">
        <f>IF(ISERROR(MID(J456,20+FIND("former ou recruter:",J456,1),3)),"",MID(J456,20+FIND("former ou recruter:",J456,1),3))</f>
        <v/>
      </c>
      <c r="W456" s="93"/>
      <c r="X456" s="75"/>
      <c r="Y456" s="75"/>
      <c r="Z456" s="75" t="s">
        <v>1491</v>
      </c>
      <c r="AA456" s="75"/>
      <c r="AB456" s="75"/>
      <c r="AC456" s="77">
        <v>45278</v>
      </c>
      <c r="AD456" s="72" t="s">
        <v>1001</v>
      </c>
      <c r="AE456" s="90" t="s">
        <v>73</v>
      </c>
      <c r="AF456" s="88" t="str">
        <f>IF(ISNA(VLOOKUP(E456,Tableau13[[SIRET]:[Statut de la mise en relation]],6,FALSE)),"",VLOOKUP(E456,Tableau13[[SIRET]:[Statut de la mise en relation]],6,FALSE))</f>
        <v>Aide proposée</v>
      </c>
      <c r="AG456" s="88"/>
      <c r="AH456" s="40"/>
      <c r="AI456" s="40"/>
      <c r="AJ456" s="40"/>
      <c r="AK456" s="76"/>
      <c r="AL456" s="76"/>
      <c r="AM456" s="40"/>
    </row>
    <row r="457" spans="1:39" ht="16.5" customHeight="1">
      <c r="A457" s="79">
        <v>45276</v>
      </c>
      <c r="B457" s="78" t="s">
        <v>2848</v>
      </c>
      <c r="C457" s="78" t="s">
        <v>2849</v>
      </c>
      <c r="D457" s="78" t="s">
        <v>2416</v>
      </c>
      <c r="E457" s="80">
        <v>39307507200024</v>
      </c>
      <c r="F457" s="40" t="s">
        <v>2850</v>
      </c>
      <c r="G457" s="81" t="s">
        <v>2851</v>
      </c>
      <c r="H457" s="82">
        <v>674532207</v>
      </c>
      <c r="I457" s="78" t="s">
        <v>932</v>
      </c>
      <c r="J457" s="78" t="s">
        <v>2852</v>
      </c>
      <c r="K457" s="33" t="s">
        <v>114</v>
      </c>
      <c r="L457" s="33"/>
      <c r="M457" s="75" t="s">
        <v>1234</v>
      </c>
      <c r="N457" s="42" t="str">
        <f>MID(J457,12,8)</f>
        <v xml:space="preserve">precise </v>
      </c>
      <c r="O457" s="62" t="str">
        <f>IF(ISERROR(MID(J457,24+FIND("impact environnemental:",J457,1),3)),"",MID(J457,24+FIND("impact environnemental:",J457,1),3))</f>
        <v>non</v>
      </c>
      <c r="P457" s="62" t="str">
        <f>IF(ISERROR(MID(J457,25+FIND("performance énergétique:",J457,1),3)),"",MID(J457,25+FIND("performance énergétique:",J457,1),3))</f>
        <v>non</v>
      </c>
      <c r="Q457" s="62" t="str">
        <f>IF(ISERROR(MID(J457,20+FIND("consommation d'eau:",J457,1),3)),"",MID(J457,20+FIND("consommation d'eau:",J457,1),3))</f>
        <v>non</v>
      </c>
      <c r="R457" s="62" t="str">
        <f>IF(ISERROR(MID(J457,22+FIND("rénover mon bâtiment:",J457,1),3)),"",MID(J457,22+FIND("rénover mon bâtiment:",J457,1),3))</f>
        <v>oui</v>
      </c>
      <c r="S457" s="62" t="str">
        <f>IF(ISERROR(MID(J457,21+FIND("la mobilité durable:",J457,1),3)),"",MID(J457,21+FIND("la mobilité durable:",J457,1),3))</f>
        <v>non</v>
      </c>
      <c r="T457" s="62" t="str">
        <f>IF(ISERROR(MID(J457,21+FIND("gestion des déchets:",J457,1),3)),"",MID(J457,21+FIND("gestion des déchets:",J457,1),3))</f>
        <v>non</v>
      </c>
      <c r="U457" s="62" t="str">
        <f>IF(ISERROR(MID(J457,17+FIND("l'écoconception:",J457,1),3)),"",MID(J457,17+FIND("l'écoconception:",J457,1),3))</f>
        <v>non</v>
      </c>
      <c r="V457" s="62" t="str">
        <f>IF(ISERROR(MID(J457,20+FIND("former ou recruter:",J457,1),3)),"",MID(J457,20+FIND("former ou recruter:",J457,1),3))</f>
        <v>non</v>
      </c>
      <c r="W457" s="93"/>
      <c r="X457" s="75"/>
      <c r="Y457" s="75"/>
      <c r="Z457" s="75" t="s">
        <v>1491</v>
      </c>
      <c r="AA457" s="75"/>
      <c r="AB457" s="75"/>
      <c r="AC457" s="77">
        <v>45278</v>
      </c>
      <c r="AD457" s="72" t="s">
        <v>1001</v>
      </c>
      <c r="AE457" s="90" t="s">
        <v>73</v>
      </c>
      <c r="AF457" s="88" t="str">
        <f>IF(ISNA(VLOOKUP(E457,Tableau13[[SIRET]:[Statut de la mise en relation]],6,FALSE)),"",VLOOKUP(E457,Tableau13[[SIRET]:[Statut de la mise en relation]],6,FALSE))</f>
        <v>Aide proposée</v>
      </c>
      <c r="AG457" s="88"/>
      <c r="AH457" s="40"/>
      <c r="AI457" s="40"/>
      <c r="AJ457" s="40"/>
      <c r="AK457" s="76"/>
      <c r="AL457" s="76"/>
      <c r="AM457" s="40"/>
    </row>
    <row r="458" spans="1:39" ht="16.5" customHeight="1">
      <c r="A458" s="79">
        <v>45277</v>
      </c>
      <c r="B458" s="78" t="s">
        <v>2853</v>
      </c>
      <c r="C458" s="78" t="s">
        <v>2854</v>
      </c>
      <c r="D458" s="78" t="s">
        <v>2855</v>
      </c>
      <c r="E458" s="80">
        <v>914109061</v>
      </c>
      <c r="F458" s="40" t="s">
        <v>2856</v>
      </c>
      <c r="G458" s="81" t="s">
        <v>2857</v>
      </c>
      <c r="H458" s="82">
        <v>692035806</v>
      </c>
      <c r="I458" s="78" t="s">
        <v>1185</v>
      </c>
      <c r="J458" s="78"/>
      <c r="K458" s="33" t="s">
        <v>91</v>
      </c>
      <c r="L458" s="33"/>
      <c r="M458" s="75" t="s">
        <v>701</v>
      </c>
      <c r="N458" s="42" t="str">
        <f>MID(J458,12,8)</f>
        <v/>
      </c>
      <c r="O458" s="62" t="str">
        <f>IF(ISERROR(MID(J458,24+FIND("impact environnemental:",J458,1),3)),"",MID(J458,24+FIND("impact environnemental:",J458,1),3))</f>
        <v/>
      </c>
      <c r="P458" s="62" t="str">
        <f>IF(ISERROR(MID(J458,25+FIND("performance énergétique:",J458,1),3)),"",MID(J458,25+FIND("performance énergétique:",J458,1),3))</f>
        <v/>
      </c>
      <c r="Q458" s="62" t="str">
        <f>IF(ISERROR(MID(J458,20+FIND("consommation d'eau:",J458,1),3)),"",MID(J458,20+FIND("consommation d'eau:",J458,1),3))</f>
        <v/>
      </c>
      <c r="R458" s="62" t="str">
        <f>IF(ISERROR(MID(J458,22+FIND("rénover mon bâtiment:",J458,1),3)),"",MID(J458,22+FIND("rénover mon bâtiment:",J458,1),3))</f>
        <v/>
      </c>
      <c r="S458" s="62" t="str">
        <f>IF(ISERROR(MID(J458,21+FIND("la mobilité durable:",J458,1),3)),"",MID(J458,21+FIND("la mobilité durable:",J458,1),3))</f>
        <v/>
      </c>
      <c r="T458" s="62" t="str">
        <f>IF(ISERROR(MID(J458,21+FIND("gestion des déchets:",J458,1),3)),"",MID(J458,21+FIND("gestion des déchets:",J458,1),3))</f>
        <v/>
      </c>
      <c r="U458" s="62" t="str">
        <f>IF(ISERROR(MID(J458,17+FIND("l'écoconception:",J458,1),3)),"",MID(J458,17+FIND("l'écoconception:",J458,1),3))</f>
        <v/>
      </c>
      <c r="V458" s="62" t="str">
        <f>IF(ISERROR(MID(J458,20+FIND("former ou recruter:",J458,1),3)),"",MID(J458,20+FIND("former ou recruter:",J458,1),3))</f>
        <v/>
      </c>
      <c r="W458" s="63"/>
      <c r="X458" s="75"/>
      <c r="Y458" s="75"/>
      <c r="Z458" s="75" t="s">
        <v>1491</v>
      </c>
      <c r="AA458" s="75"/>
      <c r="AB458" s="75"/>
      <c r="AC458" s="77">
        <v>45278</v>
      </c>
      <c r="AD458" s="72" t="s">
        <v>1001</v>
      </c>
      <c r="AE458" s="90" t="s">
        <v>73</v>
      </c>
      <c r="AF458" s="88" t="str">
        <f>IF(ISNA(VLOOKUP(E458,Tableau13[[SIRET]:[Statut de la mise en relation]],6,FALSE)),"",VLOOKUP(E458,Tableau13[[SIRET]:[Statut de la mise en relation]],6,FALSE))</f>
        <v/>
      </c>
      <c r="AG458" s="88"/>
      <c r="AH458" s="40"/>
      <c r="AI458" s="40"/>
      <c r="AJ458" s="40"/>
      <c r="AK458" s="76"/>
      <c r="AL458" s="76"/>
      <c r="AM458" s="40"/>
    </row>
    <row r="459" spans="1:39" ht="16.5" customHeight="1">
      <c r="A459" s="79">
        <v>45278</v>
      </c>
      <c r="B459" s="20" t="s">
        <v>2858</v>
      </c>
      <c r="C459" s="78" t="s">
        <v>2859</v>
      </c>
      <c r="D459" s="78" t="s">
        <v>2860</v>
      </c>
      <c r="E459" s="80">
        <v>30146112500132</v>
      </c>
      <c r="F459" s="40" t="s">
        <v>2861</v>
      </c>
      <c r="G459" s="81" t="s">
        <v>2862</v>
      </c>
      <c r="H459" s="82">
        <v>638724963</v>
      </c>
      <c r="I459" s="78" t="s">
        <v>580</v>
      </c>
      <c r="J459" s="78" t="s">
        <v>2863</v>
      </c>
      <c r="K459" s="33" t="s">
        <v>114</v>
      </c>
      <c r="L459" s="33"/>
      <c r="M459" s="41" t="s">
        <v>1132</v>
      </c>
      <c r="N459" s="42" t="str">
        <f>MID(J459,12,8)</f>
        <v xml:space="preserve">unknown </v>
      </c>
      <c r="O459" s="62" t="str">
        <f>IF(ISERROR(MID(J459,24+FIND("impact environnemental:",J459,1),3)),"",MID(J459,24+FIND("impact environnemental:",J459,1),3))</f>
        <v>oui</v>
      </c>
      <c r="P459" s="62" t="str">
        <f>IF(ISERROR(MID(J459,25+FIND("performance énergétique:",J459,1),3)),"",MID(J459,25+FIND("performance énergétique:",J459,1),3))</f>
        <v>oui</v>
      </c>
      <c r="Q459" s="62" t="str">
        <f>IF(ISERROR(MID(J459,20+FIND("consommation d'eau:",J459,1),3)),"",MID(J459,20+FIND("consommation d'eau:",J459,1),3))</f>
        <v>oui</v>
      </c>
      <c r="R459" s="62" t="str">
        <f>IF(ISERROR(MID(J459,22+FIND("rénover mon bâtiment:",J459,1),3)),"",MID(J459,22+FIND("rénover mon bâtiment:",J459,1),3))</f>
        <v/>
      </c>
      <c r="S459" s="62" t="str">
        <f>IF(ISERROR(MID(J459,21+FIND("la mobilité durable:",J459,1),3)),"",MID(J459,21+FIND("la mobilité durable:",J459,1),3))</f>
        <v/>
      </c>
      <c r="T459" s="62" t="str">
        <f>IF(ISERROR(MID(J459,21+FIND("gestion des déchets:",J459,1),3)),"",MID(J459,21+FIND("gestion des déchets:",J459,1),3))</f>
        <v>oui</v>
      </c>
      <c r="U459" s="62" t="str">
        <f>IF(ISERROR(MID(J459,17+FIND("l'écoconception:",J459,1),3)),"",MID(J459,17+FIND("l'écoconception:",J459,1),3))</f>
        <v>oui</v>
      </c>
      <c r="V459" s="62" t="str">
        <f>IF(ISERROR(MID(J459,20+FIND("former ou recruter:",J459,1),3)),"",MID(J459,20+FIND("former ou recruter:",J459,1),3))</f>
        <v/>
      </c>
      <c r="W459" s="93"/>
      <c r="X459" s="75"/>
      <c r="Y459" s="75"/>
      <c r="Z459" s="75"/>
      <c r="AA459" s="75"/>
      <c r="AB459" s="75"/>
      <c r="AC459" s="40"/>
      <c r="AD459" s="72" t="s">
        <v>1133</v>
      </c>
      <c r="AE459" s="90" t="s">
        <v>73</v>
      </c>
      <c r="AF459" s="88" t="str">
        <f>IF(ISNA(VLOOKUP(E459,Tableau13[[SIRET]:[Statut de la mise en relation]],6,FALSE)),"",VLOOKUP(E459,Tableau13[[SIRET]:[Statut de la mise en relation]],6,FALSE))</f>
        <v/>
      </c>
      <c r="AG459" s="90"/>
      <c r="AH459" s="40"/>
      <c r="AI459" s="40"/>
      <c r="AJ459" s="40"/>
      <c r="AK459" s="76"/>
      <c r="AL459" s="76"/>
      <c r="AM459" s="40"/>
    </row>
    <row r="460" spans="1:39" ht="16.5" customHeight="1">
      <c r="A460" s="79">
        <v>45278</v>
      </c>
      <c r="B460" s="78" t="s">
        <v>2864</v>
      </c>
      <c r="C460" s="78" t="s">
        <v>2865</v>
      </c>
      <c r="D460" s="78" t="s">
        <v>2552</v>
      </c>
      <c r="E460" s="80">
        <v>40902785100016</v>
      </c>
      <c r="F460" s="40" t="s">
        <v>2866</v>
      </c>
      <c r="G460" s="81" t="s">
        <v>2867</v>
      </c>
      <c r="H460" s="82">
        <v>681289089</v>
      </c>
      <c r="I460" s="78" t="s">
        <v>450</v>
      </c>
      <c r="J460" s="78" t="s">
        <v>2868</v>
      </c>
      <c r="K460" s="33" t="s">
        <v>433</v>
      </c>
      <c r="L460" s="33"/>
      <c r="M460" s="75" t="s">
        <v>701</v>
      </c>
      <c r="N460" s="42" t="str">
        <f>MID(J460,12,8)</f>
        <v xml:space="preserve">unknown </v>
      </c>
      <c r="O460" s="62" t="str">
        <f>IF(ISERROR(MID(J460,24+FIND("impact environnemental:",J460,1),3)),"",MID(J460,24+FIND("impact environnemental:",J460,1),3))</f>
        <v>oui</v>
      </c>
      <c r="P460" s="62" t="str">
        <f>IF(ISERROR(MID(J460,25+FIND("performance énergétique:",J460,1),3)),"",MID(J460,25+FIND("performance énergétique:",J460,1),3))</f>
        <v>oui</v>
      </c>
      <c r="Q460" s="62" t="str">
        <f>IF(ISERROR(MID(J460,20+FIND("consommation d'eau:",J460,1),3)),"",MID(J460,20+FIND("consommation d'eau:",J460,1),3))</f>
        <v>oui</v>
      </c>
      <c r="R460" s="62" t="str">
        <f>IF(ISERROR(MID(J460,22+FIND("rénover mon bâtiment:",J460,1),3)),"",MID(J460,22+FIND("rénover mon bâtiment:",J460,1),3))</f>
        <v/>
      </c>
      <c r="S460" s="62" t="str">
        <f>IF(ISERROR(MID(J460,21+FIND("la mobilité durable:",J460,1),3)),"",MID(J460,21+FIND("la mobilité durable:",J460,1),3))</f>
        <v/>
      </c>
      <c r="T460" s="62" t="str">
        <f>IF(ISERROR(MID(J460,21+FIND("gestion des déchets:",J460,1),3)),"",MID(J460,21+FIND("gestion des déchets:",J460,1),3))</f>
        <v>oui</v>
      </c>
      <c r="U460" s="62" t="str">
        <f>IF(ISERROR(MID(J460,17+FIND("l'écoconception:",J460,1),3)),"",MID(J460,17+FIND("l'écoconception:",J460,1),3))</f>
        <v>oui</v>
      </c>
      <c r="V460" s="62" t="str">
        <f>IF(ISERROR(MID(J460,20+FIND("former ou recruter:",J460,1),3)),"",MID(J460,20+FIND("former ou recruter:",J460,1),3))</f>
        <v/>
      </c>
      <c r="W460" s="63"/>
      <c r="X460" s="75"/>
      <c r="Y460" s="75"/>
      <c r="Z460" s="75" t="s">
        <v>1491</v>
      </c>
      <c r="AA460" s="75"/>
      <c r="AB460" s="75"/>
      <c r="AC460" s="77">
        <v>45279</v>
      </c>
      <c r="AD460" s="72" t="s">
        <v>1001</v>
      </c>
      <c r="AE460" s="90" t="s">
        <v>73</v>
      </c>
      <c r="AF460" s="88" t="str">
        <f>IF(ISNA(VLOOKUP(E460,Tableau13[[SIRET]:[Statut de la mise en relation]],6,FALSE)),"",VLOOKUP(E460,Tableau13[[SIRET]:[Statut de la mise en relation]],6,FALSE))</f>
        <v>Aide proposée</v>
      </c>
      <c r="AG460" s="88"/>
      <c r="AH460" s="40"/>
      <c r="AI460" s="40"/>
      <c r="AJ460" s="40"/>
      <c r="AK460" s="76"/>
      <c r="AL460" s="76"/>
      <c r="AM460" s="40"/>
    </row>
    <row r="461" spans="1:39" ht="16.5" customHeight="1">
      <c r="A461" s="79">
        <v>45278</v>
      </c>
      <c r="B461" s="78" t="s">
        <v>2869</v>
      </c>
      <c r="C461" s="78" t="s">
        <v>2870</v>
      </c>
      <c r="D461" s="78" t="s">
        <v>2871</v>
      </c>
      <c r="E461" s="80">
        <v>44247252800029</v>
      </c>
      <c r="F461" s="40" t="str">
        <f>MID(J461,12+FIND("nomination",J461,1),FIND("/",J461,FIND("nomination",J461,1))-12-FIND("nomination",J461,1))</f>
        <v xml:space="preserve">LA CASCOLLE </v>
      </c>
      <c r="G461" s="81" t="s">
        <v>2872</v>
      </c>
      <c r="H461" s="82">
        <v>680543645</v>
      </c>
      <c r="I461" s="78" t="s">
        <v>552</v>
      </c>
      <c r="J461" s="78" t="s">
        <v>2873</v>
      </c>
      <c r="K461" s="33" t="s">
        <v>433</v>
      </c>
      <c r="L461" s="33"/>
      <c r="M461" s="75" t="s">
        <v>701</v>
      </c>
      <c r="N461" s="42" t="str">
        <f>MID(J461,12,8)</f>
        <v xml:space="preserve">precise </v>
      </c>
      <c r="O461" s="62" t="str">
        <f>IF(ISERROR(MID(J461,24+FIND("impact environnemental:",J461,1),3)),"",MID(J461,24+FIND("impact environnemental:",J461,1),3))</f>
        <v>non</v>
      </c>
      <c r="P461" s="62" t="str">
        <f>IF(ISERROR(MID(J461,25+FIND("performance énergétique:",J461,1),3)),"",MID(J461,25+FIND("performance énergétique:",J461,1),3))</f>
        <v>non</v>
      </c>
      <c r="Q461" s="62" t="str">
        <f>IF(ISERROR(MID(J461,20+FIND("consommation d'eau:",J461,1),3)),"",MID(J461,20+FIND("consommation d'eau:",J461,1),3))</f>
        <v>non</v>
      </c>
      <c r="R461" s="62" t="str">
        <f>IF(ISERROR(MID(J461,22+FIND("rénover mon bâtiment:",J461,1),3)),"",MID(J461,22+FIND("rénover mon bâtiment:",J461,1),3))</f>
        <v>non</v>
      </c>
      <c r="S461" s="62" t="str">
        <f>IF(ISERROR(MID(J461,21+FIND("la mobilité durable:",J461,1),3)),"",MID(J461,21+FIND("la mobilité durable:",J461,1),3))</f>
        <v>oui</v>
      </c>
      <c r="T461" s="62" t="str">
        <f>IF(ISERROR(MID(J461,21+FIND("gestion des déchets:",J461,1),3)),"",MID(J461,21+FIND("gestion des déchets:",J461,1),3))</f>
        <v>non</v>
      </c>
      <c r="U461" s="62" t="str">
        <f>IF(ISERROR(MID(J461,17+FIND("l'écoconception:",J461,1),3)),"",MID(J461,17+FIND("l'écoconception:",J461,1),3))</f>
        <v>non</v>
      </c>
      <c r="V461" s="62" t="str">
        <f>IF(ISERROR(MID(J461,20+FIND("former ou recruter:",J461,1),3)),"",MID(J461,20+FIND("former ou recruter:",J461,1),3))</f>
        <v>non</v>
      </c>
      <c r="W461" s="63"/>
      <c r="X461" s="75"/>
      <c r="Y461" s="75"/>
      <c r="Z461" s="75"/>
      <c r="AA461" s="75"/>
      <c r="AB461" s="75"/>
      <c r="AC461" s="77">
        <v>45279</v>
      </c>
      <c r="AD461" s="83" t="s">
        <v>2627</v>
      </c>
      <c r="AE461" s="90" t="s">
        <v>73</v>
      </c>
      <c r="AF461" s="88" t="str">
        <f>IF(ISNA(VLOOKUP(E461,Tableau13[[SIRET]:[Statut de la mise en relation]],6,FALSE)),"",VLOOKUP(E461,Tableau13[[SIRET]:[Statut de la mise en relation]],6,FALSE))</f>
        <v/>
      </c>
      <c r="AG461" s="90"/>
      <c r="AH461" s="40"/>
      <c r="AI461" s="40"/>
      <c r="AJ461" s="40"/>
      <c r="AK461" s="76"/>
      <c r="AL461" s="76"/>
      <c r="AM461" s="40"/>
    </row>
    <row r="462" spans="1:39" ht="16.5" customHeight="1">
      <c r="A462" s="79">
        <v>45278</v>
      </c>
      <c r="B462" s="78" t="s">
        <v>2874</v>
      </c>
      <c r="C462" s="78" t="s">
        <v>2875</v>
      </c>
      <c r="D462" s="78" t="s">
        <v>2876</v>
      </c>
      <c r="E462" s="80">
        <v>52837643700018</v>
      </c>
      <c r="F462" s="40" t="str">
        <f>MID(J462,12+FIND("nomination",J462,1),FIND("/",J462,FIND("nomination",J462,1))-12-FIND("nomination",J462,1))</f>
        <v xml:space="preserve"> </v>
      </c>
      <c r="G462" s="81" t="s">
        <v>2877</v>
      </c>
      <c r="H462" s="82">
        <v>684176929</v>
      </c>
      <c r="I462" s="78" t="s">
        <v>431</v>
      </c>
      <c r="J462" s="78" t="s">
        <v>2878</v>
      </c>
      <c r="K462" s="33" t="s">
        <v>433</v>
      </c>
      <c r="L462" s="33"/>
      <c r="M462" s="75" t="s">
        <v>701</v>
      </c>
      <c r="N462" s="42" t="str">
        <f>MID(J462,12,8)</f>
        <v xml:space="preserve">precise </v>
      </c>
      <c r="O462" s="62" t="str">
        <f>IF(ISERROR(MID(J462,24+FIND("impact environnemental:",J462,1),3)),"",MID(J462,24+FIND("impact environnemental:",J462,1),3))</f>
        <v>non</v>
      </c>
      <c r="P462" s="62" t="str">
        <f>IF(ISERROR(MID(J462,25+FIND("performance énergétique:",J462,1),3)),"",MID(J462,25+FIND("performance énergétique:",J462,1),3))</f>
        <v>non</v>
      </c>
      <c r="Q462" s="62" t="str">
        <f>IF(ISERROR(MID(J462,20+FIND("consommation d'eau:",J462,1),3)),"",MID(J462,20+FIND("consommation d'eau:",J462,1),3))</f>
        <v>non</v>
      </c>
      <c r="R462" s="62" t="str">
        <f>IF(ISERROR(MID(J462,22+FIND("rénover mon bâtiment:",J462,1),3)),"",MID(J462,22+FIND("rénover mon bâtiment:",J462,1),3))</f>
        <v>oui</v>
      </c>
      <c r="S462" s="62" t="str">
        <f>IF(ISERROR(MID(J462,21+FIND("la mobilité durable:",J462,1),3)),"",MID(J462,21+FIND("la mobilité durable:",J462,1),3))</f>
        <v>non</v>
      </c>
      <c r="T462" s="62" t="str">
        <f>IF(ISERROR(MID(J462,21+FIND("gestion des déchets:",J462,1),3)),"",MID(J462,21+FIND("gestion des déchets:",J462,1),3))</f>
        <v>non</v>
      </c>
      <c r="U462" s="62" t="str">
        <f>IF(ISERROR(MID(J462,17+FIND("l'écoconception:",J462,1),3)),"",MID(J462,17+FIND("l'écoconception:",J462,1),3))</f>
        <v>non</v>
      </c>
      <c r="V462" s="62" t="str">
        <f>IF(ISERROR(MID(J462,20+FIND("former ou recruter:",J462,1),3)),"",MID(J462,20+FIND("former ou recruter:",J462,1),3))</f>
        <v>non</v>
      </c>
      <c r="W462" s="63"/>
      <c r="X462" s="75"/>
      <c r="Y462" s="75"/>
      <c r="Z462" s="75" t="s">
        <v>1491</v>
      </c>
      <c r="AA462" s="75"/>
      <c r="AB462" s="75"/>
      <c r="AC462" s="77">
        <v>45279</v>
      </c>
      <c r="AD462" s="72" t="s">
        <v>1001</v>
      </c>
      <c r="AE462" s="90" t="s">
        <v>73</v>
      </c>
      <c r="AF462" s="88" t="str">
        <f>IF(ISNA(VLOOKUP(E462,Tableau13[[SIRET]:[Statut de la mise en relation]],6,FALSE)),"",VLOOKUP(E462,Tableau13[[SIRET]:[Statut de la mise en relation]],6,FALSE))</f>
        <v/>
      </c>
      <c r="AG462" s="88"/>
      <c r="AH462" s="40"/>
      <c r="AI462" s="40"/>
      <c r="AJ462" s="40"/>
      <c r="AK462" s="76"/>
      <c r="AL462" s="76"/>
      <c r="AM462" s="40"/>
    </row>
    <row r="463" spans="1:39" ht="16.5" customHeight="1">
      <c r="A463" s="79">
        <v>45278</v>
      </c>
      <c r="B463" s="78" t="s">
        <v>2879</v>
      </c>
      <c r="C463" s="78" t="s">
        <v>2880</v>
      </c>
      <c r="D463" s="78" t="s">
        <v>2881</v>
      </c>
      <c r="E463" s="80">
        <v>64811455420400</v>
      </c>
      <c r="F463" s="40" t="str">
        <f>MID(J463,12+FIND("nomination",J463,1),FIND("/",J463,FIND("nomination",J463,1))-12-FIND("nomination",J463,1))</f>
        <v xml:space="preserve"> </v>
      </c>
      <c r="G463" s="81" t="s">
        <v>2882</v>
      </c>
      <c r="H463" s="82">
        <v>640986587</v>
      </c>
      <c r="I463" s="78" t="s">
        <v>503</v>
      </c>
      <c r="J463" s="78" t="s">
        <v>2883</v>
      </c>
      <c r="K463" s="33" t="s">
        <v>135</v>
      </c>
      <c r="L463" s="33"/>
      <c r="M463" s="75" t="s">
        <v>1198</v>
      </c>
      <c r="N463" s="42" t="str">
        <f>MID(J463,12,8)</f>
        <v xml:space="preserve">unknown </v>
      </c>
      <c r="O463" s="62" t="str">
        <f>IF(ISERROR(MID(J463,24+FIND("impact environnemental:",J463,1),3)),"",MID(J463,24+FIND("impact environnemental:",J463,1),3))</f>
        <v>oui</v>
      </c>
      <c r="P463" s="62" t="str">
        <f>IF(ISERROR(MID(J463,25+FIND("performance énergétique:",J463,1),3)),"",MID(J463,25+FIND("performance énergétique:",J463,1),3))</f>
        <v>oui</v>
      </c>
      <c r="Q463" s="62" t="str">
        <f>IF(ISERROR(MID(J463,20+FIND("consommation d'eau:",J463,1),3)),"",MID(J463,20+FIND("consommation d'eau:",J463,1),3))</f>
        <v>oui</v>
      </c>
      <c r="R463" s="62" t="str">
        <f>IF(ISERROR(MID(J463,22+FIND("rénover mon bâtiment:",J463,1),3)),"",MID(J463,22+FIND("rénover mon bâtiment:",J463,1),3))</f>
        <v/>
      </c>
      <c r="S463" s="62" t="str">
        <f>IF(ISERROR(MID(J463,21+FIND("la mobilité durable:",J463,1),3)),"",MID(J463,21+FIND("la mobilité durable:",J463,1),3))</f>
        <v/>
      </c>
      <c r="T463" s="62" t="str">
        <f>IF(ISERROR(MID(J463,21+FIND("gestion des déchets:",J463,1),3)),"",MID(J463,21+FIND("gestion des déchets:",J463,1),3))</f>
        <v>oui</v>
      </c>
      <c r="U463" s="62" t="str">
        <f>IF(ISERROR(MID(J463,17+FIND("l'écoconception:",J463,1),3)),"",MID(J463,17+FIND("l'écoconception:",J463,1),3))</f>
        <v>oui</v>
      </c>
      <c r="V463" s="62" t="str">
        <f>IF(ISERROR(MID(J463,20+FIND("former ou recruter:",J463,1),3)),"",MID(J463,20+FIND("former ou recruter:",J463,1),3))</f>
        <v/>
      </c>
      <c r="W463" s="93"/>
      <c r="X463" s="75"/>
      <c r="Y463" s="75"/>
      <c r="Z463" s="75"/>
      <c r="AA463" s="75"/>
      <c r="AB463" s="75"/>
      <c r="AC463" s="77">
        <v>45280</v>
      </c>
      <c r="AD463" s="47" t="s">
        <v>672</v>
      </c>
      <c r="AE463" s="88" t="s">
        <v>673</v>
      </c>
      <c r="AF463" s="88" t="str">
        <f>IF(ISNA(VLOOKUP(E463,Tableau13[[SIRET]:[Statut de la mise en relation]],6,FALSE)),"",VLOOKUP(E463,Tableau13[[SIRET]:[Statut de la mise en relation]],6,FALSE))</f>
        <v/>
      </c>
      <c r="AG463" s="88"/>
      <c r="AH463" s="40"/>
      <c r="AI463" s="40"/>
      <c r="AJ463" s="40"/>
      <c r="AK463" s="76"/>
      <c r="AL463" s="76"/>
      <c r="AM463" s="40"/>
    </row>
    <row r="464" spans="1:39" ht="16.5" customHeight="1">
      <c r="A464" s="79">
        <v>45278</v>
      </c>
      <c r="B464" s="78" t="s">
        <v>2884</v>
      </c>
      <c r="C464" s="78" t="s">
        <v>2885</v>
      </c>
      <c r="D464" s="78" t="s">
        <v>2886</v>
      </c>
      <c r="E464" s="80">
        <v>97771008600017</v>
      </c>
      <c r="F464" s="40" t="s">
        <v>2887</v>
      </c>
      <c r="G464" s="81" t="s">
        <v>2888</v>
      </c>
      <c r="H464" s="82">
        <v>651909161</v>
      </c>
      <c r="I464" s="78" t="s">
        <v>503</v>
      </c>
      <c r="J464" s="78" t="s">
        <v>2889</v>
      </c>
      <c r="K464" s="33" t="s">
        <v>135</v>
      </c>
      <c r="L464" s="33"/>
      <c r="M464" s="75" t="s">
        <v>878</v>
      </c>
      <c r="N464" s="42" t="str">
        <f>MID(J464,12,8)</f>
        <v xml:space="preserve">precise </v>
      </c>
      <c r="O464" s="62" t="str">
        <f>IF(ISERROR(MID(J464,24+FIND("impact environnemental:",J464,1),3)),"",MID(J464,24+FIND("impact environnemental:",J464,1),3))</f>
        <v>non</v>
      </c>
      <c r="P464" s="62" t="str">
        <f>IF(ISERROR(MID(J464,25+FIND("performance énergétique:",J464,1),3)),"",MID(J464,25+FIND("performance énergétique:",J464,1),3))</f>
        <v>non</v>
      </c>
      <c r="Q464" s="62" t="str">
        <f>IF(ISERROR(MID(J464,20+FIND("consommation d'eau:",J464,1),3)),"",MID(J464,20+FIND("consommation d'eau:",J464,1),3))</f>
        <v>non</v>
      </c>
      <c r="R464" s="62" t="str">
        <f>IF(ISERROR(MID(J464,22+FIND("rénover mon bâtiment:",J464,1),3)),"",MID(J464,22+FIND("rénover mon bâtiment:",J464,1),3))</f>
        <v>oui</v>
      </c>
      <c r="S464" s="62" t="str">
        <f>IF(ISERROR(MID(J464,21+FIND("la mobilité durable:",J464,1),3)),"",MID(J464,21+FIND("la mobilité durable:",J464,1),3))</f>
        <v>non</v>
      </c>
      <c r="T464" s="62" t="str">
        <f>IF(ISERROR(MID(J464,21+FIND("gestion des déchets:",J464,1),3)),"",MID(J464,21+FIND("gestion des déchets:",J464,1),3))</f>
        <v>non</v>
      </c>
      <c r="U464" s="62" t="str">
        <f>IF(ISERROR(MID(J464,17+FIND("l'écoconception:",J464,1),3)),"",MID(J464,17+FIND("l'écoconception:",J464,1),3))</f>
        <v>non</v>
      </c>
      <c r="V464" s="62" t="str">
        <f>IF(ISERROR(MID(J464,20+FIND("former ou recruter:",J464,1),3)),"",MID(J464,20+FIND("former ou recruter:",J464,1),3))</f>
        <v>non</v>
      </c>
      <c r="W464" s="63"/>
      <c r="X464" s="75"/>
      <c r="Y464" s="75"/>
      <c r="Z464" s="75"/>
      <c r="AA464" s="75"/>
      <c r="AB464" s="75"/>
      <c r="AC464" s="77">
        <v>45295</v>
      </c>
      <c r="AD464" s="66" t="s">
        <v>764</v>
      </c>
      <c r="AE464" s="90" t="s">
        <v>73</v>
      </c>
      <c r="AF464" s="88" t="str">
        <f>IF(ISNA(VLOOKUP(E464,Tableau13[[SIRET]:[Statut de la mise en relation]],6,FALSE)),"",VLOOKUP(E464,Tableau13[[SIRET]:[Statut de la mise en relation]],6,FALSE))</f>
        <v/>
      </c>
      <c r="AG464" s="88"/>
      <c r="AH464" s="40"/>
      <c r="AI464" s="40"/>
      <c r="AJ464" s="40"/>
      <c r="AK464" s="76"/>
      <c r="AL464" s="76"/>
      <c r="AM464" s="40"/>
    </row>
    <row r="465" spans="1:39" ht="16.5" customHeight="1">
      <c r="A465" s="79">
        <v>45278</v>
      </c>
      <c r="B465" s="78" t="s">
        <v>2890</v>
      </c>
      <c r="C465" s="78" t="s">
        <v>2891</v>
      </c>
      <c r="D465" s="78" t="s">
        <v>2892</v>
      </c>
      <c r="E465" s="80">
        <v>39383628300019</v>
      </c>
      <c r="F465" s="40" t="s">
        <v>2893</v>
      </c>
      <c r="G465" s="81" t="s">
        <v>2894</v>
      </c>
      <c r="H465" s="82">
        <v>475250282</v>
      </c>
      <c r="I465" s="78" t="s">
        <v>729</v>
      </c>
      <c r="J465" s="78" t="s">
        <v>2895</v>
      </c>
      <c r="K465" s="33" t="s">
        <v>55</v>
      </c>
      <c r="L465" s="33"/>
      <c r="M465" s="75" t="s">
        <v>701</v>
      </c>
      <c r="N465" s="42" t="str">
        <f>MID(J465,12,8)</f>
        <v xml:space="preserve">unknown </v>
      </c>
      <c r="O465" s="62" t="str">
        <f>IF(ISERROR(MID(J465,24+FIND("impact environnemental:",J465,1),3)),"",MID(J465,24+FIND("impact environnemental:",J465,1),3))</f>
        <v>oui</v>
      </c>
      <c r="P465" s="62" t="str">
        <f>IF(ISERROR(MID(J465,25+FIND("performance énergétique:",J465,1),3)),"",MID(J465,25+FIND("performance énergétique:",J465,1),3))</f>
        <v>oui</v>
      </c>
      <c r="Q465" s="62" t="str">
        <f>IF(ISERROR(MID(J465,20+FIND("consommation d'eau:",J465,1),3)),"",MID(J465,20+FIND("consommation d'eau:",J465,1),3))</f>
        <v>oui</v>
      </c>
      <c r="R465" s="62" t="str">
        <f>IF(ISERROR(MID(J465,22+FIND("rénover mon bâtiment:",J465,1),3)),"",MID(J465,22+FIND("rénover mon bâtiment:",J465,1),3))</f>
        <v/>
      </c>
      <c r="S465" s="62" t="str">
        <f>IF(ISERROR(MID(J465,21+FIND("la mobilité durable:",J465,1),3)),"",MID(J465,21+FIND("la mobilité durable:",J465,1),3))</f>
        <v/>
      </c>
      <c r="T465" s="62" t="str">
        <f>IF(ISERROR(MID(J465,21+FIND("gestion des déchets:",J465,1),3)),"",MID(J465,21+FIND("gestion des déchets:",J465,1),3))</f>
        <v>oui</v>
      </c>
      <c r="U465" s="62" t="str">
        <f>IF(ISERROR(MID(J465,17+FIND("l'écoconception:",J465,1),3)),"",MID(J465,17+FIND("l'écoconception:",J465,1),3))</f>
        <v>oui</v>
      </c>
      <c r="V465" s="62" t="str">
        <f>IF(ISERROR(MID(J465,20+FIND("former ou recruter:",J465,1),3)),"",MID(J465,20+FIND("former ou recruter:",J465,1),3))</f>
        <v/>
      </c>
      <c r="W465" s="63"/>
      <c r="X465" s="75"/>
      <c r="Y465" s="75"/>
      <c r="Z465" s="75" t="s">
        <v>1491</v>
      </c>
      <c r="AA465" s="75"/>
      <c r="AB465" s="75"/>
      <c r="AC465" s="77">
        <v>45279</v>
      </c>
      <c r="AD465" s="72" t="s">
        <v>1001</v>
      </c>
      <c r="AE465" s="90" t="s">
        <v>73</v>
      </c>
      <c r="AF465" s="88" t="str">
        <f>IF(ISNA(VLOOKUP(E465,Tableau13[[SIRET]:[Statut de la mise en relation]],6,FALSE)),"",VLOOKUP(E465,Tableau13[[SIRET]:[Statut de la mise en relation]],6,FALSE))</f>
        <v>Pas d’aide</v>
      </c>
      <c r="AG465" s="88"/>
      <c r="AH465" s="40"/>
      <c r="AI465" s="40"/>
      <c r="AJ465" s="40"/>
      <c r="AK465" s="76"/>
      <c r="AL465" s="76"/>
      <c r="AM465" s="40"/>
    </row>
    <row r="466" spans="1:39" ht="16.5" customHeight="1">
      <c r="A466" s="79">
        <v>45278</v>
      </c>
      <c r="B466" s="78" t="s">
        <v>2896</v>
      </c>
      <c r="C466" s="78" t="s">
        <v>2897</v>
      </c>
      <c r="D466" s="78" t="s">
        <v>906</v>
      </c>
      <c r="E466" s="80">
        <v>52087313400024</v>
      </c>
      <c r="F466" s="40" t="s">
        <v>2898</v>
      </c>
      <c r="G466" s="81" t="s">
        <v>2899</v>
      </c>
      <c r="H466" s="82">
        <v>493040058</v>
      </c>
      <c r="I466" s="78" t="s">
        <v>729</v>
      </c>
      <c r="J466" s="78" t="s">
        <v>2900</v>
      </c>
      <c r="K466" s="33" t="s">
        <v>55</v>
      </c>
      <c r="L466" s="33"/>
      <c r="M466" s="75" t="s">
        <v>701</v>
      </c>
      <c r="N466" s="42" t="str">
        <f>MID(J466,12,8)</f>
        <v xml:space="preserve">unknown </v>
      </c>
      <c r="O466" s="62" t="str">
        <f>IF(ISERROR(MID(J466,24+FIND("impact environnemental:",J466,1),3)),"",MID(J466,24+FIND("impact environnemental:",J466,1),3))</f>
        <v>oui</v>
      </c>
      <c r="P466" s="62" t="str">
        <f>IF(ISERROR(MID(J466,25+FIND("performance énergétique:",J466,1),3)),"",MID(J466,25+FIND("performance énergétique:",J466,1),3))</f>
        <v>oui</v>
      </c>
      <c r="Q466" s="62" t="str">
        <f>IF(ISERROR(MID(J466,20+FIND("consommation d'eau:",J466,1),3)),"",MID(J466,20+FIND("consommation d'eau:",J466,1),3))</f>
        <v>oui</v>
      </c>
      <c r="R466" s="62" t="str">
        <f>IF(ISERROR(MID(J466,22+FIND("rénover mon bâtiment:",J466,1),3)),"",MID(J466,22+FIND("rénover mon bâtiment:",J466,1),3))</f>
        <v/>
      </c>
      <c r="S466" s="62" t="str">
        <f>IF(ISERROR(MID(J466,21+FIND("la mobilité durable:",J466,1),3)),"",MID(J466,21+FIND("la mobilité durable:",J466,1),3))</f>
        <v/>
      </c>
      <c r="T466" s="62" t="str">
        <f>IF(ISERROR(MID(J466,21+FIND("gestion des déchets:",J466,1),3)),"",MID(J466,21+FIND("gestion des déchets:",J466,1),3))</f>
        <v>oui</v>
      </c>
      <c r="U466" s="62" t="str">
        <f>IF(ISERROR(MID(J466,17+FIND("l'écoconception:",J466,1),3)),"",MID(J466,17+FIND("l'écoconception:",J466,1),3))</f>
        <v>oui</v>
      </c>
      <c r="V466" s="62" t="str">
        <f>IF(ISERROR(MID(J466,20+FIND("former ou recruter:",J466,1),3)),"",MID(J466,20+FIND("former ou recruter:",J466,1),3))</f>
        <v/>
      </c>
      <c r="W466" s="63"/>
      <c r="X466" s="75"/>
      <c r="Y466" s="75"/>
      <c r="Z466" s="75" t="s">
        <v>1491</v>
      </c>
      <c r="AA466" s="75"/>
      <c r="AB466" s="75"/>
      <c r="AC466" s="77">
        <v>45279</v>
      </c>
      <c r="AD466" s="72" t="s">
        <v>1001</v>
      </c>
      <c r="AE466" s="90" t="s">
        <v>73</v>
      </c>
      <c r="AF466" s="88" t="str">
        <f>IF(ISNA(VLOOKUP(E466,Tableau13[[SIRET]:[Statut de la mise en relation]],6,FALSE)),"",VLOOKUP(E466,Tableau13[[SIRET]:[Statut de la mise en relation]],6,FALSE))</f>
        <v>Aide proposée</v>
      </c>
      <c r="AG466" s="88"/>
      <c r="AH466" s="40"/>
      <c r="AI466" s="40"/>
      <c r="AJ466" s="40"/>
      <c r="AK466" s="76"/>
      <c r="AL466" s="76"/>
      <c r="AM466" s="40"/>
    </row>
    <row r="467" spans="1:39" ht="16.5" customHeight="1">
      <c r="A467" s="79">
        <v>45278</v>
      </c>
      <c r="B467" s="78" t="s">
        <v>2901</v>
      </c>
      <c r="C467" s="78" t="s">
        <v>2902</v>
      </c>
      <c r="D467" s="78" t="s">
        <v>2903</v>
      </c>
      <c r="E467" s="80">
        <v>31714449100055</v>
      </c>
      <c r="F467" s="40" t="str">
        <f>MID(J467,12+FIND("nomination",J467,1),FIND("/",J467,FIND("nomination",J467,1))-12-FIND("nomination",J467,1))</f>
        <v xml:space="preserve">ASSOCIATION POUR LE PRET DE MATERIEL D'ACTIONS CULTURELLES </v>
      </c>
      <c r="G467" s="81" t="s">
        <v>2904</v>
      </c>
      <c r="H467" s="82">
        <v>603804524</v>
      </c>
      <c r="I467" s="78" t="s">
        <v>2436</v>
      </c>
      <c r="J467" s="78" t="s">
        <v>2905</v>
      </c>
      <c r="K467" s="33" t="s">
        <v>114</v>
      </c>
      <c r="L467" s="33"/>
      <c r="M467" s="41" t="s">
        <v>1132</v>
      </c>
      <c r="N467" s="42" t="str">
        <f>MID(J467,12,8)</f>
        <v xml:space="preserve">precise </v>
      </c>
      <c r="O467" s="62" t="str">
        <f>IF(ISERROR(MID(J467,24+FIND("impact environnemental:",J467,1),3)),"",MID(J467,24+FIND("impact environnemental:",J467,1),3))</f>
        <v>non</v>
      </c>
      <c r="P467" s="62" t="str">
        <f>IF(ISERROR(MID(J467,25+FIND("performance énergétique:",J467,1),3)),"",MID(J467,25+FIND("performance énergétique:",J467,1),3))</f>
        <v>non</v>
      </c>
      <c r="Q467" s="62" t="str">
        <f>IF(ISERROR(MID(J467,20+FIND("consommation d'eau:",J467,1),3)),"",MID(J467,20+FIND("consommation d'eau:",J467,1),3))</f>
        <v>non</v>
      </c>
      <c r="R467" s="62" t="str">
        <f>IF(ISERROR(MID(J467,22+FIND("rénover mon bâtiment:",J467,1),3)),"",MID(J467,22+FIND("rénover mon bâtiment:",J467,1),3))</f>
        <v>oui</v>
      </c>
      <c r="S467" s="62" t="str">
        <f>IF(ISERROR(MID(J467,21+FIND("la mobilité durable:",J467,1),3)),"",MID(J467,21+FIND("la mobilité durable:",J467,1),3))</f>
        <v>non</v>
      </c>
      <c r="T467" s="62" t="str">
        <f>IF(ISERROR(MID(J467,21+FIND("gestion des déchets:",J467,1),3)),"",MID(J467,21+FIND("gestion des déchets:",J467,1),3))</f>
        <v>non</v>
      </c>
      <c r="U467" s="62" t="str">
        <f>IF(ISERROR(MID(J467,17+FIND("l'écoconception:",J467,1),3)),"",MID(J467,17+FIND("l'écoconception:",J467,1),3))</f>
        <v>non</v>
      </c>
      <c r="V467" s="62" t="str">
        <f>IF(ISERROR(MID(J467,20+FIND("former ou recruter:",J467,1),3)),"",MID(J467,20+FIND("former ou recruter:",J467,1),3))</f>
        <v>non</v>
      </c>
      <c r="W467" s="93"/>
      <c r="X467" s="75"/>
      <c r="Y467" s="75"/>
      <c r="Z467" s="75"/>
      <c r="AA467" s="75"/>
      <c r="AB467" s="75"/>
      <c r="AC467" s="40"/>
      <c r="AD467" s="72" t="s">
        <v>1133</v>
      </c>
      <c r="AE467" s="90" t="s">
        <v>73</v>
      </c>
      <c r="AF467" s="88" t="str">
        <f>IF(ISNA(VLOOKUP(E467,Tableau13[[SIRET]:[Statut de la mise en relation]],6,FALSE)),"",VLOOKUP(E467,Tableau13[[SIRET]:[Statut de la mise en relation]],6,FALSE))</f>
        <v/>
      </c>
      <c r="AG467" s="90"/>
      <c r="AH467" s="40"/>
      <c r="AI467" s="40"/>
      <c r="AJ467" s="40"/>
      <c r="AK467" s="76"/>
      <c r="AL467" s="76"/>
      <c r="AM467" s="40"/>
    </row>
    <row r="468" spans="1:39" ht="16.5" customHeight="1">
      <c r="A468" s="79">
        <v>45278</v>
      </c>
      <c r="B468" s="78" t="s">
        <v>2906</v>
      </c>
      <c r="C468" s="78" t="s">
        <v>2907</v>
      </c>
      <c r="D468" s="78" t="s">
        <v>428</v>
      </c>
      <c r="E468" s="80">
        <v>50219119000011</v>
      </c>
      <c r="F468" s="40" t="str">
        <f>MID(J468,12+FIND("nomination",J468,1),FIND("/",J468,FIND("nomination",J468,1))-12-FIND("nomination",J468,1))</f>
        <v xml:space="preserve">DOMAINE RESIDENTIEL DE KERPENHIR </v>
      </c>
      <c r="G468" s="81" t="s">
        <v>2908</v>
      </c>
      <c r="H468" s="82">
        <v>685019800</v>
      </c>
      <c r="I468" s="78" t="s">
        <v>741</v>
      </c>
      <c r="J468" s="78" t="s">
        <v>2909</v>
      </c>
      <c r="K468" s="33" t="s">
        <v>114</v>
      </c>
      <c r="L468" s="33"/>
      <c r="M468" s="41" t="s">
        <v>1132</v>
      </c>
      <c r="N468" s="42" t="str">
        <f>MID(J468,12,8)</f>
        <v xml:space="preserve">unknown </v>
      </c>
      <c r="O468" s="62" t="str">
        <f>IF(ISERROR(MID(J468,24+FIND("impact environnemental:",J468,1),3)),"",MID(J468,24+FIND("impact environnemental:",J468,1),3))</f>
        <v>non</v>
      </c>
      <c r="P468" s="62" t="str">
        <f>IF(ISERROR(MID(J468,25+FIND("performance énergétique:",J468,1),3)),"",MID(J468,25+FIND("performance énergétique:",J468,1),3))</f>
        <v>oui</v>
      </c>
      <c r="Q468" s="62" t="str">
        <f>IF(ISERROR(MID(J468,20+FIND("consommation d'eau:",J468,1),3)),"",MID(J468,20+FIND("consommation d'eau:",J468,1),3))</f>
        <v>oui</v>
      </c>
      <c r="R468" s="62" t="str">
        <f>IF(ISERROR(MID(J468,22+FIND("rénover mon bâtiment:",J468,1),3)),"",MID(J468,22+FIND("rénover mon bâtiment:",J468,1),3))</f>
        <v/>
      </c>
      <c r="S468" s="62" t="str">
        <f>IF(ISERROR(MID(J468,21+FIND("la mobilité durable:",J468,1),3)),"",MID(J468,21+FIND("la mobilité durable:",J468,1),3))</f>
        <v/>
      </c>
      <c r="T468" s="62" t="str">
        <f>IF(ISERROR(MID(J468,21+FIND("gestion des déchets:",J468,1),3)),"",MID(J468,21+FIND("gestion des déchets:",J468,1),3))</f>
        <v>oui</v>
      </c>
      <c r="U468" s="62" t="str">
        <f>IF(ISERROR(MID(J468,17+FIND("l'écoconception:",J468,1),3)),"",MID(J468,17+FIND("l'écoconception:",J468,1),3))</f>
        <v>oui</v>
      </c>
      <c r="V468" s="62" t="str">
        <f>IF(ISERROR(MID(J468,20+FIND("former ou recruter:",J468,1),3)),"",MID(J468,20+FIND("former ou recruter:",J468,1),3))</f>
        <v/>
      </c>
      <c r="W468" s="93"/>
      <c r="X468" s="75"/>
      <c r="Y468" s="75"/>
      <c r="Z468" s="75"/>
      <c r="AA468" s="75"/>
      <c r="AB468" s="75"/>
      <c r="AC468" s="40"/>
      <c r="AD468" s="72" t="s">
        <v>1133</v>
      </c>
      <c r="AE468" s="90" t="s">
        <v>73</v>
      </c>
      <c r="AF468" s="88" t="str">
        <f>IF(ISNA(VLOOKUP(E468,Tableau13[[SIRET]:[Statut de la mise en relation]],6,FALSE)),"",VLOOKUP(E468,Tableau13[[SIRET]:[Statut de la mise en relation]],6,FALSE))</f>
        <v/>
      </c>
      <c r="AG468" s="90"/>
      <c r="AH468" s="40"/>
      <c r="AI468" s="40"/>
      <c r="AJ468" s="40"/>
      <c r="AK468" s="76"/>
      <c r="AL468" s="76"/>
      <c r="AM468" s="40"/>
    </row>
    <row r="469" spans="1:39" ht="16.5" customHeight="1">
      <c r="A469" s="79">
        <v>45278</v>
      </c>
      <c r="B469" s="78" t="s">
        <v>2910</v>
      </c>
      <c r="C469" s="78" t="s">
        <v>2911</v>
      </c>
      <c r="D469" s="78" t="s">
        <v>957</v>
      </c>
      <c r="E469" s="80">
        <v>33110117000057</v>
      </c>
      <c r="F469" s="40" t="s">
        <v>2912</v>
      </c>
      <c r="G469" s="81" t="s">
        <v>2913</v>
      </c>
      <c r="H469" s="82">
        <v>148824411</v>
      </c>
      <c r="I469" s="78" t="s">
        <v>1884</v>
      </c>
      <c r="J469" s="78" t="s">
        <v>2914</v>
      </c>
      <c r="K469" s="33" t="s">
        <v>91</v>
      </c>
      <c r="L469" s="33"/>
      <c r="M469" s="75" t="s">
        <v>701</v>
      </c>
      <c r="N469" s="42" t="str">
        <f>MID(J469,12,8)</f>
        <v xml:space="preserve">unknown </v>
      </c>
      <c r="O469" s="62" t="str">
        <f>IF(ISERROR(MID(J469,24+FIND("impact environnemental:",J469,1),3)),"",MID(J469,24+FIND("impact environnemental:",J469,1),3))</f>
        <v>non</v>
      </c>
      <c r="P469" s="62" t="str">
        <f>IF(ISERROR(MID(J469,25+FIND("performance énergétique:",J469,1),3)),"",MID(J469,25+FIND("performance énergétique:",J469,1),3))</f>
        <v>oui</v>
      </c>
      <c r="Q469" s="62" t="str">
        <f>IF(ISERROR(MID(J469,20+FIND("consommation d'eau:",J469,1),3)),"",MID(J469,20+FIND("consommation d'eau:",J469,1),3))</f>
        <v>non</v>
      </c>
      <c r="R469" s="62" t="str">
        <f>IF(ISERROR(MID(J469,22+FIND("rénover mon bâtiment:",J469,1),3)),"",MID(J469,22+FIND("rénover mon bâtiment:",J469,1),3))</f>
        <v/>
      </c>
      <c r="S469" s="62" t="str">
        <f>IF(ISERROR(MID(J469,21+FIND("la mobilité durable:",J469,1),3)),"",MID(J469,21+FIND("la mobilité durable:",J469,1),3))</f>
        <v/>
      </c>
      <c r="T469" s="62" t="str">
        <f>IF(ISERROR(MID(J469,21+FIND("gestion des déchets:",J469,1),3)),"",MID(J469,21+FIND("gestion des déchets:",J469,1),3))</f>
        <v>non</v>
      </c>
      <c r="U469" s="62" t="str">
        <f>IF(ISERROR(MID(J469,17+FIND("l'écoconception:",J469,1),3)),"",MID(J469,17+FIND("l'écoconception:",J469,1),3))</f>
        <v>oui</v>
      </c>
      <c r="V469" s="62" t="str">
        <f>IF(ISERROR(MID(J469,20+FIND("former ou recruter:",J469,1),3)),"",MID(J469,20+FIND("former ou recruter:",J469,1),3))</f>
        <v/>
      </c>
      <c r="W469" s="63"/>
      <c r="X469" s="75"/>
      <c r="Y469" s="75"/>
      <c r="Z469" s="75" t="s">
        <v>1491</v>
      </c>
      <c r="AA469" s="75"/>
      <c r="AB469" s="75"/>
      <c r="AC469" s="77">
        <v>45278</v>
      </c>
      <c r="AD469" s="72" t="s">
        <v>1001</v>
      </c>
      <c r="AE469" s="90" t="s">
        <v>73</v>
      </c>
      <c r="AF469" s="88" t="str">
        <f>IF(ISNA(VLOOKUP(E469,Tableau13[[SIRET]:[Statut de la mise en relation]],6,FALSE)),"",VLOOKUP(E469,Tableau13[[SIRET]:[Statut de la mise en relation]],6,FALSE))</f>
        <v>Aide proposée</v>
      </c>
      <c r="AG469" s="88"/>
      <c r="AH469" s="40"/>
      <c r="AI469" s="40"/>
      <c r="AJ469" s="40"/>
      <c r="AK469" s="76"/>
      <c r="AL469" s="76"/>
      <c r="AM469" s="40"/>
    </row>
    <row r="470" spans="1:39" ht="16.5" customHeight="1">
      <c r="A470" s="79">
        <v>45278</v>
      </c>
      <c r="B470" s="78" t="s">
        <v>2915</v>
      </c>
      <c r="C470" s="78" t="s">
        <v>2916</v>
      </c>
      <c r="D470" s="78" t="s">
        <v>2917</v>
      </c>
      <c r="E470" s="80">
        <v>39744695600039</v>
      </c>
      <c r="F470" s="40"/>
      <c r="G470" s="81" t="s">
        <v>2918</v>
      </c>
      <c r="H470" s="82">
        <v>680101511</v>
      </c>
      <c r="I470" s="78" t="s">
        <v>761</v>
      </c>
      <c r="J470" s="78"/>
      <c r="K470" s="33" t="s">
        <v>135</v>
      </c>
      <c r="L470" s="33"/>
      <c r="M470" s="75" t="s">
        <v>1198</v>
      </c>
      <c r="N470" s="42" t="str">
        <f>MID(J470,12,8)</f>
        <v/>
      </c>
      <c r="O470" s="62" t="str">
        <f>IF(ISERROR(MID(J470,24+FIND("impact environnemental:",J470,1),3)),"",MID(J470,24+FIND("impact environnemental:",J470,1),3))</f>
        <v/>
      </c>
      <c r="P470" s="62" t="str">
        <f>IF(ISERROR(MID(J470,25+FIND("performance énergétique:",J470,1),3)),"",MID(J470,25+FIND("performance énergétique:",J470,1),3))</f>
        <v/>
      </c>
      <c r="Q470" s="62" t="str">
        <f>IF(ISERROR(MID(J470,20+FIND("consommation d'eau:",J470,1),3)),"",MID(J470,20+FIND("consommation d'eau:",J470,1),3))</f>
        <v/>
      </c>
      <c r="R470" s="62" t="str">
        <f>IF(ISERROR(MID(J470,22+FIND("rénover mon bâtiment:",J470,1),3)),"",MID(J470,22+FIND("rénover mon bâtiment:",J470,1),3))</f>
        <v/>
      </c>
      <c r="S470" s="62" t="str">
        <f>IF(ISERROR(MID(J470,21+FIND("la mobilité durable:",J470,1),3)),"",MID(J470,21+FIND("la mobilité durable:",J470,1),3))</f>
        <v/>
      </c>
      <c r="T470" s="62" t="str">
        <f>IF(ISERROR(MID(J470,21+FIND("gestion des déchets:",J470,1),3)),"",MID(J470,21+FIND("gestion des déchets:",J470,1),3))</f>
        <v/>
      </c>
      <c r="U470" s="62" t="str">
        <f>IF(ISERROR(MID(J470,17+FIND("l'écoconception:",J470,1),3)),"",MID(J470,17+FIND("l'écoconception:",J470,1),3))</f>
        <v/>
      </c>
      <c r="V470" s="62" t="str">
        <f>IF(ISERROR(MID(J470,20+FIND("former ou recruter:",J470,1),3)),"",MID(J470,20+FIND("former ou recruter:",J470,1),3))</f>
        <v/>
      </c>
      <c r="W470" s="63"/>
      <c r="X470" s="75"/>
      <c r="Y470" s="75"/>
      <c r="Z470" s="75"/>
      <c r="AA470" s="75"/>
      <c r="AB470" s="75"/>
      <c r="AC470" s="77">
        <v>45280</v>
      </c>
      <c r="AD470" s="66" t="s">
        <v>764</v>
      </c>
      <c r="AE470" s="90" t="s">
        <v>73</v>
      </c>
      <c r="AF470" s="88" t="str">
        <f>IF(ISNA(VLOOKUP(E470,Tableau13[[SIRET]:[Statut de la mise en relation]],6,FALSE)),"",VLOOKUP(E470,Tableau13[[SIRET]:[Statut de la mise en relation]],6,FALSE))</f>
        <v/>
      </c>
      <c r="AG470" s="88"/>
      <c r="AH470" s="40"/>
      <c r="AI470" s="40"/>
      <c r="AJ470" s="40"/>
      <c r="AK470" s="76"/>
      <c r="AL470" s="76"/>
      <c r="AM470" s="40"/>
    </row>
    <row r="471" spans="1:39" ht="16.5" customHeight="1">
      <c r="A471" s="79">
        <v>45278</v>
      </c>
      <c r="B471" s="78" t="s">
        <v>2919</v>
      </c>
      <c r="C471" s="78" t="s">
        <v>2920</v>
      </c>
      <c r="D471" s="78" t="s">
        <v>2921</v>
      </c>
      <c r="E471" s="80">
        <v>41471268700048</v>
      </c>
      <c r="F471" s="40" t="str">
        <f>MID(J471,12+FIND("nomination",J471,1),FIND("/",J471,FIND("nomination",J471,1))-12-FIND("nomination",J471,1))</f>
        <v xml:space="preserve">STAM EUROPE </v>
      </c>
      <c r="G471" s="81" t="s">
        <v>2922</v>
      </c>
      <c r="H471" s="82">
        <v>637858714</v>
      </c>
      <c r="I471" s="78" t="s">
        <v>1952</v>
      </c>
      <c r="J471" s="78" t="s">
        <v>2923</v>
      </c>
      <c r="K471" s="33" t="s">
        <v>114</v>
      </c>
      <c r="L471" s="33"/>
      <c r="M471" s="41" t="s">
        <v>1132</v>
      </c>
      <c r="N471" s="42" t="str">
        <f>MID(J471,12,8)</f>
        <v xml:space="preserve">precise </v>
      </c>
      <c r="O471" s="62" t="str">
        <f>IF(ISERROR(MID(J471,24+FIND("impact environnemental:",J471,1),3)),"",MID(J471,24+FIND("impact environnemental:",J471,1),3))</f>
        <v>non</v>
      </c>
      <c r="P471" s="62" t="str">
        <f>IF(ISERROR(MID(J471,25+FIND("performance énergétique:",J471,1),3)),"",MID(J471,25+FIND("performance énergétique:",J471,1),3))</f>
        <v>non</v>
      </c>
      <c r="Q471" s="62" t="str">
        <f>IF(ISERROR(MID(J471,20+FIND("consommation d'eau:",J471,1),3)),"",MID(J471,20+FIND("consommation d'eau:",J471,1),3))</f>
        <v>non</v>
      </c>
      <c r="R471" s="62" t="str">
        <f>IF(ISERROR(MID(J471,22+FIND("rénover mon bâtiment:",J471,1),3)),"",MID(J471,22+FIND("rénover mon bâtiment:",J471,1),3))</f>
        <v>oui</v>
      </c>
      <c r="S471" s="62" t="str">
        <f>IF(ISERROR(MID(J471,21+FIND("la mobilité durable:",J471,1),3)),"",MID(J471,21+FIND("la mobilité durable:",J471,1),3))</f>
        <v>non</v>
      </c>
      <c r="T471" s="62" t="str">
        <f>IF(ISERROR(MID(J471,21+FIND("gestion des déchets:",J471,1),3)),"",MID(J471,21+FIND("gestion des déchets:",J471,1),3))</f>
        <v>non</v>
      </c>
      <c r="U471" s="62" t="str">
        <f>IF(ISERROR(MID(J471,17+FIND("l'écoconception:",J471,1),3)),"",MID(J471,17+FIND("l'écoconception:",J471,1),3))</f>
        <v>non</v>
      </c>
      <c r="V471" s="62" t="str">
        <f>IF(ISERROR(MID(J471,20+FIND("former ou recruter:",J471,1),3)),"",MID(J471,20+FIND("former ou recruter:",J471,1),3))</f>
        <v>non</v>
      </c>
      <c r="W471" s="93"/>
      <c r="X471" s="75"/>
      <c r="Y471" s="75"/>
      <c r="Z471" s="75"/>
      <c r="AA471" s="75"/>
      <c r="AB471" s="75"/>
      <c r="AC471" s="40"/>
      <c r="AD471" s="72" t="s">
        <v>1133</v>
      </c>
      <c r="AE471" s="90" t="s">
        <v>73</v>
      </c>
      <c r="AF471" s="88" t="str">
        <f>IF(ISNA(VLOOKUP(E471,Tableau13[[SIRET]:[Statut de la mise en relation]],6,FALSE)),"",VLOOKUP(E471,Tableau13[[SIRET]:[Statut de la mise en relation]],6,FALSE))</f>
        <v/>
      </c>
      <c r="AG471" s="90"/>
      <c r="AH471" s="40"/>
      <c r="AI471" s="40"/>
      <c r="AJ471" s="40"/>
      <c r="AK471" s="76"/>
      <c r="AL471" s="76"/>
      <c r="AM471" s="40"/>
    </row>
    <row r="472" spans="1:39" ht="16.5" customHeight="1">
      <c r="A472" s="79">
        <v>45278</v>
      </c>
      <c r="B472" s="78" t="s">
        <v>2924</v>
      </c>
      <c r="C472" s="78" t="s">
        <v>2925</v>
      </c>
      <c r="D472" s="78" t="s">
        <v>1469</v>
      </c>
      <c r="E472" s="80">
        <v>41502647500012</v>
      </c>
      <c r="F472" s="40" t="str">
        <f>MID(J472,12+FIND("nomination",J472,1),FIND("/",J472,FIND("nomination",J472,1))-12-FIND("nomination",J472,1))</f>
        <v xml:space="preserve"> </v>
      </c>
      <c r="G472" s="81" t="s">
        <v>1957</v>
      </c>
      <c r="H472" s="82">
        <v>559265650</v>
      </c>
      <c r="I472" s="78" t="s">
        <v>1958</v>
      </c>
      <c r="J472" s="78" t="s">
        <v>2926</v>
      </c>
      <c r="K472" s="33" t="s">
        <v>114</v>
      </c>
      <c r="L472" s="33"/>
      <c r="M472" s="41" t="s">
        <v>1132</v>
      </c>
      <c r="N472" s="42" t="str">
        <f>MID(J472,12,8)</f>
        <v xml:space="preserve">unknown </v>
      </c>
      <c r="O472" s="62" t="str">
        <f>IF(ISERROR(MID(J472,24+FIND("impact environnemental:",J472,1),3)),"",MID(J472,24+FIND("impact environnemental:",J472,1),3))</f>
        <v>oui</v>
      </c>
      <c r="P472" s="62" t="str">
        <f>IF(ISERROR(MID(J472,25+FIND("performance énergétique:",J472,1),3)),"",MID(J472,25+FIND("performance énergétique:",J472,1),3))</f>
        <v>oui</v>
      </c>
      <c r="Q472" s="62" t="str">
        <f>IF(ISERROR(MID(J472,20+FIND("consommation d'eau:",J472,1),3)),"",MID(J472,20+FIND("consommation d'eau:",J472,1),3))</f>
        <v>oui</v>
      </c>
      <c r="R472" s="62" t="str">
        <f>IF(ISERROR(MID(J472,22+FIND("rénover mon bâtiment:",J472,1),3)),"",MID(J472,22+FIND("rénover mon bâtiment:",J472,1),3))</f>
        <v/>
      </c>
      <c r="S472" s="62" t="str">
        <f>IF(ISERROR(MID(J472,21+FIND("la mobilité durable:",J472,1),3)),"",MID(J472,21+FIND("la mobilité durable:",J472,1),3))</f>
        <v/>
      </c>
      <c r="T472" s="62" t="str">
        <f>IF(ISERROR(MID(J472,21+FIND("gestion des déchets:",J472,1),3)),"",MID(J472,21+FIND("gestion des déchets:",J472,1),3))</f>
        <v>oui</v>
      </c>
      <c r="U472" s="62" t="str">
        <f>IF(ISERROR(MID(J472,17+FIND("l'écoconception:",J472,1),3)),"",MID(J472,17+FIND("l'écoconception:",J472,1),3))</f>
        <v>oui</v>
      </c>
      <c r="V472" s="62" t="str">
        <f>IF(ISERROR(MID(J472,20+FIND("former ou recruter:",J472,1),3)),"",MID(J472,20+FIND("former ou recruter:",J472,1),3))</f>
        <v/>
      </c>
      <c r="W472" s="93"/>
      <c r="X472" s="75"/>
      <c r="Y472" s="75"/>
      <c r="Z472" s="75"/>
      <c r="AA472" s="75"/>
      <c r="AB472" s="75"/>
      <c r="AC472" s="40"/>
      <c r="AD472" s="72" t="s">
        <v>1133</v>
      </c>
      <c r="AE472" s="90" t="s">
        <v>73</v>
      </c>
      <c r="AF472" s="88" t="str">
        <f>IF(ISNA(VLOOKUP(E472,Tableau13[[SIRET]:[Statut de la mise en relation]],6,FALSE)),"",VLOOKUP(E472,Tableau13[[SIRET]:[Statut de la mise en relation]],6,FALSE))</f>
        <v/>
      </c>
      <c r="AG472" s="90"/>
      <c r="AH472" s="40"/>
      <c r="AI472" s="40"/>
      <c r="AJ472" s="40"/>
      <c r="AK472" s="76"/>
      <c r="AL472" s="76"/>
      <c r="AM472" s="40"/>
    </row>
    <row r="473" spans="1:39" ht="16.5" customHeight="1">
      <c r="A473" s="79">
        <v>45278</v>
      </c>
      <c r="B473" s="78" t="s">
        <v>2927</v>
      </c>
      <c r="C473" s="78" t="s">
        <v>2928</v>
      </c>
      <c r="D473" s="78" t="s">
        <v>2929</v>
      </c>
      <c r="E473" s="80">
        <v>37840587200011</v>
      </c>
      <c r="F473" s="40" t="s">
        <v>2930</v>
      </c>
      <c r="G473" s="81" t="s">
        <v>2931</v>
      </c>
      <c r="H473" s="82">
        <v>607679254</v>
      </c>
      <c r="I473" s="78" t="s">
        <v>1282</v>
      </c>
      <c r="J473" s="78"/>
      <c r="K473" s="33" t="s">
        <v>135</v>
      </c>
      <c r="L473" s="33"/>
      <c r="M473" s="75" t="s">
        <v>1198</v>
      </c>
      <c r="N473" s="42" t="str">
        <f>MID(J473,12,8)</f>
        <v/>
      </c>
      <c r="O473" s="62" t="str">
        <f>IF(ISERROR(MID(J473,24+FIND("impact environnemental:",J473,1),3)),"",MID(J473,24+FIND("impact environnemental:",J473,1),3))</f>
        <v/>
      </c>
      <c r="P473" s="62" t="str">
        <f>IF(ISERROR(MID(J473,25+FIND("performance énergétique:",J473,1),3)),"",MID(J473,25+FIND("performance énergétique:",J473,1),3))</f>
        <v/>
      </c>
      <c r="Q473" s="62" t="str">
        <f>IF(ISERROR(MID(J473,20+FIND("consommation d'eau:",J473,1),3)),"",MID(J473,20+FIND("consommation d'eau:",J473,1),3))</f>
        <v/>
      </c>
      <c r="R473" s="62" t="str">
        <f>IF(ISERROR(MID(J473,22+FIND("rénover mon bâtiment:",J473,1),3)),"",MID(J473,22+FIND("rénover mon bâtiment:",J473,1),3))</f>
        <v/>
      </c>
      <c r="S473" s="62" t="str">
        <f>IF(ISERROR(MID(J473,21+FIND("la mobilité durable:",J473,1),3)),"",MID(J473,21+FIND("la mobilité durable:",J473,1),3))</f>
        <v/>
      </c>
      <c r="T473" s="62" t="str">
        <f>IF(ISERROR(MID(J473,21+FIND("gestion des déchets:",J473,1),3)),"",MID(J473,21+FIND("gestion des déchets:",J473,1),3))</f>
        <v/>
      </c>
      <c r="U473" s="62" t="str">
        <f>IF(ISERROR(MID(J473,17+FIND("l'écoconception:",J473,1),3)),"",MID(J473,17+FIND("l'écoconception:",J473,1),3))</f>
        <v/>
      </c>
      <c r="V473" s="62" t="str">
        <f>IF(ISERROR(MID(J473,20+FIND("former ou recruter:",J473,1),3)),"",MID(J473,20+FIND("former ou recruter:",J473,1),3))</f>
        <v/>
      </c>
      <c r="W473" s="63"/>
      <c r="X473" s="75"/>
      <c r="Y473" s="75"/>
      <c r="Z473" s="75"/>
      <c r="AA473" s="75"/>
      <c r="AB473" s="75"/>
      <c r="AC473" s="77">
        <v>45280</v>
      </c>
      <c r="AD473" s="66" t="s">
        <v>764</v>
      </c>
      <c r="AE473" s="90" t="s">
        <v>73</v>
      </c>
      <c r="AF473" s="88" t="str">
        <f>IF(ISNA(VLOOKUP(E473,Tableau13[[SIRET]:[Statut de la mise en relation]],6,FALSE)),"",VLOOKUP(E473,Tableau13[[SIRET]:[Statut de la mise en relation]],6,FALSE))</f>
        <v/>
      </c>
      <c r="AG473" s="88"/>
      <c r="AH473" s="40"/>
      <c r="AI473" s="40"/>
      <c r="AJ473" s="40"/>
      <c r="AK473" s="76"/>
      <c r="AL473" s="76"/>
      <c r="AM473" s="40"/>
    </row>
    <row r="474" spans="1:39" ht="16.5" customHeight="1">
      <c r="A474" s="79">
        <v>45278</v>
      </c>
      <c r="B474" s="78" t="s">
        <v>2932</v>
      </c>
      <c r="C474" s="78" t="s">
        <v>2933</v>
      </c>
      <c r="D474" s="78" t="s">
        <v>2934</v>
      </c>
      <c r="E474" s="80">
        <v>43000282400018</v>
      </c>
      <c r="F474" s="40" t="str">
        <f>MID(J474,12+FIND("nomination",J474,1),FIND("/",J474,FIND("nomination",J474,1))-12-FIND("nomination",J474,1))</f>
        <v xml:space="preserve">SARL GARAGE HUVELIN </v>
      </c>
      <c r="G474" s="81" t="s">
        <v>2935</v>
      </c>
      <c r="H474" s="82">
        <v>251572009</v>
      </c>
      <c r="I474" s="78" t="s">
        <v>1997</v>
      </c>
      <c r="J474" s="78" t="s">
        <v>2936</v>
      </c>
      <c r="K474" s="33" t="s">
        <v>135</v>
      </c>
      <c r="L474" s="33"/>
      <c r="M474" s="75" t="s">
        <v>1198</v>
      </c>
      <c r="N474" s="42" t="str">
        <f>MID(J474,12,8)</f>
        <v xml:space="preserve">unknown </v>
      </c>
      <c r="O474" s="62" t="str">
        <f>IF(ISERROR(MID(J474,24+FIND("impact environnemental:",J474,1),3)),"",MID(J474,24+FIND("impact environnemental:",J474,1),3))</f>
        <v>non</v>
      </c>
      <c r="P474" s="62" t="str">
        <f>IF(ISERROR(MID(J474,25+FIND("performance énergétique:",J474,1),3)),"",MID(J474,25+FIND("performance énergétique:",J474,1),3))</f>
        <v>oui</v>
      </c>
      <c r="Q474" s="62" t="str">
        <f>IF(ISERROR(MID(J474,20+FIND("consommation d'eau:",J474,1),3)),"",MID(J474,20+FIND("consommation d'eau:",J474,1),3))</f>
        <v>oui</v>
      </c>
      <c r="R474" s="62" t="str">
        <f>IF(ISERROR(MID(J474,22+FIND("rénover mon bâtiment:",J474,1),3)),"",MID(J474,22+FIND("rénover mon bâtiment:",J474,1),3))</f>
        <v/>
      </c>
      <c r="S474" s="62" t="str">
        <f>IF(ISERROR(MID(J474,21+FIND("la mobilité durable:",J474,1),3)),"",MID(J474,21+FIND("la mobilité durable:",J474,1),3))</f>
        <v/>
      </c>
      <c r="T474" s="62" t="str">
        <f>IF(ISERROR(MID(J474,21+FIND("gestion des déchets:",J474,1),3)),"",MID(J474,21+FIND("gestion des déchets:",J474,1),3))</f>
        <v>oui</v>
      </c>
      <c r="U474" s="62" t="str">
        <f>IF(ISERROR(MID(J474,17+FIND("l'écoconception:",J474,1),3)),"",MID(J474,17+FIND("l'écoconception:",J474,1),3))</f>
        <v>oui</v>
      </c>
      <c r="V474" s="62" t="str">
        <f>IF(ISERROR(MID(J474,20+FIND("former ou recruter:",J474,1),3)),"",MID(J474,20+FIND("former ou recruter:",J474,1),3))</f>
        <v/>
      </c>
      <c r="W474" s="63"/>
      <c r="X474" s="75"/>
      <c r="Y474" s="75"/>
      <c r="Z474" s="75"/>
      <c r="AA474" s="75"/>
      <c r="AB474" s="75"/>
      <c r="AC474" s="77">
        <v>45280</v>
      </c>
      <c r="AD474" s="66" t="s">
        <v>764</v>
      </c>
      <c r="AE474" s="90" t="s">
        <v>73</v>
      </c>
      <c r="AF474" s="88" t="str">
        <f>IF(ISNA(VLOOKUP(E474,Tableau13[[SIRET]:[Statut de la mise en relation]],6,FALSE)),"",VLOOKUP(E474,Tableau13[[SIRET]:[Statut de la mise en relation]],6,FALSE))</f>
        <v/>
      </c>
      <c r="AG474" s="88"/>
      <c r="AH474" s="40"/>
      <c r="AI474" s="40"/>
      <c r="AJ474" s="40"/>
      <c r="AK474" s="76"/>
      <c r="AL474" s="76"/>
      <c r="AM474" s="40"/>
    </row>
    <row r="475" spans="1:39" ht="16.5" customHeight="1">
      <c r="A475" s="79">
        <v>45278</v>
      </c>
      <c r="B475" s="78" t="s">
        <v>2937</v>
      </c>
      <c r="C475" s="78" t="s">
        <v>2938</v>
      </c>
      <c r="D475" s="78" t="s">
        <v>2939</v>
      </c>
      <c r="E475" s="80">
        <v>34422363100039</v>
      </c>
      <c r="F475" s="40" t="s">
        <v>2940</v>
      </c>
      <c r="G475" s="81" t="s">
        <v>2941</v>
      </c>
      <c r="H475" s="82">
        <v>602043723</v>
      </c>
      <c r="I475" s="78" t="s">
        <v>932</v>
      </c>
      <c r="J475" s="78" t="s">
        <v>2942</v>
      </c>
      <c r="K475" s="33" t="s">
        <v>114</v>
      </c>
      <c r="L475" s="33"/>
      <c r="M475" s="75" t="s">
        <v>1234</v>
      </c>
      <c r="N475" s="42" t="str">
        <f>MID(J475,12,8)</f>
        <v xml:space="preserve">precise </v>
      </c>
      <c r="O475" s="62" t="str">
        <f>IF(ISERROR(MID(J475,24+FIND("impact environnemental:",J475,1),3)),"",MID(J475,24+FIND("impact environnemental:",J475,1),3))</f>
        <v>non</v>
      </c>
      <c r="P475" s="62" t="str">
        <f>IF(ISERROR(MID(J475,25+FIND("performance énergétique:",J475,1),3)),"",MID(J475,25+FIND("performance énergétique:",J475,1),3))</f>
        <v>oui</v>
      </c>
      <c r="Q475" s="62" t="str">
        <f>IF(ISERROR(MID(J475,20+FIND("consommation d'eau:",J475,1),3)),"",MID(J475,20+FIND("consommation d'eau:",J475,1),3))</f>
        <v>non</v>
      </c>
      <c r="R475" s="62" t="str">
        <f>IF(ISERROR(MID(J475,22+FIND("rénover mon bâtiment:",J475,1),3)),"",MID(J475,22+FIND("rénover mon bâtiment:",J475,1),3))</f>
        <v>non</v>
      </c>
      <c r="S475" s="62" t="str">
        <f>IF(ISERROR(MID(J475,21+FIND("la mobilité durable:",J475,1),3)),"",MID(J475,21+FIND("la mobilité durable:",J475,1),3))</f>
        <v>non</v>
      </c>
      <c r="T475" s="62" t="str">
        <f>IF(ISERROR(MID(J475,21+FIND("gestion des déchets:",J475,1),3)),"",MID(J475,21+FIND("gestion des déchets:",J475,1),3))</f>
        <v>non</v>
      </c>
      <c r="U475" s="62" t="str">
        <f>IF(ISERROR(MID(J475,17+FIND("l'écoconception:",J475,1),3)),"",MID(J475,17+FIND("l'écoconception:",J475,1),3))</f>
        <v>non</v>
      </c>
      <c r="V475" s="62" t="str">
        <f>IF(ISERROR(MID(J475,20+FIND("former ou recruter:",J475,1),3)),"",MID(J475,20+FIND("former ou recruter:",J475,1),3))</f>
        <v>non</v>
      </c>
      <c r="W475" s="93"/>
      <c r="X475" s="75"/>
      <c r="Y475" s="75"/>
      <c r="Z475" s="75" t="s">
        <v>1491</v>
      </c>
      <c r="AA475" s="75"/>
      <c r="AB475" s="75"/>
      <c r="AC475" s="77">
        <v>45278</v>
      </c>
      <c r="AD475" s="72" t="s">
        <v>1001</v>
      </c>
      <c r="AE475" s="90" t="s">
        <v>73</v>
      </c>
      <c r="AF475" s="88" t="str">
        <f>IF(ISNA(VLOOKUP(E475,Tableau13[[SIRET]:[Statut de la mise en relation]],6,FALSE)),"",VLOOKUP(E475,Tableau13[[SIRET]:[Statut de la mise en relation]],6,FALSE))</f>
        <v/>
      </c>
      <c r="AG475" s="88"/>
      <c r="AH475" s="40"/>
      <c r="AI475" s="40"/>
      <c r="AJ475" s="40"/>
      <c r="AK475" s="76"/>
      <c r="AL475" s="76"/>
      <c r="AM475" s="40"/>
    </row>
    <row r="476" spans="1:39" ht="16.5" customHeight="1">
      <c r="A476" s="79">
        <v>45278</v>
      </c>
      <c r="B476" s="78" t="s">
        <v>2943</v>
      </c>
      <c r="C476" s="78" t="s">
        <v>2944</v>
      </c>
      <c r="D476" s="78" t="s">
        <v>2945</v>
      </c>
      <c r="E476" s="80">
        <v>53542053300015</v>
      </c>
      <c r="F476" s="40" t="s">
        <v>2946</v>
      </c>
      <c r="G476" s="81" t="s">
        <v>2947</v>
      </c>
      <c r="H476" s="82">
        <v>638630082</v>
      </c>
      <c r="I476" s="78" t="s">
        <v>2948</v>
      </c>
      <c r="J476" s="78" t="s">
        <v>2949</v>
      </c>
      <c r="K476" s="33" t="s">
        <v>433</v>
      </c>
      <c r="L476" s="33"/>
      <c r="M476" s="75" t="s">
        <v>701</v>
      </c>
      <c r="N476" s="42" t="str">
        <f>MID(J476,12,8)</f>
        <v xml:space="preserve">unknown </v>
      </c>
      <c r="O476" s="62" t="str">
        <f>IF(ISERROR(MID(J476,24+FIND("impact environnemental:",J476,1),3)),"",MID(J476,24+FIND("impact environnemental:",J476,1),3))</f>
        <v>non</v>
      </c>
      <c r="P476" s="62" t="str">
        <f>IF(ISERROR(MID(J476,25+FIND("performance énergétique:",J476,1),3)),"",MID(J476,25+FIND("performance énergétique:",J476,1),3))</f>
        <v>oui</v>
      </c>
      <c r="Q476" s="62" t="str">
        <f>IF(ISERROR(MID(J476,20+FIND("consommation d'eau:",J476,1),3)),"",MID(J476,20+FIND("consommation d'eau:",J476,1),3))</f>
        <v>non</v>
      </c>
      <c r="R476" s="62" t="str">
        <f>IF(ISERROR(MID(J476,22+FIND("rénover mon bâtiment:",J476,1),3)),"",MID(J476,22+FIND("rénover mon bâtiment:",J476,1),3))</f>
        <v/>
      </c>
      <c r="S476" s="62" t="str">
        <f>IF(ISERROR(MID(J476,21+FIND("la mobilité durable:",J476,1),3)),"",MID(J476,21+FIND("la mobilité durable:",J476,1),3))</f>
        <v/>
      </c>
      <c r="T476" s="62" t="str">
        <f>IF(ISERROR(MID(J476,21+FIND("gestion des déchets:",J476,1),3)),"",MID(J476,21+FIND("gestion des déchets:",J476,1),3))</f>
        <v>oui</v>
      </c>
      <c r="U476" s="62" t="str">
        <f>IF(ISERROR(MID(J476,17+FIND("l'écoconception:",J476,1),3)),"",MID(J476,17+FIND("l'écoconception:",J476,1),3))</f>
        <v>oui</v>
      </c>
      <c r="V476" s="62" t="str">
        <f>IF(ISERROR(MID(J476,20+FIND("former ou recruter:",J476,1),3)),"",MID(J476,20+FIND("former ou recruter:",J476,1),3))</f>
        <v/>
      </c>
      <c r="W476" s="63"/>
      <c r="X476" s="75"/>
      <c r="Y476" s="75"/>
      <c r="Z476" s="75" t="s">
        <v>1491</v>
      </c>
      <c r="AA476" s="75"/>
      <c r="AB476" s="75"/>
      <c r="AC476" s="77">
        <v>45278</v>
      </c>
      <c r="AD476" s="72" t="s">
        <v>1001</v>
      </c>
      <c r="AE476" s="90" t="s">
        <v>73</v>
      </c>
      <c r="AF476" s="88" t="str">
        <f>IF(ISNA(VLOOKUP(E476,Tableau13[[SIRET]:[Statut de la mise en relation]],6,FALSE)),"",VLOOKUP(E476,Tableau13[[SIRET]:[Statut de la mise en relation]],6,FALSE))</f>
        <v>Non joignable</v>
      </c>
      <c r="AG476" s="88"/>
      <c r="AH476" s="40"/>
      <c r="AI476" s="40"/>
      <c r="AJ476" s="40"/>
      <c r="AK476" s="76"/>
      <c r="AL476" s="76"/>
      <c r="AM476" s="40"/>
    </row>
    <row r="477" spans="1:39" ht="16.5" customHeight="1">
      <c r="A477" s="79">
        <v>45278</v>
      </c>
      <c r="B477" s="78" t="s">
        <v>2950</v>
      </c>
      <c r="C477" s="78" t="s">
        <v>2951</v>
      </c>
      <c r="D477" s="78" t="s">
        <v>2952</v>
      </c>
      <c r="E477" s="80">
        <v>91898651400019</v>
      </c>
      <c r="F477" s="40" t="str">
        <f>MID(J477,12+FIND("nomination",J477,1),FIND("/",J477,FIND("nomination",J477,1))-12-FIND("nomination",J477,1))</f>
        <v xml:space="preserve">LE PETIT PACK </v>
      </c>
      <c r="G477" s="81" t="s">
        <v>2953</v>
      </c>
      <c r="H477" s="82">
        <v>617360937</v>
      </c>
      <c r="I477" s="78" t="s">
        <v>113</v>
      </c>
      <c r="J477" s="78" t="s">
        <v>2954</v>
      </c>
      <c r="K477" s="33" t="s">
        <v>114</v>
      </c>
      <c r="L477" s="33"/>
      <c r="M477" s="41" t="s">
        <v>1132</v>
      </c>
      <c r="N477" s="42" t="str">
        <f>MID(J477,12,8)</f>
        <v xml:space="preserve">precise </v>
      </c>
      <c r="O477" s="62" t="str">
        <f>IF(ISERROR(MID(J477,24+FIND("impact environnemental:",J477,1),3)),"",MID(J477,24+FIND("impact environnemental:",J477,1),3))</f>
        <v>oui</v>
      </c>
      <c r="P477" s="62" t="str">
        <f>IF(ISERROR(MID(J477,25+FIND("performance énergétique:",J477,1),3)),"",MID(J477,25+FIND("performance énergétique:",J477,1),3))</f>
        <v>non</v>
      </c>
      <c r="Q477" s="62" t="str">
        <f>IF(ISERROR(MID(J477,20+FIND("consommation d'eau:",J477,1),3)),"",MID(J477,20+FIND("consommation d'eau:",J477,1),3))</f>
        <v>non</v>
      </c>
      <c r="R477" s="62" t="str">
        <f>IF(ISERROR(MID(J477,22+FIND("rénover mon bâtiment:",J477,1),3)),"",MID(J477,22+FIND("rénover mon bâtiment:",J477,1),3))</f>
        <v>non</v>
      </c>
      <c r="S477" s="62" t="str">
        <f>IF(ISERROR(MID(J477,21+FIND("la mobilité durable:",J477,1),3)),"",MID(J477,21+FIND("la mobilité durable:",J477,1),3))</f>
        <v>non</v>
      </c>
      <c r="T477" s="62" t="str">
        <f>IF(ISERROR(MID(J477,21+FIND("gestion des déchets:",J477,1),3)),"",MID(J477,21+FIND("gestion des déchets:",J477,1),3))</f>
        <v>non</v>
      </c>
      <c r="U477" s="62" t="str">
        <f>IF(ISERROR(MID(J477,17+FIND("l'écoconception:",J477,1),3)),"",MID(J477,17+FIND("l'écoconception:",J477,1),3))</f>
        <v>non</v>
      </c>
      <c r="V477" s="62" t="str">
        <f>IF(ISERROR(MID(J477,20+FIND("former ou recruter:",J477,1),3)),"",MID(J477,20+FIND("former ou recruter:",J477,1),3))</f>
        <v>non</v>
      </c>
      <c r="W477" s="93"/>
      <c r="X477" s="75"/>
      <c r="Y477" s="75"/>
      <c r="Z477" s="75"/>
      <c r="AA477" s="75"/>
      <c r="AB477" s="75"/>
      <c r="AC477" s="40"/>
      <c r="AD477" s="72" t="s">
        <v>1133</v>
      </c>
      <c r="AE477" s="90" t="s">
        <v>73</v>
      </c>
      <c r="AF477" s="88" t="str">
        <f>IF(ISNA(VLOOKUP(E477,Tableau13[[SIRET]:[Statut de la mise en relation]],6,FALSE)),"",VLOOKUP(E477,Tableau13[[SIRET]:[Statut de la mise en relation]],6,FALSE))</f>
        <v/>
      </c>
      <c r="AG477" s="90"/>
      <c r="AH477" s="40"/>
      <c r="AI477" s="40"/>
      <c r="AJ477" s="40"/>
      <c r="AK477" s="76"/>
      <c r="AL477" s="76"/>
      <c r="AM477" s="40"/>
    </row>
    <row r="478" spans="1:39" ht="16.5" customHeight="1">
      <c r="A478" s="79">
        <v>45278</v>
      </c>
      <c r="B478" s="78" t="s">
        <v>2955</v>
      </c>
      <c r="C478" s="78" t="s">
        <v>2956</v>
      </c>
      <c r="D478" s="78" t="s">
        <v>2957</v>
      </c>
      <c r="E478" s="80">
        <v>78454476900044</v>
      </c>
      <c r="F478" s="40" t="str">
        <f>MID(J478,12+FIND("nomination",J478,1),FIND("/",J478,FIND("nomination",J478,1))-12-FIND("nomination",J478,1))</f>
        <v xml:space="preserve">FEDERATION FRANCAISE DE HANDBALL </v>
      </c>
      <c r="G478" s="81" t="s">
        <v>2958</v>
      </c>
      <c r="H478" s="82">
        <v>33612603936</v>
      </c>
      <c r="I478" s="78" t="s">
        <v>113</v>
      </c>
      <c r="J478" s="78" t="s">
        <v>2959</v>
      </c>
      <c r="K478" s="33" t="s">
        <v>114</v>
      </c>
      <c r="L478" s="33"/>
      <c r="M478" s="41" t="s">
        <v>1132</v>
      </c>
      <c r="N478" s="42" t="str">
        <f>MID(J478,12,8)</f>
        <v xml:space="preserve">precise </v>
      </c>
      <c r="O478" s="62" t="str">
        <f>IF(ISERROR(MID(J478,24+FIND("impact environnemental:",J478,1),3)),"",MID(J478,24+FIND("impact environnemental:",J478,1),3))</f>
        <v>oui</v>
      </c>
      <c r="P478" s="62" t="str">
        <f>IF(ISERROR(MID(J478,25+FIND("performance énergétique:",J478,1),3)),"",MID(J478,25+FIND("performance énergétique:",J478,1),3))</f>
        <v>non</v>
      </c>
      <c r="Q478" s="62" t="str">
        <f>IF(ISERROR(MID(J478,20+FIND("consommation d'eau:",J478,1),3)),"",MID(J478,20+FIND("consommation d'eau:",J478,1),3))</f>
        <v>non</v>
      </c>
      <c r="R478" s="62" t="str">
        <f>IF(ISERROR(MID(J478,22+FIND("rénover mon bâtiment:",J478,1),3)),"",MID(J478,22+FIND("rénover mon bâtiment:",J478,1),3))</f>
        <v>non</v>
      </c>
      <c r="S478" s="62" t="str">
        <f>IF(ISERROR(MID(J478,21+FIND("la mobilité durable:",J478,1),3)),"",MID(J478,21+FIND("la mobilité durable:",J478,1),3))</f>
        <v>non</v>
      </c>
      <c r="T478" s="62" t="str">
        <f>IF(ISERROR(MID(J478,21+FIND("gestion des déchets:",J478,1),3)),"",MID(J478,21+FIND("gestion des déchets:",J478,1),3))</f>
        <v>non</v>
      </c>
      <c r="U478" s="62" t="str">
        <f>IF(ISERROR(MID(J478,17+FIND("l'écoconception:",J478,1),3)),"",MID(J478,17+FIND("l'écoconception:",J478,1),3))</f>
        <v>non</v>
      </c>
      <c r="V478" s="62" t="str">
        <f>IF(ISERROR(MID(J478,20+FIND("former ou recruter:",J478,1),3)),"",MID(J478,20+FIND("former ou recruter:",J478,1),3))</f>
        <v>non</v>
      </c>
      <c r="W478" s="93"/>
      <c r="X478" s="75"/>
      <c r="Y478" s="75"/>
      <c r="Z478" s="75"/>
      <c r="AA478" s="75"/>
      <c r="AB478" s="75"/>
      <c r="AC478" s="40"/>
      <c r="AD478" s="72" t="s">
        <v>1133</v>
      </c>
      <c r="AE478" s="90" t="s">
        <v>73</v>
      </c>
      <c r="AF478" s="88" t="str">
        <f>IF(ISNA(VLOOKUP(E478,Tableau13[[SIRET]:[Statut de la mise en relation]],6,FALSE)),"",VLOOKUP(E478,Tableau13[[SIRET]:[Statut de la mise en relation]],6,FALSE))</f>
        <v/>
      </c>
      <c r="AG478" s="90"/>
      <c r="AH478" s="40"/>
      <c r="AI478" s="40"/>
      <c r="AJ478" s="40"/>
      <c r="AK478" s="76"/>
      <c r="AL478" s="76"/>
      <c r="AM478" s="40"/>
    </row>
    <row r="479" spans="1:39" ht="16.5" customHeight="1">
      <c r="A479" s="79">
        <v>45278</v>
      </c>
      <c r="B479" s="78" t="s">
        <v>2960</v>
      </c>
      <c r="C479" s="78" t="s">
        <v>2961</v>
      </c>
      <c r="D479" s="78" t="s">
        <v>689</v>
      </c>
      <c r="E479" s="80">
        <v>89744636500024</v>
      </c>
      <c r="F479" s="40" t="s">
        <v>2962</v>
      </c>
      <c r="G479" s="81" t="s">
        <v>2963</v>
      </c>
      <c r="H479" s="82">
        <v>786713356</v>
      </c>
      <c r="I479" s="78" t="s">
        <v>2195</v>
      </c>
      <c r="J479" s="78" t="s">
        <v>2964</v>
      </c>
      <c r="K479" s="33" t="s">
        <v>55</v>
      </c>
      <c r="L479" s="33"/>
      <c r="M479" s="75" t="s">
        <v>701</v>
      </c>
      <c r="N479" s="42" t="str">
        <f>MID(J479,12,8)</f>
        <v xml:space="preserve">precise </v>
      </c>
      <c r="O479" s="62" t="str">
        <f>IF(ISERROR(MID(J479,24+FIND("impact environnemental:",J479,1),3)),"",MID(J479,24+FIND("impact environnemental:",J479,1),3))</f>
        <v>non</v>
      </c>
      <c r="P479" s="62" t="str">
        <f>IF(ISERROR(MID(J479,25+FIND("performance énergétique:",J479,1),3)),"",MID(J479,25+FIND("performance énergétique:",J479,1),3))</f>
        <v>oui</v>
      </c>
      <c r="Q479" s="62" t="str">
        <f>IF(ISERROR(MID(J479,20+FIND("consommation d'eau:",J479,1),3)),"",MID(J479,20+FIND("consommation d'eau:",J479,1),3))</f>
        <v>non</v>
      </c>
      <c r="R479" s="62" t="str">
        <f>IF(ISERROR(MID(J479,22+FIND("rénover mon bâtiment:",J479,1),3)),"",MID(J479,22+FIND("rénover mon bâtiment:",J479,1),3))</f>
        <v>non</v>
      </c>
      <c r="S479" s="62" t="str">
        <f>IF(ISERROR(MID(J479,21+FIND("la mobilité durable:",J479,1),3)),"",MID(J479,21+FIND("la mobilité durable:",J479,1),3))</f>
        <v>non</v>
      </c>
      <c r="T479" s="62" t="str">
        <f>IF(ISERROR(MID(J479,21+FIND("gestion des déchets:",J479,1),3)),"",MID(J479,21+FIND("gestion des déchets:",J479,1),3))</f>
        <v>non</v>
      </c>
      <c r="U479" s="62" t="str">
        <f>IF(ISERROR(MID(J479,17+FIND("l'écoconception:",J479,1),3)),"",MID(J479,17+FIND("l'écoconception:",J479,1),3))</f>
        <v>non</v>
      </c>
      <c r="V479" s="62" t="str">
        <f>IF(ISERROR(MID(J479,20+FIND("former ou recruter:",J479,1),3)),"",MID(J479,20+FIND("former ou recruter:",J479,1),3))</f>
        <v>non</v>
      </c>
      <c r="W479" s="93"/>
      <c r="X479" s="75"/>
      <c r="Y479" s="75"/>
      <c r="Z479" s="75" t="s">
        <v>1491</v>
      </c>
      <c r="AA479" s="75"/>
      <c r="AB479" s="75"/>
      <c r="AC479" s="77">
        <v>45279</v>
      </c>
      <c r="AD479" s="72" t="s">
        <v>1001</v>
      </c>
      <c r="AE479" s="90" t="s">
        <v>73</v>
      </c>
      <c r="AF479" s="88" t="str">
        <f>IF(ISNA(VLOOKUP(E479,Tableau13[[SIRET]:[Statut de la mise en relation]],6,FALSE)),"",VLOOKUP(E479,Tableau13[[SIRET]:[Statut de la mise en relation]],6,FALSE))</f>
        <v>Aide proposée</v>
      </c>
      <c r="AG479" s="88"/>
      <c r="AH479" s="40"/>
      <c r="AI479" s="40"/>
      <c r="AJ479" s="40"/>
      <c r="AK479" s="76"/>
      <c r="AL479" s="76"/>
      <c r="AM479" s="40"/>
    </row>
    <row r="480" spans="1:39" ht="16.5" customHeight="1">
      <c r="A480" s="79">
        <v>45279</v>
      </c>
      <c r="B480" s="78" t="s">
        <v>2965</v>
      </c>
      <c r="C480" s="78" t="s">
        <v>2966</v>
      </c>
      <c r="D480" s="78" t="s">
        <v>2967</v>
      </c>
      <c r="E480" s="80">
        <v>89949023900022</v>
      </c>
      <c r="F480" s="40" t="s">
        <v>2968</v>
      </c>
      <c r="G480" s="81" t="s">
        <v>2969</v>
      </c>
      <c r="H480" s="82">
        <v>609214139</v>
      </c>
      <c r="I480" s="78" t="s">
        <v>450</v>
      </c>
      <c r="J480" s="78" t="s">
        <v>2970</v>
      </c>
      <c r="K480" s="33" t="s">
        <v>433</v>
      </c>
      <c r="L480" s="33"/>
      <c r="M480" s="75" t="s">
        <v>701</v>
      </c>
      <c r="N480" s="42" t="str">
        <f>MID(J480,12,8)</f>
        <v xml:space="preserve">unknown </v>
      </c>
      <c r="O480" s="62" t="str">
        <f>IF(ISERROR(MID(J480,24+FIND("impact environnemental:",J480,1),3)),"",MID(J480,24+FIND("impact environnemental:",J480,1),3))</f>
        <v>oui</v>
      </c>
      <c r="P480" s="62" t="str">
        <f>IF(ISERROR(MID(J480,25+FIND("performance énergétique:",J480,1),3)),"",MID(J480,25+FIND("performance énergétique:",J480,1),3))</f>
        <v>oui</v>
      </c>
      <c r="Q480" s="62" t="str">
        <f>IF(ISERROR(MID(J480,20+FIND("consommation d'eau:",J480,1),3)),"",MID(J480,20+FIND("consommation d'eau:",J480,1),3))</f>
        <v>oui</v>
      </c>
      <c r="R480" s="62" t="str">
        <f>IF(ISERROR(MID(J480,22+FIND("rénover mon bâtiment:",J480,1),3)),"",MID(J480,22+FIND("rénover mon bâtiment:",J480,1),3))</f>
        <v/>
      </c>
      <c r="S480" s="62" t="str">
        <f>IF(ISERROR(MID(J480,21+FIND("la mobilité durable:",J480,1),3)),"",MID(J480,21+FIND("la mobilité durable:",J480,1),3))</f>
        <v/>
      </c>
      <c r="T480" s="62" t="str">
        <f>IF(ISERROR(MID(J480,21+FIND("gestion des déchets:",J480,1),3)),"",MID(J480,21+FIND("gestion des déchets:",J480,1),3))</f>
        <v>oui</v>
      </c>
      <c r="U480" s="62" t="str">
        <f>IF(ISERROR(MID(J480,17+FIND("l'écoconception:",J480,1),3)),"",MID(J480,17+FIND("l'écoconception:",J480,1),3))</f>
        <v>non</v>
      </c>
      <c r="V480" s="62" t="str">
        <f>IF(ISERROR(MID(J480,20+FIND("former ou recruter:",J480,1),3)),"",MID(J480,20+FIND("former ou recruter:",J480,1),3))</f>
        <v/>
      </c>
      <c r="W480" s="63"/>
      <c r="X480" s="75"/>
      <c r="Y480" s="75"/>
      <c r="Z480" s="75" t="s">
        <v>1491</v>
      </c>
      <c r="AA480" s="75"/>
      <c r="AB480" s="75"/>
      <c r="AC480" s="77">
        <v>45279</v>
      </c>
      <c r="AD480" s="72" t="s">
        <v>1001</v>
      </c>
      <c r="AE480" s="90" t="s">
        <v>73</v>
      </c>
      <c r="AF480" s="88" t="str">
        <f>IF(ISNA(VLOOKUP(E480,Tableau13[[SIRET]:[Statut de la mise en relation]],6,FALSE)),"",VLOOKUP(E480,Tableau13[[SIRET]:[Statut de la mise en relation]],6,FALSE))</f>
        <v>Aide proposée</v>
      </c>
      <c r="AG480" s="88"/>
      <c r="AH480" s="40"/>
      <c r="AI480" s="40"/>
      <c r="AJ480" s="40"/>
      <c r="AK480" s="76"/>
      <c r="AL480" s="76"/>
      <c r="AM480" s="40"/>
    </row>
    <row r="481" spans="1:39" ht="16.5" customHeight="1">
      <c r="A481" s="79">
        <v>45279</v>
      </c>
      <c r="B481" s="78" t="s">
        <v>2971</v>
      </c>
      <c r="C481" s="78" t="s">
        <v>2972</v>
      </c>
      <c r="D481" s="78" t="s">
        <v>2973</v>
      </c>
      <c r="E481" s="80">
        <v>41855611400035</v>
      </c>
      <c r="F481" s="40" t="s">
        <v>2974</v>
      </c>
      <c r="G481" s="84" t="s">
        <v>2975</v>
      </c>
      <c r="H481" s="82">
        <v>609140808</v>
      </c>
      <c r="I481" s="78" t="s">
        <v>552</v>
      </c>
      <c r="J481" s="78" t="s">
        <v>2976</v>
      </c>
      <c r="K481" s="33" t="s">
        <v>433</v>
      </c>
      <c r="L481" s="33"/>
      <c r="M481" s="75" t="s">
        <v>701</v>
      </c>
      <c r="N481" s="42" t="str">
        <f>MID(J481,12,8)</f>
        <v xml:space="preserve">precise </v>
      </c>
      <c r="O481" s="62" t="str">
        <f>IF(ISERROR(MID(J481,24+FIND("impact environnemental:",J481,1),3)),"",MID(J481,24+FIND("impact environnemental:",J481,1),3))</f>
        <v>non</v>
      </c>
      <c r="P481" s="62" t="str">
        <f>IF(ISERROR(MID(J481,25+FIND("performance énergétique:",J481,1),3)),"",MID(J481,25+FIND("performance énergétique:",J481,1),3))</f>
        <v>non</v>
      </c>
      <c r="Q481" s="62" t="str">
        <f>IF(ISERROR(MID(J481,20+FIND("consommation d'eau:",J481,1),3)),"",MID(J481,20+FIND("consommation d'eau:",J481,1),3))</f>
        <v>non</v>
      </c>
      <c r="R481" s="62" t="str">
        <f>IF(ISERROR(MID(J481,22+FIND("rénover mon bâtiment:",J481,1),3)),"",MID(J481,22+FIND("rénover mon bâtiment:",J481,1),3))</f>
        <v>non</v>
      </c>
      <c r="S481" s="62" t="str">
        <f>IF(ISERROR(MID(J481,21+FIND("la mobilité durable:",J481,1),3)),"",MID(J481,21+FIND("la mobilité durable:",J481,1),3))</f>
        <v>oui</v>
      </c>
      <c r="T481" s="62" t="str">
        <f>IF(ISERROR(MID(J481,21+FIND("gestion des déchets:",J481,1),3)),"",MID(J481,21+FIND("gestion des déchets:",J481,1),3))</f>
        <v>non</v>
      </c>
      <c r="U481" s="62" t="str">
        <f>IF(ISERROR(MID(J481,17+FIND("l'écoconception:",J481,1),3)),"",MID(J481,17+FIND("l'écoconception:",J481,1),3))</f>
        <v>non</v>
      </c>
      <c r="V481" s="62" t="str">
        <f>IF(ISERROR(MID(J481,20+FIND("former ou recruter:",J481,1),3)),"",MID(J481,20+FIND("former ou recruter:",J481,1),3))</f>
        <v>non</v>
      </c>
      <c r="W481" s="63"/>
      <c r="X481" s="75"/>
      <c r="Y481" s="75"/>
      <c r="Z481" s="75" t="s">
        <v>1491</v>
      </c>
      <c r="AA481" s="75"/>
      <c r="AB481" s="75"/>
      <c r="AC481" s="77">
        <v>45288</v>
      </c>
      <c r="AD481" s="83" t="s">
        <v>2627</v>
      </c>
      <c r="AE481" s="90" t="s">
        <v>73</v>
      </c>
      <c r="AF481" s="88" t="str">
        <f>IF(ISNA(VLOOKUP(E481,Tableau13[[SIRET]:[Statut de la mise en relation]],6,FALSE)),"",VLOOKUP(E481,Tableau13[[SIRET]:[Statut de la mise en relation]],6,FALSE))</f>
        <v/>
      </c>
      <c r="AG481" s="90"/>
      <c r="AH481" s="40"/>
      <c r="AI481" s="40"/>
      <c r="AJ481" s="40"/>
      <c r="AK481" s="76"/>
      <c r="AL481" s="76"/>
      <c r="AM481" s="40"/>
    </row>
    <row r="482" spans="1:39" ht="16.5" customHeight="1">
      <c r="A482" s="79">
        <v>45279</v>
      </c>
      <c r="B482" s="78" t="s">
        <v>2977</v>
      </c>
      <c r="C482" s="78" t="s">
        <v>2978</v>
      </c>
      <c r="D482" s="78" t="s">
        <v>2979</v>
      </c>
      <c r="E482" s="80">
        <v>45024826500024</v>
      </c>
      <c r="F482" s="40" t="s">
        <v>2980</v>
      </c>
      <c r="G482" s="84" t="s">
        <v>2981</v>
      </c>
      <c r="H482" s="82">
        <v>698113737</v>
      </c>
      <c r="I482" s="78" t="s">
        <v>431</v>
      </c>
      <c r="J482" s="78" t="s">
        <v>2982</v>
      </c>
      <c r="K482" s="33" t="s">
        <v>433</v>
      </c>
      <c r="L482" s="33"/>
      <c r="M482" s="75" t="s">
        <v>701</v>
      </c>
      <c r="N482" s="42" t="str">
        <f>MID(J482,12,8)</f>
        <v xml:space="preserve">precise </v>
      </c>
      <c r="O482" s="62" t="str">
        <f>IF(ISERROR(MID(J482,24+FIND("impact environnemental:",J482,1),3)),"",MID(J482,24+FIND("impact environnemental:",J482,1),3))</f>
        <v>non</v>
      </c>
      <c r="P482" s="62" t="str">
        <f>IF(ISERROR(MID(J482,25+FIND("performance énergétique:",J482,1),3)),"",MID(J482,25+FIND("performance énergétique:",J482,1),3))</f>
        <v>oui</v>
      </c>
      <c r="Q482" s="62" t="str">
        <f>IF(ISERROR(MID(J482,20+FIND("consommation d'eau:",J482,1),3)),"",MID(J482,20+FIND("consommation d'eau:",J482,1),3))</f>
        <v>non</v>
      </c>
      <c r="R482" s="62" t="str">
        <f>IF(ISERROR(MID(J482,22+FIND("rénover mon bâtiment:",J482,1),3)),"",MID(J482,22+FIND("rénover mon bâtiment:",J482,1),3))</f>
        <v>non</v>
      </c>
      <c r="S482" s="62" t="str">
        <f>IF(ISERROR(MID(J482,21+FIND("la mobilité durable:",J482,1),3)),"",MID(J482,21+FIND("la mobilité durable:",J482,1),3))</f>
        <v>non</v>
      </c>
      <c r="T482" s="62" t="str">
        <f>IF(ISERROR(MID(J482,21+FIND("gestion des déchets:",J482,1),3)),"",MID(J482,21+FIND("gestion des déchets:",J482,1),3))</f>
        <v>non</v>
      </c>
      <c r="U482" s="62" t="str">
        <f>IF(ISERROR(MID(J482,17+FIND("l'écoconception:",J482,1),3)),"",MID(J482,17+FIND("l'écoconception:",J482,1),3))</f>
        <v>non</v>
      </c>
      <c r="V482" s="62" t="str">
        <f>IF(ISERROR(MID(J482,20+FIND("former ou recruter:",J482,1),3)),"",MID(J482,20+FIND("former ou recruter:",J482,1),3))</f>
        <v>non</v>
      </c>
      <c r="W482" s="63"/>
      <c r="X482" s="75"/>
      <c r="Y482" s="75"/>
      <c r="Z482" s="75"/>
      <c r="AA482" s="75"/>
      <c r="AB482" s="75"/>
      <c r="AC482" s="77">
        <v>45306</v>
      </c>
      <c r="AD482" s="83" t="s">
        <v>2983</v>
      </c>
      <c r="AE482" s="90" t="s">
        <v>73</v>
      </c>
      <c r="AF482" s="88" t="str">
        <f>IF(ISNA(VLOOKUP(E482,Tableau13[[SIRET]:[Statut de la mise en relation]],6,FALSE)),"",VLOOKUP(E482,Tableau13[[SIRET]:[Statut de la mise en relation]],6,FALSE))</f>
        <v/>
      </c>
      <c r="AG482" s="90"/>
      <c r="AH482" s="40"/>
      <c r="AI482" s="40"/>
      <c r="AJ482" s="40"/>
      <c r="AK482" s="76"/>
      <c r="AL482" s="76"/>
      <c r="AM482" s="40"/>
    </row>
    <row r="483" spans="1:39" ht="16.5" customHeight="1">
      <c r="A483" s="79">
        <v>45279</v>
      </c>
      <c r="B483" s="78" t="s">
        <v>2984</v>
      </c>
      <c r="C483" s="78" t="s">
        <v>2985</v>
      </c>
      <c r="D483" s="78" t="s">
        <v>2986</v>
      </c>
      <c r="E483" s="80">
        <v>91402582000012</v>
      </c>
      <c r="F483" s="40" t="s">
        <v>2987</v>
      </c>
      <c r="G483" s="81" t="s">
        <v>2988</v>
      </c>
      <c r="H483" s="82">
        <v>680241966</v>
      </c>
      <c r="I483" s="78" t="s">
        <v>431</v>
      </c>
      <c r="J483" s="78" t="s">
        <v>2989</v>
      </c>
      <c r="K483" s="33" t="s">
        <v>433</v>
      </c>
      <c r="L483" s="33"/>
      <c r="M483" s="75" t="s">
        <v>701</v>
      </c>
      <c r="N483" s="42" t="str">
        <f>MID(J483,12,8)</f>
        <v xml:space="preserve">unknown </v>
      </c>
      <c r="O483" s="62" t="str">
        <f>IF(ISERROR(MID(J483,24+FIND("impact environnemental:",J483,1),3)),"",MID(J483,24+FIND("impact environnemental:",J483,1),3))</f>
        <v>oui</v>
      </c>
      <c r="P483" s="62" t="str">
        <f>IF(ISERROR(MID(J483,25+FIND("performance énergétique:",J483,1),3)),"",MID(J483,25+FIND("performance énergétique:",J483,1),3))</f>
        <v>oui</v>
      </c>
      <c r="Q483" s="62" t="str">
        <f>IF(ISERROR(MID(J483,20+FIND("consommation d'eau:",J483,1),3)),"",MID(J483,20+FIND("consommation d'eau:",J483,1),3))</f>
        <v>oui</v>
      </c>
      <c r="R483" s="62" t="str">
        <f>IF(ISERROR(MID(J483,22+FIND("rénover mon bâtiment:",J483,1),3)),"",MID(J483,22+FIND("rénover mon bâtiment:",J483,1),3))</f>
        <v/>
      </c>
      <c r="S483" s="62" t="str">
        <f>IF(ISERROR(MID(J483,21+FIND("la mobilité durable:",J483,1),3)),"",MID(J483,21+FIND("la mobilité durable:",J483,1),3))</f>
        <v/>
      </c>
      <c r="T483" s="62" t="str">
        <f>IF(ISERROR(MID(J483,21+FIND("gestion des déchets:",J483,1),3)),"",MID(J483,21+FIND("gestion des déchets:",J483,1),3))</f>
        <v>oui</v>
      </c>
      <c r="U483" s="62" t="str">
        <f>IF(ISERROR(MID(J483,17+FIND("l'écoconception:",J483,1),3)),"",MID(J483,17+FIND("l'écoconception:",J483,1),3))</f>
        <v>oui</v>
      </c>
      <c r="V483" s="62" t="str">
        <f>IF(ISERROR(MID(J483,20+FIND("former ou recruter:",J483,1),3)),"",MID(J483,20+FIND("former ou recruter:",J483,1),3))</f>
        <v/>
      </c>
      <c r="W483" s="63"/>
      <c r="X483" s="75"/>
      <c r="Y483" s="75"/>
      <c r="Z483" s="75" t="s">
        <v>1491</v>
      </c>
      <c r="AA483" s="75"/>
      <c r="AB483" s="75"/>
      <c r="AC483" s="77">
        <v>45288</v>
      </c>
      <c r="AD483" s="72" t="s">
        <v>1001</v>
      </c>
      <c r="AE483" s="90" t="s">
        <v>73</v>
      </c>
      <c r="AF483" s="88" t="str">
        <f>IF(ISNA(VLOOKUP(E483,Tableau13[[SIRET]:[Statut de la mise en relation]],6,FALSE)),"",VLOOKUP(E483,Tableau13[[SIRET]:[Statut de la mise en relation]],6,FALSE))</f>
        <v>Aide proposée</v>
      </c>
      <c r="AG483" s="88"/>
      <c r="AH483" s="40"/>
      <c r="AI483" s="40"/>
      <c r="AJ483" s="40"/>
      <c r="AK483" s="76"/>
      <c r="AL483" s="76"/>
      <c r="AM483" s="40"/>
    </row>
    <row r="484" spans="1:39" ht="16.5" customHeight="1">
      <c r="A484" s="79">
        <v>45279</v>
      </c>
      <c r="B484" s="78" t="s">
        <v>2990</v>
      </c>
      <c r="C484" s="78" t="s">
        <v>2991</v>
      </c>
      <c r="D484" s="78" t="s">
        <v>110</v>
      </c>
      <c r="E484" s="80">
        <v>38016919300063</v>
      </c>
      <c r="F484" s="40" t="s">
        <v>2992</v>
      </c>
      <c r="G484" s="81" t="s">
        <v>2993</v>
      </c>
      <c r="H484" s="82">
        <v>243414141</v>
      </c>
      <c r="I484" s="78" t="s">
        <v>503</v>
      </c>
      <c r="J484" s="78" t="s">
        <v>2994</v>
      </c>
      <c r="K484" s="33" t="s">
        <v>135</v>
      </c>
      <c r="L484" s="33"/>
      <c r="M484" s="75" t="s">
        <v>1198</v>
      </c>
      <c r="N484" s="42" t="str">
        <f>MID(J484,12,8)</f>
        <v xml:space="preserve">precise </v>
      </c>
      <c r="O484" s="62" t="str">
        <f>IF(ISERROR(MID(J484,24+FIND("impact environnemental:",J484,1),3)),"",MID(J484,24+FIND("impact environnemental:",J484,1),3))</f>
        <v>non</v>
      </c>
      <c r="P484" s="62" t="str">
        <f>IF(ISERROR(MID(J484,25+FIND("performance énergétique:",J484,1),3)),"",MID(J484,25+FIND("performance énergétique:",J484,1),3))</f>
        <v>non</v>
      </c>
      <c r="Q484" s="62" t="str">
        <f>IF(ISERROR(MID(J484,20+FIND("consommation d'eau:",J484,1),3)),"",MID(J484,20+FIND("consommation d'eau:",J484,1),3))</f>
        <v>non</v>
      </c>
      <c r="R484" s="62" t="str">
        <f>IF(ISERROR(MID(J484,22+FIND("rénover mon bâtiment:",J484,1),3)),"",MID(J484,22+FIND("rénover mon bâtiment:",J484,1),3))</f>
        <v>oui</v>
      </c>
      <c r="S484" s="62" t="str">
        <f>IF(ISERROR(MID(J484,21+FIND("la mobilité durable:",J484,1),3)),"",MID(J484,21+FIND("la mobilité durable:",J484,1),3))</f>
        <v>non</v>
      </c>
      <c r="T484" s="62" t="str">
        <f>IF(ISERROR(MID(J484,21+FIND("gestion des déchets:",J484,1),3)),"",MID(J484,21+FIND("gestion des déchets:",J484,1),3))</f>
        <v>non</v>
      </c>
      <c r="U484" s="62" t="str">
        <f>IF(ISERROR(MID(J484,17+FIND("l'écoconception:",J484,1),3)),"",MID(J484,17+FIND("l'écoconception:",J484,1),3))</f>
        <v>non</v>
      </c>
      <c r="V484" s="62" t="str">
        <f>IF(ISERROR(MID(J484,20+FIND("former ou recruter:",J484,1),3)),"",MID(J484,20+FIND("former ou recruter:",J484,1),3))</f>
        <v>non</v>
      </c>
      <c r="W484" s="63"/>
      <c r="X484" s="75"/>
      <c r="Y484" s="75"/>
      <c r="Z484" s="75"/>
      <c r="AA484" s="75"/>
      <c r="AB484" s="75"/>
      <c r="AC484" s="77">
        <v>45280</v>
      </c>
      <c r="AD484" s="66" t="s">
        <v>764</v>
      </c>
      <c r="AE484" s="90" t="s">
        <v>73</v>
      </c>
      <c r="AF484" s="88" t="str">
        <f>IF(ISNA(VLOOKUP(E484,Tableau13[[SIRET]:[Statut de la mise en relation]],6,FALSE)),"",VLOOKUP(E484,Tableau13[[SIRET]:[Statut de la mise en relation]],6,FALSE))</f>
        <v/>
      </c>
      <c r="AG484" s="88"/>
      <c r="AH484" s="40"/>
      <c r="AI484" s="40"/>
      <c r="AJ484" s="40"/>
      <c r="AK484" s="76"/>
      <c r="AL484" s="76"/>
      <c r="AM484" s="40"/>
    </row>
    <row r="485" spans="1:39" ht="16.5" customHeight="1">
      <c r="A485" s="79">
        <v>45279</v>
      </c>
      <c r="B485" s="78" t="s">
        <v>2858</v>
      </c>
      <c r="C485" s="78" t="s">
        <v>2859</v>
      </c>
      <c r="D485" s="78" t="s">
        <v>2860</v>
      </c>
      <c r="E485" s="80">
        <v>30146112500132</v>
      </c>
      <c r="F485" s="40" t="s">
        <v>2861</v>
      </c>
      <c r="G485" s="81" t="s">
        <v>2995</v>
      </c>
      <c r="H485" s="82">
        <v>638724963</v>
      </c>
      <c r="I485" s="78" t="s">
        <v>2996</v>
      </c>
      <c r="J485" s="78"/>
      <c r="K485" s="33" t="s">
        <v>135</v>
      </c>
      <c r="L485" s="33"/>
      <c r="M485" s="75" t="s">
        <v>701</v>
      </c>
      <c r="N485" s="42" t="str">
        <f>MID(J485,12,8)</f>
        <v/>
      </c>
      <c r="O485" s="62" t="str">
        <f>IF(ISERROR(MID(J485,24+FIND("impact environnemental:",J485,1),3)),"",MID(J485,24+FIND("impact environnemental:",J485,1),3))</f>
        <v/>
      </c>
      <c r="P485" s="62" t="str">
        <f>IF(ISERROR(MID(J485,25+FIND("performance énergétique:",J485,1),3)),"",MID(J485,25+FIND("performance énergétique:",J485,1),3))</f>
        <v/>
      </c>
      <c r="Q485" s="62" t="str">
        <f>IF(ISERROR(MID(J485,20+FIND("consommation d'eau:",J485,1),3)),"",MID(J485,20+FIND("consommation d'eau:",J485,1),3))</f>
        <v/>
      </c>
      <c r="R485" s="62" t="str">
        <f>IF(ISERROR(MID(J485,22+FIND("rénover mon bâtiment:",J485,1),3)),"",MID(J485,22+FIND("rénover mon bâtiment:",J485,1),3))</f>
        <v/>
      </c>
      <c r="S485" s="62" t="str">
        <f>IF(ISERROR(MID(J485,21+FIND("la mobilité durable:",J485,1),3)),"",MID(J485,21+FIND("la mobilité durable:",J485,1),3))</f>
        <v/>
      </c>
      <c r="T485" s="62" t="str">
        <f>IF(ISERROR(MID(J485,21+FIND("gestion des déchets:",J485,1),3)),"",MID(J485,21+FIND("gestion des déchets:",J485,1),3))</f>
        <v/>
      </c>
      <c r="U485" s="62" t="str">
        <f>IF(ISERROR(MID(J485,17+FIND("l'écoconception:",J485,1),3)),"",MID(J485,17+FIND("l'écoconception:",J485,1),3))</f>
        <v/>
      </c>
      <c r="V485" s="62" t="str">
        <f>IF(ISERROR(MID(J485,20+FIND("former ou recruter:",J485,1),3)),"",MID(J485,20+FIND("former ou recruter:",J485,1),3))</f>
        <v/>
      </c>
      <c r="W485" s="63"/>
      <c r="X485" s="75"/>
      <c r="Y485" s="75"/>
      <c r="Z485" s="75"/>
      <c r="AA485" s="75"/>
      <c r="AB485" s="75"/>
      <c r="AC485" s="77">
        <v>45279</v>
      </c>
      <c r="AD485" s="66" t="s">
        <v>764</v>
      </c>
      <c r="AE485" s="90" t="s">
        <v>73</v>
      </c>
      <c r="AF485" s="88" t="str">
        <f>IF(ISNA(VLOOKUP(E485,Tableau13[[SIRET]:[Statut de la mise en relation]],6,FALSE)),"",VLOOKUP(E485,Tableau13[[SIRET]:[Statut de la mise en relation]],6,FALSE))</f>
        <v/>
      </c>
      <c r="AG485" s="88"/>
      <c r="AH485" s="40"/>
      <c r="AI485" s="40"/>
      <c r="AJ485" s="40"/>
      <c r="AK485" s="76"/>
      <c r="AL485" s="76"/>
      <c r="AM485" s="40"/>
    </row>
    <row r="486" spans="1:39" ht="16.5" customHeight="1">
      <c r="A486" s="79">
        <v>45279</v>
      </c>
      <c r="B486" s="78" t="s">
        <v>2997</v>
      </c>
      <c r="C486" s="78" t="s">
        <v>2998</v>
      </c>
      <c r="D486" s="78" t="s">
        <v>2999</v>
      </c>
      <c r="E486" s="80">
        <v>78454476900044</v>
      </c>
      <c r="F486" s="40" t="s">
        <v>3000</v>
      </c>
      <c r="G486" s="81" t="s">
        <v>3001</v>
      </c>
      <c r="H486" s="82">
        <v>635554458</v>
      </c>
      <c r="I486" s="78" t="s">
        <v>761</v>
      </c>
      <c r="J486" s="78" t="s">
        <v>3002</v>
      </c>
      <c r="K486" s="33" t="s">
        <v>135</v>
      </c>
      <c r="L486" s="33"/>
      <c r="M486" s="75" t="s">
        <v>878</v>
      </c>
      <c r="N486" s="42" t="str">
        <f>MID(J486,12,8)</f>
        <v xml:space="preserve">unknown </v>
      </c>
      <c r="O486" s="62" t="str">
        <f>IF(ISERROR(MID(J486,24+FIND("impact environnemental:",J486,1),3)),"",MID(J486,24+FIND("impact environnemental:",J486,1),3))</f>
        <v>oui</v>
      </c>
      <c r="P486" s="62" t="str">
        <f>IF(ISERROR(MID(J486,25+FIND("performance énergétique:",J486,1),3)),"",MID(J486,25+FIND("performance énergétique:",J486,1),3))</f>
        <v>oui</v>
      </c>
      <c r="Q486" s="62" t="str">
        <f>IF(ISERROR(MID(J486,20+FIND("consommation d'eau:",J486,1),3)),"",MID(J486,20+FIND("consommation d'eau:",J486,1),3))</f>
        <v>oui</v>
      </c>
      <c r="R486" s="62" t="str">
        <f>IF(ISERROR(MID(J486,22+FIND("rénover mon bâtiment:",J486,1),3)),"",MID(J486,22+FIND("rénover mon bâtiment:",J486,1),3))</f>
        <v/>
      </c>
      <c r="S486" s="62" t="str">
        <f>IF(ISERROR(MID(J486,21+FIND("la mobilité durable:",J486,1),3)),"",MID(J486,21+FIND("la mobilité durable:",J486,1),3))</f>
        <v/>
      </c>
      <c r="T486" s="62" t="str">
        <f>IF(ISERROR(MID(J486,21+FIND("gestion des déchets:",J486,1),3)),"",MID(J486,21+FIND("gestion des déchets:",J486,1),3))</f>
        <v>oui</v>
      </c>
      <c r="U486" s="62" t="str">
        <f>IF(ISERROR(MID(J486,17+FIND("l'écoconception:",J486,1),3)),"",MID(J486,17+FIND("l'écoconception:",J486,1),3))</f>
        <v>oui</v>
      </c>
      <c r="V486" s="62" t="str">
        <f>IF(ISERROR(MID(J486,20+FIND("former ou recruter:",J486,1),3)),"",MID(J486,20+FIND("former ou recruter:",J486,1),3))</f>
        <v/>
      </c>
      <c r="W486" s="63"/>
      <c r="X486" s="75"/>
      <c r="Y486" s="75"/>
      <c r="Z486" s="75"/>
      <c r="AA486" s="75"/>
      <c r="AB486" s="75"/>
      <c r="AC486" s="77">
        <v>45294</v>
      </c>
      <c r="AD486" s="66" t="s">
        <v>764</v>
      </c>
      <c r="AE486" s="90" t="s">
        <v>73</v>
      </c>
      <c r="AF486" s="88" t="str">
        <f>IF(ISNA(VLOOKUP(E486,Tableau13[[SIRET]:[Statut de la mise en relation]],6,FALSE)),"",VLOOKUP(E486,Tableau13[[SIRET]:[Statut de la mise en relation]],6,FALSE))</f>
        <v/>
      </c>
      <c r="AG486" s="88"/>
      <c r="AH486" s="40"/>
      <c r="AI486" s="40"/>
      <c r="AJ486" s="40"/>
      <c r="AK486" s="76"/>
      <c r="AL486" s="76"/>
      <c r="AM486" s="40"/>
    </row>
    <row r="487" spans="1:39" ht="16.5" customHeight="1">
      <c r="A487" s="79">
        <v>45279</v>
      </c>
      <c r="B487" s="78" t="s">
        <v>3003</v>
      </c>
      <c r="C487" s="78" t="s">
        <v>3004</v>
      </c>
      <c r="D487" s="78" t="s">
        <v>2216</v>
      </c>
      <c r="E487" s="80">
        <v>4047267600013</v>
      </c>
      <c r="F487" s="40"/>
      <c r="G487" s="81" t="s">
        <v>3005</v>
      </c>
      <c r="H487" s="82" t="s">
        <v>3006</v>
      </c>
      <c r="I487" s="78" t="s">
        <v>113</v>
      </c>
      <c r="J487" s="78"/>
      <c r="K487" s="33" t="s">
        <v>114</v>
      </c>
      <c r="L487" s="33"/>
      <c r="M487" s="41" t="s">
        <v>1132</v>
      </c>
      <c r="N487" s="42" t="str">
        <f>MID(J487,12,8)</f>
        <v/>
      </c>
      <c r="O487" s="62" t="str">
        <f>IF(ISERROR(MID(J487,24+FIND("impact environnemental:",J487,1),3)),"",MID(J487,24+FIND("impact environnemental:",J487,1),3))</f>
        <v/>
      </c>
      <c r="P487" s="62" t="str">
        <f>IF(ISERROR(MID(J487,25+FIND("performance énergétique:",J487,1),3)),"",MID(J487,25+FIND("performance énergétique:",J487,1),3))</f>
        <v/>
      </c>
      <c r="Q487" s="62" t="str">
        <f>IF(ISERROR(MID(J487,20+FIND("consommation d'eau:",J487,1),3)),"",MID(J487,20+FIND("consommation d'eau:",J487,1),3))</f>
        <v/>
      </c>
      <c r="R487" s="62" t="str">
        <f>IF(ISERROR(MID(J487,22+FIND("rénover mon bâtiment:",J487,1),3)),"",MID(J487,22+FIND("rénover mon bâtiment:",J487,1),3))</f>
        <v/>
      </c>
      <c r="S487" s="62" t="str">
        <f>IF(ISERROR(MID(J487,21+FIND("la mobilité durable:",J487,1),3)),"",MID(J487,21+FIND("la mobilité durable:",J487,1),3))</f>
        <v/>
      </c>
      <c r="T487" s="62" t="str">
        <f>IF(ISERROR(MID(J487,21+FIND("gestion des déchets:",J487,1),3)),"",MID(J487,21+FIND("gestion des déchets:",J487,1),3))</f>
        <v/>
      </c>
      <c r="U487" s="62" t="str">
        <f>IF(ISERROR(MID(J487,17+FIND("l'écoconception:",J487,1),3)),"",MID(J487,17+FIND("l'écoconception:",J487,1),3))</f>
        <v/>
      </c>
      <c r="V487" s="62" t="str">
        <f>IF(ISERROR(MID(J487,20+FIND("former ou recruter:",J487,1),3)),"",MID(J487,20+FIND("former ou recruter:",J487,1),3))</f>
        <v/>
      </c>
      <c r="W487" s="93"/>
      <c r="X487" s="75"/>
      <c r="Y487" s="75"/>
      <c r="Z487" s="75"/>
      <c r="AA487" s="75"/>
      <c r="AB487" s="75"/>
      <c r="AC487" s="40"/>
      <c r="AD487" s="72" t="s">
        <v>1133</v>
      </c>
      <c r="AE487" s="90" t="s">
        <v>73</v>
      </c>
      <c r="AF487" s="88" t="str">
        <f>IF(ISNA(VLOOKUP(E487,Tableau13[[SIRET]:[Statut de la mise en relation]],6,FALSE)),"",VLOOKUP(E487,Tableau13[[SIRET]:[Statut de la mise en relation]],6,FALSE))</f>
        <v/>
      </c>
      <c r="AG487" s="90"/>
      <c r="AH487" s="40"/>
      <c r="AI487" s="40"/>
      <c r="AJ487" s="40"/>
      <c r="AK487" s="76"/>
      <c r="AL487" s="76"/>
      <c r="AM487" s="40"/>
    </row>
    <row r="488" spans="1:39" ht="16.5" customHeight="1">
      <c r="A488" s="79">
        <v>45279</v>
      </c>
      <c r="B488" s="78" t="s">
        <v>3007</v>
      </c>
      <c r="C488" s="78" t="s">
        <v>3008</v>
      </c>
      <c r="D488" s="78" t="s">
        <v>645</v>
      </c>
      <c r="E488" s="80">
        <v>30500946600031</v>
      </c>
      <c r="F488" s="40" t="s">
        <v>3009</v>
      </c>
      <c r="G488" s="81" t="s">
        <v>3010</v>
      </c>
      <c r="H488" s="82">
        <v>344544448</v>
      </c>
      <c r="I488" s="78" t="s">
        <v>3011</v>
      </c>
      <c r="J488" s="78" t="s">
        <v>3012</v>
      </c>
      <c r="K488" s="33" t="s">
        <v>433</v>
      </c>
      <c r="L488" s="33"/>
      <c r="M488" s="75" t="s">
        <v>701</v>
      </c>
      <c r="N488" s="42" t="str">
        <f>MID(J488,12,8)</f>
        <v xml:space="preserve">unknown </v>
      </c>
      <c r="O488" s="62" t="str">
        <f>IF(ISERROR(MID(J488,24+FIND("impact environnemental:",J488,1),3)),"",MID(J488,24+FIND("impact environnemental:",J488,1),3))</f>
        <v>oui</v>
      </c>
      <c r="P488" s="62" t="str">
        <f>IF(ISERROR(MID(J488,25+FIND("performance énergétique:",J488,1),3)),"",MID(J488,25+FIND("performance énergétique:",J488,1),3))</f>
        <v>non</v>
      </c>
      <c r="Q488" s="62" t="str">
        <f>IF(ISERROR(MID(J488,20+FIND("consommation d'eau:",J488,1),3)),"",MID(J488,20+FIND("consommation d'eau:",J488,1),3))</f>
        <v>non</v>
      </c>
      <c r="R488" s="62" t="str">
        <f>IF(ISERROR(MID(J488,22+FIND("rénover mon bâtiment:",J488,1),3)),"",MID(J488,22+FIND("rénover mon bâtiment:",J488,1),3))</f>
        <v/>
      </c>
      <c r="S488" s="62" t="str">
        <f>IF(ISERROR(MID(J488,21+FIND("la mobilité durable:",J488,1),3)),"",MID(J488,21+FIND("la mobilité durable:",J488,1),3))</f>
        <v/>
      </c>
      <c r="T488" s="62" t="str">
        <f>IF(ISERROR(MID(J488,21+FIND("gestion des déchets:",J488,1),3)),"",MID(J488,21+FIND("gestion des déchets:",J488,1),3))</f>
        <v>oui</v>
      </c>
      <c r="U488" s="62" t="str">
        <f>IF(ISERROR(MID(J488,17+FIND("l'écoconception:",J488,1),3)),"",MID(J488,17+FIND("l'écoconception:",J488,1),3))</f>
        <v>oui</v>
      </c>
      <c r="V488" s="62" t="str">
        <f>IF(ISERROR(MID(J488,20+FIND("former ou recruter:",J488,1),3)),"",MID(J488,20+FIND("former ou recruter:",J488,1),3))</f>
        <v/>
      </c>
      <c r="W488" s="93"/>
      <c r="X488" s="75"/>
      <c r="Y488" s="75"/>
      <c r="Z488" s="75" t="s">
        <v>1491</v>
      </c>
      <c r="AA488" s="75"/>
      <c r="AB488" s="75"/>
      <c r="AC488" s="77">
        <v>45288</v>
      </c>
      <c r="AD488" s="72" t="s">
        <v>1001</v>
      </c>
      <c r="AE488" s="90" t="s">
        <v>73</v>
      </c>
      <c r="AF488" s="88" t="str">
        <f>IF(ISNA(VLOOKUP(E488,Tableau13[[SIRET]:[Statut de la mise en relation]],6,FALSE)),"",VLOOKUP(E488,Tableau13[[SIRET]:[Statut de la mise en relation]],6,FALSE))</f>
        <v>Aide proposée</v>
      </c>
      <c r="AG488" s="88"/>
      <c r="AH488" s="40"/>
      <c r="AI488" s="40"/>
      <c r="AJ488" s="40"/>
      <c r="AK488" s="76"/>
      <c r="AL488" s="76"/>
      <c r="AM488" s="40"/>
    </row>
    <row r="489" spans="1:39" ht="16.5" customHeight="1">
      <c r="A489" s="79">
        <v>45280</v>
      </c>
      <c r="B489" s="78" t="s">
        <v>3013</v>
      </c>
      <c r="C489" s="78" t="s">
        <v>3014</v>
      </c>
      <c r="D489" s="78" t="s">
        <v>2939</v>
      </c>
      <c r="E489" s="80"/>
      <c r="F489" s="40" t="str">
        <f>MID(J489,12+FIND("nomination",J489,1),FIND("/",J489,FIND("nomination",J489,1))-12-FIND("nomination",J489,1))</f>
        <v/>
      </c>
      <c r="G489" s="84" t="s">
        <v>3015</v>
      </c>
      <c r="H489" s="82">
        <v>243840535003</v>
      </c>
      <c r="I489" s="78" t="s">
        <v>580</v>
      </c>
      <c r="J489" s="78" t="s">
        <v>3016</v>
      </c>
      <c r="K489" s="33" t="s">
        <v>114</v>
      </c>
      <c r="L489" s="33"/>
      <c r="M489" s="75" t="s">
        <v>1132</v>
      </c>
      <c r="N489" s="42" t="str">
        <f>MID(J489,12,8)</f>
        <v xml:space="preserve">precise </v>
      </c>
      <c r="O489" s="62" t="str">
        <f>IF(ISERROR(MID(J489,24+FIND("impact environnemental:",J489,1),3)),"",MID(J489,24+FIND("impact environnemental:",J489,1),3))</f>
        <v>non</v>
      </c>
      <c r="P489" s="62" t="str">
        <f>IF(ISERROR(MID(J489,25+FIND("performance énergétique:",J489,1),3)),"",MID(J489,25+FIND("performance énergétique:",J489,1),3))</f>
        <v>non</v>
      </c>
      <c r="Q489" s="62" t="str">
        <f>IF(ISERROR(MID(J489,20+FIND("consommation d'eau:",J489,1),3)),"",MID(J489,20+FIND("consommation d'eau:",J489,1),3))</f>
        <v>non</v>
      </c>
      <c r="R489" s="62" t="str">
        <f>IF(ISERROR(MID(J489,22+FIND("rénover mon bâtiment:",J489,1),3)),"",MID(J489,22+FIND("rénover mon bâtiment:",J489,1),3))</f>
        <v>non</v>
      </c>
      <c r="S489" s="62" t="str">
        <f>IF(ISERROR(MID(J489,21+FIND("la mobilité durable:",J489,1),3)),"",MID(J489,21+FIND("la mobilité durable:",J489,1),3))</f>
        <v>non</v>
      </c>
      <c r="T489" s="62" t="str">
        <f>IF(ISERROR(MID(J489,21+FIND("gestion des déchets:",J489,1),3)),"",MID(J489,21+FIND("gestion des déchets:",J489,1),3))</f>
        <v>oui</v>
      </c>
      <c r="U489" s="62" t="str">
        <f>IF(ISERROR(MID(J489,17+FIND("l'écoconception:",J489,1),3)),"",MID(J489,17+FIND("l'écoconception:",J489,1),3))</f>
        <v>non</v>
      </c>
      <c r="V489" s="62" t="str">
        <f>IF(ISERROR(MID(J489,20+FIND("former ou recruter:",J489,1),3)),"",MID(J489,20+FIND("former ou recruter:",J489,1),3))</f>
        <v>non</v>
      </c>
      <c r="W489" s="93"/>
      <c r="X489" s="75"/>
      <c r="Y489" s="75"/>
      <c r="Z489" s="75"/>
      <c r="AA489" s="75"/>
      <c r="AB489" s="75"/>
      <c r="AC489" s="40"/>
      <c r="AD489" s="72" t="s">
        <v>1133</v>
      </c>
      <c r="AE489" s="90" t="s">
        <v>73</v>
      </c>
      <c r="AF489" s="88" t="str">
        <f>IF(ISNA(VLOOKUP(E489,Tableau13[[SIRET]:[Statut de la mise en relation]],6,FALSE)),"",VLOOKUP(E489,Tableau13[[SIRET]:[Statut de la mise en relation]],6,FALSE))</f>
        <v/>
      </c>
      <c r="AG489" s="90"/>
      <c r="AH489" s="40"/>
      <c r="AI489" s="40"/>
      <c r="AJ489" s="40"/>
      <c r="AK489" s="76"/>
      <c r="AL489" s="76"/>
      <c r="AM489" s="40"/>
    </row>
    <row r="490" spans="1:39" ht="16.5" customHeight="1">
      <c r="A490" s="79">
        <v>45280</v>
      </c>
      <c r="B490" s="78" t="s">
        <v>3017</v>
      </c>
      <c r="C490" s="78" t="s">
        <v>3018</v>
      </c>
      <c r="D490" s="78" t="s">
        <v>3019</v>
      </c>
      <c r="E490" s="80">
        <v>88426363300015</v>
      </c>
      <c r="F490" s="40" t="str">
        <f>MID(J490,12+FIND("nomination",J490,1),FIND("/",J490,FIND("nomination",J490,1))-12-FIND("nomination",J490,1))</f>
        <v xml:space="preserve">BRASSERIE LA TRUITE </v>
      </c>
      <c r="G490" s="84" t="s">
        <v>3020</v>
      </c>
      <c r="H490" s="82">
        <v>684104259</v>
      </c>
      <c r="I490" s="78" t="s">
        <v>580</v>
      </c>
      <c r="J490" s="78" t="s">
        <v>3021</v>
      </c>
      <c r="K490" s="33" t="s">
        <v>114</v>
      </c>
      <c r="L490" s="33"/>
      <c r="M490" s="75" t="s">
        <v>1132</v>
      </c>
      <c r="N490" s="42" t="str">
        <f>MID(J490,12,8)</f>
        <v xml:space="preserve">precise </v>
      </c>
      <c r="O490" s="62" t="str">
        <f>IF(ISERROR(MID(J490,24+FIND("impact environnemental:",J490,1),3)),"",MID(J490,24+FIND("impact environnemental:",J490,1),3))</f>
        <v>non</v>
      </c>
      <c r="P490" s="62" t="str">
        <f>IF(ISERROR(MID(J490,25+FIND("performance énergétique:",J490,1),3)),"",MID(J490,25+FIND("performance énergétique:",J490,1),3))</f>
        <v>non</v>
      </c>
      <c r="Q490" s="62" t="str">
        <f>IF(ISERROR(MID(J490,20+FIND("consommation d'eau:",J490,1),3)),"",MID(J490,20+FIND("consommation d'eau:",J490,1),3))</f>
        <v>non</v>
      </c>
      <c r="R490" s="62" t="str">
        <f>IF(ISERROR(MID(J490,22+FIND("rénover mon bâtiment:",J490,1),3)),"",MID(J490,22+FIND("rénover mon bâtiment:",J490,1),3))</f>
        <v>non</v>
      </c>
      <c r="S490" s="62" t="str">
        <f>IF(ISERROR(MID(J490,21+FIND("la mobilité durable:",J490,1),3)),"",MID(J490,21+FIND("la mobilité durable:",J490,1),3))</f>
        <v>non</v>
      </c>
      <c r="T490" s="62" t="str">
        <f>IF(ISERROR(MID(J490,21+FIND("gestion des déchets:",J490,1),3)),"",MID(J490,21+FIND("gestion des déchets:",J490,1),3))</f>
        <v>oui</v>
      </c>
      <c r="U490" s="62" t="str">
        <f>IF(ISERROR(MID(J490,17+FIND("l'écoconception:",J490,1),3)),"",MID(J490,17+FIND("l'écoconception:",J490,1),3))</f>
        <v>non</v>
      </c>
      <c r="V490" s="62" t="str">
        <f>IF(ISERROR(MID(J490,20+FIND("former ou recruter:",J490,1),3)),"",MID(J490,20+FIND("former ou recruter:",J490,1),3))</f>
        <v>non</v>
      </c>
      <c r="W490" s="93"/>
      <c r="X490" s="75"/>
      <c r="Y490" s="75"/>
      <c r="Z490" s="75"/>
      <c r="AA490" s="75"/>
      <c r="AB490" s="75"/>
      <c r="AC490" s="40"/>
      <c r="AD490" s="72" t="s">
        <v>1133</v>
      </c>
      <c r="AE490" s="90" t="s">
        <v>73</v>
      </c>
      <c r="AF490" s="88" t="str">
        <f>IF(ISNA(VLOOKUP(E490,Tableau13[[SIRET]:[Statut de la mise en relation]],6,FALSE)),"",VLOOKUP(E490,Tableau13[[SIRET]:[Statut de la mise en relation]],6,FALSE))</f>
        <v/>
      </c>
      <c r="AG490" s="90"/>
      <c r="AH490" s="40"/>
      <c r="AI490" s="40"/>
      <c r="AJ490" s="40"/>
      <c r="AK490" s="76"/>
      <c r="AL490" s="76"/>
      <c r="AM490" s="40"/>
    </row>
    <row r="491" spans="1:39" ht="16.5" customHeight="1">
      <c r="A491" s="79">
        <v>45280</v>
      </c>
      <c r="B491" s="78" t="s">
        <v>3022</v>
      </c>
      <c r="C491" s="78" t="s">
        <v>3023</v>
      </c>
      <c r="D491" s="78" t="s">
        <v>2855</v>
      </c>
      <c r="E491" s="80">
        <v>88060975500017</v>
      </c>
      <c r="F491" s="40" t="s">
        <v>3024</v>
      </c>
      <c r="G491" s="81" t="s">
        <v>3025</v>
      </c>
      <c r="H491" s="82">
        <v>479556735</v>
      </c>
      <c r="I491" s="78" t="s">
        <v>450</v>
      </c>
      <c r="J491" s="78" t="s">
        <v>3026</v>
      </c>
      <c r="K491" s="33" t="s">
        <v>433</v>
      </c>
      <c r="L491" s="33"/>
      <c r="M491" s="75" t="s">
        <v>701</v>
      </c>
      <c r="N491" s="42" t="str">
        <f>MID(J491,12,8)</f>
        <v xml:space="preserve">unknown </v>
      </c>
      <c r="O491" s="62" t="str">
        <f>IF(ISERROR(MID(J491,24+FIND("impact environnemental:",J491,1),3)),"",MID(J491,24+FIND("impact environnemental:",J491,1),3))</f>
        <v>oui</v>
      </c>
      <c r="P491" s="62" t="str">
        <f>IF(ISERROR(MID(J491,25+FIND("performance énergétique:",J491,1),3)),"",MID(J491,25+FIND("performance énergétique:",J491,1),3))</f>
        <v>oui</v>
      </c>
      <c r="Q491" s="62" t="str">
        <f>IF(ISERROR(MID(J491,20+FIND("consommation d'eau:",J491,1),3)),"",MID(J491,20+FIND("consommation d'eau:",J491,1),3))</f>
        <v>oui</v>
      </c>
      <c r="R491" s="62" t="str">
        <f>IF(ISERROR(MID(J491,22+FIND("rénover mon bâtiment:",J491,1),3)),"",MID(J491,22+FIND("rénover mon bâtiment:",J491,1),3))</f>
        <v/>
      </c>
      <c r="S491" s="62" t="str">
        <f>IF(ISERROR(MID(J491,21+FIND("la mobilité durable:",J491,1),3)),"",MID(J491,21+FIND("la mobilité durable:",J491,1),3))</f>
        <v/>
      </c>
      <c r="T491" s="62" t="str">
        <f>IF(ISERROR(MID(J491,21+FIND("gestion des déchets:",J491,1),3)),"",MID(J491,21+FIND("gestion des déchets:",J491,1),3))</f>
        <v>oui</v>
      </c>
      <c r="U491" s="62" t="str">
        <f>IF(ISERROR(MID(J491,17+FIND("l'écoconception:",J491,1),3)),"",MID(J491,17+FIND("l'écoconception:",J491,1),3))</f>
        <v>non</v>
      </c>
      <c r="V491" s="62" t="str">
        <f>IF(ISERROR(MID(J491,20+FIND("former ou recruter:",J491,1),3)),"",MID(J491,20+FIND("former ou recruter:",J491,1),3))</f>
        <v/>
      </c>
      <c r="W491" s="63"/>
      <c r="X491" s="75"/>
      <c r="Y491" s="75"/>
      <c r="Z491" s="75" t="s">
        <v>1491</v>
      </c>
      <c r="AA491" s="75"/>
      <c r="AB491" s="75"/>
      <c r="AC491" s="77">
        <v>45288</v>
      </c>
      <c r="AD491" s="72" t="s">
        <v>1001</v>
      </c>
      <c r="AE491" s="90" t="s">
        <v>73</v>
      </c>
      <c r="AF491" s="88" t="str">
        <f>IF(ISNA(VLOOKUP(E491,Tableau13[[SIRET]:[Statut de la mise en relation]],6,FALSE)),"",VLOOKUP(E491,Tableau13[[SIRET]:[Statut de la mise en relation]],6,FALSE))</f>
        <v/>
      </c>
      <c r="AG491" s="88"/>
      <c r="AH491" s="40"/>
      <c r="AI491" s="40"/>
      <c r="AJ491" s="40"/>
      <c r="AK491" s="76"/>
      <c r="AL491" s="76"/>
      <c r="AM491" s="40"/>
    </row>
    <row r="492" spans="1:39" ht="16.5" customHeight="1">
      <c r="A492" s="79">
        <v>45280</v>
      </c>
      <c r="B492" s="78" t="s">
        <v>3027</v>
      </c>
      <c r="C492" s="78" t="s">
        <v>3028</v>
      </c>
      <c r="D492" s="78" t="s">
        <v>3029</v>
      </c>
      <c r="E492" s="80">
        <v>44131765800017</v>
      </c>
      <c r="F492" s="40" t="str">
        <f>MID(J492,12+FIND("nomination",J492,1),FIND("/",J492,FIND("nomination",J492,1))-12-FIND("nomination",J492,1))</f>
        <v xml:space="preserve">CAMPLEINAIR </v>
      </c>
      <c r="G492" s="84" t="s">
        <v>3030</v>
      </c>
      <c r="H492" s="82">
        <v>563970543</v>
      </c>
      <c r="I492" s="78" t="s">
        <v>459</v>
      </c>
      <c r="J492" s="78" t="s">
        <v>3031</v>
      </c>
      <c r="K492" s="33" t="s">
        <v>114</v>
      </c>
      <c r="L492" s="33"/>
      <c r="M492" s="75" t="s">
        <v>1132</v>
      </c>
      <c r="N492" s="42" t="str">
        <f>MID(J492,12,8)</f>
        <v xml:space="preserve">precise </v>
      </c>
      <c r="O492" s="62" t="str">
        <f>IF(ISERROR(MID(J492,24+FIND("impact environnemental:",J492,1),3)),"",MID(J492,24+FIND("impact environnemental:",J492,1),3))</f>
        <v>non</v>
      </c>
      <c r="P492" s="62" t="str">
        <f>IF(ISERROR(MID(J492,25+FIND("performance énergétique:",J492,1),3)),"",MID(J492,25+FIND("performance énergétique:",J492,1),3))</f>
        <v>oui</v>
      </c>
      <c r="Q492" s="62" t="str">
        <f>IF(ISERROR(MID(J492,20+FIND("consommation d'eau:",J492,1),3)),"",MID(J492,20+FIND("consommation d'eau:",J492,1),3))</f>
        <v>non</v>
      </c>
      <c r="R492" s="62" t="str">
        <f>IF(ISERROR(MID(J492,22+FIND("rénover mon bâtiment:",J492,1),3)),"",MID(J492,22+FIND("rénover mon bâtiment:",J492,1),3))</f>
        <v>non</v>
      </c>
      <c r="S492" s="62" t="str">
        <f>IF(ISERROR(MID(J492,21+FIND("la mobilité durable:",J492,1),3)),"",MID(J492,21+FIND("la mobilité durable:",J492,1),3))</f>
        <v>non</v>
      </c>
      <c r="T492" s="62" t="str">
        <f>IF(ISERROR(MID(J492,21+FIND("gestion des déchets:",J492,1),3)),"",MID(J492,21+FIND("gestion des déchets:",J492,1),3))</f>
        <v>non</v>
      </c>
      <c r="U492" s="62" t="str">
        <f>IF(ISERROR(MID(J492,17+FIND("l'écoconception:",J492,1),3)),"",MID(J492,17+FIND("l'écoconception:",J492,1),3))</f>
        <v>non</v>
      </c>
      <c r="V492" s="62" t="str">
        <f>IF(ISERROR(MID(J492,20+FIND("former ou recruter:",J492,1),3)),"",MID(J492,20+FIND("former ou recruter:",J492,1),3))</f>
        <v>non</v>
      </c>
      <c r="W492" s="93"/>
      <c r="X492" s="75"/>
      <c r="Y492" s="75"/>
      <c r="Z492" s="75"/>
      <c r="AA492" s="75"/>
      <c r="AB492" s="75"/>
      <c r="AC492" s="40"/>
      <c r="AD492" s="72" t="s">
        <v>1133</v>
      </c>
      <c r="AE492" s="90" t="s">
        <v>73</v>
      </c>
      <c r="AF492" s="88" t="str">
        <f>IF(ISNA(VLOOKUP(E492,Tableau13[[SIRET]:[Statut de la mise en relation]],6,FALSE)),"",VLOOKUP(E492,Tableau13[[SIRET]:[Statut de la mise en relation]],6,FALSE))</f>
        <v/>
      </c>
      <c r="AG492" s="90"/>
      <c r="AH492" s="40"/>
      <c r="AI492" s="40"/>
      <c r="AJ492" s="40"/>
      <c r="AK492" s="76"/>
      <c r="AL492" s="76"/>
      <c r="AM492" s="40"/>
    </row>
    <row r="493" spans="1:39" ht="16.5" customHeight="1">
      <c r="A493" s="79">
        <v>45280</v>
      </c>
      <c r="B493" s="78" t="s">
        <v>3032</v>
      </c>
      <c r="C493" s="78" t="s">
        <v>3033</v>
      </c>
      <c r="D493" s="78" t="s">
        <v>3034</v>
      </c>
      <c r="E493" s="80">
        <v>91419321400022</v>
      </c>
      <c r="F493" s="40" t="str">
        <f>MID(J493,12+FIND("nomination",J493,1),FIND("/",J493,FIND("nomination",J493,1))-12-FIND("nomination",J493,1))</f>
        <v/>
      </c>
      <c r="G493" s="81" t="s">
        <v>3035</v>
      </c>
      <c r="H493" s="82">
        <v>563455682</v>
      </c>
      <c r="I493" s="78" t="s">
        <v>431</v>
      </c>
      <c r="J493" s="78" t="s">
        <v>3036</v>
      </c>
      <c r="K493" s="33" t="s">
        <v>433</v>
      </c>
      <c r="L493" s="33"/>
      <c r="M493" s="75" t="s">
        <v>701</v>
      </c>
      <c r="N493" s="42" t="str">
        <f>MID(J493,12,8)</f>
        <v xml:space="preserve">unknown </v>
      </c>
      <c r="O493" s="62" t="str">
        <f>IF(ISERROR(MID(J493,24+FIND("impact environnemental:",J493,1),3)),"",MID(J493,24+FIND("impact environnemental:",J493,1),3))</f>
        <v>oui</v>
      </c>
      <c r="P493" s="62" t="str">
        <f>IF(ISERROR(MID(J493,25+FIND("performance énergétique:",J493,1),3)),"",MID(J493,25+FIND("performance énergétique:",J493,1),3))</f>
        <v>oui</v>
      </c>
      <c r="Q493" s="62" t="str">
        <f>IF(ISERROR(MID(J493,20+FIND("consommation d'eau:",J493,1),3)),"",MID(J493,20+FIND("consommation d'eau:",J493,1),3))</f>
        <v>oui</v>
      </c>
      <c r="R493" s="62" t="str">
        <f>IF(ISERROR(MID(J493,22+FIND("rénover mon bâtiment:",J493,1),3)),"",MID(J493,22+FIND("rénover mon bâtiment:",J493,1),3))</f>
        <v/>
      </c>
      <c r="S493" s="62" t="str">
        <f>IF(ISERROR(MID(J493,21+FIND("la mobilité durable:",J493,1),3)),"",MID(J493,21+FIND("la mobilité durable:",J493,1),3))</f>
        <v/>
      </c>
      <c r="T493" s="62" t="str">
        <f>IF(ISERROR(MID(J493,21+FIND("gestion des déchets:",J493,1),3)),"",MID(J493,21+FIND("gestion des déchets:",J493,1),3))</f>
        <v>oui</v>
      </c>
      <c r="U493" s="62" t="str">
        <f>IF(ISERROR(MID(J493,17+FIND("l'écoconception:",J493,1),3)),"",MID(J493,17+FIND("l'écoconception:",J493,1),3))</f>
        <v>oui</v>
      </c>
      <c r="V493" s="62" t="str">
        <f>IF(ISERROR(MID(J493,20+FIND("former ou recruter:",J493,1),3)),"",MID(J493,20+FIND("former ou recruter:",J493,1),3))</f>
        <v/>
      </c>
      <c r="W493" s="63"/>
      <c r="X493" s="75"/>
      <c r="Y493" s="75"/>
      <c r="Z493" s="75" t="s">
        <v>3037</v>
      </c>
      <c r="AA493" s="75"/>
      <c r="AB493" s="75"/>
      <c r="AC493" s="77">
        <v>45306</v>
      </c>
      <c r="AD493" s="72" t="s">
        <v>1001</v>
      </c>
      <c r="AE493" s="90" t="s">
        <v>73</v>
      </c>
      <c r="AF493" s="88" t="str">
        <f>IF(ISNA(VLOOKUP(E493,Tableau13[[SIRET]:[Statut de la mise en relation]],6,FALSE)),"",VLOOKUP(E493,Tableau13[[SIRET]:[Statut de la mise en relation]],6,FALSE))</f>
        <v/>
      </c>
      <c r="AG493" s="88"/>
      <c r="AH493" s="40"/>
      <c r="AI493" s="40"/>
      <c r="AJ493" s="40"/>
      <c r="AK493" s="76"/>
      <c r="AL493" s="76"/>
      <c r="AM493" s="40"/>
    </row>
    <row r="494" spans="1:39" ht="16.5" customHeight="1">
      <c r="A494" s="79">
        <v>45280</v>
      </c>
      <c r="B494" s="78" t="s">
        <v>3038</v>
      </c>
      <c r="C494" s="78" t="s">
        <v>3039</v>
      </c>
      <c r="D494" s="78" t="s">
        <v>2161</v>
      </c>
      <c r="E494" s="80">
        <v>43527064000012</v>
      </c>
      <c r="F494" s="40" t="s">
        <v>3040</v>
      </c>
      <c r="G494" s="81" t="s">
        <v>3041</v>
      </c>
      <c r="H494" s="82">
        <v>387631062</v>
      </c>
      <c r="I494" s="78" t="s">
        <v>729</v>
      </c>
      <c r="J494" s="78" t="s">
        <v>3042</v>
      </c>
      <c r="K494" s="33" t="s">
        <v>55</v>
      </c>
      <c r="L494" s="33"/>
      <c r="M494" s="75" t="s">
        <v>701</v>
      </c>
      <c r="N494" s="42" t="str">
        <f>MID(J494,12,8)</f>
        <v xml:space="preserve">unknown </v>
      </c>
      <c r="O494" s="62" t="str">
        <f>IF(ISERROR(MID(J494,24+FIND("impact environnemental:",J494,1),3)),"",MID(J494,24+FIND("impact environnemental:",J494,1),3))</f>
        <v>oui</v>
      </c>
      <c r="P494" s="62" t="str">
        <f>IF(ISERROR(MID(J494,25+FIND("performance énergétique:",J494,1),3)),"",MID(J494,25+FIND("performance énergétique:",J494,1),3))</f>
        <v>oui</v>
      </c>
      <c r="Q494" s="62" t="str">
        <f>IF(ISERROR(MID(J494,20+FIND("consommation d'eau:",J494,1),3)),"",MID(J494,20+FIND("consommation d'eau:",J494,1),3))</f>
        <v>oui</v>
      </c>
      <c r="R494" s="62" t="str">
        <f>IF(ISERROR(MID(J494,22+FIND("rénover mon bâtiment:",J494,1),3)),"",MID(J494,22+FIND("rénover mon bâtiment:",J494,1),3))</f>
        <v/>
      </c>
      <c r="S494" s="62" t="str">
        <f>IF(ISERROR(MID(J494,21+FIND("la mobilité durable:",J494,1),3)),"",MID(J494,21+FIND("la mobilité durable:",J494,1),3))</f>
        <v/>
      </c>
      <c r="T494" s="62" t="str">
        <f>IF(ISERROR(MID(J494,21+FIND("gestion des déchets:",J494,1),3)),"",MID(J494,21+FIND("gestion des déchets:",J494,1),3))</f>
        <v>oui</v>
      </c>
      <c r="U494" s="62" t="str">
        <f>IF(ISERROR(MID(J494,17+FIND("l'écoconception:",J494,1),3)),"",MID(J494,17+FIND("l'écoconception:",J494,1),3))</f>
        <v>oui</v>
      </c>
      <c r="V494" s="62" t="str">
        <f>IF(ISERROR(MID(J494,20+FIND("former ou recruter:",J494,1),3)),"",MID(J494,20+FIND("former ou recruter:",J494,1),3))</f>
        <v/>
      </c>
      <c r="W494" s="63"/>
      <c r="X494" s="75"/>
      <c r="Y494" s="75"/>
      <c r="Z494" s="75" t="s">
        <v>1491</v>
      </c>
      <c r="AA494" s="75"/>
      <c r="AB494" s="75"/>
      <c r="AC494" s="77">
        <v>45288</v>
      </c>
      <c r="AD494" s="72" t="s">
        <v>1001</v>
      </c>
      <c r="AE494" s="90" t="s">
        <v>73</v>
      </c>
      <c r="AF494" s="88" t="str">
        <f>IF(ISNA(VLOOKUP(E494,Tableau13[[SIRET]:[Statut de la mise en relation]],6,FALSE)),"",VLOOKUP(E494,Tableau13[[SIRET]:[Statut de la mise en relation]],6,FALSE))</f>
        <v>Aide proposée</v>
      </c>
      <c r="AG494" s="88"/>
      <c r="AH494" s="40"/>
      <c r="AI494" s="40"/>
      <c r="AJ494" s="40"/>
      <c r="AK494" s="76"/>
      <c r="AL494" s="76"/>
      <c r="AM494" s="40"/>
    </row>
    <row r="495" spans="1:39" ht="16.5" customHeight="1">
      <c r="A495" s="79">
        <v>45280</v>
      </c>
      <c r="B495" s="78" t="s">
        <v>3043</v>
      </c>
      <c r="C495" s="78" t="s">
        <v>3044</v>
      </c>
      <c r="D495" s="78" t="s">
        <v>1214</v>
      </c>
      <c r="E495" s="80">
        <v>89231694400016</v>
      </c>
      <c r="F495" s="40" t="str">
        <f>MID(J495,12+FIND("nomination",J495,1),FIND("/",J495,FIND("nomination",J495,1))-12-FIND("nomination",J495,1))</f>
        <v xml:space="preserve">PACKGY </v>
      </c>
      <c r="G495" s="84" t="s">
        <v>3045</v>
      </c>
      <c r="H495" s="82">
        <v>624102264</v>
      </c>
      <c r="I495" s="78" t="s">
        <v>1801</v>
      </c>
      <c r="J495" s="78" t="s">
        <v>3046</v>
      </c>
      <c r="K495" s="33" t="s">
        <v>114</v>
      </c>
      <c r="L495" s="33"/>
      <c r="M495" s="75" t="s">
        <v>1132</v>
      </c>
      <c r="N495" s="42" t="str">
        <f>MID(J495,12,8)</f>
        <v xml:space="preserve">precise </v>
      </c>
      <c r="O495" s="62" t="str">
        <f>IF(ISERROR(MID(J495,24+FIND("impact environnemental:",J495,1),3)),"",MID(J495,24+FIND("impact environnemental:",J495,1),3))</f>
        <v>non</v>
      </c>
      <c r="P495" s="62" t="str">
        <f>IF(ISERROR(MID(J495,25+FIND("performance énergétique:",J495,1),3)),"",MID(J495,25+FIND("performance énergétique:",J495,1),3))</f>
        <v>non</v>
      </c>
      <c r="Q495" s="62" t="str">
        <f>IF(ISERROR(MID(J495,20+FIND("consommation d'eau:",J495,1),3)),"",MID(J495,20+FIND("consommation d'eau:",J495,1),3))</f>
        <v>non</v>
      </c>
      <c r="R495" s="62" t="str">
        <f>IF(ISERROR(MID(J495,22+FIND("rénover mon bâtiment:",J495,1),3)),"",MID(J495,22+FIND("rénover mon bâtiment:",J495,1),3))</f>
        <v>non</v>
      </c>
      <c r="S495" s="62" t="str">
        <f>IF(ISERROR(MID(J495,21+FIND("la mobilité durable:",J495,1),3)),"",MID(J495,21+FIND("la mobilité durable:",J495,1),3))</f>
        <v>oui</v>
      </c>
      <c r="T495" s="62" t="str">
        <f>IF(ISERROR(MID(J495,21+FIND("gestion des déchets:",J495,1),3)),"",MID(J495,21+FIND("gestion des déchets:",J495,1),3))</f>
        <v>non</v>
      </c>
      <c r="U495" s="62" t="str">
        <f>IF(ISERROR(MID(J495,17+FIND("l'écoconception:",J495,1),3)),"",MID(J495,17+FIND("l'écoconception:",J495,1),3))</f>
        <v>non</v>
      </c>
      <c r="V495" s="62" t="str">
        <f>IF(ISERROR(MID(J495,20+FIND("former ou recruter:",J495,1),3)),"",MID(J495,20+FIND("former ou recruter:",J495,1),3))</f>
        <v>non</v>
      </c>
      <c r="W495" s="93"/>
      <c r="X495" s="75"/>
      <c r="Y495" s="75"/>
      <c r="Z495" s="75"/>
      <c r="AA495" s="75"/>
      <c r="AB495" s="75"/>
      <c r="AC495" s="40"/>
      <c r="AD495" s="72" t="s">
        <v>1133</v>
      </c>
      <c r="AE495" s="90" t="s">
        <v>73</v>
      </c>
      <c r="AF495" s="88" t="str">
        <f>IF(ISNA(VLOOKUP(E495,Tableau13[[SIRET]:[Statut de la mise en relation]],6,FALSE)),"",VLOOKUP(E495,Tableau13[[SIRET]:[Statut de la mise en relation]],6,FALSE))</f>
        <v/>
      </c>
      <c r="AG495" s="90"/>
      <c r="AH495" s="40"/>
      <c r="AI495" s="40"/>
      <c r="AJ495" s="40"/>
      <c r="AK495" s="76"/>
      <c r="AL495" s="76"/>
      <c r="AM495" s="40"/>
    </row>
    <row r="496" spans="1:39" ht="16.5" customHeight="1">
      <c r="A496" s="79">
        <v>45280</v>
      </c>
      <c r="B496" s="78" t="s">
        <v>3047</v>
      </c>
      <c r="C496" s="78" t="s">
        <v>3048</v>
      </c>
      <c r="D496" s="78" t="s">
        <v>3049</v>
      </c>
      <c r="E496" s="80"/>
      <c r="F496" s="40" t="str">
        <f>MID(J496,12+FIND("nomination",J496,1),FIND("/",J496,FIND("nomination",J496,1))-12-FIND("nomination",J496,1))</f>
        <v/>
      </c>
      <c r="G496" s="84" t="s">
        <v>3050</v>
      </c>
      <c r="H496" s="82">
        <v>240215509</v>
      </c>
      <c r="I496" s="78" t="s">
        <v>741</v>
      </c>
      <c r="J496" s="78" t="s">
        <v>3051</v>
      </c>
      <c r="K496" s="33" t="s">
        <v>114</v>
      </c>
      <c r="L496" s="33"/>
      <c r="M496" s="75" t="s">
        <v>1132</v>
      </c>
      <c r="N496" s="42" t="str">
        <f>MID(J496,12,8)</f>
        <v xml:space="preserve">precise </v>
      </c>
      <c r="O496" s="62" t="str">
        <f>IF(ISERROR(MID(J496,24+FIND("impact environnemental:",J496,1),3)),"",MID(J496,24+FIND("impact environnemental:",J496,1),3))</f>
        <v>non</v>
      </c>
      <c r="P496" s="62" t="str">
        <f>IF(ISERROR(MID(J496,25+FIND("performance énergétique:",J496,1),3)),"",MID(J496,25+FIND("performance énergétique:",J496,1),3))</f>
        <v>oui</v>
      </c>
      <c r="Q496" s="62" t="str">
        <f>IF(ISERROR(MID(J496,20+FIND("consommation d'eau:",J496,1),3)),"",MID(J496,20+FIND("consommation d'eau:",J496,1),3))</f>
        <v>non</v>
      </c>
      <c r="R496" s="62" t="str">
        <f>IF(ISERROR(MID(J496,22+FIND("rénover mon bâtiment:",J496,1),3)),"",MID(J496,22+FIND("rénover mon bâtiment:",J496,1),3))</f>
        <v>non</v>
      </c>
      <c r="S496" s="62" t="str">
        <f>IF(ISERROR(MID(J496,21+FIND("la mobilité durable:",J496,1),3)),"",MID(J496,21+FIND("la mobilité durable:",J496,1),3))</f>
        <v>non</v>
      </c>
      <c r="T496" s="62" t="str">
        <f>IF(ISERROR(MID(J496,21+FIND("gestion des déchets:",J496,1),3)),"",MID(J496,21+FIND("gestion des déchets:",J496,1),3))</f>
        <v>non</v>
      </c>
      <c r="U496" s="62" t="str">
        <f>IF(ISERROR(MID(J496,17+FIND("l'écoconception:",J496,1),3)),"",MID(J496,17+FIND("l'écoconception:",J496,1),3))</f>
        <v>non</v>
      </c>
      <c r="V496" s="62" t="str">
        <f>IF(ISERROR(MID(J496,20+FIND("former ou recruter:",J496,1),3)),"",MID(J496,20+FIND("former ou recruter:",J496,1),3))</f>
        <v>non</v>
      </c>
      <c r="W496" s="93"/>
      <c r="X496" s="75"/>
      <c r="Y496" s="75"/>
      <c r="Z496" s="75"/>
      <c r="AA496" s="75"/>
      <c r="AB496" s="75"/>
      <c r="AC496" s="40"/>
      <c r="AD496" s="72" t="s">
        <v>1133</v>
      </c>
      <c r="AE496" s="90" t="s">
        <v>73</v>
      </c>
      <c r="AF496" s="88" t="str">
        <f>IF(ISNA(VLOOKUP(E496,Tableau13[[SIRET]:[Statut de la mise en relation]],6,FALSE)),"",VLOOKUP(E496,Tableau13[[SIRET]:[Statut de la mise en relation]],6,FALSE))</f>
        <v/>
      </c>
      <c r="AG496" s="90"/>
      <c r="AH496" s="40"/>
      <c r="AI496" s="40"/>
      <c r="AJ496" s="40"/>
      <c r="AK496" s="76"/>
      <c r="AL496" s="76"/>
      <c r="AM496" s="40"/>
    </row>
    <row r="497" spans="1:39" ht="16.5" customHeight="1">
      <c r="A497" s="79">
        <v>45280</v>
      </c>
      <c r="B497" s="78" t="s">
        <v>3052</v>
      </c>
      <c r="C497" s="78" t="s">
        <v>3053</v>
      </c>
      <c r="D497" s="78" t="s">
        <v>1760</v>
      </c>
      <c r="E497" s="80">
        <v>38245262100032</v>
      </c>
      <c r="F497" s="40" t="s">
        <v>3054</v>
      </c>
      <c r="G497" s="84" t="s">
        <v>3055</v>
      </c>
      <c r="H497" s="82">
        <v>468314925</v>
      </c>
      <c r="I497" s="78" t="s">
        <v>1217</v>
      </c>
      <c r="J497" s="78" t="s">
        <v>3056</v>
      </c>
      <c r="K497" s="33" t="s">
        <v>135</v>
      </c>
      <c r="L497" s="33"/>
      <c r="M497" s="75" t="s">
        <v>878</v>
      </c>
      <c r="N497" s="42" t="str">
        <f>MID(J497,12,8)</f>
        <v xml:space="preserve">precise </v>
      </c>
      <c r="O497" s="62" t="str">
        <f>IF(ISERROR(MID(J497,24+FIND("impact environnemental:",J497,1),3)),"",MID(J497,24+FIND("impact environnemental:",J497,1),3))</f>
        <v>non</v>
      </c>
      <c r="P497" s="62" t="str">
        <f>IF(ISERROR(MID(J497,25+FIND("performance énergétique:",J497,1),3)),"",MID(J497,25+FIND("performance énergétique:",J497,1),3))</f>
        <v>non</v>
      </c>
      <c r="Q497" s="62" t="str">
        <f>IF(ISERROR(MID(J497,20+FIND("consommation d'eau:",J497,1),3)),"",MID(J497,20+FIND("consommation d'eau:",J497,1),3))</f>
        <v>non</v>
      </c>
      <c r="R497" s="62" t="str">
        <f>IF(ISERROR(MID(J497,22+FIND("rénover mon bâtiment:",J497,1),3)),"",MID(J497,22+FIND("rénover mon bâtiment:",J497,1),3))</f>
        <v>oui</v>
      </c>
      <c r="S497" s="62" t="str">
        <f>IF(ISERROR(MID(J497,21+FIND("la mobilité durable:",J497,1),3)),"",MID(J497,21+FIND("la mobilité durable:",J497,1),3))</f>
        <v>non</v>
      </c>
      <c r="T497" s="62" t="str">
        <f>IF(ISERROR(MID(J497,21+FIND("gestion des déchets:",J497,1),3)),"",MID(J497,21+FIND("gestion des déchets:",J497,1),3))</f>
        <v>non</v>
      </c>
      <c r="U497" s="62" t="str">
        <f>IF(ISERROR(MID(J497,17+FIND("l'écoconception:",J497,1),3)),"",MID(J497,17+FIND("l'écoconception:",J497,1),3))</f>
        <v>non</v>
      </c>
      <c r="V497" s="62" t="str">
        <f>IF(ISERROR(MID(J497,20+FIND("former ou recruter:",J497,1),3)),"",MID(J497,20+FIND("former ou recruter:",J497,1),3))</f>
        <v>non</v>
      </c>
      <c r="W497" s="63"/>
      <c r="X497" s="75"/>
      <c r="Y497" s="75"/>
      <c r="Z497" s="75"/>
      <c r="AA497" s="75"/>
      <c r="AB497" s="75"/>
      <c r="AC497" s="77">
        <v>45295</v>
      </c>
      <c r="AD497" s="66" t="s">
        <v>764</v>
      </c>
      <c r="AE497" s="90" t="s">
        <v>73</v>
      </c>
      <c r="AF497" s="88" t="str">
        <f>IF(ISNA(VLOOKUP(E497,Tableau13[[SIRET]:[Statut de la mise en relation]],6,FALSE)),"",VLOOKUP(E497,Tableau13[[SIRET]:[Statut de la mise en relation]],6,FALSE))</f>
        <v/>
      </c>
      <c r="AG497" s="88"/>
      <c r="AH497" s="40"/>
      <c r="AI497" s="40"/>
      <c r="AJ497" s="40"/>
      <c r="AK497" s="76"/>
      <c r="AL497" s="76"/>
      <c r="AM497" s="40"/>
    </row>
    <row r="498" spans="1:39" ht="16.5" customHeight="1">
      <c r="A498" s="79">
        <v>45280</v>
      </c>
      <c r="B498" s="78" t="s">
        <v>3057</v>
      </c>
      <c r="C498" s="78" t="s">
        <v>3058</v>
      </c>
      <c r="D498" s="78" t="s">
        <v>1431</v>
      </c>
      <c r="E498" s="80">
        <v>78732041500021</v>
      </c>
      <c r="F498" s="40" t="s">
        <v>3059</v>
      </c>
      <c r="G498" s="81" t="s">
        <v>3060</v>
      </c>
      <c r="H498" s="82">
        <v>683279077</v>
      </c>
      <c r="I498" s="78" t="s">
        <v>659</v>
      </c>
      <c r="J498" s="78" t="s">
        <v>3061</v>
      </c>
      <c r="K498" s="33" t="s">
        <v>433</v>
      </c>
      <c r="L498" s="33"/>
      <c r="M498" s="75" t="s">
        <v>701</v>
      </c>
      <c r="N498" s="42" t="str">
        <f>MID(J498,12,8)</f>
        <v xml:space="preserve">precise </v>
      </c>
      <c r="O498" s="62" t="str">
        <f>IF(ISERROR(MID(J498,24+FIND("impact environnemental:",J498,1),3)),"",MID(J498,24+FIND("impact environnemental:",J498,1),3))</f>
        <v>non</v>
      </c>
      <c r="P498" s="62" t="str">
        <f>IF(ISERROR(MID(J498,25+FIND("performance énergétique:",J498,1),3)),"",MID(J498,25+FIND("performance énergétique:",J498,1),3))</f>
        <v>oui</v>
      </c>
      <c r="Q498" s="62" t="str">
        <f>IF(ISERROR(MID(J498,20+FIND("consommation d'eau:",J498,1),3)),"",MID(J498,20+FIND("consommation d'eau:",J498,1),3))</f>
        <v>non</v>
      </c>
      <c r="R498" s="62" t="str">
        <f>IF(ISERROR(MID(J498,22+FIND("rénover mon bâtiment:",J498,1),3)),"",MID(J498,22+FIND("rénover mon bâtiment:",J498,1),3))</f>
        <v>non</v>
      </c>
      <c r="S498" s="62" t="str">
        <f>IF(ISERROR(MID(J498,21+FIND("la mobilité durable:",J498,1),3)),"",MID(J498,21+FIND("la mobilité durable:",J498,1),3))</f>
        <v>non</v>
      </c>
      <c r="T498" s="62" t="str">
        <f>IF(ISERROR(MID(J498,21+FIND("gestion des déchets:",J498,1),3)),"",MID(J498,21+FIND("gestion des déchets:",J498,1),3))</f>
        <v>non</v>
      </c>
      <c r="U498" s="62" t="str">
        <f>IF(ISERROR(MID(J498,17+FIND("l'écoconception:",J498,1),3)),"",MID(J498,17+FIND("l'écoconception:",J498,1),3))</f>
        <v>non</v>
      </c>
      <c r="V498" s="62" t="str">
        <f>IF(ISERROR(MID(J498,20+FIND("former ou recruter:",J498,1),3)),"",MID(J498,20+FIND("former ou recruter:",J498,1),3))</f>
        <v>non</v>
      </c>
      <c r="W498" s="63"/>
      <c r="X498" s="75"/>
      <c r="Y498" s="75"/>
      <c r="Z498" s="75" t="s">
        <v>1491</v>
      </c>
      <c r="AA498" s="75"/>
      <c r="AB498" s="75"/>
      <c r="AC498" s="77">
        <v>45288</v>
      </c>
      <c r="AD498" s="72" t="s">
        <v>1001</v>
      </c>
      <c r="AE498" s="90" t="s">
        <v>73</v>
      </c>
      <c r="AF498" s="88" t="str">
        <f>IF(ISNA(VLOOKUP(E498,Tableau13[[SIRET]:[Statut de la mise en relation]],6,FALSE)),"",VLOOKUP(E498,Tableau13[[SIRET]:[Statut de la mise en relation]],6,FALSE))</f>
        <v/>
      </c>
      <c r="AG498" s="88"/>
      <c r="AH498" s="40"/>
      <c r="AI498" s="40"/>
      <c r="AJ498" s="40"/>
      <c r="AK498" s="76"/>
      <c r="AL498" s="76"/>
      <c r="AM498" s="40"/>
    </row>
    <row r="499" spans="1:39" ht="16.5" customHeight="1">
      <c r="A499" s="79">
        <v>45280</v>
      </c>
      <c r="B499" s="78" t="s">
        <v>3062</v>
      </c>
      <c r="C499" s="78" t="s">
        <v>3063</v>
      </c>
      <c r="D499" s="78" t="s">
        <v>3064</v>
      </c>
      <c r="E499" s="80">
        <v>40788959100019</v>
      </c>
      <c r="F499" s="40" t="str">
        <f>MID(J499,12+FIND("nomination",J499,1),FIND("/",J499,FIND("nomination",J499,1))-12-FIND("nomination",J499,1))</f>
        <v xml:space="preserve">SA DOMAINE LES PRAIRIES DE LA MER </v>
      </c>
      <c r="G499" s="84" t="s">
        <v>3065</v>
      </c>
      <c r="H499" s="82">
        <v>252569500</v>
      </c>
      <c r="I499" s="78" t="s">
        <v>2108</v>
      </c>
      <c r="J499" s="78" t="s">
        <v>3066</v>
      </c>
      <c r="K499" s="33" t="s">
        <v>114</v>
      </c>
      <c r="L499" s="33"/>
      <c r="M499" s="75" t="s">
        <v>1132</v>
      </c>
      <c r="N499" s="42" t="str">
        <f>MID(J499,12,8)</f>
        <v xml:space="preserve">precise </v>
      </c>
      <c r="O499" s="62" t="str">
        <f>IF(ISERROR(MID(J499,24+FIND("impact environnemental:",J499,1),3)),"",MID(J499,24+FIND("impact environnemental:",J499,1),3))</f>
        <v>non</v>
      </c>
      <c r="P499" s="62" t="str">
        <f>IF(ISERROR(MID(J499,25+FIND("performance énergétique:",J499,1),3)),"",MID(J499,25+FIND("performance énergétique:",J499,1),3))</f>
        <v>oui</v>
      </c>
      <c r="Q499" s="62" t="str">
        <f>IF(ISERROR(MID(J499,20+FIND("consommation d'eau:",J499,1),3)),"",MID(J499,20+FIND("consommation d'eau:",J499,1),3))</f>
        <v>non</v>
      </c>
      <c r="R499" s="62" t="str">
        <f>IF(ISERROR(MID(J499,22+FIND("rénover mon bâtiment:",J499,1),3)),"",MID(J499,22+FIND("rénover mon bâtiment:",J499,1),3))</f>
        <v>non</v>
      </c>
      <c r="S499" s="62" t="str">
        <f>IF(ISERROR(MID(J499,21+FIND("la mobilité durable:",J499,1),3)),"",MID(J499,21+FIND("la mobilité durable:",J499,1),3))</f>
        <v>non</v>
      </c>
      <c r="T499" s="62" t="str">
        <f>IF(ISERROR(MID(J499,21+FIND("gestion des déchets:",J499,1),3)),"",MID(J499,21+FIND("gestion des déchets:",J499,1),3))</f>
        <v>non</v>
      </c>
      <c r="U499" s="62" t="str">
        <f>IF(ISERROR(MID(J499,17+FIND("l'écoconception:",J499,1),3)),"",MID(J499,17+FIND("l'écoconception:",J499,1),3))</f>
        <v>non</v>
      </c>
      <c r="V499" s="62" t="str">
        <f>IF(ISERROR(MID(J499,20+FIND("former ou recruter:",J499,1),3)),"",MID(J499,20+FIND("former ou recruter:",J499,1),3))</f>
        <v>non</v>
      </c>
      <c r="W499" s="93"/>
      <c r="X499" s="75"/>
      <c r="Y499" s="75"/>
      <c r="Z499" s="75"/>
      <c r="AA499" s="75"/>
      <c r="AB499" s="75"/>
      <c r="AC499" s="40"/>
      <c r="AD499" s="72" t="s">
        <v>1133</v>
      </c>
      <c r="AE499" s="90" t="s">
        <v>73</v>
      </c>
      <c r="AF499" s="88" t="str">
        <f>IF(ISNA(VLOOKUP(E499,Tableau13[[SIRET]:[Statut de la mise en relation]],6,FALSE)),"",VLOOKUP(E499,Tableau13[[SIRET]:[Statut de la mise en relation]],6,FALSE))</f>
        <v/>
      </c>
      <c r="AG499" s="90"/>
      <c r="AH499" s="40"/>
      <c r="AI499" s="40"/>
      <c r="AJ499" s="40"/>
      <c r="AK499" s="76"/>
      <c r="AL499" s="76"/>
      <c r="AM499" s="40"/>
    </row>
    <row r="500" spans="1:39" ht="16.5" customHeight="1">
      <c r="A500" s="79">
        <v>45281</v>
      </c>
      <c r="B500" s="78" t="s">
        <v>3067</v>
      </c>
      <c r="C500" s="78" t="s">
        <v>3068</v>
      </c>
      <c r="D500" s="78" t="s">
        <v>1198</v>
      </c>
      <c r="E500" s="80"/>
      <c r="F500" s="40"/>
      <c r="G500" s="81" t="s">
        <v>3069</v>
      </c>
      <c r="H500" s="82">
        <v>750670599</v>
      </c>
      <c r="I500" s="78" t="s">
        <v>552</v>
      </c>
      <c r="J500" s="78"/>
      <c r="K500" s="33" t="s">
        <v>433</v>
      </c>
      <c r="L500" s="33"/>
      <c r="M500" s="75" t="s">
        <v>701</v>
      </c>
      <c r="N500" s="42" t="str">
        <f>MID(J500,12,8)</f>
        <v/>
      </c>
      <c r="O500" s="62" t="str">
        <f>IF(ISERROR(MID(J500,24+FIND("impact environnemental:",J500,1),3)),"",MID(J500,24+FIND("impact environnemental:",J500,1),3))</f>
        <v/>
      </c>
      <c r="P500" s="62" t="str">
        <f>IF(ISERROR(MID(J500,25+FIND("performance énergétique:",J500,1),3)),"",MID(J500,25+FIND("performance énergétique:",J500,1),3))</f>
        <v/>
      </c>
      <c r="Q500" s="62" t="str">
        <f>IF(ISERROR(MID(J500,20+FIND("consommation d'eau:",J500,1),3)),"",MID(J500,20+FIND("consommation d'eau:",J500,1),3))</f>
        <v/>
      </c>
      <c r="R500" s="62" t="str">
        <f>IF(ISERROR(MID(J500,22+FIND("rénover mon bâtiment:",J500,1),3)),"",MID(J500,22+FIND("rénover mon bâtiment:",J500,1),3))</f>
        <v/>
      </c>
      <c r="S500" s="62" t="str">
        <f>IF(ISERROR(MID(J500,21+FIND("la mobilité durable:",J500,1),3)),"",MID(J500,21+FIND("la mobilité durable:",J500,1),3))</f>
        <v/>
      </c>
      <c r="T500" s="62" t="str">
        <f>IF(ISERROR(MID(J500,21+FIND("gestion des déchets:",J500,1),3)),"",MID(J500,21+FIND("gestion des déchets:",J500,1),3))</f>
        <v/>
      </c>
      <c r="U500" s="62" t="str">
        <f>IF(ISERROR(MID(J500,17+FIND("l'écoconception:",J500,1),3)),"",MID(J500,17+FIND("l'écoconception:",J500,1),3))</f>
        <v/>
      </c>
      <c r="V500" s="62" t="str">
        <f>IF(ISERROR(MID(J500,20+FIND("former ou recruter:",J500,1),3)),"",MID(J500,20+FIND("former ou recruter:",J500,1),3))</f>
        <v/>
      </c>
      <c r="W500" s="63"/>
      <c r="X500" s="75"/>
      <c r="Y500" s="75"/>
      <c r="Z500" s="75" t="s">
        <v>1491</v>
      </c>
      <c r="AA500" s="75"/>
      <c r="AB500" s="75"/>
      <c r="AC500" s="77">
        <v>45288</v>
      </c>
      <c r="AD500" s="83" t="s">
        <v>2627</v>
      </c>
      <c r="AE500" s="90" t="s">
        <v>73</v>
      </c>
      <c r="AF500" s="88" t="str">
        <f>IF(ISNA(VLOOKUP(E500,Tableau13[[SIRET]:[Statut de la mise en relation]],6,FALSE)),"",VLOOKUP(E500,Tableau13[[SIRET]:[Statut de la mise en relation]],6,FALSE))</f>
        <v/>
      </c>
      <c r="AG500" s="90"/>
      <c r="AH500" s="40"/>
      <c r="AI500" s="40"/>
      <c r="AJ500" s="40"/>
      <c r="AK500" s="76"/>
      <c r="AL500" s="76"/>
      <c r="AM500" s="40"/>
    </row>
    <row r="501" spans="1:39" ht="16.5" customHeight="1">
      <c r="A501" s="79">
        <v>45281</v>
      </c>
      <c r="B501" s="78" t="s">
        <v>3070</v>
      </c>
      <c r="C501" s="78" t="s">
        <v>2402</v>
      </c>
      <c r="D501" s="78" t="s">
        <v>3071</v>
      </c>
      <c r="E501" s="80">
        <v>79284539800017</v>
      </c>
      <c r="F501" s="40" t="s">
        <v>3072</v>
      </c>
      <c r="G501" s="81" t="s">
        <v>3073</v>
      </c>
      <c r="H501" s="82">
        <v>617834821</v>
      </c>
      <c r="I501" s="78" t="s">
        <v>431</v>
      </c>
      <c r="J501" s="78" t="s">
        <v>3074</v>
      </c>
      <c r="K501" s="33" t="s">
        <v>433</v>
      </c>
      <c r="L501" s="33"/>
      <c r="M501" s="75" t="s">
        <v>701</v>
      </c>
      <c r="N501" s="42" t="str">
        <f>MID(J501,12,8)</f>
        <v xml:space="preserve">precise </v>
      </c>
      <c r="O501" s="62" t="str">
        <f>IF(ISERROR(MID(J501,24+FIND("impact environnemental:",J501,1),3)),"",MID(J501,24+FIND("impact environnemental:",J501,1),3))</f>
        <v>non</v>
      </c>
      <c r="P501" s="62" t="str">
        <f>IF(ISERROR(MID(J501,25+FIND("performance énergétique:",J501,1),3)),"",MID(J501,25+FIND("performance énergétique:",J501,1),3))</f>
        <v>oui</v>
      </c>
      <c r="Q501" s="62" t="str">
        <f>IF(ISERROR(MID(J501,20+FIND("consommation d'eau:",J501,1),3)),"",MID(J501,20+FIND("consommation d'eau:",J501,1),3))</f>
        <v>non</v>
      </c>
      <c r="R501" s="62" t="str">
        <f>IF(ISERROR(MID(J501,22+FIND("rénover mon bâtiment:",J501,1),3)),"",MID(J501,22+FIND("rénover mon bâtiment:",J501,1),3))</f>
        <v>non</v>
      </c>
      <c r="S501" s="62" t="str">
        <f>IF(ISERROR(MID(J501,21+FIND("la mobilité durable:",J501,1),3)),"",MID(J501,21+FIND("la mobilité durable:",J501,1),3))</f>
        <v>non</v>
      </c>
      <c r="T501" s="62" t="str">
        <f>IF(ISERROR(MID(J501,21+FIND("gestion des déchets:",J501,1),3)),"",MID(J501,21+FIND("gestion des déchets:",J501,1),3))</f>
        <v>non</v>
      </c>
      <c r="U501" s="62" t="str">
        <f>IF(ISERROR(MID(J501,17+FIND("l'écoconception:",J501,1),3)),"",MID(J501,17+FIND("l'écoconception:",J501,1),3))</f>
        <v>non</v>
      </c>
      <c r="V501" s="62" t="str">
        <f>IF(ISERROR(MID(J501,20+FIND("former ou recruter:",J501,1),3)),"",MID(J501,20+FIND("former ou recruter:",J501,1),3))</f>
        <v>non</v>
      </c>
      <c r="W501" s="63"/>
      <c r="X501" s="75"/>
      <c r="Y501" s="75"/>
      <c r="Z501" s="75"/>
      <c r="AA501" s="75"/>
      <c r="AB501" s="75"/>
      <c r="AC501" s="77">
        <v>45306</v>
      </c>
      <c r="AD501" s="83" t="s">
        <v>2983</v>
      </c>
      <c r="AE501" s="90" t="s">
        <v>73</v>
      </c>
      <c r="AF501" s="88" t="str">
        <f>IF(ISNA(VLOOKUP(E501,Tableau13[[SIRET]:[Statut de la mise en relation]],6,FALSE)),"",VLOOKUP(E501,Tableau13[[SIRET]:[Statut de la mise en relation]],6,FALSE))</f>
        <v/>
      </c>
      <c r="AG501" s="90"/>
      <c r="AH501" s="40"/>
      <c r="AI501" s="40"/>
      <c r="AJ501" s="40"/>
      <c r="AK501" s="76"/>
      <c r="AL501" s="76"/>
      <c r="AM501" s="40"/>
    </row>
    <row r="502" spans="1:39" ht="16.5" customHeight="1">
      <c r="A502" s="79">
        <v>45281</v>
      </c>
      <c r="B502" s="78" t="s">
        <v>3075</v>
      </c>
      <c r="C502" s="78" t="s">
        <v>3076</v>
      </c>
      <c r="D502" s="78" t="s">
        <v>2398</v>
      </c>
      <c r="E502" s="80">
        <v>82191364700029</v>
      </c>
      <c r="F502" s="40" t="s">
        <v>3077</v>
      </c>
      <c r="G502" s="81" t="s">
        <v>3078</v>
      </c>
      <c r="H502" s="82">
        <v>645226961</v>
      </c>
      <c r="I502" s="78" t="s">
        <v>1732</v>
      </c>
      <c r="J502" s="78" t="s">
        <v>3079</v>
      </c>
      <c r="K502" s="33" t="s">
        <v>91</v>
      </c>
      <c r="L502" s="33"/>
      <c r="M502" s="75" t="s">
        <v>701</v>
      </c>
      <c r="N502" s="42" t="str">
        <f>MID(J502,12,8)</f>
        <v xml:space="preserve">unknown </v>
      </c>
      <c r="O502" s="62" t="str">
        <f>IF(ISERROR(MID(J502,24+FIND("impact environnemental:",J502,1),3)),"",MID(J502,24+FIND("impact environnemental:",J502,1),3))</f>
        <v>oui</v>
      </c>
      <c r="P502" s="62" t="str">
        <f>IF(ISERROR(MID(J502,25+FIND("performance énergétique:",J502,1),3)),"",MID(J502,25+FIND("performance énergétique:",J502,1),3))</f>
        <v>oui</v>
      </c>
      <c r="Q502" s="62" t="str">
        <f>IF(ISERROR(MID(J502,20+FIND("consommation d'eau:",J502,1),3)),"",MID(J502,20+FIND("consommation d'eau:",J502,1),3))</f>
        <v>non</v>
      </c>
      <c r="R502" s="62" t="str">
        <f>IF(ISERROR(MID(J502,22+FIND("rénover mon bâtiment:",J502,1),3)),"",MID(J502,22+FIND("rénover mon bâtiment:",J502,1),3))</f>
        <v/>
      </c>
      <c r="S502" s="62" t="str">
        <f>IF(ISERROR(MID(J502,21+FIND("la mobilité durable:",J502,1),3)),"",MID(J502,21+FIND("la mobilité durable:",J502,1),3))</f>
        <v/>
      </c>
      <c r="T502" s="62" t="str">
        <f>IF(ISERROR(MID(J502,21+FIND("gestion des déchets:",J502,1),3)),"",MID(J502,21+FIND("gestion des déchets:",J502,1),3))</f>
        <v>oui</v>
      </c>
      <c r="U502" s="62" t="str">
        <f>IF(ISERROR(MID(J502,17+FIND("l'écoconception:",J502,1),3)),"",MID(J502,17+FIND("l'écoconception:",J502,1),3))</f>
        <v>oui</v>
      </c>
      <c r="V502" s="62" t="str">
        <f>IF(ISERROR(MID(J502,20+FIND("former ou recruter:",J502,1),3)),"",MID(J502,20+FIND("former ou recruter:",J502,1),3))</f>
        <v/>
      </c>
      <c r="W502" s="63"/>
      <c r="X502" s="75"/>
      <c r="Y502" s="75"/>
      <c r="Z502" s="75" t="s">
        <v>1491</v>
      </c>
      <c r="AA502" s="75"/>
      <c r="AB502" s="75"/>
      <c r="AC502" s="77">
        <v>45288</v>
      </c>
      <c r="AD502" s="72" t="s">
        <v>1001</v>
      </c>
      <c r="AE502" s="90" t="s">
        <v>73</v>
      </c>
      <c r="AF502" s="88" t="str">
        <f>IF(ISNA(VLOOKUP(E502,Tableau13[[SIRET]:[Statut de la mise en relation]],6,FALSE)),"",VLOOKUP(E502,Tableau13[[SIRET]:[Statut de la mise en relation]],6,FALSE))</f>
        <v/>
      </c>
      <c r="AG502" s="88"/>
      <c r="AH502" s="40"/>
      <c r="AI502" s="40"/>
      <c r="AJ502" s="40"/>
      <c r="AK502" s="76"/>
      <c r="AL502" s="76"/>
      <c r="AM502" s="40"/>
    </row>
    <row r="503" spans="1:39" ht="16.5" customHeight="1">
      <c r="A503" s="79">
        <v>45281</v>
      </c>
      <c r="B503" s="78" t="s">
        <v>3080</v>
      </c>
      <c r="C503" s="78" t="s">
        <v>3081</v>
      </c>
      <c r="D503" s="78" t="s">
        <v>3082</v>
      </c>
      <c r="E503" s="80">
        <v>56202538700019</v>
      </c>
      <c r="F503" s="40" t="str">
        <f>MID(J503,12+FIND("nomination",J503,1),FIND("/",J503,FIND("nomination",J503,1))-12-FIND("nomination",J503,1))</f>
        <v xml:space="preserve">ROMA HOTEL </v>
      </c>
      <c r="G503" s="81" t="s">
        <v>3083</v>
      </c>
      <c r="H503" s="82">
        <v>673375975</v>
      </c>
      <c r="I503" s="78" t="s">
        <v>365</v>
      </c>
      <c r="J503" s="78" t="s">
        <v>3084</v>
      </c>
      <c r="K503" s="33" t="s">
        <v>114</v>
      </c>
      <c r="L503" s="33"/>
      <c r="M503" s="75" t="s">
        <v>1132</v>
      </c>
      <c r="N503" s="42" t="str">
        <f>MID(J503,12,8)</f>
        <v xml:space="preserve">unknown </v>
      </c>
      <c r="O503" s="62" t="str">
        <f>IF(ISERROR(MID(J503,24+FIND("impact environnemental:",J503,1),3)),"",MID(J503,24+FIND("impact environnemental:",J503,1),3))</f>
        <v>oui</v>
      </c>
      <c r="P503" s="62" t="str">
        <f>IF(ISERROR(MID(J503,25+FIND("performance énergétique:",J503,1),3)),"",MID(J503,25+FIND("performance énergétique:",J503,1),3))</f>
        <v>oui</v>
      </c>
      <c r="Q503" s="62" t="str">
        <f>IF(ISERROR(MID(J503,20+FIND("consommation d'eau:",J503,1),3)),"",MID(J503,20+FIND("consommation d'eau:",J503,1),3))</f>
        <v>oui</v>
      </c>
      <c r="R503" s="62" t="str">
        <f>IF(ISERROR(MID(J503,22+FIND("rénover mon bâtiment:",J503,1),3)),"",MID(J503,22+FIND("rénover mon bâtiment:",J503,1),3))</f>
        <v/>
      </c>
      <c r="S503" s="62" t="str">
        <f>IF(ISERROR(MID(J503,21+FIND("la mobilité durable:",J503,1),3)),"",MID(J503,21+FIND("la mobilité durable:",J503,1),3))</f>
        <v/>
      </c>
      <c r="T503" s="62" t="str">
        <f>IF(ISERROR(MID(J503,21+FIND("gestion des déchets:",J503,1),3)),"",MID(J503,21+FIND("gestion des déchets:",J503,1),3))</f>
        <v>oui</v>
      </c>
      <c r="U503" s="62" t="str">
        <f>IF(ISERROR(MID(J503,17+FIND("l'écoconception:",J503,1),3)),"",MID(J503,17+FIND("l'écoconception:",J503,1),3))</f>
        <v>oui</v>
      </c>
      <c r="V503" s="62" t="str">
        <f>IF(ISERROR(MID(J503,20+FIND("former ou recruter:",J503,1),3)),"",MID(J503,20+FIND("former ou recruter:",J503,1),3))</f>
        <v/>
      </c>
      <c r="W503" s="93"/>
      <c r="X503" s="75"/>
      <c r="Y503" s="75"/>
      <c r="Z503" s="75"/>
      <c r="AA503" s="75"/>
      <c r="AB503" s="75"/>
      <c r="AC503" s="40"/>
      <c r="AD503" s="72" t="s">
        <v>1133</v>
      </c>
      <c r="AE503" s="90" t="s">
        <v>73</v>
      </c>
      <c r="AF503" s="88" t="str">
        <f>IF(ISNA(VLOOKUP(E503,Tableau13[[SIRET]:[Statut de la mise en relation]],6,FALSE)),"",VLOOKUP(E503,Tableau13[[SIRET]:[Statut de la mise en relation]],6,FALSE))</f>
        <v/>
      </c>
      <c r="AG503" s="90"/>
      <c r="AH503" s="40"/>
      <c r="AI503" s="40"/>
      <c r="AJ503" s="40"/>
      <c r="AK503" s="76"/>
      <c r="AL503" s="76"/>
      <c r="AM503" s="40"/>
    </row>
    <row r="504" spans="1:39" ht="16.5" customHeight="1">
      <c r="A504" s="79">
        <v>45281</v>
      </c>
      <c r="B504" s="78" t="s">
        <v>3085</v>
      </c>
      <c r="C504" s="78" t="s">
        <v>3086</v>
      </c>
      <c r="D504" s="78" t="s">
        <v>1459</v>
      </c>
      <c r="E504" s="80">
        <v>45359295800012</v>
      </c>
      <c r="F504" s="40" t="str">
        <f>MID(J504,12+FIND("nomination",J504,1),FIND("/",J504,FIND("nomination",J504,1))-12-FIND("nomination",J504,1))</f>
        <v xml:space="preserve">null </v>
      </c>
      <c r="G504" s="81" t="s">
        <v>3087</v>
      </c>
      <c r="H504" s="82">
        <v>243668680</v>
      </c>
      <c r="I504" s="78" t="s">
        <v>365</v>
      </c>
      <c r="J504" s="78" t="s">
        <v>3088</v>
      </c>
      <c r="K504" s="33" t="s">
        <v>114</v>
      </c>
      <c r="L504" s="33"/>
      <c r="M504" s="75" t="s">
        <v>1132</v>
      </c>
      <c r="N504" s="42" t="str">
        <f>MID(J504,12,8)</f>
        <v xml:space="preserve">precise </v>
      </c>
      <c r="O504" s="62" t="str">
        <f>IF(ISERROR(MID(J504,24+FIND("impact environnemental:",J504,1),3)),"",MID(J504,24+FIND("impact environnemental:",J504,1),3))</f>
        <v>oui</v>
      </c>
      <c r="P504" s="62" t="str">
        <f>IF(ISERROR(MID(J504,25+FIND("performance énergétique:",J504,1),3)),"",MID(J504,25+FIND("performance énergétique:",J504,1),3))</f>
        <v>non</v>
      </c>
      <c r="Q504" s="62" t="str">
        <f>IF(ISERROR(MID(J504,20+FIND("consommation d'eau:",J504,1),3)),"",MID(J504,20+FIND("consommation d'eau:",J504,1),3))</f>
        <v>non</v>
      </c>
      <c r="R504" s="62" t="str">
        <f>IF(ISERROR(MID(J504,22+FIND("rénover mon bâtiment:",J504,1),3)),"",MID(J504,22+FIND("rénover mon bâtiment:",J504,1),3))</f>
        <v>non</v>
      </c>
      <c r="S504" s="62" t="str">
        <f>IF(ISERROR(MID(J504,21+FIND("la mobilité durable:",J504,1),3)),"",MID(J504,21+FIND("la mobilité durable:",J504,1),3))</f>
        <v>non</v>
      </c>
      <c r="T504" s="62" t="str">
        <f>IF(ISERROR(MID(J504,21+FIND("gestion des déchets:",J504,1),3)),"",MID(J504,21+FIND("gestion des déchets:",J504,1),3))</f>
        <v>non</v>
      </c>
      <c r="U504" s="62" t="str">
        <f>IF(ISERROR(MID(J504,17+FIND("l'écoconception:",J504,1),3)),"",MID(J504,17+FIND("l'écoconception:",J504,1),3))</f>
        <v>non</v>
      </c>
      <c r="V504" s="62" t="str">
        <f>IF(ISERROR(MID(J504,20+FIND("former ou recruter:",J504,1),3)),"",MID(J504,20+FIND("former ou recruter:",J504,1),3))</f>
        <v>non</v>
      </c>
      <c r="W504" s="93"/>
      <c r="X504" s="75"/>
      <c r="Y504" s="75"/>
      <c r="Z504" s="75"/>
      <c r="AA504" s="75"/>
      <c r="AB504" s="75"/>
      <c r="AC504" s="40"/>
      <c r="AD504" s="72" t="s">
        <v>1133</v>
      </c>
      <c r="AE504" s="90" t="s">
        <v>73</v>
      </c>
      <c r="AF504" s="88" t="str">
        <f>IF(ISNA(VLOOKUP(E504,Tableau13[[SIRET]:[Statut de la mise en relation]],6,FALSE)),"",VLOOKUP(E504,Tableau13[[SIRET]:[Statut de la mise en relation]],6,FALSE))</f>
        <v/>
      </c>
      <c r="AG504" s="90"/>
      <c r="AH504" s="40"/>
      <c r="AI504" s="40"/>
      <c r="AJ504" s="40"/>
      <c r="AK504" s="76"/>
      <c r="AL504" s="76"/>
      <c r="AM504" s="40"/>
    </row>
    <row r="505" spans="1:39" ht="16.5" customHeight="1">
      <c r="A505" s="79">
        <v>45281</v>
      </c>
      <c r="B505" s="78" t="s">
        <v>3089</v>
      </c>
      <c r="C505" s="78" t="s">
        <v>3090</v>
      </c>
      <c r="D505" s="78" t="s">
        <v>3091</v>
      </c>
      <c r="E505" s="80">
        <v>70420131800018</v>
      </c>
      <c r="F505" s="40" t="s">
        <v>3092</v>
      </c>
      <c r="G505" s="81" t="s">
        <v>3093</v>
      </c>
      <c r="H505" s="82">
        <v>623664797</v>
      </c>
      <c r="I505" s="78" t="s">
        <v>1877</v>
      </c>
      <c r="J505" s="78" t="s">
        <v>3094</v>
      </c>
      <c r="K505" s="33" t="s">
        <v>124</v>
      </c>
      <c r="L505" s="33"/>
      <c r="M505" s="75" t="s">
        <v>701</v>
      </c>
      <c r="N505" s="42" t="str">
        <f>MID(J505,12,8)</f>
        <v xml:space="preserve">unknown </v>
      </c>
      <c r="O505" s="62" t="str">
        <f>IF(ISERROR(MID(J505,24+FIND("impact environnemental:",J505,1),3)),"",MID(J505,24+FIND("impact environnemental:",J505,1),3))</f>
        <v>oui</v>
      </c>
      <c r="P505" s="62" t="str">
        <f>IF(ISERROR(MID(J505,25+FIND("performance énergétique:",J505,1),3)),"",MID(J505,25+FIND("performance énergétique:",J505,1),3))</f>
        <v>non</v>
      </c>
      <c r="Q505" s="62" t="str">
        <f>IF(ISERROR(MID(J505,20+FIND("consommation d'eau:",J505,1),3)),"",MID(J505,20+FIND("consommation d'eau:",J505,1),3))</f>
        <v>oui</v>
      </c>
      <c r="R505" s="62" t="str">
        <f>IF(ISERROR(MID(J505,22+FIND("rénover mon bâtiment:",J505,1),3)),"",MID(J505,22+FIND("rénover mon bâtiment:",J505,1),3))</f>
        <v/>
      </c>
      <c r="S505" s="62" t="str">
        <f>IF(ISERROR(MID(J505,21+FIND("la mobilité durable:",J505,1),3)),"",MID(J505,21+FIND("la mobilité durable:",J505,1),3))</f>
        <v/>
      </c>
      <c r="T505" s="62" t="str">
        <f>IF(ISERROR(MID(J505,21+FIND("gestion des déchets:",J505,1),3)),"",MID(J505,21+FIND("gestion des déchets:",J505,1),3))</f>
        <v>oui</v>
      </c>
      <c r="U505" s="62" t="str">
        <f>IF(ISERROR(MID(J505,17+FIND("l'écoconception:",J505,1),3)),"",MID(J505,17+FIND("l'écoconception:",J505,1),3))</f>
        <v>oui</v>
      </c>
      <c r="V505" s="62" t="str">
        <f>IF(ISERROR(MID(J505,20+FIND("former ou recruter:",J505,1),3)),"",MID(J505,20+FIND("former ou recruter:",J505,1),3))</f>
        <v/>
      </c>
      <c r="W505" s="63"/>
      <c r="X505" s="75"/>
      <c r="Y505" s="75"/>
      <c r="Z505" s="75" t="s">
        <v>1491</v>
      </c>
      <c r="AA505" s="75"/>
      <c r="AB505" s="75"/>
      <c r="AC505" s="77">
        <v>45288</v>
      </c>
      <c r="AD505" s="72" t="s">
        <v>1001</v>
      </c>
      <c r="AE505" s="90" t="s">
        <v>73</v>
      </c>
      <c r="AF505" s="88" t="str">
        <f>IF(ISNA(VLOOKUP(E505,Tableau13[[SIRET]:[Statut de la mise en relation]],6,FALSE)),"",VLOOKUP(E505,Tableau13[[SIRET]:[Statut de la mise en relation]],6,FALSE))</f>
        <v/>
      </c>
      <c r="AG505" s="88"/>
      <c r="AH505" s="40"/>
      <c r="AI505" s="40"/>
      <c r="AJ505" s="40"/>
      <c r="AK505" s="76"/>
      <c r="AL505" s="76"/>
      <c r="AM505" s="40"/>
    </row>
    <row r="506" spans="1:39" ht="16.5" customHeight="1">
      <c r="A506" s="79">
        <v>45281</v>
      </c>
      <c r="B506" s="78" t="s">
        <v>3095</v>
      </c>
      <c r="C506" s="78" t="s">
        <v>3096</v>
      </c>
      <c r="D506" s="78" t="s">
        <v>3097</v>
      </c>
      <c r="E506" s="80">
        <v>34900936500074</v>
      </c>
      <c r="F506" s="40" t="s">
        <v>3098</v>
      </c>
      <c r="G506" s="84" t="s">
        <v>3099</v>
      </c>
      <c r="H506" s="82">
        <v>546748036</v>
      </c>
      <c r="I506" s="78" t="s">
        <v>761</v>
      </c>
      <c r="J506" s="78" t="s">
        <v>3100</v>
      </c>
      <c r="K506" s="33" t="s">
        <v>135</v>
      </c>
      <c r="L506" s="33"/>
      <c r="M506" s="75" t="s">
        <v>878</v>
      </c>
      <c r="N506" s="42" t="str">
        <f>MID(J506,12,8)</f>
        <v xml:space="preserve">unknown </v>
      </c>
      <c r="O506" s="62" t="str">
        <f>IF(ISERROR(MID(J506,24+FIND("impact environnemental:",J506,1),3)),"",MID(J506,24+FIND("impact environnemental:",J506,1),3))</f>
        <v>oui</v>
      </c>
      <c r="P506" s="62" t="str">
        <f>IF(ISERROR(MID(J506,25+FIND("performance énergétique:",J506,1),3)),"",MID(J506,25+FIND("performance énergétique:",J506,1),3))</f>
        <v>oui</v>
      </c>
      <c r="Q506" s="62" t="str">
        <f>IF(ISERROR(MID(J506,20+FIND("consommation d'eau:",J506,1),3)),"",MID(J506,20+FIND("consommation d'eau:",J506,1),3))</f>
        <v>non</v>
      </c>
      <c r="R506" s="62" t="str">
        <f>IF(ISERROR(MID(J506,22+FIND("rénover mon bâtiment:",J506,1),3)),"",MID(J506,22+FIND("rénover mon bâtiment:",J506,1),3))</f>
        <v/>
      </c>
      <c r="S506" s="62" t="str">
        <f>IF(ISERROR(MID(J506,21+FIND("la mobilité durable:",J506,1),3)),"",MID(J506,21+FIND("la mobilité durable:",J506,1),3))</f>
        <v/>
      </c>
      <c r="T506" s="62" t="str">
        <f>IF(ISERROR(MID(J506,21+FIND("gestion des déchets:",J506,1),3)),"",MID(J506,21+FIND("gestion des déchets:",J506,1),3))</f>
        <v>oui</v>
      </c>
      <c r="U506" s="62" t="str">
        <f>IF(ISERROR(MID(J506,17+FIND("l'écoconception:",J506,1),3)),"",MID(J506,17+FIND("l'écoconception:",J506,1),3))</f>
        <v>oui</v>
      </c>
      <c r="V506" s="62" t="str">
        <f>IF(ISERROR(MID(J506,20+FIND("former ou recruter:",J506,1),3)),"",MID(J506,20+FIND("former ou recruter:",J506,1),3))</f>
        <v/>
      </c>
      <c r="W506" s="63"/>
      <c r="X506" s="75"/>
      <c r="Y506" s="75"/>
      <c r="Z506" s="75"/>
      <c r="AA506" s="75"/>
      <c r="AB506" s="75"/>
      <c r="AC506" s="77">
        <v>45295</v>
      </c>
      <c r="AD506" s="66" t="s">
        <v>764</v>
      </c>
      <c r="AE506" s="90" t="s">
        <v>73</v>
      </c>
      <c r="AF506" s="88" t="str">
        <f>IF(ISNA(VLOOKUP(E506,Tableau13[[SIRET]:[Statut de la mise en relation]],6,FALSE)),"",VLOOKUP(E506,Tableau13[[SIRET]:[Statut de la mise en relation]],6,FALSE))</f>
        <v/>
      </c>
      <c r="AG506" s="88"/>
      <c r="AH506" s="67"/>
      <c r="AI506" s="40"/>
      <c r="AJ506" s="40"/>
      <c r="AK506" s="76"/>
      <c r="AL506" s="76"/>
      <c r="AM506" s="40"/>
    </row>
    <row r="507" spans="1:39" ht="16.5" customHeight="1">
      <c r="A507" s="79">
        <v>45281</v>
      </c>
      <c r="B507" s="78" t="s">
        <v>3101</v>
      </c>
      <c r="C507" s="78" t="s">
        <v>3102</v>
      </c>
      <c r="D507" s="78" t="s">
        <v>3103</v>
      </c>
      <c r="E507" s="80">
        <v>44535586000047</v>
      </c>
      <c r="F507" s="40" t="s">
        <v>3104</v>
      </c>
      <c r="G507" s="81" t="s">
        <v>3105</v>
      </c>
      <c r="H507" s="82">
        <v>437484998</v>
      </c>
      <c r="I507" s="78" t="s">
        <v>761</v>
      </c>
      <c r="J507" s="78" t="s">
        <v>3106</v>
      </c>
      <c r="K507" s="33" t="s">
        <v>135</v>
      </c>
      <c r="L507" s="33"/>
      <c r="M507" s="75" t="s">
        <v>878</v>
      </c>
      <c r="N507" s="42" t="str">
        <f>MID(J507,12,8)</f>
        <v xml:space="preserve">unknown </v>
      </c>
      <c r="O507" s="62" t="str">
        <f>IF(ISERROR(MID(J507,24+FIND("impact environnemental:",J507,1),3)),"",MID(J507,24+FIND("impact environnemental:",J507,1),3))</f>
        <v>oui</v>
      </c>
      <c r="P507" s="62" t="str">
        <f>IF(ISERROR(MID(J507,25+FIND("performance énergétique:",J507,1),3)),"",MID(J507,25+FIND("performance énergétique:",J507,1),3))</f>
        <v>oui</v>
      </c>
      <c r="Q507" s="62" t="str">
        <f>IF(ISERROR(MID(J507,20+FIND("consommation d'eau:",J507,1),3)),"",MID(J507,20+FIND("consommation d'eau:",J507,1),3))</f>
        <v>non</v>
      </c>
      <c r="R507" s="62" t="str">
        <f>IF(ISERROR(MID(J507,22+FIND("rénover mon bâtiment:",J507,1),3)),"",MID(J507,22+FIND("rénover mon bâtiment:",J507,1),3))</f>
        <v/>
      </c>
      <c r="S507" s="62" t="str">
        <f>IF(ISERROR(MID(J507,21+FIND("la mobilité durable:",J507,1),3)),"",MID(J507,21+FIND("la mobilité durable:",J507,1),3))</f>
        <v/>
      </c>
      <c r="T507" s="62" t="str">
        <f>IF(ISERROR(MID(J507,21+FIND("gestion des déchets:",J507,1),3)),"",MID(J507,21+FIND("gestion des déchets:",J507,1),3))</f>
        <v>oui</v>
      </c>
      <c r="U507" s="62" t="str">
        <f>IF(ISERROR(MID(J507,17+FIND("l'écoconception:",J507,1),3)),"",MID(J507,17+FIND("l'écoconception:",J507,1),3))</f>
        <v>oui</v>
      </c>
      <c r="V507" s="62" t="str">
        <f>IF(ISERROR(MID(J507,20+FIND("former ou recruter:",J507,1),3)),"",MID(J507,20+FIND("former ou recruter:",J507,1),3))</f>
        <v/>
      </c>
      <c r="W507" s="63"/>
      <c r="X507" s="75"/>
      <c r="Y507" s="75"/>
      <c r="Z507" s="75"/>
      <c r="AA507" s="75"/>
      <c r="AB507" s="75"/>
      <c r="AC507" s="77">
        <v>45295</v>
      </c>
      <c r="AD507" s="66" t="s">
        <v>764</v>
      </c>
      <c r="AE507" s="90" t="s">
        <v>73</v>
      </c>
      <c r="AF507" s="88" t="str">
        <f>IF(ISNA(VLOOKUP(E507,Tableau13[[SIRET]:[Statut de la mise en relation]],6,FALSE)),"",VLOOKUP(E507,Tableau13[[SIRET]:[Statut de la mise en relation]],6,FALSE))</f>
        <v/>
      </c>
      <c r="AG507" s="88"/>
      <c r="AH507" s="40"/>
      <c r="AI507" s="40"/>
      <c r="AJ507" s="40"/>
      <c r="AK507" s="76"/>
      <c r="AL507" s="76"/>
      <c r="AM507" s="40"/>
    </row>
    <row r="508" spans="1:39" ht="16.5" customHeight="1">
      <c r="A508" s="79">
        <v>45282</v>
      </c>
      <c r="B508" s="78" t="s">
        <v>3107</v>
      </c>
      <c r="C508" s="78" t="s">
        <v>3108</v>
      </c>
      <c r="D508" s="78" t="s">
        <v>3109</v>
      </c>
      <c r="E508" s="80">
        <v>91471798800010</v>
      </c>
      <c r="F508" s="40" t="s">
        <v>3110</v>
      </c>
      <c r="G508" s="81" t="s">
        <v>1605</v>
      </c>
      <c r="H508" s="82">
        <v>33665130573</v>
      </c>
      <c r="I508" s="78" t="s">
        <v>552</v>
      </c>
      <c r="J508" s="78" t="s">
        <v>3111</v>
      </c>
      <c r="K508" s="33" t="s">
        <v>433</v>
      </c>
      <c r="L508" s="33"/>
      <c r="M508" s="75" t="s">
        <v>701</v>
      </c>
      <c r="N508" s="42" t="str">
        <f>MID(J508,12,8)</f>
        <v xml:space="preserve">precise </v>
      </c>
      <c r="O508" s="62" t="str">
        <f>IF(ISERROR(MID(J508,24+FIND("impact environnemental:",J508,1),3)),"",MID(J508,24+FIND("impact environnemental:",J508,1),3))</f>
        <v>non</v>
      </c>
      <c r="P508" s="62" t="str">
        <f>IF(ISERROR(MID(J508,25+FIND("performance énergétique:",J508,1),3)),"",MID(J508,25+FIND("performance énergétique:",J508,1),3))</f>
        <v>non</v>
      </c>
      <c r="Q508" s="62" t="str">
        <f>IF(ISERROR(MID(J508,20+FIND("consommation d'eau:",J508,1),3)),"",MID(J508,20+FIND("consommation d'eau:",J508,1),3))</f>
        <v>non</v>
      </c>
      <c r="R508" s="62" t="str">
        <f>IF(ISERROR(MID(J508,22+FIND("rénover mon bâtiment:",J508,1),3)),"",MID(J508,22+FIND("rénover mon bâtiment:",J508,1),3))</f>
        <v>non</v>
      </c>
      <c r="S508" s="62" t="str">
        <f>IF(ISERROR(MID(J508,21+FIND("la mobilité durable:",J508,1),3)),"",MID(J508,21+FIND("la mobilité durable:",J508,1),3))</f>
        <v>oui</v>
      </c>
      <c r="T508" s="62" t="str">
        <f>IF(ISERROR(MID(J508,21+FIND("gestion des déchets:",J508,1),3)),"",MID(J508,21+FIND("gestion des déchets:",J508,1),3))</f>
        <v>non</v>
      </c>
      <c r="U508" s="62" t="str">
        <f>IF(ISERROR(MID(J508,17+FIND("l'écoconception:",J508,1),3)),"",MID(J508,17+FIND("l'écoconception:",J508,1),3))</f>
        <v>non</v>
      </c>
      <c r="V508" s="62" t="str">
        <f>IF(ISERROR(MID(J508,20+FIND("former ou recruter:",J508,1),3)),"",MID(J508,20+FIND("former ou recruter:",J508,1),3))</f>
        <v>non</v>
      </c>
      <c r="W508" s="63"/>
      <c r="X508" s="75"/>
      <c r="Y508" s="75"/>
      <c r="Z508" s="75" t="s">
        <v>1491</v>
      </c>
      <c r="AA508" s="75"/>
      <c r="AB508" s="75"/>
      <c r="AC508" s="77">
        <v>45288</v>
      </c>
      <c r="AD508" s="83" t="s">
        <v>2627</v>
      </c>
      <c r="AE508" s="90" t="s">
        <v>73</v>
      </c>
      <c r="AF508" s="88" t="str">
        <f>IF(ISNA(VLOOKUP(E508,Tableau13[[SIRET]:[Statut de la mise en relation]],6,FALSE)),"",VLOOKUP(E508,Tableau13[[SIRET]:[Statut de la mise en relation]],6,FALSE))</f>
        <v/>
      </c>
      <c r="AG508" s="90"/>
      <c r="AH508" s="40"/>
      <c r="AI508" s="40"/>
      <c r="AJ508" s="40"/>
      <c r="AK508" s="76"/>
      <c r="AL508" s="76"/>
      <c r="AM508" s="40"/>
    </row>
    <row r="509" spans="1:39" ht="16.5" customHeight="1">
      <c r="A509" s="79">
        <v>45282</v>
      </c>
      <c r="B509" s="78" t="s">
        <v>3112</v>
      </c>
      <c r="C509" s="78" t="s">
        <v>3113</v>
      </c>
      <c r="D509" s="78" t="s">
        <v>3114</v>
      </c>
      <c r="E509" s="80">
        <v>523992089</v>
      </c>
      <c r="F509" s="40" t="s">
        <v>3115</v>
      </c>
      <c r="G509" s="81" t="s">
        <v>3116</v>
      </c>
      <c r="H509" s="82">
        <v>490663599</v>
      </c>
      <c r="I509" s="78" t="s">
        <v>365</v>
      </c>
      <c r="J509" s="78"/>
      <c r="K509" s="33" t="s">
        <v>114</v>
      </c>
      <c r="L509" s="33"/>
      <c r="M509" s="75" t="s">
        <v>1132</v>
      </c>
      <c r="N509" s="42" t="str">
        <f>MID(J509,12,8)</f>
        <v/>
      </c>
      <c r="O509" s="62" t="str">
        <f>IF(ISERROR(MID(J509,24+FIND("impact environnemental:",J509,1),3)),"",MID(J509,24+FIND("impact environnemental:",J509,1),3))</f>
        <v/>
      </c>
      <c r="P509" s="62" t="str">
        <f>IF(ISERROR(MID(J509,25+FIND("performance énergétique:",J509,1),3)),"",MID(J509,25+FIND("performance énergétique:",J509,1),3))</f>
        <v/>
      </c>
      <c r="Q509" s="62" t="str">
        <f>IF(ISERROR(MID(J509,20+FIND("consommation d'eau:",J509,1),3)),"",MID(J509,20+FIND("consommation d'eau:",J509,1),3))</f>
        <v/>
      </c>
      <c r="R509" s="62" t="str">
        <f>IF(ISERROR(MID(J509,22+FIND("rénover mon bâtiment:",J509,1),3)),"",MID(J509,22+FIND("rénover mon bâtiment:",J509,1),3))</f>
        <v/>
      </c>
      <c r="S509" s="62" t="str">
        <f>IF(ISERROR(MID(J509,21+FIND("la mobilité durable:",J509,1),3)),"",MID(J509,21+FIND("la mobilité durable:",J509,1),3))</f>
        <v/>
      </c>
      <c r="T509" s="62" t="str">
        <f>IF(ISERROR(MID(J509,21+FIND("gestion des déchets:",J509,1),3)),"",MID(J509,21+FIND("gestion des déchets:",J509,1),3))</f>
        <v/>
      </c>
      <c r="U509" s="62" t="str">
        <f>IF(ISERROR(MID(J509,17+FIND("l'écoconception:",J509,1),3)),"",MID(J509,17+FIND("l'écoconception:",J509,1),3))</f>
        <v/>
      </c>
      <c r="V509" s="62" t="str">
        <f>IF(ISERROR(MID(J509,20+FIND("former ou recruter:",J509,1),3)),"",MID(J509,20+FIND("former ou recruter:",J509,1),3))</f>
        <v/>
      </c>
      <c r="W509" s="93"/>
      <c r="X509" s="75"/>
      <c r="Y509" s="75"/>
      <c r="Z509" s="75"/>
      <c r="AA509" s="75"/>
      <c r="AB509" s="75"/>
      <c r="AC509" s="40"/>
      <c r="AD509" s="72" t="s">
        <v>1133</v>
      </c>
      <c r="AE509" s="90" t="s">
        <v>73</v>
      </c>
      <c r="AF509" s="88" t="str">
        <f>IF(ISNA(VLOOKUP(E509,Tableau13[[SIRET]:[Statut de la mise en relation]],6,FALSE)),"",VLOOKUP(E509,Tableau13[[SIRET]:[Statut de la mise en relation]],6,FALSE))</f>
        <v/>
      </c>
      <c r="AG509" s="90"/>
      <c r="AH509" s="40"/>
      <c r="AI509" s="40"/>
      <c r="AJ509" s="40"/>
      <c r="AK509" s="76"/>
      <c r="AL509" s="76"/>
      <c r="AM509" s="40"/>
    </row>
    <row r="510" spans="1:39" ht="16.5" customHeight="1">
      <c r="A510" s="79">
        <v>45282</v>
      </c>
      <c r="B510" s="78" t="s">
        <v>3117</v>
      </c>
      <c r="C510" s="78" t="s">
        <v>757</v>
      </c>
      <c r="D510" s="78" t="s">
        <v>1687</v>
      </c>
      <c r="E510" s="80">
        <v>44915374100011</v>
      </c>
      <c r="F510" s="40" t="s">
        <v>1688</v>
      </c>
      <c r="G510" s="81" t="s">
        <v>3118</v>
      </c>
      <c r="H510" s="82">
        <v>677061618</v>
      </c>
      <c r="I510" s="78" t="s">
        <v>1224</v>
      </c>
      <c r="J510" s="78" t="s">
        <v>3119</v>
      </c>
      <c r="K510" s="33" t="s">
        <v>433</v>
      </c>
      <c r="L510" s="33"/>
      <c r="M510" s="75" t="s">
        <v>701</v>
      </c>
      <c r="N510" s="42" t="str">
        <f>MID(J510,12,8)</f>
        <v xml:space="preserve">precise </v>
      </c>
      <c r="O510" s="62" t="str">
        <f>IF(ISERROR(MID(J510,24+FIND("impact environnemental:",J510,1),3)),"",MID(J510,24+FIND("impact environnemental:",J510,1),3))</f>
        <v>non</v>
      </c>
      <c r="P510" s="62" t="str">
        <f>IF(ISERROR(MID(J510,25+FIND("performance énergétique:",J510,1),3)),"",MID(J510,25+FIND("performance énergétique:",J510,1),3))</f>
        <v>non</v>
      </c>
      <c r="Q510" s="62" t="str">
        <f>IF(ISERROR(MID(J510,20+FIND("consommation d'eau:",J510,1),3)),"",MID(J510,20+FIND("consommation d'eau:",J510,1),3))</f>
        <v>non</v>
      </c>
      <c r="R510" s="62" t="str">
        <f>IF(ISERROR(MID(J510,22+FIND("rénover mon bâtiment:",J510,1),3)),"",MID(J510,22+FIND("rénover mon bâtiment:",J510,1),3))</f>
        <v>non</v>
      </c>
      <c r="S510" s="62" t="str">
        <f>IF(ISERROR(MID(J510,21+FIND("la mobilité durable:",J510,1),3)),"",MID(J510,21+FIND("la mobilité durable:",J510,1),3))</f>
        <v>oui</v>
      </c>
      <c r="T510" s="62" t="str">
        <f>IF(ISERROR(MID(J510,21+FIND("gestion des déchets:",J510,1),3)),"",MID(J510,21+FIND("gestion des déchets:",J510,1),3))</f>
        <v>non</v>
      </c>
      <c r="U510" s="62" t="str">
        <f>IF(ISERROR(MID(J510,17+FIND("l'écoconception:",J510,1),3)),"",MID(J510,17+FIND("l'écoconception:",J510,1),3))</f>
        <v>non</v>
      </c>
      <c r="V510" s="62" t="str">
        <f>IF(ISERROR(MID(J510,20+FIND("former ou recruter:",J510,1),3)),"",MID(J510,20+FIND("former ou recruter:",J510,1),3))</f>
        <v>non</v>
      </c>
      <c r="W510" s="63"/>
      <c r="X510" s="75"/>
      <c r="Y510" s="75"/>
      <c r="Z510" s="75" t="s">
        <v>1491</v>
      </c>
      <c r="AA510" s="75"/>
      <c r="AB510" s="75"/>
      <c r="AC510" s="77">
        <v>45288</v>
      </c>
      <c r="AD510" s="83" t="s">
        <v>2627</v>
      </c>
      <c r="AE510" s="90" t="s">
        <v>73</v>
      </c>
      <c r="AF510" s="88" t="str">
        <f>IF(ISNA(VLOOKUP(E510,Tableau13[[SIRET]:[Statut de la mise en relation]],6,FALSE)),"",VLOOKUP(E510,Tableau13[[SIRET]:[Statut de la mise en relation]],6,FALSE))</f>
        <v>Aide proposée</v>
      </c>
      <c r="AG510" s="90"/>
      <c r="AH510" s="40"/>
      <c r="AI510" s="40"/>
      <c r="AJ510" s="40"/>
      <c r="AK510" s="76"/>
      <c r="AL510" s="76"/>
      <c r="AM510" s="40"/>
    </row>
    <row r="511" spans="1:39" ht="16.5" customHeight="1">
      <c r="A511" s="79">
        <v>45283</v>
      </c>
      <c r="B511" s="78" t="s">
        <v>3120</v>
      </c>
      <c r="C511" s="78" t="s">
        <v>3121</v>
      </c>
      <c r="D511" s="78" t="s">
        <v>3122</v>
      </c>
      <c r="E511" s="80">
        <v>95192662500017</v>
      </c>
      <c r="F511" s="40" t="str">
        <f>MID(J511,12+FIND("nomination",J511,1),FIND("/",J511,FIND("nomination",J511,1))-12-FIND("nomination",J511,1))</f>
        <v xml:space="preserve"> </v>
      </c>
      <c r="G511" s="81" t="s">
        <v>3123</v>
      </c>
      <c r="H511" s="82">
        <v>650821546</v>
      </c>
      <c r="I511" s="78" t="s">
        <v>113</v>
      </c>
      <c r="J511" s="78" t="s">
        <v>3124</v>
      </c>
      <c r="K511" s="33" t="s">
        <v>114</v>
      </c>
      <c r="L511" s="33"/>
      <c r="M511" s="75" t="s">
        <v>1132</v>
      </c>
      <c r="N511" s="42" t="str">
        <f>MID(J511,12,8)</f>
        <v xml:space="preserve">precise </v>
      </c>
      <c r="O511" s="62" t="str">
        <f>IF(ISERROR(MID(J511,24+FIND("impact environnemental:",J511,1),3)),"",MID(J511,24+FIND("impact environnemental:",J511,1),3))</f>
        <v>non</v>
      </c>
      <c r="P511" s="62" t="str">
        <f>IF(ISERROR(MID(J511,25+FIND("performance énergétique:",J511,1),3)),"",MID(J511,25+FIND("performance énergétique:",J511,1),3))</f>
        <v>non</v>
      </c>
      <c r="Q511" s="62" t="str">
        <f>IF(ISERROR(MID(J511,20+FIND("consommation d'eau:",J511,1),3)),"",MID(J511,20+FIND("consommation d'eau:",J511,1),3))</f>
        <v>non</v>
      </c>
      <c r="R511" s="62" t="str">
        <f>IF(ISERROR(MID(J511,22+FIND("rénover mon bâtiment:",J511,1),3)),"",MID(J511,22+FIND("rénover mon bâtiment:",J511,1),3))</f>
        <v>non</v>
      </c>
      <c r="S511" s="62" t="str">
        <f>IF(ISERROR(MID(J511,21+FIND("la mobilité durable:",J511,1),3)),"",MID(J511,21+FIND("la mobilité durable:",J511,1),3))</f>
        <v>non</v>
      </c>
      <c r="T511" s="62" t="str">
        <f>IF(ISERROR(MID(J511,21+FIND("gestion des déchets:",J511,1),3)),"",MID(J511,21+FIND("gestion des déchets:",J511,1),3))</f>
        <v>non</v>
      </c>
      <c r="U511" s="62" t="str">
        <f>IF(ISERROR(MID(J511,17+FIND("l'écoconception:",J511,1),3)),"",MID(J511,17+FIND("l'écoconception:",J511,1),3))</f>
        <v>oui</v>
      </c>
      <c r="V511" s="62" t="str">
        <f>IF(ISERROR(MID(J511,20+FIND("former ou recruter:",J511,1),3)),"",MID(J511,20+FIND("former ou recruter:",J511,1),3))</f>
        <v>non</v>
      </c>
      <c r="W511" s="93"/>
      <c r="X511" s="75"/>
      <c r="Y511" s="75"/>
      <c r="Z511" s="75"/>
      <c r="AA511" s="75"/>
      <c r="AB511" s="75"/>
      <c r="AC511" s="40"/>
      <c r="AD511" s="72" t="s">
        <v>1133</v>
      </c>
      <c r="AE511" s="90" t="s">
        <v>73</v>
      </c>
      <c r="AF511" s="88" t="str">
        <f>IF(ISNA(VLOOKUP(E511,Tableau13[[SIRET]:[Statut de la mise en relation]],6,FALSE)),"",VLOOKUP(E511,Tableau13[[SIRET]:[Statut de la mise en relation]],6,FALSE))</f>
        <v/>
      </c>
      <c r="AG511" s="90"/>
      <c r="AH511" s="40"/>
      <c r="AI511" s="40"/>
      <c r="AJ511" s="40"/>
      <c r="AK511" s="76"/>
      <c r="AL511" s="76"/>
      <c r="AM511" s="40"/>
    </row>
    <row r="512" spans="1:39" ht="16.5" customHeight="1">
      <c r="A512" s="79">
        <v>45285</v>
      </c>
      <c r="B512" s="78" t="s">
        <v>3125</v>
      </c>
      <c r="C512" s="78" t="s">
        <v>3126</v>
      </c>
      <c r="D512" s="78" t="s">
        <v>3126</v>
      </c>
      <c r="E512" s="80"/>
      <c r="F512" s="40" t="str">
        <f>MID(J512,12+FIND("nomination",J512,1),FIND("/",J512,FIND("nomination",J512,1))-12-FIND("nomination",J512,1))</f>
        <v xml:space="preserve"> </v>
      </c>
      <c r="G512" s="81" t="s">
        <v>841</v>
      </c>
      <c r="H512" s="82">
        <v>751463946</v>
      </c>
      <c r="I512" s="78" t="s">
        <v>842</v>
      </c>
      <c r="J512" s="78" t="s">
        <v>3124</v>
      </c>
      <c r="K512" s="33" t="s">
        <v>114</v>
      </c>
      <c r="L512" s="33"/>
      <c r="M512" s="75" t="s">
        <v>1132</v>
      </c>
      <c r="N512" s="42" t="str">
        <f>MID(J512,12,8)</f>
        <v xml:space="preserve">precise </v>
      </c>
      <c r="O512" s="62" t="str">
        <f>IF(ISERROR(MID(J512,24+FIND("impact environnemental:",J512,1),3)),"",MID(J512,24+FIND("impact environnemental:",J512,1),3))</f>
        <v>non</v>
      </c>
      <c r="P512" s="62" t="str">
        <f>IF(ISERROR(MID(J512,25+FIND("performance énergétique:",J512,1),3)),"",MID(J512,25+FIND("performance énergétique:",J512,1),3))</f>
        <v>non</v>
      </c>
      <c r="Q512" s="62" t="str">
        <f>IF(ISERROR(MID(J512,20+FIND("consommation d'eau:",J512,1),3)),"",MID(J512,20+FIND("consommation d'eau:",J512,1),3))</f>
        <v>non</v>
      </c>
      <c r="R512" s="62" t="str">
        <f>IF(ISERROR(MID(J512,22+FIND("rénover mon bâtiment:",J512,1),3)),"",MID(J512,22+FIND("rénover mon bâtiment:",J512,1),3))</f>
        <v>non</v>
      </c>
      <c r="S512" s="62" t="str">
        <f>IF(ISERROR(MID(J512,21+FIND("la mobilité durable:",J512,1),3)),"",MID(J512,21+FIND("la mobilité durable:",J512,1),3))</f>
        <v>non</v>
      </c>
      <c r="T512" s="62" t="str">
        <f>IF(ISERROR(MID(J512,21+FIND("gestion des déchets:",J512,1),3)),"",MID(J512,21+FIND("gestion des déchets:",J512,1),3))</f>
        <v>non</v>
      </c>
      <c r="U512" s="62" t="str">
        <f>IF(ISERROR(MID(J512,17+FIND("l'écoconception:",J512,1),3)),"",MID(J512,17+FIND("l'écoconception:",J512,1),3))</f>
        <v>oui</v>
      </c>
      <c r="V512" s="62" t="str">
        <f>IF(ISERROR(MID(J512,20+FIND("former ou recruter:",J512,1),3)),"",MID(J512,20+FIND("former ou recruter:",J512,1),3))</f>
        <v>non</v>
      </c>
      <c r="W512" s="93"/>
      <c r="X512" s="75"/>
      <c r="Y512" s="75"/>
      <c r="Z512" s="75"/>
      <c r="AA512" s="75"/>
      <c r="AB512" s="75"/>
      <c r="AC512" s="40"/>
      <c r="AD512" s="72" t="s">
        <v>1133</v>
      </c>
      <c r="AE512" s="90" t="s">
        <v>73</v>
      </c>
      <c r="AF512" s="88" t="str">
        <f>IF(ISNA(VLOOKUP(E512,Tableau13[[SIRET]:[Statut de la mise en relation]],6,FALSE)),"",VLOOKUP(E512,Tableau13[[SIRET]:[Statut de la mise en relation]],6,FALSE))</f>
        <v/>
      </c>
      <c r="AG512" s="90"/>
      <c r="AH512" s="40"/>
      <c r="AI512" s="40"/>
      <c r="AJ512" s="40"/>
      <c r="AK512" s="76"/>
      <c r="AL512" s="76"/>
      <c r="AM512" s="40"/>
    </row>
    <row r="513" spans="1:39" ht="16.5" customHeight="1">
      <c r="A513" s="79">
        <v>45285</v>
      </c>
      <c r="B513" s="78" t="s">
        <v>3127</v>
      </c>
      <c r="C513" s="78" t="s">
        <v>3128</v>
      </c>
      <c r="D513" s="78" t="s">
        <v>1567</v>
      </c>
      <c r="E513" s="80">
        <v>48170589500037</v>
      </c>
      <c r="F513" s="40" t="str">
        <f>MID(J513,12+FIND("nomination",J513,1),FIND("/",J513,FIND("nomination",J513,1))-12-FIND("nomination",J513,1))</f>
        <v xml:space="preserve">DEVCOMM </v>
      </c>
      <c r="G513" s="81" t="s">
        <v>3129</v>
      </c>
      <c r="H513" s="82">
        <v>678787960</v>
      </c>
      <c r="I513" s="78" t="s">
        <v>1054</v>
      </c>
      <c r="J513" s="78" t="s">
        <v>3130</v>
      </c>
      <c r="K513" s="33" t="s">
        <v>114</v>
      </c>
      <c r="L513" s="33"/>
      <c r="M513" s="75" t="s">
        <v>1132</v>
      </c>
      <c r="N513" s="42" t="str">
        <f>MID(J513,12,8)</f>
        <v xml:space="preserve">precise </v>
      </c>
      <c r="O513" s="62" t="str">
        <f>IF(ISERROR(MID(J513,24+FIND("impact environnemental:",J513,1),3)),"",MID(J513,24+FIND("impact environnemental:",J513,1),3))</f>
        <v>non</v>
      </c>
      <c r="P513" s="62" t="str">
        <f>IF(ISERROR(MID(J513,25+FIND("performance énergétique:",J513,1),3)),"",MID(J513,25+FIND("performance énergétique:",J513,1),3))</f>
        <v>non</v>
      </c>
      <c r="Q513" s="62" t="str">
        <f>IF(ISERROR(MID(J513,20+FIND("consommation d'eau:",J513,1),3)),"",MID(J513,20+FIND("consommation d'eau:",J513,1),3))</f>
        <v>non</v>
      </c>
      <c r="R513" s="62" t="str">
        <f>IF(ISERROR(MID(J513,22+FIND("rénover mon bâtiment:",J513,1),3)),"",MID(J513,22+FIND("rénover mon bâtiment:",J513,1),3))</f>
        <v>non</v>
      </c>
      <c r="S513" s="62" t="str">
        <f>IF(ISERROR(MID(J513,21+FIND("la mobilité durable:",J513,1),3)),"",MID(J513,21+FIND("la mobilité durable:",J513,1),3))</f>
        <v>non</v>
      </c>
      <c r="T513" s="62" t="str">
        <f>IF(ISERROR(MID(J513,21+FIND("gestion des déchets:",J513,1),3)),"",MID(J513,21+FIND("gestion des déchets:",J513,1),3))</f>
        <v>non</v>
      </c>
      <c r="U513" s="62" t="str">
        <f>IF(ISERROR(MID(J513,17+FIND("l'écoconception:",J513,1),3)),"",MID(J513,17+FIND("l'écoconception:",J513,1),3))</f>
        <v>oui</v>
      </c>
      <c r="V513" s="62" t="str">
        <f>IF(ISERROR(MID(J513,20+FIND("former ou recruter:",J513,1),3)),"",MID(J513,20+FIND("former ou recruter:",J513,1),3))</f>
        <v>non</v>
      </c>
      <c r="W513" s="93"/>
      <c r="X513" s="75"/>
      <c r="Y513" s="75"/>
      <c r="Z513" s="75"/>
      <c r="AA513" s="75"/>
      <c r="AB513" s="75"/>
      <c r="AC513" s="40"/>
      <c r="AD513" s="72" t="s">
        <v>1133</v>
      </c>
      <c r="AE513" s="90" t="s">
        <v>73</v>
      </c>
      <c r="AF513" s="88" t="str">
        <f>IF(ISNA(VLOOKUP(E513,Tableau13[[SIRET]:[Statut de la mise en relation]],6,FALSE)),"",VLOOKUP(E513,Tableau13[[SIRET]:[Statut de la mise en relation]],6,FALSE))</f>
        <v/>
      </c>
      <c r="AG513" s="90"/>
      <c r="AH513" s="40"/>
      <c r="AI513" s="40"/>
      <c r="AJ513" s="40"/>
      <c r="AK513" s="76"/>
      <c r="AL513" s="76"/>
      <c r="AM513" s="40"/>
    </row>
    <row r="514" spans="1:39" ht="16.5" customHeight="1">
      <c r="A514" s="79">
        <v>45285</v>
      </c>
      <c r="B514" s="78" t="s">
        <v>3131</v>
      </c>
      <c r="C514" s="78" t="s">
        <v>3132</v>
      </c>
      <c r="D514" s="78" t="s">
        <v>3049</v>
      </c>
      <c r="E514" s="80">
        <v>89412886700013</v>
      </c>
      <c r="F514" s="40" t="str">
        <f>MID(J514,12+FIND("nomination",J514,1),FIND("/",J514,FIND("nomination",J514,1))-12-FIND("nomination",J514,1))</f>
        <v xml:space="preserve"> </v>
      </c>
      <c r="G514" s="81" t="s">
        <v>3133</v>
      </c>
      <c r="H514" s="82">
        <v>251591374</v>
      </c>
      <c r="I514" s="78" t="s">
        <v>2431</v>
      </c>
      <c r="J514" s="78" t="s">
        <v>3134</v>
      </c>
      <c r="K514" s="33" t="s">
        <v>114</v>
      </c>
      <c r="L514" s="33"/>
      <c r="M514" s="75" t="s">
        <v>1132</v>
      </c>
      <c r="N514" s="42" t="str">
        <f>MID(J514,12,8)</f>
        <v xml:space="preserve">precise </v>
      </c>
      <c r="O514" s="62" t="str">
        <f>IF(ISERROR(MID(J514,24+FIND("impact environnemental:",J514,1),3)),"",MID(J514,24+FIND("impact environnemental:",J514,1),3))</f>
        <v>non</v>
      </c>
      <c r="P514" s="62" t="str">
        <f>IF(ISERROR(MID(J514,25+FIND("performance énergétique:",J514,1),3)),"",MID(J514,25+FIND("performance énergétique:",J514,1),3))</f>
        <v>non</v>
      </c>
      <c r="Q514" s="62" t="str">
        <f>IF(ISERROR(MID(J514,20+FIND("consommation d'eau:",J514,1),3)),"",MID(J514,20+FIND("consommation d'eau:",J514,1),3))</f>
        <v>oui</v>
      </c>
      <c r="R514" s="62" t="str">
        <f>IF(ISERROR(MID(J514,22+FIND("rénover mon bâtiment:",J514,1),3)),"",MID(J514,22+FIND("rénover mon bâtiment:",J514,1),3))</f>
        <v>non</v>
      </c>
      <c r="S514" s="62" t="str">
        <f>IF(ISERROR(MID(J514,21+FIND("la mobilité durable:",J514,1),3)),"",MID(J514,21+FIND("la mobilité durable:",J514,1),3))</f>
        <v>non</v>
      </c>
      <c r="T514" s="62" t="str">
        <f>IF(ISERROR(MID(J514,21+FIND("gestion des déchets:",J514,1),3)),"",MID(J514,21+FIND("gestion des déchets:",J514,1),3))</f>
        <v>non</v>
      </c>
      <c r="U514" s="62" t="str">
        <f>IF(ISERROR(MID(J514,17+FIND("l'écoconception:",J514,1),3)),"",MID(J514,17+FIND("l'écoconception:",J514,1),3))</f>
        <v>non</v>
      </c>
      <c r="V514" s="62" t="str">
        <f>IF(ISERROR(MID(J514,20+FIND("former ou recruter:",J514,1),3)),"",MID(J514,20+FIND("former ou recruter:",J514,1),3))</f>
        <v>non</v>
      </c>
      <c r="W514" s="93"/>
      <c r="X514" s="75"/>
      <c r="Y514" s="75"/>
      <c r="Z514" s="75"/>
      <c r="AA514" s="75"/>
      <c r="AB514" s="75"/>
      <c r="AC514" s="40"/>
      <c r="AD514" s="72" t="s">
        <v>1133</v>
      </c>
      <c r="AE514" s="90" t="s">
        <v>73</v>
      </c>
      <c r="AF514" s="88" t="str">
        <f>IF(ISNA(VLOOKUP(E514,Tableau13[[SIRET]:[Statut de la mise en relation]],6,FALSE)),"",VLOOKUP(E514,Tableau13[[SIRET]:[Statut de la mise en relation]],6,FALSE))</f>
        <v/>
      </c>
      <c r="AG514" s="90"/>
      <c r="AH514" s="40"/>
      <c r="AI514" s="40"/>
      <c r="AJ514" s="40"/>
      <c r="AK514" s="76"/>
      <c r="AL514" s="76"/>
      <c r="AM514" s="40"/>
    </row>
    <row r="515" spans="1:39" ht="16.5" customHeight="1">
      <c r="A515" s="79">
        <v>45285</v>
      </c>
      <c r="B515" s="78" t="s">
        <v>3135</v>
      </c>
      <c r="C515" s="78" t="s">
        <v>3136</v>
      </c>
      <c r="D515" s="78" t="s">
        <v>3137</v>
      </c>
      <c r="E515" s="80">
        <v>97945056600026</v>
      </c>
      <c r="F515" s="40" t="str">
        <f>MID(J515,12+FIND("nomination",J515,1),FIND("/",J515,FIND("nomination",J515,1))-12-FIND("nomination",J515,1))</f>
        <v xml:space="preserve">H DELTA </v>
      </c>
      <c r="G515" s="81" t="s">
        <v>3138</v>
      </c>
      <c r="H515" s="82">
        <v>33659371232</v>
      </c>
      <c r="I515" s="78" t="s">
        <v>3139</v>
      </c>
      <c r="J515" s="78" t="s">
        <v>3140</v>
      </c>
      <c r="K515" s="33" t="s">
        <v>114</v>
      </c>
      <c r="L515" s="33"/>
      <c r="M515" s="75" t="s">
        <v>1132</v>
      </c>
      <c r="N515" s="42" t="str">
        <f>MID(J515,12,8)</f>
        <v xml:space="preserve">precise </v>
      </c>
      <c r="O515" s="62" t="str">
        <f>IF(ISERROR(MID(J515,24+FIND("impact environnemental:",J515,1),3)),"",MID(J515,24+FIND("impact environnemental:",J515,1),3))</f>
        <v>non</v>
      </c>
      <c r="P515" s="62" t="str">
        <f>IF(ISERROR(MID(J515,25+FIND("performance énergétique:",J515,1),3)),"",MID(J515,25+FIND("performance énergétique:",J515,1),3))</f>
        <v>non</v>
      </c>
      <c r="Q515" s="62" t="str">
        <f>IF(ISERROR(MID(J515,20+FIND("consommation d'eau:",J515,1),3)),"",MID(J515,20+FIND("consommation d'eau:",J515,1),3))</f>
        <v>non</v>
      </c>
      <c r="R515" s="62" t="str">
        <f>IF(ISERROR(MID(J515,22+FIND("rénover mon bâtiment:",J515,1),3)),"",MID(J515,22+FIND("rénover mon bâtiment:",J515,1),3))</f>
        <v>non</v>
      </c>
      <c r="S515" s="62" t="str">
        <f>IF(ISERROR(MID(J515,21+FIND("la mobilité durable:",J515,1),3)),"",MID(J515,21+FIND("la mobilité durable:",J515,1),3))</f>
        <v>non</v>
      </c>
      <c r="T515" s="62" t="str">
        <f>IF(ISERROR(MID(J515,21+FIND("gestion des déchets:",J515,1),3)),"",MID(J515,21+FIND("gestion des déchets:",J515,1),3))</f>
        <v>oui</v>
      </c>
      <c r="U515" s="62" t="str">
        <f>IF(ISERROR(MID(J515,17+FIND("l'écoconception:",J515,1),3)),"",MID(J515,17+FIND("l'écoconception:",J515,1),3))</f>
        <v>non</v>
      </c>
      <c r="V515" s="62" t="str">
        <f>IF(ISERROR(MID(J515,20+FIND("former ou recruter:",J515,1),3)),"",MID(J515,20+FIND("former ou recruter:",J515,1),3))</f>
        <v>non</v>
      </c>
      <c r="W515" s="93"/>
      <c r="X515" s="75"/>
      <c r="Y515" s="75"/>
      <c r="Z515" s="75"/>
      <c r="AA515" s="75"/>
      <c r="AB515" s="75"/>
      <c r="AC515" s="40"/>
      <c r="AD515" s="72" t="s">
        <v>1133</v>
      </c>
      <c r="AE515" s="90" t="s">
        <v>73</v>
      </c>
      <c r="AF515" s="88" t="str">
        <f>IF(ISNA(VLOOKUP(E515,Tableau13[[SIRET]:[Statut de la mise en relation]],6,FALSE)),"",VLOOKUP(E515,Tableau13[[SIRET]:[Statut de la mise en relation]],6,FALSE))</f>
        <v/>
      </c>
      <c r="AG515" s="90"/>
      <c r="AH515" s="40"/>
      <c r="AI515" s="40"/>
      <c r="AJ515" s="40"/>
      <c r="AK515" s="76"/>
      <c r="AL515" s="76"/>
      <c r="AM515" s="40"/>
    </row>
    <row r="516" spans="1:39" ht="16.5" customHeight="1">
      <c r="A516" s="79">
        <v>45285</v>
      </c>
      <c r="B516" s="78" t="s">
        <v>3141</v>
      </c>
      <c r="C516" s="78" t="s">
        <v>3126</v>
      </c>
      <c r="D516" s="78" t="s">
        <v>3126</v>
      </c>
      <c r="E516" s="80" t="s">
        <v>3126</v>
      </c>
      <c r="F516" s="40" t="str">
        <f>MID(J516,12+FIND("nomination",J516,1),FIND("/",J516,FIND("nomination",J516,1))-12-FIND("nomination",J516,1))</f>
        <v xml:space="preserve"> </v>
      </c>
      <c r="G516" s="81" t="s">
        <v>3142</v>
      </c>
      <c r="H516" s="82">
        <v>751463946</v>
      </c>
      <c r="I516" s="78" t="s">
        <v>2460</v>
      </c>
      <c r="J516" s="78" t="s">
        <v>3143</v>
      </c>
      <c r="K516" s="33" t="s">
        <v>135</v>
      </c>
      <c r="L516" s="33"/>
      <c r="M516" s="75"/>
      <c r="N516" s="42" t="str">
        <f>MID(J516,12,8)</f>
        <v xml:space="preserve">precise </v>
      </c>
      <c r="O516" s="62" t="str">
        <f>IF(ISERROR(MID(J516,24+FIND("impact environnemental:",J516,1),3)),"",MID(J516,24+FIND("impact environnemental:",J516,1),3))</f>
        <v>non</v>
      </c>
      <c r="P516" s="62" t="str">
        <f>IF(ISERROR(MID(J516,25+FIND("performance énergétique:",J516,1),3)),"",MID(J516,25+FIND("performance énergétique:",J516,1),3))</f>
        <v>non</v>
      </c>
      <c r="Q516" s="62" t="str">
        <f>IF(ISERROR(MID(J516,20+FIND("consommation d'eau:",J516,1),3)),"",MID(J516,20+FIND("consommation d'eau:",J516,1),3))</f>
        <v>non</v>
      </c>
      <c r="R516" s="62" t="str">
        <f>IF(ISERROR(MID(J516,22+FIND("rénover mon bâtiment:",J516,1),3)),"",MID(J516,22+FIND("rénover mon bâtiment:",J516,1),3))</f>
        <v>non</v>
      </c>
      <c r="S516" s="62" t="str">
        <f>IF(ISERROR(MID(J516,21+FIND("la mobilité durable:",J516,1),3)),"",MID(J516,21+FIND("la mobilité durable:",J516,1),3))</f>
        <v>non</v>
      </c>
      <c r="T516" s="62" t="str">
        <f>IF(ISERROR(MID(J516,21+FIND("gestion des déchets:",J516,1),3)),"",MID(J516,21+FIND("gestion des déchets:",J516,1),3))</f>
        <v>non</v>
      </c>
      <c r="U516" s="62" t="str">
        <f>IF(ISERROR(MID(J516,17+FIND("l'écoconception:",J516,1),3)),"",MID(J516,17+FIND("l'écoconception:",J516,1),3))</f>
        <v>non</v>
      </c>
      <c r="V516" s="62" t="str">
        <f>IF(ISERROR(MID(J516,20+FIND("former ou recruter:",J516,1),3)),"",MID(J516,20+FIND("former ou recruter:",J516,1),3))</f>
        <v>oui</v>
      </c>
      <c r="W516" s="93"/>
      <c r="X516" s="75"/>
      <c r="Y516" s="75"/>
      <c r="Z516" s="75"/>
      <c r="AA516" s="75"/>
      <c r="AB516" s="75"/>
      <c r="AC516" s="40"/>
      <c r="AD516" s="40"/>
      <c r="AE516" s="88" t="s">
        <v>203</v>
      </c>
      <c r="AF516" s="88" t="str">
        <f>IF(ISNA(VLOOKUP(E516,Tableau13[[SIRET]:[Statut de la mise en relation]],6,FALSE)),"",VLOOKUP(E516,Tableau13[[SIRET]:[Statut de la mise en relation]],6,FALSE))</f>
        <v/>
      </c>
      <c r="AG516" s="90"/>
      <c r="AH516" s="40"/>
      <c r="AI516" s="40"/>
      <c r="AJ516" s="40"/>
      <c r="AK516" s="76"/>
      <c r="AL516" s="76"/>
      <c r="AM516" s="40"/>
    </row>
    <row r="517" spans="1:39" ht="16.5" customHeight="1">
      <c r="A517" s="79">
        <v>45285</v>
      </c>
      <c r="B517" s="78" t="s">
        <v>3144</v>
      </c>
      <c r="C517" s="78" t="s">
        <v>3145</v>
      </c>
      <c r="D517" s="78" t="s">
        <v>3146</v>
      </c>
      <c r="E517" s="80">
        <v>51168923400017</v>
      </c>
      <c r="F517" s="40" t="s">
        <v>3147</v>
      </c>
      <c r="G517" s="81" t="s">
        <v>3148</v>
      </c>
      <c r="H517" s="82">
        <v>466374863</v>
      </c>
      <c r="I517" s="78" t="s">
        <v>659</v>
      </c>
      <c r="J517" s="78" t="s">
        <v>3149</v>
      </c>
      <c r="K517" s="33" t="s">
        <v>433</v>
      </c>
      <c r="L517" s="33"/>
      <c r="M517" s="75" t="s">
        <v>701</v>
      </c>
      <c r="N517" s="42" t="str">
        <f>MID(J517,12,8)</f>
        <v xml:space="preserve">unknown </v>
      </c>
      <c r="O517" s="62" t="str">
        <f>IF(ISERROR(MID(J517,24+FIND("impact environnemental:",J517,1),3)),"",MID(J517,24+FIND("impact environnemental:",J517,1),3))</f>
        <v>oui</v>
      </c>
      <c r="P517" s="62" t="str">
        <f>IF(ISERROR(MID(J517,25+FIND("performance énergétique:",J517,1),3)),"",MID(J517,25+FIND("performance énergétique:",J517,1),3))</f>
        <v>oui</v>
      </c>
      <c r="Q517" s="62" t="str">
        <f>IF(ISERROR(MID(J517,20+FIND("consommation d'eau:",J517,1),3)),"",MID(J517,20+FIND("consommation d'eau:",J517,1),3))</f>
        <v>non</v>
      </c>
      <c r="R517" s="62" t="str">
        <f>IF(ISERROR(MID(J517,22+FIND("rénover mon bâtiment:",J517,1),3)),"",MID(J517,22+FIND("rénover mon bâtiment:",J517,1),3))</f>
        <v/>
      </c>
      <c r="S517" s="62" t="str">
        <f>IF(ISERROR(MID(J517,21+FIND("la mobilité durable:",J517,1),3)),"",MID(J517,21+FIND("la mobilité durable:",J517,1),3))</f>
        <v/>
      </c>
      <c r="T517" s="62" t="str">
        <f>IF(ISERROR(MID(J517,21+FIND("gestion des déchets:",J517,1),3)),"",MID(J517,21+FIND("gestion des déchets:",J517,1),3))</f>
        <v>non</v>
      </c>
      <c r="U517" s="62" t="str">
        <f>IF(ISERROR(MID(J517,17+FIND("l'écoconception:",J517,1),3)),"",MID(J517,17+FIND("l'écoconception:",J517,1),3))</f>
        <v>oui</v>
      </c>
      <c r="V517" s="62" t="str">
        <f>IF(ISERROR(MID(J517,20+FIND("former ou recruter:",J517,1),3)),"",MID(J517,20+FIND("former ou recruter:",J517,1),3))</f>
        <v/>
      </c>
      <c r="W517" s="63"/>
      <c r="X517" s="75"/>
      <c r="Y517" s="75"/>
      <c r="Z517" s="75" t="s">
        <v>1491</v>
      </c>
      <c r="AA517" s="75"/>
      <c r="AB517" s="75"/>
      <c r="AC517" s="77">
        <v>45288</v>
      </c>
      <c r="AD517" s="72" t="s">
        <v>1001</v>
      </c>
      <c r="AE517" s="90" t="s">
        <v>73</v>
      </c>
      <c r="AF517" s="88" t="str">
        <f>IF(ISNA(VLOOKUP(E517,Tableau13[[SIRET]:[Statut de la mise en relation]],6,FALSE)),"",VLOOKUP(E517,Tableau13[[SIRET]:[Statut de la mise en relation]],6,FALSE))</f>
        <v/>
      </c>
      <c r="AG517" s="88"/>
      <c r="AH517" s="40"/>
      <c r="AI517" s="40"/>
      <c r="AJ517" s="40"/>
      <c r="AK517" s="76"/>
      <c r="AL517" s="76"/>
      <c r="AM517" s="40"/>
    </row>
    <row r="518" spans="1:39" ht="16.5" customHeight="1">
      <c r="A518" s="79">
        <v>45286</v>
      </c>
      <c r="B518" s="78" t="s">
        <v>3150</v>
      </c>
      <c r="C518" s="78" t="s">
        <v>3151</v>
      </c>
      <c r="D518" s="78" t="s">
        <v>103</v>
      </c>
      <c r="E518" s="80">
        <v>82507716700039</v>
      </c>
      <c r="F518" s="40" t="str">
        <f>MID(J518,12+FIND("nomination",J518,1),FIND("/",J518,FIND("nomination",J518,1))-12-FIND("nomination",J518,1))</f>
        <v xml:space="preserve">AMPLITUDE ISOLATION </v>
      </c>
      <c r="G518" s="81" t="s">
        <v>3152</v>
      </c>
      <c r="H518" s="82">
        <v>762726946</v>
      </c>
      <c r="I518" s="78" t="s">
        <v>580</v>
      </c>
      <c r="J518" s="78" t="s">
        <v>3153</v>
      </c>
      <c r="K518" s="33" t="s">
        <v>114</v>
      </c>
      <c r="L518" s="33"/>
      <c r="M518" s="75" t="s">
        <v>1132</v>
      </c>
      <c r="N518" s="42" t="str">
        <f>MID(J518,12,8)</f>
        <v xml:space="preserve">precise </v>
      </c>
      <c r="O518" s="62" t="str">
        <f>IF(ISERROR(MID(J518,24+FIND("impact environnemental:",J518,1),3)),"",MID(J518,24+FIND("impact environnemental:",J518,1),3))</f>
        <v>non</v>
      </c>
      <c r="P518" s="62" t="str">
        <f>IF(ISERROR(MID(J518,25+FIND("performance énergétique:",J518,1),3)),"",MID(J518,25+FIND("performance énergétique:",J518,1),3))</f>
        <v>non</v>
      </c>
      <c r="Q518" s="62" t="str">
        <f>IF(ISERROR(MID(J518,20+FIND("consommation d'eau:",J518,1),3)),"",MID(J518,20+FIND("consommation d'eau:",J518,1),3))</f>
        <v>non</v>
      </c>
      <c r="R518" s="62" t="str">
        <f>IF(ISERROR(MID(J518,22+FIND("rénover mon bâtiment:",J518,1),3)),"",MID(J518,22+FIND("rénover mon bâtiment:",J518,1),3))</f>
        <v>non</v>
      </c>
      <c r="S518" s="62" t="str">
        <f>IF(ISERROR(MID(J518,21+FIND("la mobilité durable:",J518,1),3)),"",MID(J518,21+FIND("la mobilité durable:",J518,1),3))</f>
        <v>non</v>
      </c>
      <c r="T518" s="62" t="str">
        <f>IF(ISERROR(MID(J518,21+FIND("gestion des déchets:",J518,1),3)),"",MID(J518,21+FIND("gestion des déchets:",J518,1),3))</f>
        <v>oui</v>
      </c>
      <c r="U518" s="62" t="str">
        <f>IF(ISERROR(MID(J518,17+FIND("l'écoconception:",J518,1),3)),"",MID(J518,17+FIND("l'écoconception:",J518,1),3))</f>
        <v>non</v>
      </c>
      <c r="V518" s="62" t="str">
        <f>IF(ISERROR(MID(J518,20+FIND("former ou recruter:",J518,1),3)),"",MID(J518,20+FIND("former ou recruter:",J518,1),3))</f>
        <v>non</v>
      </c>
      <c r="W518" s="93"/>
      <c r="X518" s="75"/>
      <c r="Y518" s="75"/>
      <c r="Z518" s="75"/>
      <c r="AA518" s="75"/>
      <c r="AB518" s="75"/>
      <c r="AC518" s="40"/>
      <c r="AD518" s="72" t="s">
        <v>1133</v>
      </c>
      <c r="AE518" s="90" t="s">
        <v>73</v>
      </c>
      <c r="AF518" s="88" t="str">
        <f>IF(ISNA(VLOOKUP(E518,Tableau13[[SIRET]:[Statut de la mise en relation]],6,FALSE)),"",VLOOKUP(E518,Tableau13[[SIRET]:[Statut de la mise en relation]],6,FALSE))</f>
        <v/>
      </c>
      <c r="AG518" s="90"/>
      <c r="AH518" s="40"/>
      <c r="AI518" s="40"/>
      <c r="AJ518" s="40"/>
      <c r="AK518" s="76"/>
      <c r="AL518" s="76"/>
      <c r="AM518" s="40"/>
    </row>
    <row r="519" spans="1:39" ht="16.5" customHeight="1">
      <c r="A519" s="79">
        <v>45286</v>
      </c>
      <c r="B519" s="78" t="s">
        <v>3154</v>
      </c>
      <c r="C519" s="78" t="s">
        <v>3155</v>
      </c>
      <c r="D519" s="78" t="s">
        <v>3156</v>
      </c>
      <c r="E519" s="80">
        <v>53372627900011</v>
      </c>
      <c r="F519" s="40" t="s">
        <v>3157</v>
      </c>
      <c r="G519" s="81" t="s">
        <v>3158</v>
      </c>
      <c r="H519" s="82">
        <v>661685586</v>
      </c>
      <c r="I519" s="78" t="s">
        <v>450</v>
      </c>
      <c r="J519" s="78" t="s">
        <v>3159</v>
      </c>
      <c r="K519" s="33" t="s">
        <v>433</v>
      </c>
      <c r="L519" s="33"/>
      <c r="M519" s="75" t="s">
        <v>701</v>
      </c>
      <c r="N519" s="42" t="str">
        <f>MID(J519,12,8)</f>
        <v xml:space="preserve">unknown </v>
      </c>
      <c r="O519" s="62" t="str">
        <f>IF(ISERROR(MID(J519,24+FIND("impact environnemental:",J519,1),3)),"",MID(J519,24+FIND("impact environnemental:",J519,1),3))</f>
        <v>oui</v>
      </c>
      <c r="P519" s="62" t="str">
        <f>IF(ISERROR(MID(J519,25+FIND("performance énergétique:",J519,1),3)),"",MID(J519,25+FIND("performance énergétique:",J519,1),3))</f>
        <v>oui</v>
      </c>
      <c r="Q519" s="62" t="str">
        <f>IF(ISERROR(MID(J519,20+FIND("consommation d'eau:",J519,1),3)),"",MID(J519,20+FIND("consommation d'eau:",J519,1),3))</f>
        <v>oui</v>
      </c>
      <c r="R519" s="62" t="str">
        <f>IF(ISERROR(MID(J519,22+FIND("rénover mon bâtiment:",J519,1),3)),"",MID(J519,22+FIND("rénover mon bâtiment:",J519,1),3))</f>
        <v/>
      </c>
      <c r="S519" s="62" t="str">
        <f>IF(ISERROR(MID(J519,21+FIND("la mobilité durable:",J519,1),3)),"",MID(J519,21+FIND("la mobilité durable:",J519,1),3))</f>
        <v/>
      </c>
      <c r="T519" s="62" t="str">
        <f>IF(ISERROR(MID(J519,21+FIND("gestion des déchets:",J519,1),3)),"",MID(J519,21+FIND("gestion des déchets:",J519,1),3))</f>
        <v>oui</v>
      </c>
      <c r="U519" s="62" t="str">
        <f>IF(ISERROR(MID(J519,17+FIND("l'écoconception:",J519,1),3)),"",MID(J519,17+FIND("l'écoconception:",J519,1),3))</f>
        <v>oui</v>
      </c>
      <c r="V519" s="62" t="str">
        <f>IF(ISERROR(MID(J519,20+FIND("former ou recruter:",J519,1),3)),"",MID(J519,20+FIND("former ou recruter:",J519,1),3))</f>
        <v/>
      </c>
      <c r="W519" s="63"/>
      <c r="X519" s="75"/>
      <c r="Y519" s="75"/>
      <c r="Z519" s="75" t="s">
        <v>1491</v>
      </c>
      <c r="AA519" s="75"/>
      <c r="AB519" s="75"/>
      <c r="AC519" s="77">
        <v>45288</v>
      </c>
      <c r="AD519" s="72" t="s">
        <v>1001</v>
      </c>
      <c r="AE519" s="90" t="s">
        <v>73</v>
      </c>
      <c r="AF519" s="88" t="str">
        <f>IF(ISNA(VLOOKUP(E519,Tableau13[[SIRET]:[Statut de la mise en relation]],6,FALSE)),"",VLOOKUP(E519,Tableau13[[SIRET]:[Statut de la mise en relation]],6,FALSE))</f>
        <v>Aide proposée</v>
      </c>
      <c r="AG519" s="88"/>
      <c r="AH519" s="40"/>
      <c r="AI519" s="40"/>
      <c r="AJ519" s="40"/>
      <c r="AK519" s="76"/>
      <c r="AL519" s="76"/>
      <c r="AM519" s="40"/>
    </row>
    <row r="520" spans="1:39" ht="16.5" customHeight="1">
      <c r="A520" s="79">
        <v>45286</v>
      </c>
      <c r="B520" s="78" t="s">
        <v>3160</v>
      </c>
      <c r="C520" s="78" t="s">
        <v>3161</v>
      </c>
      <c r="D520" s="78" t="s">
        <v>3162</v>
      </c>
      <c r="E520" s="80">
        <v>94747883000013</v>
      </c>
      <c r="F520" s="40" t="str">
        <f>MID(J520,12+FIND("nomination",J520,1),FIND("/",J520,FIND("nomination",J520,1))-12-FIND("nomination",J520,1))</f>
        <v xml:space="preserve">[ND] </v>
      </c>
      <c r="G520" s="81" t="s">
        <v>3163</v>
      </c>
      <c r="H520" s="82">
        <v>33624413199</v>
      </c>
      <c r="I520" s="78" t="s">
        <v>552</v>
      </c>
      <c r="J520" s="78" t="s">
        <v>3164</v>
      </c>
      <c r="K520" s="33" t="s">
        <v>433</v>
      </c>
      <c r="L520" s="33"/>
      <c r="M520" s="75" t="s">
        <v>701</v>
      </c>
      <c r="N520" s="42" t="str">
        <f>MID(J520,12,8)</f>
        <v xml:space="preserve">precise </v>
      </c>
      <c r="O520" s="62" t="str">
        <f>IF(ISERROR(MID(J520,24+FIND("impact environnemental:",J520,1),3)),"",MID(J520,24+FIND("impact environnemental:",J520,1),3))</f>
        <v>non</v>
      </c>
      <c r="P520" s="62" t="str">
        <f>IF(ISERROR(MID(J520,25+FIND("performance énergétique:",J520,1),3)),"",MID(J520,25+FIND("performance énergétique:",J520,1),3))</f>
        <v>non</v>
      </c>
      <c r="Q520" s="62" t="str">
        <f>IF(ISERROR(MID(J520,20+FIND("consommation d'eau:",J520,1),3)),"",MID(J520,20+FIND("consommation d'eau:",J520,1),3))</f>
        <v>non</v>
      </c>
      <c r="R520" s="62" t="str">
        <f>IF(ISERROR(MID(J520,22+FIND("rénover mon bâtiment:",J520,1),3)),"",MID(J520,22+FIND("rénover mon bâtiment:",J520,1),3))</f>
        <v>non</v>
      </c>
      <c r="S520" s="62" t="str">
        <f>IF(ISERROR(MID(J520,21+FIND("la mobilité durable:",J520,1),3)),"",MID(J520,21+FIND("la mobilité durable:",J520,1),3))</f>
        <v>oui</v>
      </c>
      <c r="T520" s="62" t="str">
        <f>IF(ISERROR(MID(J520,21+FIND("gestion des déchets:",J520,1),3)),"",MID(J520,21+FIND("gestion des déchets:",J520,1),3))</f>
        <v>non</v>
      </c>
      <c r="U520" s="62" t="str">
        <f>IF(ISERROR(MID(J520,17+FIND("l'écoconception:",J520,1),3)),"",MID(J520,17+FIND("l'écoconception:",J520,1),3))</f>
        <v>non</v>
      </c>
      <c r="V520" s="62" t="str">
        <f>IF(ISERROR(MID(J520,20+FIND("former ou recruter:",J520,1),3)),"",MID(J520,20+FIND("former ou recruter:",J520,1),3))</f>
        <v>non</v>
      </c>
      <c r="W520" s="63"/>
      <c r="X520" s="75"/>
      <c r="Y520" s="75"/>
      <c r="Z520" s="75" t="s">
        <v>1491</v>
      </c>
      <c r="AA520" s="75"/>
      <c r="AB520" s="75"/>
      <c r="AC520" s="77">
        <v>45288</v>
      </c>
      <c r="AD520" s="83" t="s">
        <v>2627</v>
      </c>
      <c r="AE520" s="90" t="s">
        <v>73</v>
      </c>
      <c r="AF520" s="88" t="str">
        <f>IF(ISNA(VLOOKUP(E520,Tableau13[[SIRET]:[Statut de la mise en relation]],6,FALSE)),"",VLOOKUP(E520,Tableau13[[SIRET]:[Statut de la mise en relation]],6,FALSE))</f>
        <v/>
      </c>
      <c r="AG520" s="90"/>
      <c r="AH520" s="40"/>
      <c r="AI520" s="40"/>
      <c r="AJ520" s="40"/>
      <c r="AK520" s="76"/>
      <c r="AL520" s="76"/>
      <c r="AM520" s="40"/>
    </row>
    <row r="521" spans="1:39" ht="16.5" customHeight="1">
      <c r="A521" s="79">
        <v>45286</v>
      </c>
      <c r="B521" s="78" t="s">
        <v>3165</v>
      </c>
      <c r="C521" s="78" t="s">
        <v>3166</v>
      </c>
      <c r="D521" s="78" t="s">
        <v>509</v>
      </c>
      <c r="E521" s="80">
        <v>49499923800053</v>
      </c>
      <c r="F521" s="40" t="s">
        <v>3167</v>
      </c>
      <c r="G521" s="81" t="s">
        <v>3168</v>
      </c>
      <c r="H521" s="82">
        <v>432751295</v>
      </c>
      <c r="I521" s="78" t="s">
        <v>552</v>
      </c>
      <c r="J521" s="78" t="s">
        <v>3169</v>
      </c>
      <c r="K521" s="33" t="s">
        <v>433</v>
      </c>
      <c r="L521" s="33"/>
      <c r="M521" s="75" t="s">
        <v>701</v>
      </c>
      <c r="N521" s="42" t="str">
        <f>MID(J521,12,8)</f>
        <v xml:space="preserve">unknown </v>
      </c>
      <c r="O521" s="62" t="str">
        <f>IF(ISERROR(MID(J521,24+FIND("impact environnemental:",J521,1),3)),"",MID(J521,24+FIND("impact environnemental:",J521,1),3))</f>
        <v>oui</v>
      </c>
      <c r="P521" s="62" t="str">
        <f>IF(ISERROR(MID(J521,25+FIND("performance énergétique:",J521,1),3)),"",MID(J521,25+FIND("performance énergétique:",J521,1),3))</f>
        <v>oui</v>
      </c>
      <c r="Q521" s="62" t="str">
        <f>IF(ISERROR(MID(J521,20+FIND("consommation d'eau:",J521,1),3)),"",MID(J521,20+FIND("consommation d'eau:",J521,1),3))</f>
        <v>oui</v>
      </c>
      <c r="R521" s="62" t="str">
        <f>IF(ISERROR(MID(J521,22+FIND("rénover mon bâtiment:",J521,1),3)),"",MID(J521,22+FIND("rénover mon bâtiment:",J521,1),3))</f>
        <v/>
      </c>
      <c r="S521" s="62" t="str">
        <f>IF(ISERROR(MID(J521,21+FIND("la mobilité durable:",J521,1),3)),"",MID(J521,21+FIND("la mobilité durable:",J521,1),3))</f>
        <v/>
      </c>
      <c r="T521" s="62" t="str">
        <f>IF(ISERROR(MID(J521,21+FIND("gestion des déchets:",J521,1),3)),"",MID(J521,21+FIND("gestion des déchets:",J521,1),3))</f>
        <v>oui</v>
      </c>
      <c r="U521" s="62" t="str">
        <f>IF(ISERROR(MID(J521,17+FIND("l'écoconception:",J521,1),3)),"",MID(J521,17+FIND("l'écoconception:",J521,1),3))</f>
        <v>oui</v>
      </c>
      <c r="V521" s="62" t="str">
        <f>IF(ISERROR(MID(J521,20+FIND("former ou recruter:",J521,1),3)),"",MID(J521,20+FIND("former ou recruter:",J521,1),3))</f>
        <v/>
      </c>
      <c r="W521" s="63"/>
      <c r="X521" s="75"/>
      <c r="Y521" s="75"/>
      <c r="Z521" s="75" t="s">
        <v>1491</v>
      </c>
      <c r="AA521" s="75"/>
      <c r="AB521" s="75"/>
      <c r="AC521" s="77">
        <v>45288</v>
      </c>
      <c r="AD521" s="83" t="s">
        <v>2627</v>
      </c>
      <c r="AE521" s="90" t="s">
        <v>73</v>
      </c>
      <c r="AF521" s="88" t="str">
        <f>IF(ISNA(VLOOKUP(E521,Tableau13[[SIRET]:[Statut de la mise en relation]],6,FALSE)),"",VLOOKUP(E521,Tableau13[[SIRET]:[Statut de la mise en relation]],6,FALSE))</f>
        <v/>
      </c>
      <c r="AG521" s="90"/>
      <c r="AH521" s="40"/>
      <c r="AI521" s="40"/>
      <c r="AJ521" s="40"/>
      <c r="AK521" s="76"/>
      <c r="AL521" s="76"/>
      <c r="AM521" s="40"/>
    </row>
    <row r="522" spans="1:39" ht="16.5" customHeight="1">
      <c r="A522" s="79">
        <v>45286</v>
      </c>
      <c r="B522" s="78" t="s">
        <v>3170</v>
      </c>
      <c r="C522" s="78" t="s">
        <v>3171</v>
      </c>
      <c r="D522" s="78" t="s">
        <v>3172</v>
      </c>
      <c r="E522" s="80">
        <v>84281576300029</v>
      </c>
      <c r="F522" s="40" t="str">
        <f>MID(J522,12+FIND("nomination",J522,1),FIND("/",J522,FIND("nomination",J522,1))-12-FIND("nomination",J522,1))</f>
        <v xml:space="preserve">ALL TRIANGLES </v>
      </c>
      <c r="G522" s="81" t="s">
        <v>3173</v>
      </c>
      <c r="H522" s="82">
        <v>688784712</v>
      </c>
      <c r="I522" s="78" t="s">
        <v>459</v>
      </c>
      <c r="J522" s="78" t="s">
        <v>3174</v>
      </c>
      <c r="K522" s="33" t="s">
        <v>114</v>
      </c>
      <c r="L522" s="33"/>
      <c r="M522" s="75" t="s">
        <v>1132</v>
      </c>
      <c r="N522" s="42" t="str">
        <f>MID(J522,12,8)</f>
        <v xml:space="preserve">precise </v>
      </c>
      <c r="O522" s="62" t="str">
        <f>IF(ISERROR(MID(J522,24+FIND("impact environnemental:",J522,1),3)),"",MID(J522,24+FIND("impact environnemental:",J522,1),3))</f>
        <v>non</v>
      </c>
      <c r="P522" s="62" t="str">
        <f>IF(ISERROR(MID(J522,25+FIND("performance énergétique:",J522,1),3)),"",MID(J522,25+FIND("performance énergétique:",J522,1),3))</f>
        <v>non</v>
      </c>
      <c r="Q522" s="62" t="str">
        <f>IF(ISERROR(MID(J522,20+FIND("consommation d'eau:",J522,1),3)),"",MID(J522,20+FIND("consommation d'eau:",J522,1),3))</f>
        <v>non</v>
      </c>
      <c r="R522" s="62" t="str">
        <f>IF(ISERROR(MID(J522,22+FIND("rénover mon bâtiment:",J522,1),3)),"",MID(J522,22+FIND("rénover mon bâtiment:",J522,1),3))</f>
        <v>oui</v>
      </c>
      <c r="S522" s="62" t="str">
        <f>IF(ISERROR(MID(J522,21+FIND("la mobilité durable:",J522,1),3)),"",MID(J522,21+FIND("la mobilité durable:",J522,1),3))</f>
        <v>non</v>
      </c>
      <c r="T522" s="62" t="str">
        <f>IF(ISERROR(MID(J522,21+FIND("gestion des déchets:",J522,1),3)),"",MID(J522,21+FIND("gestion des déchets:",J522,1),3))</f>
        <v>non</v>
      </c>
      <c r="U522" s="62" t="str">
        <f>IF(ISERROR(MID(J522,17+FIND("l'écoconception:",J522,1),3)),"",MID(J522,17+FIND("l'écoconception:",J522,1),3))</f>
        <v>non</v>
      </c>
      <c r="V522" s="62" t="str">
        <f>IF(ISERROR(MID(J522,20+FIND("former ou recruter:",J522,1),3)),"",MID(J522,20+FIND("former ou recruter:",J522,1),3))</f>
        <v>non</v>
      </c>
      <c r="W522" s="93"/>
      <c r="X522" s="75"/>
      <c r="Y522" s="75"/>
      <c r="Z522" s="75"/>
      <c r="AA522" s="75"/>
      <c r="AB522" s="75"/>
      <c r="AC522" s="40"/>
      <c r="AD522" s="72" t="s">
        <v>1133</v>
      </c>
      <c r="AE522" s="90" t="s">
        <v>73</v>
      </c>
      <c r="AF522" s="88" t="str">
        <f>IF(ISNA(VLOOKUP(E522,Tableau13[[SIRET]:[Statut de la mise en relation]],6,FALSE)),"",VLOOKUP(E522,Tableau13[[SIRET]:[Statut de la mise en relation]],6,FALSE))</f>
        <v/>
      </c>
      <c r="AG522" s="90"/>
      <c r="AH522" s="40"/>
      <c r="AI522" s="40"/>
      <c r="AJ522" s="40"/>
      <c r="AK522" s="76"/>
      <c r="AL522" s="76"/>
      <c r="AM522" s="40"/>
    </row>
    <row r="523" spans="1:39" ht="16.5" customHeight="1">
      <c r="A523" s="79">
        <v>45286</v>
      </c>
      <c r="B523" s="78" t="s">
        <v>3175</v>
      </c>
      <c r="C523" s="78" t="s">
        <v>3176</v>
      </c>
      <c r="D523" s="78" t="s">
        <v>3177</v>
      </c>
      <c r="E523" s="80">
        <v>48435637300015</v>
      </c>
      <c r="F523" s="40" t="str">
        <f>MID(J523,12+FIND("nomination",J523,1),FIND("/",J523,FIND("nomination",J523,1))-12-FIND("nomination",J523,1))</f>
        <v xml:space="preserve">SCI PADERBORN </v>
      </c>
      <c r="G523" s="81" t="s">
        <v>3178</v>
      </c>
      <c r="H523" s="82">
        <v>243248081</v>
      </c>
      <c r="I523" s="78" t="s">
        <v>431</v>
      </c>
      <c r="J523" s="78" t="s">
        <v>3179</v>
      </c>
      <c r="K523" s="33" t="s">
        <v>433</v>
      </c>
      <c r="L523" s="33"/>
      <c r="M523" s="75" t="s">
        <v>701</v>
      </c>
      <c r="N523" s="42" t="str">
        <f>MID(J523,12,8)</f>
        <v xml:space="preserve">unknown </v>
      </c>
      <c r="O523" s="62" t="str">
        <f>IF(ISERROR(MID(J523,24+FIND("impact environnemental:",J523,1),3)),"",MID(J523,24+FIND("impact environnemental:",J523,1),3))</f>
        <v>non</v>
      </c>
      <c r="P523" s="62" t="str">
        <f>IF(ISERROR(MID(J523,25+FIND("performance énergétique:",J523,1),3)),"",MID(J523,25+FIND("performance énergétique:",J523,1),3))</f>
        <v>oui</v>
      </c>
      <c r="Q523" s="62" t="str">
        <f>IF(ISERROR(MID(J523,20+FIND("consommation d'eau:",J523,1),3)),"",MID(J523,20+FIND("consommation d'eau:",J523,1),3))</f>
        <v>non</v>
      </c>
      <c r="R523" s="62" t="str">
        <f>IF(ISERROR(MID(J523,22+FIND("rénover mon bâtiment:",J523,1),3)),"",MID(J523,22+FIND("rénover mon bâtiment:",J523,1),3))</f>
        <v/>
      </c>
      <c r="S523" s="62" t="str">
        <f>IF(ISERROR(MID(J523,21+FIND("la mobilité durable:",J523,1),3)),"",MID(J523,21+FIND("la mobilité durable:",J523,1),3))</f>
        <v/>
      </c>
      <c r="T523" s="62" t="str">
        <f>IF(ISERROR(MID(J523,21+FIND("gestion des déchets:",J523,1),3)),"",MID(J523,21+FIND("gestion des déchets:",J523,1),3))</f>
        <v>non</v>
      </c>
      <c r="U523" s="62" t="str">
        <f>IF(ISERROR(MID(J523,17+FIND("l'écoconception:",J523,1),3)),"",MID(J523,17+FIND("l'écoconception:",J523,1),3))</f>
        <v>oui</v>
      </c>
      <c r="V523" s="62" t="str">
        <f>IF(ISERROR(MID(J523,20+FIND("former ou recruter:",J523,1),3)),"",MID(J523,20+FIND("former ou recruter:",J523,1),3))</f>
        <v/>
      </c>
      <c r="W523" s="63"/>
      <c r="X523" s="75"/>
      <c r="Y523" s="75"/>
      <c r="Z523" s="75"/>
      <c r="AA523" s="75"/>
      <c r="AB523" s="75"/>
      <c r="AC523" s="77">
        <v>45306</v>
      </c>
      <c r="AD523" s="83" t="s">
        <v>2983</v>
      </c>
      <c r="AE523" s="90" t="s">
        <v>73</v>
      </c>
      <c r="AF523" s="88" t="str">
        <f>IF(ISNA(VLOOKUP(E523,Tableau13[[SIRET]:[Statut de la mise en relation]],6,FALSE)),"",VLOOKUP(E523,Tableau13[[SIRET]:[Statut de la mise en relation]],6,FALSE))</f>
        <v/>
      </c>
      <c r="AG523" s="90"/>
      <c r="AH523" s="40"/>
      <c r="AI523" s="40"/>
      <c r="AJ523" s="40"/>
      <c r="AK523" s="76"/>
      <c r="AL523" s="76"/>
      <c r="AM523" s="40"/>
    </row>
    <row r="524" spans="1:39" ht="16.5" customHeight="1">
      <c r="A524" s="79">
        <v>45286</v>
      </c>
      <c r="B524" s="78" t="s">
        <v>3180</v>
      </c>
      <c r="C524" s="78" t="s">
        <v>3181</v>
      </c>
      <c r="D524" s="78" t="s">
        <v>3182</v>
      </c>
      <c r="E524" s="80">
        <v>94869610900016</v>
      </c>
      <c r="F524" s="40" t="s">
        <v>3183</v>
      </c>
      <c r="G524" s="81" t="s">
        <v>430</v>
      </c>
      <c r="H524" s="82">
        <v>681645186</v>
      </c>
      <c r="I524" s="78" t="s">
        <v>431</v>
      </c>
      <c r="J524" s="78" t="s">
        <v>3184</v>
      </c>
      <c r="K524" s="33" t="s">
        <v>433</v>
      </c>
      <c r="L524" s="33"/>
      <c r="M524" s="75" t="s">
        <v>701</v>
      </c>
      <c r="N524" s="42" t="str">
        <f>MID(J524,12,8)</f>
        <v xml:space="preserve">precise </v>
      </c>
      <c r="O524" s="62" t="str">
        <f>IF(ISERROR(MID(J524,24+FIND("impact environnemental:",J524,1),3)),"",MID(J524,24+FIND("impact environnemental:",J524,1),3))</f>
        <v>non</v>
      </c>
      <c r="P524" s="62" t="str">
        <f>IF(ISERROR(MID(J524,25+FIND("performance énergétique:",J524,1),3)),"",MID(J524,25+FIND("performance énergétique:",J524,1),3))</f>
        <v>oui</v>
      </c>
      <c r="Q524" s="62" t="str">
        <f>IF(ISERROR(MID(J524,20+FIND("consommation d'eau:",J524,1),3)),"",MID(J524,20+FIND("consommation d'eau:",J524,1),3))</f>
        <v>non</v>
      </c>
      <c r="R524" s="62" t="str">
        <f>IF(ISERROR(MID(J524,22+FIND("rénover mon bâtiment:",J524,1),3)),"",MID(J524,22+FIND("rénover mon bâtiment:",J524,1),3))</f>
        <v>non</v>
      </c>
      <c r="S524" s="62" t="str">
        <f>IF(ISERROR(MID(J524,21+FIND("la mobilité durable:",J524,1),3)),"",MID(J524,21+FIND("la mobilité durable:",J524,1),3))</f>
        <v>non</v>
      </c>
      <c r="T524" s="62" t="str">
        <f>IF(ISERROR(MID(J524,21+FIND("gestion des déchets:",J524,1),3)),"",MID(J524,21+FIND("gestion des déchets:",J524,1),3))</f>
        <v>non</v>
      </c>
      <c r="U524" s="62" t="str">
        <f>IF(ISERROR(MID(J524,17+FIND("l'écoconception:",J524,1),3)),"",MID(J524,17+FIND("l'écoconception:",J524,1),3))</f>
        <v>non</v>
      </c>
      <c r="V524" s="62" t="str">
        <f>IF(ISERROR(MID(J524,20+FIND("former ou recruter:",J524,1),3)),"",MID(J524,20+FIND("former ou recruter:",J524,1),3))</f>
        <v>non</v>
      </c>
      <c r="W524" s="63"/>
      <c r="X524" s="75"/>
      <c r="Y524" s="75"/>
      <c r="Z524" s="75"/>
      <c r="AA524" s="75"/>
      <c r="AB524" s="75"/>
      <c r="AC524" s="77">
        <v>45306</v>
      </c>
      <c r="AD524" s="83" t="s">
        <v>2983</v>
      </c>
      <c r="AE524" s="90" t="s">
        <v>73</v>
      </c>
      <c r="AF524" s="88" t="str">
        <f>IF(ISNA(VLOOKUP(E524,Tableau13[[SIRET]:[Statut de la mise en relation]],6,FALSE)),"",VLOOKUP(E524,Tableau13[[SIRET]:[Statut de la mise en relation]],6,FALSE))</f>
        <v/>
      </c>
      <c r="AG524" s="90"/>
      <c r="AH524" s="40"/>
      <c r="AI524" s="40"/>
      <c r="AJ524" s="40"/>
      <c r="AK524" s="76"/>
      <c r="AL524" s="76"/>
      <c r="AM524" s="40"/>
    </row>
    <row r="525" spans="1:39" ht="16.5" customHeight="1">
      <c r="A525" s="79">
        <v>45286</v>
      </c>
      <c r="B525" s="78" t="s">
        <v>3185</v>
      </c>
      <c r="C525" s="78" t="s">
        <v>3186</v>
      </c>
      <c r="D525" s="78" t="s">
        <v>3187</v>
      </c>
      <c r="E525" s="80">
        <v>79402947000018</v>
      </c>
      <c r="F525" s="40" t="s">
        <v>3186</v>
      </c>
      <c r="G525" s="81" t="s">
        <v>3188</v>
      </c>
      <c r="H525" s="82">
        <v>33625570591</v>
      </c>
      <c r="I525" s="78" t="s">
        <v>503</v>
      </c>
      <c r="J525" s="78" t="s">
        <v>3189</v>
      </c>
      <c r="K525" s="33" t="s">
        <v>135</v>
      </c>
      <c r="L525" s="33"/>
      <c r="M525" s="75" t="s">
        <v>701</v>
      </c>
      <c r="N525" s="42" t="str">
        <f>MID(J525,12,8)</f>
        <v xml:space="preserve">precise </v>
      </c>
      <c r="O525" s="62" t="str">
        <f>IF(ISERROR(MID(J525,24+FIND("impact environnemental:",J525,1),3)),"",MID(J525,24+FIND("impact environnemental:",J525,1),3))</f>
        <v>non</v>
      </c>
      <c r="P525" s="62" t="str">
        <f>IF(ISERROR(MID(J525,25+FIND("performance énergétique:",J525,1),3)),"",MID(J525,25+FIND("performance énergétique:",J525,1),3))</f>
        <v>non</v>
      </c>
      <c r="Q525" s="62" t="str">
        <f>IF(ISERROR(MID(J525,20+FIND("consommation d'eau:",J525,1),3)),"",MID(J525,20+FIND("consommation d'eau:",J525,1),3))</f>
        <v>non</v>
      </c>
      <c r="R525" s="62" t="str">
        <f>IF(ISERROR(MID(J525,22+FIND("rénover mon bâtiment:",J525,1),3)),"",MID(J525,22+FIND("rénover mon bâtiment:",J525,1),3))</f>
        <v>oui</v>
      </c>
      <c r="S525" s="62" t="str">
        <f>IF(ISERROR(MID(J525,21+FIND("la mobilité durable:",J525,1),3)),"",MID(J525,21+FIND("la mobilité durable:",J525,1),3))</f>
        <v>non</v>
      </c>
      <c r="T525" s="62" t="str">
        <f>IF(ISERROR(MID(J525,21+FIND("gestion des déchets:",J525,1),3)),"",MID(J525,21+FIND("gestion des déchets:",J525,1),3))</f>
        <v>non</v>
      </c>
      <c r="U525" s="62" t="str">
        <f>IF(ISERROR(MID(J525,17+FIND("l'écoconception:",J525,1),3)),"",MID(J525,17+FIND("l'écoconception:",J525,1),3))</f>
        <v>non</v>
      </c>
      <c r="V525" s="62" t="str">
        <f>IF(ISERROR(MID(J525,20+FIND("former ou recruter:",J525,1),3)),"",MID(J525,20+FIND("former ou recruter:",J525,1),3))</f>
        <v>non</v>
      </c>
      <c r="W525" s="63"/>
      <c r="X525" s="75"/>
      <c r="Y525" s="75"/>
      <c r="Z525" s="75"/>
      <c r="AA525" s="75"/>
      <c r="AB525" s="75"/>
      <c r="AC525" s="77">
        <v>45299</v>
      </c>
      <c r="AD525" s="95" t="s">
        <v>764</v>
      </c>
      <c r="AE525" s="90" t="s">
        <v>73</v>
      </c>
      <c r="AF525" s="88" t="str">
        <f>IF(ISNA(VLOOKUP(E525,Tableau13[[SIRET]:[Statut de la mise en relation]],6,FALSE)),"",VLOOKUP(E525,Tableau13[[SIRET]:[Statut de la mise en relation]],6,FALSE))</f>
        <v/>
      </c>
      <c r="AG525" s="88"/>
      <c r="AH525" s="40"/>
      <c r="AI525" s="40"/>
      <c r="AJ525" s="40"/>
      <c r="AK525" s="76"/>
      <c r="AL525" s="76"/>
      <c r="AM525" s="40"/>
    </row>
    <row r="526" spans="1:39" ht="16.5" customHeight="1">
      <c r="A526" s="79">
        <v>45286</v>
      </c>
      <c r="B526" s="78" t="s">
        <v>3190</v>
      </c>
      <c r="C526" s="78" t="s">
        <v>3191</v>
      </c>
      <c r="D526" s="78" t="s">
        <v>3192</v>
      </c>
      <c r="E526" s="80">
        <v>88402535400017</v>
      </c>
      <c r="F526" s="40" t="s">
        <v>3193</v>
      </c>
      <c r="G526" s="81" t="s">
        <v>3194</v>
      </c>
      <c r="H526" s="82">
        <v>612103253</v>
      </c>
      <c r="I526" s="78" t="s">
        <v>729</v>
      </c>
      <c r="J526" s="78" t="s">
        <v>3195</v>
      </c>
      <c r="K526" s="33" t="s">
        <v>55</v>
      </c>
      <c r="L526" s="33"/>
      <c r="M526" s="75" t="s">
        <v>701</v>
      </c>
      <c r="N526" s="42" t="str">
        <f>MID(J526,12,8)</f>
        <v xml:space="preserve">unknown </v>
      </c>
      <c r="O526" s="62" t="str">
        <f>IF(ISERROR(MID(J526,24+FIND("impact environnemental:",J526,1),3)),"",MID(J526,24+FIND("impact environnemental:",J526,1),3))</f>
        <v>oui</v>
      </c>
      <c r="P526" s="62" t="str">
        <f>IF(ISERROR(MID(J526,25+FIND("performance énergétique:",J526,1),3)),"",MID(J526,25+FIND("performance énergétique:",J526,1),3))</f>
        <v>non</v>
      </c>
      <c r="Q526" s="62" t="str">
        <f>IF(ISERROR(MID(J526,20+FIND("consommation d'eau:",J526,1),3)),"",MID(J526,20+FIND("consommation d'eau:",J526,1),3))</f>
        <v>non</v>
      </c>
      <c r="R526" s="62" t="str">
        <f>IF(ISERROR(MID(J526,22+FIND("rénover mon bâtiment:",J526,1),3)),"",MID(J526,22+FIND("rénover mon bâtiment:",J526,1),3))</f>
        <v/>
      </c>
      <c r="S526" s="62" t="str">
        <f>IF(ISERROR(MID(J526,21+FIND("la mobilité durable:",J526,1),3)),"",MID(J526,21+FIND("la mobilité durable:",J526,1),3))</f>
        <v/>
      </c>
      <c r="T526" s="62" t="str">
        <f>IF(ISERROR(MID(J526,21+FIND("gestion des déchets:",J526,1),3)),"",MID(J526,21+FIND("gestion des déchets:",J526,1),3))</f>
        <v>oui</v>
      </c>
      <c r="U526" s="62" t="str">
        <f>IF(ISERROR(MID(J526,17+FIND("l'écoconception:",J526,1),3)),"",MID(J526,17+FIND("l'écoconception:",J526,1),3))</f>
        <v>non</v>
      </c>
      <c r="V526" s="62" t="str">
        <f>IF(ISERROR(MID(J526,20+FIND("former ou recruter:",J526,1),3)),"",MID(J526,20+FIND("former ou recruter:",J526,1),3))</f>
        <v/>
      </c>
      <c r="W526" s="63"/>
      <c r="X526" s="75"/>
      <c r="Y526" s="75"/>
      <c r="Z526" s="75" t="s">
        <v>1491</v>
      </c>
      <c r="AA526" s="75"/>
      <c r="AB526" s="75"/>
      <c r="AC526" s="77">
        <v>45288</v>
      </c>
      <c r="AD526" s="72" t="s">
        <v>1001</v>
      </c>
      <c r="AE526" s="90" t="s">
        <v>73</v>
      </c>
      <c r="AF526" s="88" t="str">
        <f>IF(ISNA(VLOOKUP(E526,Tableau13[[SIRET]:[Statut de la mise en relation]],6,FALSE)),"",VLOOKUP(E526,Tableau13[[SIRET]:[Statut de la mise en relation]],6,FALSE))</f>
        <v>Pris en charge</v>
      </c>
      <c r="AG526" s="88"/>
      <c r="AH526" s="40"/>
      <c r="AI526" s="40"/>
      <c r="AJ526" s="40"/>
      <c r="AK526" s="76"/>
      <c r="AL526" s="76"/>
      <c r="AM526" s="40"/>
    </row>
    <row r="527" spans="1:39" ht="16.5" customHeight="1">
      <c r="A527" s="79">
        <v>45286</v>
      </c>
      <c r="B527" s="78" t="s">
        <v>3196</v>
      </c>
      <c r="C527" s="78" t="s">
        <v>3197</v>
      </c>
      <c r="D527" s="78" t="s">
        <v>3198</v>
      </c>
      <c r="E527" s="80">
        <v>39093142600014</v>
      </c>
      <c r="F527" s="40" t="s">
        <v>3199</v>
      </c>
      <c r="G527" s="81" t="s">
        <v>3200</v>
      </c>
      <c r="H527" s="82">
        <v>633862377</v>
      </c>
      <c r="I527" s="78" t="s">
        <v>2554</v>
      </c>
      <c r="J527" s="78" t="s">
        <v>3201</v>
      </c>
      <c r="K527" s="33" t="s">
        <v>91</v>
      </c>
      <c r="L527" s="33"/>
      <c r="M527" s="75" t="s">
        <v>701</v>
      </c>
      <c r="N527" s="42" t="str">
        <f>MID(J527,12,8)</f>
        <v xml:space="preserve">precise </v>
      </c>
      <c r="O527" s="62" t="str">
        <f>IF(ISERROR(MID(J527,24+FIND("impact environnemental:",J527,1),3)),"",MID(J527,24+FIND("impact environnemental:",J527,1),3))</f>
        <v>non</v>
      </c>
      <c r="P527" s="62" t="str">
        <f>IF(ISERROR(MID(J527,25+FIND("performance énergétique:",J527,1),3)),"",MID(J527,25+FIND("performance énergétique:",J527,1),3))</f>
        <v>oui</v>
      </c>
      <c r="Q527" s="62" t="str">
        <f>IF(ISERROR(MID(J527,20+FIND("consommation d'eau:",J527,1),3)),"",MID(J527,20+FIND("consommation d'eau:",J527,1),3))</f>
        <v>non</v>
      </c>
      <c r="R527" s="62" t="str">
        <f>IF(ISERROR(MID(J527,22+FIND("rénover mon bâtiment:",J527,1),3)),"",MID(J527,22+FIND("rénover mon bâtiment:",J527,1),3))</f>
        <v>non</v>
      </c>
      <c r="S527" s="62" t="str">
        <f>IF(ISERROR(MID(J527,21+FIND("la mobilité durable:",J527,1),3)),"",MID(J527,21+FIND("la mobilité durable:",J527,1),3))</f>
        <v>non</v>
      </c>
      <c r="T527" s="62" t="str">
        <f>IF(ISERROR(MID(J527,21+FIND("gestion des déchets:",J527,1),3)),"",MID(J527,21+FIND("gestion des déchets:",J527,1),3))</f>
        <v>non</v>
      </c>
      <c r="U527" s="62" t="str">
        <f>IF(ISERROR(MID(J527,17+FIND("l'écoconception:",J527,1),3)),"",MID(J527,17+FIND("l'écoconception:",J527,1),3))</f>
        <v>non</v>
      </c>
      <c r="V527" s="62" t="str">
        <f>IF(ISERROR(MID(J527,20+FIND("former ou recruter:",J527,1),3)),"",MID(J527,20+FIND("former ou recruter:",J527,1),3))</f>
        <v>non</v>
      </c>
      <c r="W527" s="63"/>
      <c r="X527" s="75"/>
      <c r="Y527" s="75"/>
      <c r="Z527" s="75" t="s">
        <v>1491</v>
      </c>
      <c r="AA527" s="75"/>
      <c r="AB527" s="75"/>
      <c r="AC527" s="77">
        <v>45288</v>
      </c>
      <c r="AD527" s="72" t="s">
        <v>1001</v>
      </c>
      <c r="AE527" s="90" t="s">
        <v>73</v>
      </c>
      <c r="AF527" s="88" t="str">
        <f>IF(ISNA(VLOOKUP(E527,Tableau13[[SIRET]:[Statut de la mise en relation]],6,FALSE)),"",VLOOKUP(E527,Tableau13[[SIRET]:[Statut de la mise en relation]],6,FALSE))</f>
        <v>Aide proposée</v>
      </c>
      <c r="AG527" s="88"/>
      <c r="AH527" s="40"/>
      <c r="AI527" s="40"/>
      <c r="AJ527" s="40"/>
      <c r="AK527" s="76"/>
      <c r="AL527" s="76"/>
      <c r="AM527" s="40"/>
    </row>
    <row r="528" spans="1:39" ht="16.5" customHeight="1">
      <c r="A528" s="79">
        <v>45286</v>
      </c>
      <c r="B528" s="78" t="s">
        <v>3202</v>
      </c>
      <c r="C528" s="78" t="s">
        <v>3203</v>
      </c>
      <c r="D528" s="78" t="s">
        <v>2722</v>
      </c>
      <c r="E528" s="80">
        <v>80524942200025</v>
      </c>
      <c r="F528" s="40" t="s">
        <v>3204</v>
      </c>
      <c r="G528" s="81" t="s">
        <v>3205</v>
      </c>
      <c r="H528" s="82">
        <v>674485838</v>
      </c>
      <c r="I528" s="78" t="s">
        <v>2436</v>
      </c>
      <c r="J528" s="78" t="s">
        <v>2761</v>
      </c>
      <c r="K528" s="33" t="s">
        <v>91</v>
      </c>
      <c r="L528" s="33"/>
      <c r="M528" s="75" t="s">
        <v>701</v>
      </c>
      <c r="N528" s="42" t="str">
        <f>MID(J528,12,8)</f>
        <v xml:space="preserve">precise </v>
      </c>
      <c r="O528" s="62" t="str">
        <f>IF(ISERROR(MID(J528,24+FIND("impact environnemental:",J528,1),3)),"",MID(J528,24+FIND("impact environnemental:",J528,1),3))</f>
        <v>non</v>
      </c>
      <c r="P528" s="62" t="str">
        <f>IF(ISERROR(MID(J528,25+FIND("performance énergétique:",J528,1),3)),"",MID(J528,25+FIND("performance énergétique:",J528,1),3))</f>
        <v>oui</v>
      </c>
      <c r="Q528" s="62" t="str">
        <f>IF(ISERROR(MID(J528,20+FIND("consommation d'eau:",J528,1),3)),"",MID(J528,20+FIND("consommation d'eau:",J528,1),3))</f>
        <v>non</v>
      </c>
      <c r="R528" s="62" t="str">
        <f>IF(ISERROR(MID(J528,22+FIND("rénover mon bâtiment:",J528,1),3)),"",MID(J528,22+FIND("rénover mon bâtiment:",J528,1),3))</f>
        <v>non</v>
      </c>
      <c r="S528" s="62" t="str">
        <f>IF(ISERROR(MID(J528,21+FIND("la mobilité durable:",J528,1),3)),"",MID(J528,21+FIND("la mobilité durable:",J528,1),3))</f>
        <v>non</v>
      </c>
      <c r="T528" s="62" t="str">
        <f>IF(ISERROR(MID(J528,21+FIND("gestion des déchets:",J528,1),3)),"",MID(J528,21+FIND("gestion des déchets:",J528,1),3))</f>
        <v>non</v>
      </c>
      <c r="U528" s="62" t="str">
        <f>IF(ISERROR(MID(J528,17+FIND("l'écoconception:",J528,1),3)),"",MID(J528,17+FIND("l'écoconception:",J528,1),3))</f>
        <v>non</v>
      </c>
      <c r="V528" s="62" t="str">
        <f>IF(ISERROR(MID(J528,20+FIND("former ou recruter:",J528,1),3)),"",MID(J528,20+FIND("former ou recruter:",J528,1),3))</f>
        <v>non</v>
      </c>
      <c r="W528" s="63"/>
      <c r="X528" s="75"/>
      <c r="Y528" s="75"/>
      <c r="Z528" s="75" t="s">
        <v>1491</v>
      </c>
      <c r="AA528" s="75"/>
      <c r="AB528" s="75"/>
      <c r="AC528" s="77">
        <v>45288</v>
      </c>
      <c r="AD528" s="72" t="s">
        <v>1001</v>
      </c>
      <c r="AE528" s="90" t="s">
        <v>73</v>
      </c>
      <c r="AF528" s="88" t="str">
        <f>IF(ISNA(VLOOKUP(E528,Tableau13[[SIRET]:[Statut de la mise en relation]],6,FALSE)),"",VLOOKUP(E528,Tableau13[[SIRET]:[Statut de la mise en relation]],6,FALSE))</f>
        <v>Aide proposée</v>
      </c>
      <c r="AG528" s="88"/>
      <c r="AH528" s="40"/>
      <c r="AI528" s="40"/>
      <c r="AJ528" s="40"/>
      <c r="AK528" s="76"/>
      <c r="AL528" s="76"/>
      <c r="AM528" s="40"/>
    </row>
    <row r="529" spans="1:39" ht="16.5" customHeight="1">
      <c r="A529" s="79">
        <v>45286</v>
      </c>
      <c r="B529" s="78" t="s">
        <v>3206</v>
      </c>
      <c r="C529" s="78" t="s">
        <v>3207</v>
      </c>
      <c r="D529" s="78" t="s">
        <v>2531</v>
      </c>
      <c r="E529" s="80">
        <v>78969292800011</v>
      </c>
      <c r="F529" s="40" t="s">
        <v>3208</v>
      </c>
      <c r="G529" s="81" t="s">
        <v>3209</v>
      </c>
      <c r="H529" s="82">
        <v>682894872</v>
      </c>
      <c r="I529" s="78" t="s">
        <v>2436</v>
      </c>
      <c r="J529" s="78" t="s">
        <v>3210</v>
      </c>
      <c r="K529" s="33" t="s">
        <v>91</v>
      </c>
      <c r="L529" s="33"/>
      <c r="M529" s="75" t="s">
        <v>701</v>
      </c>
      <c r="N529" s="42" t="str">
        <f>MID(J529,12,8)</f>
        <v xml:space="preserve">precise </v>
      </c>
      <c r="O529" s="62" t="str">
        <f>IF(ISERROR(MID(J529,24+FIND("impact environnemental:",J529,1),3)),"",MID(J529,24+FIND("impact environnemental:",J529,1),3))</f>
        <v>non</v>
      </c>
      <c r="P529" s="62" t="str">
        <f>IF(ISERROR(MID(J529,25+FIND("performance énergétique:",J529,1),3)),"",MID(J529,25+FIND("performance énergétique:",J529,1),3))</f>
        <v>oui</v>
      </c>
      <c r="Q529" s="62" t="str">
        <f>IF(ISERROR(MID(J529,20+FIND("consommation d'eau:",J529,1),3)),"",MID(J529,20+FIND("consommation d'eau:",J529,1),3))</f>
        <v>non</v>
      </c>
      <c r="R529" s="62" t="str">
        <f>IF(ISERROR(MID(J529,22+FIND("rénover mon bâtiment:",J529,1),3)),"",MID(J529,22+FIND("rénover mon bâtiment:",J529,1),3))</f>
        <v>non</v>
      </c>
      <c r="S529" s="62" t="str">
        <f>IF(ISERROR(MID(J529,21+FIND("la mobilité durable:",J529,1),3)),"",MID(J529,21+FIND("la mobilité durable:",J529,1),3))</f>
        <v>non</v>
      </c>
      <c r="T529" s="62" t="str">
        <f>IF(ISERROR(MID(J529,21+FIND("gestion des déchets:",J529,1),3)),"",MID(J529,21+FIND("gestion des déchets:",J529,1),3))</f>
        <v>non</v>
      </c>
      <c r="U529" s="62" t="str">
        <f>IF(ISERROR(MID(J529,17+FIND("l'écoconception:",J529,1),3)),"",MID(J529,17+FIND("l'écoconception:",J529,1),3))</f>
        <v>non</v>
      </c>
      <c r="V529" s="62" t="str">
        <f>IF(ISERROR(MID(J529,20+FIND("former ou recruter:",J529,1),3)),"",MID(J529,20+FIND("former ou recruter:",J529,1),3))</f>
        <v>non</v>
      </c>
      <c r="W529" s="63"/>
      <c r="X529" s="75"/>
      <c r="Y529" s="75"/>
      <c r="Z529" s="75" t="s">
        <v>1491</v>
      </c>
      <c r="AA529" s="75"/>
      <c r="AB529" s="75"/>
      <c r="AC529" s="77">
        <v>45288</v>
      </c>
      <c r="AD529" s="72" t="s">
        <v>1001</v>
      </c>
      <c r="AE529" s="90" t="s">
        <v>73</v>
      </c>
      <c r="AF529" s="88" t="str">
        <f>IF(ISNA(VLOOKUP(E529,Tableau13[[SIRET]:[Statut de la mise en relation]],6,FALSE)),"",VLOOKUP(E529,Tableau13[[SIRET]:[Statut de la mise en relation]],6,FALSE))</f>
        <v>Aide proposée</v>
      </c>
      <c r="AG529" s="88"/>
      <c r="AH529" s="40"/>
      <c r="AI529" s="40"/>
      <c r="AJ529" s="40"/>
      <c r="AK529" s="76"/>
      <c r="AL529" s="76"/>
      <c r="AM529" s="40"/>
    </row>
    <row r="530" spans="1:39" ht="16.5" customHeight="1">
      <c r="A530" s="79">
        <v>45286</v>
      </c>
      <c r="B530" s="78" t="s">
        <v>3211</v>
      </c>
      <c r="C530" s="78" t="s">
        <v>3212</v>
      </c>
      <c r="D530" s="78" t="s">
        <v>3213</v>
      </c>
      <c r="E530" s="80">
        <v>80378223400014</v>
      </c>
      <c r="F530" s="40" t="s">
        <v>3214</v>
      </c>
      <c r="G530" s="81" t="s">
        <v>3215</v>
      </c>
      <c r="H530" s="82">
        <v>664373033</v>
      </c>
      <c r="I530" s="78" t="s">
        <v>1877</v>
      </c>
      <c r="J530" s="78" t="s">
        <v>3216</v>
      </c>
      <c r="K530" s="33" t="s">
        <v>433</v>
      </c>
      <c r="L530" s="33"/>
      <c r="M530" s="75" t="s">
        <v>701</v>
      </c>
      <c r="N530" s="42" t="str">
        <f>MID(J530,12,8)</f>
        <v xml:space="preserve">unknown </v>
      </c>
      <c r="O530" s="62" t="str">
        <f>IF(ISERROR(MID(J530,24+FIND("impact environnemental:",J530,1),3)),"",MID(J530,24+FIND("impact environnemental:",J530,1),3))</f>
        <v>oui</v>
      </c>
      <c r="P530" s="62" t="str">
        <f>IF(ISERROR(MID(J530,25+FIND("performance énergétique:",J530,1),3)),"",MID(J530,25+FIND("performance énergétique:",J530,1),3))</f>
        <v>non</v>
      </c>
      <c r="Q530" s="62" t="str">
        <f>IF(ISERROR(MID(J530,20+FIND("consommation d'eau:",J530,1),3)),"",MID(J530,20+FIND("consommation d'eau:",J530,1),3))</f>
        <v>non</v>
      </c>
      <c r="R530" s="62" t="str">
        <f>IF(ISERROR(MID(J530,22+FIND("rénover mon bâtiment:",J530,1),3)),"",MID(J530,22+FIND("rénover mon bâtiment:",J530,1),3))</f>
        <v/>
      </c>
      <c r="S530" s="62" t="str">
        <f>IF(ISERROR(MID(J530,21+FIND("la mobilité durable:",J530,1),3)),"",MID(J530,21+FIND("la mobilité durable:",J530,1),3))</f>
        <v/>
      </c>
      <c r="T530" s="62" t="str">
        <f>IF(ISERROR(MID(J530,21+FIND("gestion des déchets:",J530,1),3)),"",MID(J530,21+FIND("gestion des déchets:",J530,1),3))</f>
        <v>oui</v>
      </c>
      <c r="U530" s="62" t="str">
        <f>IF(ISERROR(MID(J530,17+FIND("l'écoconception:",J530,1),3)),"",MID(J530,17+FIND("l'écoconception:",J530,1),3))</f>
        <v>oui</v>
      </c>
      <c r="V530" s="62" t="str">
        <f>IF(ISERROR(MID(J530,20+FIND("former ou recruter:",J530,1),3)),"",MID(J530,20+FIND("former ou recruter:",J530,1),3))</f>
        <v/>
      </c>
      <c r="W530" s="63"/>
      <c r="X530" s="75"/>
      <c r="Y530" s="75"/>
      <c r="Z530" s="75" t="s">
        <v>1491</v>
      </c>
      <c r="AA530" s="75"/>
      <c r="AB530" s="75"/>
      <c r="AC530" s="77">
        <v>45288</v>
      </c>
      <c r="AD530" s="72" t="s">
        <v>1001</v>
      </c>
      <c r="AE530" s="90" t="s">
        <v>73</v>
      </c>
      <c r="AF530" s="88" t="str">
        <f>IF(ISNA(VLOOKUP(E530,Tableau13[[SIRET]:[Statut de la mise en relation]],6,FALSE)),"",VLOOKUP(E530,Tableau13[[SIRET]:[Statut de la mise en relation]],6,FALSE))</f>
        <v>Refusé</v>
      </c>
      <c r="AG530" s="88"/>
      <c r="AH530" s="40"/>
      <c r="AI530" s="40"/>
      <c r="AJ530" s="40"/>
      <c r="AK530" s="76"/>
      <c r="AL530" s="76"/>
      <c r="AM530" s="40"/>
    </row>
    <row r="531" spans="1:39" ht="16.5" customHeight="1">
      <c r="A531" s="79">
        <v>45286</v>
      </c>
      <c r="B531" s="78" t="s">
        <v>3217</v>
      </c>
      <c r="C531" s="78" t="s">
        <v>3218</v>
      </c>
      <c r="D531" s="78" t="s">
        <v>1221</v>
      </c>
      <c r="E531" s="80">
        <v>48351510200026</v>
      </c>
      <c r="F531" s="40" t="s">
        <v>3219</v>
      </c>
      <c r="G531" s="81" t="s">
        <v>3220</v>
      </c>
      <c r="H531" s="82">
        <v>645740096</v>
      </c>
      <c r="I531" s="78" t="s">
        <v>1282</v>
      </c>
      <c r="J531" s="78" t="s">
        <v>3221</v>
      </c>
      <c r="K531" s="33" t="s">
        <v>135</v>
      </c>
      <c r="L531" s="33"/>
      <c r="M531" s="75" t="s">
        <v>701</v>
      </c>
      <c r="N531" s="42" t="str">
        <f>MID(J531,12,8)</f>
        <v xml:space="preserve">precise </v>
      </c>
      <c r="O531" s="62" t="str">
        <f>IF(ISERROR(MID(J531,24+FIND("impact environnemental:",J531,1),3)),"",MID(J531,24+FIND("impact environnemental:",J531,1),3))</f>
        <v>non</v>
      </c>
      <c r="P531" s="62" t="str">
        <f>IF(ISERROR(MID(J531,25+FIND("performance énergétique:",J531,1),3)),"",MID(J531,25+FIND("performance énergétique:",J531,1),3))</f>
        <v>oui</v>
      </c>
      <c r="Q531" s="62" t="str">
        <f>IF(ISERROR(MID(J531,20+FIND("consommation d'eau:",J531,1),3)),"",MID(J531,20+FIND("consommation d'eau:",J531,1),3))</f>
        <v>non</v>
      </c>
      <c r="R531" s="62" t="str">
        <f>IF(ISERROR(MID(J531,22+FIND("rénover mon bâtiment:",J531,1),3)),"",MID(J531,22+FIND("rénover mon bâtiment:",J531,1),3))</f>
        <v>non</v>
      </c>
      <c r="S531" s="62" t="str">
        <f>IF(ISERROR(MID(J531,21+FIND("la mobilité durable:",J531,1),3)),"",MID(J531,21+FIND("la mobilité durable:",J531,1),3))</f>
        <v>non</v>
      </c>
      <c r="T531" s="62" t="str">
        <f>IF(ISERROR(MID(J531,21+FIND("gestion des déchets:",J531,1),3)),"",MID(J531,21+FIND("gestion des déchets:",J531,1),3))</f>
        <v>non</v>
      </c>
      <c r="U531" s="62" t="str">
        <f>IF(ISERROR(MID(J531,17+FIND("l'écoconception:",J531,1),3)),"",MID(J531,17+FIND("l'écoconception:",J531,1),3))</f>
        <v>non</v>
      </c>
      <c r="V531" s="62" t="str">
        <f>IF(ISERROR(MID(J531,20+FIND("former ou recruter:",J531,1),3)),"",MID(J531,20+FIND("former ou recruter:",J531,1),3))</f>
        <v>non</v>
      </c>
      <c r="W531" s="63"/>
      <c r="X531" s="75"/>
      <c r="Y531" s="75"/>
      <c r="Z531" s="75"/>
      <c r="AA531" s="75"/>
      <c r="AB531" s="75"/>
      <c r="AC531" s="77">
        <v>45299</v>
      </c>
      <c r="AD531" s="66" t="s">
        <v>764</v>
      </c>
      <c r="AE531" s="90" t="s">
        <v>73</v>
      </c>
      <c r="AF531" s="88" t="str">
        <f>IF(ISNA(VLOOKUP(E531,Tableau13[[SIRET]:[Statut de la mise en relation]],6,FALSE)),"",VLOOKUP(E531,Tableau13[[SIRET]:[Statut de la mise en relation]],6,FALSE))</f>
        <v/>
      </c>
      <c r="AG531" s="88"/>
      <c r="AH531" s="40"/>
      <c r="AI531" s="40"/>
      <c r="AJ531" s="40"/>
      <c r="AK531" s="76"/>
      <c r="AL531" s="76"/>
      <c r="AM531" s="40"/>
    </row>
    <row r="532" spans="1:39" ht="16.5" customHeight="1">
      <c r="A532" s="79">
        <v>45286</v>
      </c>
      <c r="B532" s="78" t="s">
        <v>3222</v>
      </c>
      <c r="C532" s="78" t="s">
        <v>3223</v>
      </c>
      <c r="D532" s="78" t="s">
        <v>604</v>
      </c>
      <c r="E532" s="80">
        <v>82093265500021</v>
      </c>
      <c r="F532" s="40" t="s">
        <v>3224</v>
      </c>
      <c r="G532" s="81" t="s">
        <v>3225</v>
      </c>
      <c r="H532" s="82">
        <v>299466189</v>
      </c>
      <c r="I532" s="78" t="s">
        <v>1224</v>
      </c>
      <c r="J532" s="78" t="s">
        <v>3226</v>
      </c>
      <c r="K532" s="33" t="s">
        <v>433</v>
      </c>
      <c r="L532" s="33"/>
      <c r="M532" s="75" t="s">
        <v>701</v>
      </c>
      <c r="N532" s="42" t="str">
        <f>MID(J532,12,8)</f>
        <v xml:space="preserve">unknown </v>
      </c>
      <c r="O532" s="62" t="str">
        <f>IF(ISERROR(MID(J532,24+FIND("impact environnemental:",J532,1),3)),"",MID(J532,24+FIND("impact environnemental:",J532,1),3))</f>
        <v>oui</v>
      </c>
      <c r="P532" s="62" t="str">
        <f>IF(ISERROR(MID(J532,25+FIND("performance énergétique:",J532,1),3)),"",MID(J532,25+FIND("performance énergétique:",J532,1),3))</f>
        <v>non</v>
      </c>
      <c r="Q532" s="62" t="str">
        <f>IF(ISERROR(MID(J532,20+FIND("consommation d'eau:",J532,1),3)),"",MID(J532,20+FIND("consommation d'eau:",J532,1),3))</f>
        <v>oui</v>
      </c>
      <c r="R532" s="62" t="str">
        <f>IF(ISERROR(MID(J532,22+FIND("rénover mon bâtiment:",J532,1),3)),"",MID(J532,22+FIND("rénover mon bâtiment:",J532,1),3))</f>
        <v/>
      </c>
      <c r="S532" s="62" t="str">
        <f>IF(ISERROR(MID(J532,21+FIND("la mobilité durable:",J532,1),3)),"",MID(J532,21+FIND("la mobilité durable:",J532,1),3))</f>
        <v/>
      </c>
      <c r="T532" s="62" t="str">
        <f>IF(ISERROR(MID(J532,21+FIND("gestion des déchets:",J532,1),3)),"",MID(J532,21+FIND("gestion des déchets:",J532,1),3))</f>
        <v>non</v>
      </c>
      <c r="U532" s="62" t="str">
        <f>IF(ISERROR(MID(J532,17+FIND("l'écoconception:",J532,1),3)),"",MID(J532,17+FIND("l'écoconception:",J532,1),3))</f>
        <v>oui</v>
      </c>
      <c r="V532" s="62" t="str">
        <f>IF(ISERROR(MID(J532,20+FIND("former ou recruter:",J532,1),3)),"",MID(J532,20+FIND("former ou recruter:",J532,1),3))</f>
        <v/>
      </c>
      <c r="W532" s="63"/>
      <c r="X532" s="75"/>
      <c r="Y532" s="75"/>
      <c r="Z532" s="75" t="s">
        <v>1491</v>
      </c>
      <c r="AA532" s="75"/>
      <c r="AB532" s="75"/>
      <c r="AC532" s="77">
        <v>45288</v>
      </c>
      <c r="AD532" s="83" t="s">
        <v>2627</v>
      </c>
      <c r="AE532" s="90" t="s">
        <v>73</v>
      </c>
      <c r="AF532" s="88" t="str">
        <f>IF(ISNA(VLOOKUP(E532,Tableau13[[SIRET]:[Statut de la mise en relation]],6,FALSE)),"",VLOOKUP(E532,Tableau13[[SIRET]:[Statut de la mise en relation]],6,FALSE))</f>
        <v/>
      </c>
      <c r="AG532" s="90"/>
      <c r="AH532" s="40"/>
      <c r="AI532" s="40"/>
      <c r="AJ532" s="40"/>
      <c r="AK532" s="76"/>
      <c r="AL532" s="76"/>
      <c r="AM532" s="40"/>
    </row>
    <row r="533" spans="1:39" ht="16.5" customHeight="1">
      <c r="A533" s="79">
        <v>45286</v>
      </c>
      <c r="B533" s="78" t="s">
        <v>3227</v>
      </c>
      <c r="C533" s="78" t="s">
        <v>3228</v>
      </c>
      <c r="D533" s="78" t="s">
        <v>3229</v>
      </c>
      <c r="E533" s="80">
        <v>38213110000051</v>
      </c>
      <c r="F533" s="40" t="s">
        <v>3230</v>
      </c>
      <c r="G533" s="81" t="s">
        <v>3231</v>
      </c>
      <c r="H533" s="82">
        <v>618001023</v>
      </c>
      <c r="I533" s="78" t="s">
        <v>659</v>
      </c>
      <c r="J533" s="78" t="s">
        <v>3232</v>
      </c>
      <c r="K533" s="33" t="s">
        <v>433</v>
      </c>
      <c r="L533" s="33"/>
      <c r="M533" s="75" t="s">
        <v>701</v>
      </c>
      <c r="N533" s="42" t="str">
        <f>MID(J533,12,8)</f>
        <v xml:space="preserve">precise </v>
      </c>
      <c r="O533" s="62" t="str">
        <f>IF(ISERROR(MID(J533,24+FIND("impact environnemental:",J533,1),3)),"",MID(J533,24+FIND("impact environnemental:",J533,1),3))</f>
        <v>non</v>
      </c>
      <c r="P533" s="62" t="str">
        <f>IF(ISERROR(MID(J533,25+FIND("performance énergétique:",J533,1),3)),"",MID(J533,25+FIND("performance énergétique:",J533,1),3))</f>
        <v>non</v>
      </c>
      <c r="Q533" s="62" t="str">
        <f>IF(ISERROR(MID(J533,20+FIND("consommation d'eau:",J533,1),3)),"",MID(J533,20+FIND("consommation d'eau:",J533,1),3))</f>
        <v>non</v>
      </c>
      <c r="R533" s="62" t="str">
        <f>IF(ISERROR(MID(J533,22+FIND("rénover mon bâtiment:",J533,1),3)),"",MID(J533,22+FIND("rénover mon bâtiment:",J533,1),3))</f>
        <v>oui</v>
      </c>
      <c r="S533" s="62" t="str">
        <f>IF(ISERROR(MID(J533,21+FIND("la mobilité durable:",J533,1),3)),"",MID(J533,21+FIND("la mobilité durable:",J533,1),3))</f>
        <v>non</v>
      </c>
      <c r="T533" s="62" t="str">
        <f>IF(ISERROR(MID(J533,21+FIND("gestion des déchets:",J533,1),3)),"",MID(J533,21+FIND("gestion des déchets:",J533,1),3))</f>
        <v>non</v>
      </c>
      <c r="U533" s="62" t="str">
        <f>IF(ISERROR(MID(J533,17+FIND("l'écoconception:",J533,1),3)),"",MID(J533,17+FIND("l'écoconception:",J533,1),3))</f>
        <v>non</v>
      </c>
      <c r="V533" s="62" t="str">
        <f>IF(ISERROR(MID(J533,20+FIND("former ou recruter:",J533,1),3)),"",MID(J533,20+FIND("former ou recruter:",J533,1),3))</f>
        <v>non</v>
      </c>
      <c r="W533" s="63"/>
      <c r="X533" s="75"/>
      <c r="Y533" s="75"/>
      <c r="Z533" s="75" t="s">
        <v>1491</v>
      </c>
      <c r="AA533" s="75"/>
      <c r="AB533" s="75"/>
      <c r="AC533" s="77">
        <v>45288</v>
      </c>
      <c r="AD533" s="72" t="s">
        <v>1001</v>
      </c>
      <c r="AE533" s="90" t="s">
        <v>73</v>
      </c>
      <c r="AF533" s="88" t="str">
        <f>IF(ISNA(VLOOKUP(E533,Tableau13[[SIRET]:[Statut de la mise en relation]],6,FALSE)),"",VLOOKUP(E533,Tableau13[[SIRET]:[Statut de la mise en relation]],6,FALSE))</f>
        <v/>
      </c>
      <c r="AG533" s="88"/>
      <c r="AH533" s="40"/>
      <c r="AI533" s="40"/>
      <c r="AJ533" s="40"/>
      <c r="AK533" s="76"/>
      <c r="AL533" s="76"/>
      <c r="AM533" s="40"/>
    </row>
    <row r="534" spans="1:39" ht="16.5" customHeight="1">
      <c r="A534" s="79">
        <v>45286</v>
      </c>
      <c r="B534" s="78" t="s">
        <v>3233</v>
      </c>
      <c r="C534" s="78" t="s">
        <v>3234</v>
      </c>
      <c r="D534" s="78" t="s">
        <v>2315</v>
      </c>
      <c r="E534" s="80">
        <v>53057811100037</v>
      </c>
      <c r="F534" s="40" t="s">
        <v>3235</v>
      </c>
      <c r="G534" s="81" t="s">
        <v>3236</v>
      </c>
      <c r="H534" s="82">
        <v>675652356</v>
      </c>
      <c r="I534" s="78" t="s">
        <v>932</v>
      </c>
      <c r="J534" s="78" t="s">
        <v>3237</v>
      </c>
      <c r="K534" s="33" t="s">
        <v>114</v>
      </c>
      <c r="L534" s="33"/>
      <c r="M534" s="75" t="s">
        <v>1234</v>
      </c>
      <c r="N534" s="42" t="str">
        <f>MID(J534,12,8)</f>
        <v xml:space="preserve">unknown </v>
      </c>
      <c r="O534" s="62" t="str">
        <f>IF(ISERROR(MID(J534,24+FIND("impact environnemental:",J534,1),3)),"",MID(J534,24+FIND("impact environnemental:",J534,1),3))</f>
        <v>oui</v>
      </c>
      <c r="P534" s="62" t="str">
        <f>IF(ISERROR(MID(J534,25+FIND("performance énergétique:",J534,1),3)),"",MID(J534,25+FIND("performance énergétique:",J534,1),3))</f>
        <v>oui</v>
      </c>
      <c r="Q534" s="62" t="str">
        <f>IF(ISERROR(MID(J534,20+FIND("consommation d'eau:",J534,1),3)),"",MID(J534,20+FIND("consommation d'eau:",J534,1),3))</f>
        <v>oui</v>
      </c>
      <c r="R534" s="62" t="str">
        <f>IF(ISERROR(MID(J534,22+FIND("rénover mon bâtiment:",J534,1),3)),"",MID(J534,22+FIND("rénover mon bâtiment:",J534,1),3))</f>
        <v/>
      </c>
      <c r="S534" s="62" t="str">
        <f>IF(ISERROR(MID(J534,21+FIND("la mobilité durable:",J534,1),3)),"",MID(J534,21+FIND("la mobilité durable:",J534,1),3))</f>
        <v/>
      </c>
      <c r="T534" s="62" t="str">
        <f>IF(ISERROR(MID(J534,21+FIND("gestion des déchets:",J534,1),3)),"",MID(J534,21+FIND("gestion des déchets:",J534,1),3))</f>
        <v>non</v>
      </c>
      <c r="U534" s="62" t="str">
        <f>IF(ISERROR(MID(J534,17+FIND("l'écoconception:",J534,1),3)),"",MID(J534,17+FIND("l'écoconception:",J534,1),3))</f>
        <v>non</v>
      </c>
      <c r="V534" s="62" t="str">
        <f>IF(ISERROR(MID(J534,20+FIND("former ou recruter:",J534,1),3)),"",MID(J534,20+FIND("former ou recruter:",J534,1),3))</f>
        <v/>
      </c>
      <c r="W534" s="93"/>
      <c r="X534" s="75"/>
      <c r="Y534" s="75"/>
      <c r="Z534" s="75" t="s">
        <v>1491</v>
      </c>
      <c r="AA534" s="75"/>
      <c r="AB534" s="75"/>
      <c r="AC534" s="77">
        <v>45288</v>
      </c>
      <c r="AD534" s="72" t="s">
        <v>1001</v>
      </c>
      <c r="AE534" s="90" t="s">
        <v>73</v>
      </c>
      <c r="AF534" s="88" t="str">
        <f>IF(ISNA(VLOOKUP(E534,Tableau13[[SIRET]:[Statut de la mise en relation]],6,FALSE)),"",VLOOKUP(E534,Tableau13[[SIRET]:[Statut de la mise en relation]],6,FALSE))</f>
        <v>Aide proposée</v>
      </c>
      <c r="AG534" s="88"/>
      <c r="AH534" s="40"/>
      <c r="AI534" s="40"/>
      <c r="AJ534" s="40"/>
      <c r="AK534" s="76"/>
      <c r="AL534" s="76"/>
      <c r="AM534" s="40"/>
    </row>
    <row r="535" spans="1:39" ht="16.5" customHeight="1">
      <c r="A535" s="79">
        <v>45286</v>
      </c>
      <c r="B535" s="78" t="s">
        <v>3238</v>
      </c>
      <c r="C535" s="78" t="s">
        <v>3239</v>
      </c>
      <c r="D535" s="78" t="s">
        <v>3240</v>
      </c>
      <c r="E535" s="80">
        <v>45025340600018</v>
      </c>
      <c r="F535" s="40" t="str">
        <f>MID(J535,12+FIND("nomination",J535,1),FIND("/",J535,FIND("nomination",J535,1))-12-FIND("nomination",J535,1))</f>
        <v xml:space="preserve">null </v>
      </c>
      <c r="G535" s="81" t="s">
        <v>3241</v>
      </c>
      <c r="H535" s="82">
        <v>690566106</v>
      </c>
      <c r="I535" s="78" t="s">
        <v>113</v>
      </c>
      <c r="J535" s="78" t="s">
        <v>3242</v>
      </c>
      <c r="K535" s="33" t="s">
        <v>114</v>
      </c>
      <c r="L535" s="33"/>
      <c r="M535" s="75" t="s">
        <v>1132</v>
      </c>
      <c r="N535" s="42" t="str">
        <f>MID(J535,12,8)</f>
        <v xml:space="preserve">precise </v>
      </c>
      <c r="O535" s="62" t="str">
        <f>IF(ISERROR(MID(J535,24+FIND("impact environnemental:",J535,1),3)),"",MID(J535,24+FIND("impact environnemental:",J535,1),3))</f>
        <v>non</v>
      </c>
      <c r="P535" s="62" t="str">
        <f>IF(ISERROR(MID(J535,25+FIND("performance énergétique:",J535,1),3)),"",MID(J535,25+FIND("performance énergétique:",J535,1),3))</f>
        <v>non</v>
      </c>
      <c r="Q535" s="62" t="str">
        <f>IF(ISERROR(MID(J535,20+FIND("consommation d'eau:",J535,1),3)),"",MID(J535,20+FIND("consommation d'eau:",J535,1),3))</f>
        <v>oui</v>
      </c>
      <c r="R535" s="62" t="str">
        <f>IF(ISERROR(MID(J535,22+FIND("rénover mon bâtiment:",J535,1),3)),"",MID(J535,22+FIND("rénover mon bâtiment:",J535,1),3))</f>
        <v>non</v>
      </c>
      <c r="S535" s="62" t="str">
        <f>IF(ISERROR(MID(J535,21+FIND("la mobilité durable:",J535,1),3)),"",MID(J535,21+FIND("la mobilité durable:",J535,1),3))</f>
        <v>non</v>
      </c>
      <c r="T535" s="62" t="str">
        <f>IF(ISERROR(MID(J535,21+FIND("gestion des déchets:",J535,1),3)),"",MID(J535,21+FIND("gestion des déchets:",J535,1),3))</f>
        <v>non</v>
      </c>
      <c r="U535" s="62" t="str">
        <f>IF(ISERROR(MID(J535,17+FIND("l'écoconception:",J535,1),3)),"",MID(J535,17+FIND("l'écoconception:",J535,1),3))</f>
        <v>non</v>
      </c>
      <c r="V535" s="62" t="str">
        <f>IF(ISERROR(MID(J535,20+FIND("former ou recruter:",J535,1),3)),"",MID(J535,20+FIND("former ou recruter:",J535,1),3))</f>
        <v>non</v>
      </c>
      <c r="W535" s="93"/>
      <c r="X535" s="75"/>
      <c r="Y535" s="75"/>
      <c r="Z535" s="75"/>
      <c r="AA535" s="75"/>
      <c r="AB535" s="75"/>
      <c r="AC535" s="40"/>
      <c r="AD535" s="72" t="s">
        <v>1133</v>
      </c>
      <c r="AE535" s="90" t="s">
        <v>73</v>
      </c>
      <c r="AF535" s="88" t="str">
        <f>IF(ISNA(VLOOKUP(E535,Tableau13[[SIRET]:[Statut de la mise en relation]],6,FALSE)),"",VLOOKUP(E535,Tableau13[[SIRET]:[Statut de la mise en relation]],6,FALSE))</f>
        <v/>
      </c>
      <c r="AG535" s="90"/>
      <c r="AH535" s="40"/>
      <c r="AI535" s="40"/>
      <c r="AJ535" s="40"/>
      <c r="AK535" s="76"/>
      <c r="AL535" s="76"/>
      <c r="AM535" s="40"/>
    </row>
    <row r="536" spans="1:39" ht="16.5" customHeight="1">
      <c r="A536" s="79">
        <v>45287</v>
      </c>
      <c r="B536" s="78" t="s">
        <v>3243</v>
      </c>
      <c r="C536" s="78" t="s">
        <v>3244</v>
      </c>
      <c r="D536" s="78" t="s">
        <v>3245</v>
      </c>
      <c r="E536" s="80">
        <v>48170927700018</v>
      </c>
      <c r="F536" s="40" t="str">
        <f>MID(J536,12+FIND("nomination",J536,1),FIND("/",J536,FIND("nomination",J536,1))-12-FIND("nomination",J536,1))</f>
        <v xml:space="preserve">null </v>
      </c>
      <c r="G536" s="81" t="s">
        <v>3246</v>
      </c>
      <c r="H536" s="82">
        <v>385247142</v>
      </c>
      <c r="I536" s="78" t="s">
        <v>1476</v>
      </c>
      <c r="J536" s="78" t="s">
        <v>3247</v>
      </c>
      <c r="K536" s="33" t="s">
        <v>114</v>
      </c>
      <c r="L536" s="33"/>
      <c r="M536" s="75" t="s">
        <v>1132</v>
      </c>
      <c r="N536" s="42" t="str">
        <f>MID(J536,12,8)</f>
        <v xml:space="preserve">precise </v>
      </c>
      <c r="O536" s="62" t="str">
        <f>IF(ISERROR(MID(J536,24+FIND("impact environnemental:",J536,1),3)),"",MID(J536,24+FIND("impact environnemental:",J536,1),3))</f>
        <v>non</v>
      </c>
      <c r="P536" s="62" t="str">
        <f>IF(ISERROR(MID(J536,25+FIND("performance énergétique:",J536,1),3)),"",MID(J536,25+FIND("performance énergétique:",J536,1),3))</f>
        <v>oui</v>
      </c>
      <c r="Q536" s="62" t="str">
        <f>IF(ISERROR(MID(J536,20+FIND("consommation d'eau:",J536,1),3)),"",MID(J536,20+FIND("consommation d'eau:",J536,1),3))</f>
        <v>non</v>
      </c>
      <c r="R536" s="62" t="str">
        <f>IF(ISERROR(MID(J536,22+FIND("rénover mon bâtiment:",J536,1),3)),"",MID(J536,22+FIND("rénover mon bâtiment:",J536,1),3))</f>
        <v>non</v>
      </c>
      <c r="S536" s="62" t="str">
        <f>IF(ISERROR(MID(J536,21+FIND("la mobilité durable:",J536,1),3)),"",MID(J536,21+FIND("la mobilité durable:",J536,1),3))</f>
        <v>non</v>
      </c>
      <c r="T536" s="62" t="str">
        <f>IF(ISERROR(MID(J536,21+FIND("gestion des déchets:",J536,1),3)),"",MID(J536,21+FIND("gestion des déchets:",J536,1),3))</f>
        <v>non</v>
      </c>
      <c r="U536" s="62" t="str">
        <f>IF(ISERROR(MID(J536,17+FIND("l'écoconception:",J536,1),3)),"",MID(J536,17+FIND("l'écoconception:",J536,1),3))</f>
        <v>non</v>
      </c>
      <c r="V536" s="62" t="str">
        <f>IF(ISERROR(MID(J536,20+FIND("former ou recruter:",J536,1),3)),"",MID(J536,20+FIND("former ou recruter:",J536,1),3))</f>
        <v>non</v>
      </c>
      <c r="W536" s="93"/>
      <c r="X536" s="75"/>
      <c r="Y536" s="75"/>
      <c r="Z536" s="75"/>
      <c r="AA536" s="75"/>
      <c r="AB536" s="75"/>
      <c r="AC536" s="40"/>
      <c r="AD536" s="72" t="s">
        <v>1133</v>
      </c>
      <c r="AE536" s="90" t="s">
        <v>73</v>
      </c>
      <c r="AF536" s="88" t="str">
        <f>IF(ISNA(VLOOKUP(E536,Tableau13[[SIRET]:[Statut de la mise en relation]],6,FALSE)),"",VLOOKUP(E536,Tableau13[[SIRET]:[Statut de la mise en relation]],6,FALSE))</f>
        <v/>
      </c>
      <c r="AG536" s="90"/>
      <c r="AH536" s="40"/>
      <c r="AI536" s="40"/>
      <c r="AJ536" s="40"/>
      <c r="AK536" s="76"/>
      <c r="AL536" s="76"/>
      <c r="AM536" s="40"/>
    </row>
    <row r="537" spans="1:39" ht="16.5" customHeight="1">
      <c r="A537" s="79">
        <v>45287</v>
      </c>
      <c r="B537" s="78" t="s">
        <v>3248</v>
      </c>
      <c r="C537" s="78" t="s">
        <v>3249</v>
      </c>
      <c r="D537" s="78" t="s">
        <v>938</v>
      </c>
      <c r="E537" s="80">
        <v>97794599700012</v>
      </c>
      <c r="F537" s="40" t="s">
        <v>3250</v>
      </c>
      <c r="G537" s="81" t="s">
        <v>3251</v>
      </c>
      <c r="H537" s="82">
        <v>659852323</v>
      </c>
      <c r="I537" s="78" t="s">
        <v>3252</v>
      </c>
      <c r="J537" s="78" t="s">
        <v>3253</v>
      </c>
      <c r="K537" s="33" t="s">
        <v>91</v>
      </c>
      <c r="L537" s="33"/>
      <c r="M537" s="75" t="s">
        <v>701</v>
      </c>
      <c r="N537" s="42" t="str">
        <f>MID(J537,12,8)</f>
        <v xml:space="preserve">unknown </v>
      </c>
      <c r="O537" s="62" t="str">
        <f>IF(ISERROR(MID(J537,24+FIND("impact environnemental:",J537,1),3)),"",MID(J537,24+FIND("impact environnemental:",J537,1),3))</f>
        <v>oui</v>
      </c>
      <c r="P537" s="62" t="str">
        <f>IF(ISERROR(MID(J537,25+FIND("performance énergétique:",J537,1),3)),"",MID(J537,25+FIND("performance énergétique:",J537,1),3))</f>
        <v>oui</v>
      </c>
      <c r="Q537" s="62" t="str">
        <f>IF(ISERROR(MID(J537,20+FIND("consommation d'eau:",J537,1),3)),"",MID(J537,20+FIND("consommation d'eau:",J537,1),3))</f>
        <v>oui</v>
      </c>
      <c r="R537" s="62" t="str">
        <f>IF(ISERROR(MID(J537,22+FIND("rénover mon bâtiment:",J537,1),3)),"",MID(J537,22+FIND("rénover mon bâtiment:",J537,1),3))</f>
        <v/>
      </c>
      <c r="S537" s="62" t="str">
        <f>IF(ISERROR(MID(J537,21+FIND("la mobilité durable:",J537,1),3)),"",MID(J537,21+FIND("la mobilité durable:",J537,1),3))</f>
        <v/>
      </c>
      <c r="T537" s="62" t="str">
        <f>IF(ISERROR(MID(J537,21+FIND("gestion des déchets:",J537,1),3)),"",MID(J537,21+FIND("gestion des déchets:",J537,1),3))</f>
        <v>oui</v>
      </c>
      <c r="U537" s="62" t="str">
        <f>IF(ISERROR(MID(J537,17+FIND("l'écoconception:",J537,1),3)),"",MID(J537,17+FIND("l'écoconception:",J537,1),3))</f>
        <v>non</v>
      </c>
      <c r="V537" s="62" t="str">
        <f>IF(ISERROR(MID(J537,20+FIND("former ou recruter:",J537,1),3)),"",MID(J537,20+FIND("former ou recruter:",J537,1),3))</f>
        <v/>
      </c>
      <c r="W537" s="63"/>
      <c r="X537" s="75"/>
      <c r="Y537" s="75"/>
      <c r="Z537" s="75" t="s">
        <v>1491</v>
      </c>
      <c r="AA537" s="75"/>
      <c r="AB537" s="75"/>
      <c r="AC537" s="77">
        <v>45288</v>
      </c>
      <c r="AD537" s="72" t="s">
        <v>1001</v>
      </c>
      <c r="AE537" s="90" t="s">
        <v>73</v>
      </c>
      <c r="AF537" s="88" t="str">
        <f>IF(ISNA(VLOOKUP(E537,Tableau13[[SIRET]:[Statut de la mise en relation]],6,FALSE)),"",VLOOKUP(E537,Tableau13[[SIRET]:[Statut de la mise en relation]],6,FALSE))</f>
        <v/>
      </c>
      <c r="AG537" s="88"/>
      <c r="AH537" s="40"/>
      <c r="AI537" s="40"/>
      <c r="AJ537" s="40"/>
      <c r="AK537" s="76"/>
      <c r="AL537" s="76"/>
      <c r="AM537" s="40"/>
    </row>
    <row r="538" spans="1:39" ht="16.5" customHeight="1">
      <c r="A538" s="79">
        <v>45287</v>
      </c>
      <c r="B538" s="78" t="s">
        <v>3254</v>
      </c>
      <c r="C538" s="78" t="s">
        <v>3255</v>
      </c>
      <c r="D538" s="78" t="s">
        <v>1516</v>
      </c>
      <c r="E538" s="80">
        <v>91812889300016</v>
      </c>
      <c r="F538" s="40" t="s">
        <v>3256</v>
      </c>
      <c r="G538" s="81" t="s">
        <v>3257</v>
      </c>
      <c r="H538" s="82">
        <v>981966623</v>
      </c>
      <c r="I538" s="78" t="s">
        <v>3252</v>
      </c>
      <c r="J538" s="78" t="s">
        <v>3258</v>
      </c>
      <c r="K538" s="33" t="s">
        <v>91</v>
      </c>
      <c r="L538" s="33"/>
      <c r="M538" s="75" t="s">
        <v>701</v>
      </c>
      <c r="N538" s="42" t="str">
        <f>MID(J538,12,8)</f>
        <v xml:space="preserve">unknown </v>
      </c>
      <c r="O538" s="62" t="str">
        <f>IF(ISERROR(MID(J538,24+FIND("impact environnemental:",J538,1),3)),"",MID(J538,24+FIND("impact environnemental:",J538,1),3))</f>
        <v>oui</v>
      </c>
      <c r="P538" s="62" t="str">
        <f>IF(ISERROR(MID(J538,25+FIND("performance énergétique:",J538,1),3)),"",MID(J538,25+FIND("performance énergétique:",J538,1),3))</f>
        <v>oui</v>
      </c>
      <c r="Q538" s="62" t="str">
        <f>IF(ISERROR(MID(J538,20+FIND("consommation d'eau:",J538,1),3)),"",MID(J538,20+FIND("consommation d'eau:",J538,1),3))</f>
        <v>oui</v>
      </c>
      <c r="R538" s="62" t="str">
        <f>IF(ISERROR(MID(J538,22+FIND("rénover mon bâtiment:",J538,1),3)),"",MID(J538,22+FIND("rénover mon bâtiment:",J538,1),3))</f>
        <v/>
      </c>
      <c r="S538" s="62" t="str">
        <f>IF(ISERROR(MID(J538,21+FIND("la mobilité durable:",J538,1),3)),"",MID(J538,21+FIND("la mobilité durable:",J538,1),3))</f>
        <v/>
      </c>
      <c r="T538" s="62" t="str">
        <f>IF(ISERROR(MID(J538,21+FIND("gestion des déchets:",J538,1),3)),"",MID(J538,21+FIND("gestion des déchets:",J538,1),3))</f>
        <v>oui</v>
      </c>
      <c r="U538" s="62" t="str">
        <f>IF(ISERROR(MID(J538,17+FIND("l'écoconception:",J538,1),3)),"",MID(J538,17+FIND("l'écoconception:",J538,1),3))</f>
        <v>oui</v>
      </c>
      <c r="V538" s="62" t="str">
        <f>IF(ISERROR(MID(J538,20+FIND("former ou recruter:",J538,1),3)),"",MID(J538,20+FIND("former ou recruter:",J538,1),3))</f>
        <v/>
      </c>
      <c r="W538" s="63"/>
      <c r="X538" s="75"/>
      <c r="Y538" s="75"/>
      <c r="Z538" s="75" t="s">
        <v>1491</v>
      </c>
      <c r="AA538" s="75"/>
      <c r="AB538" s="75"/>
      <c r="AC538" s="77">
        <v>45288</v>
      </c>
      <c r="AD538" s="72" t="s">
        <v>1001</v>
      </c>
      <c r="AE538" s="90" t="s">
        <v>73</v>
      </c>
      <c r="AF538" s="88" t="str">
        <f>IF(ISNA(VLOOKUP(E538,Tableau13[[SIRET]:[Statut de la mise en relation]],6,FALSE)),"",VLOOKUP(E538,Tableau13[[SIRET]:[Statut de la mise en relation]],6,FALSE))</f>
        <v>Aide proposée</v>
      </c>
      <c r="AG538" s="88"/>
      <c r="AH538" s="40"/>
      <c r="AI538" s="40"/>
      <c r="AJ538" s="40"/>
      <c r="AK538" s="76"/>
      <c r="AL538" s="76"/>
      <c r="AM538" s="40"/>
    </row>
    <row r="539" spans="1:39" ht="16.5" customHeight="1">
      <c r="A539" s="79">
        <v>45287</v>
      </c>
      <c r="B539" s="78" t="s">
        <v>3259</v>
      </c>
      <c r="C539" s="78" t="s">
        <v>3255</v>
      </c>
      <c r="D539" s="78" t="s">
        <v>1516</v>
      </c>
      <c r="E539" s="80">
        <v>91812889300016</v>
      </c>
      <c r="F539" s="40" t="s">
        <v>3256</v>
      </c>
      <c r="G539" s="81" t="s">
        <v>3260</v>
      </c>
      <c r="H539" s="82">
        <v>33628112548</v>
      </c>
      <c r="I539" s="78" t="s">
        <v>552</v>
      </c>
      <c r="J539" s="78" t="s">
        <v>3258</v>
      </c>
      <c r="K539" s="33" t="s">
        <v>433</v>
      </c>
      <c r="L539" s="33"/>
      <c r="M539" s="75" t="s">
        <v>701</v>
      </c>
      <c r="N539" s="42" t="str">
        <f>MID(J539,12,8)</f>
        <v xml:space="preserve">unknown </v>
      </c>
      <c r="O539" s="62" t="str">
        <f>IF(ISERROR(MID(J539,24+FIND("impact environnemental:",J539,1),3)),"",MID(J539,24+FIND("impact environnemental:",J539,1),3))</f>
        <v>oui</v>
      </c>
      <c r="P539" s="62" t="str">
        <f>IF(ISERROR(MID(J539,25+FIND("performance énergétique:",J539,1),3)),"",MID(J539,25+FIND("performance énergétique:",J539,1),3))</f>
        <v>oui</v>
      </c>
      <c r="Q539" s="62" t="str">
        <f>IF(ISERROR(MID(J539,20+FIND("consommation d'eau:",J539,1),3)),"",MID(J539,20+FIND("consommation d'eau:",J539,1),3))</f>
        <v>oui</v>
      </c>
      <c r="R539" s="62" t="str">
        <f>IF(ISERROR(MID(J539,22+FIND("rénover mon bâtiment:",J539,1),3)),"",MID(J539,22+FIND("rénover mon bâtiment:",J539,1),3))</f>
        <v/>
      </c>
      <c r="S539" s="62" t="str">
        <f>IF(ISERROR(MID(J539,21+FIND("la mobilité durable:",J539,1),3)),"",MID(J539,21+FIND("la mobilité durable:",J539,1),3))</f>
        <v/>
      </c>
      <c r="T539" s="62" t="str">
        <f>IF(ISERROR(MID(J539,21+FIND("gestion des déchets:",J539,1),3)),"",MID(J539,21+FIND("gestion des déchets:",J539,1),3))</f>
        <v>oui</v>
      </c>
      <c r="U539" s="62" t="str">
        <f>IF(ISERROR(MID(J539,17+FIND("l'écoconception:",J539,1),3)),"",MID(J539,17+FIND("l'écoconception:",J539,1),3))</f>
        <v>oui</v>
      </c>
      <c r="V539" s="62" t="str">
        <f>IF(ISERROR(MID(J539,20+FIND("former ou recruter:",J539,1),3)),"",MID(J539,20+FIND("former ou recruter:",J539,1),3))</f>
        <v/>
      </c>
      <c r="W539" s="63"/>
      <c r="X539" s="75"/>
      <c r="Y539" s="75"/>
      <c r="Z539" s="75" t="s">
        <v>1491</v>
      </c>
      <c r="AA539" s="75"/>
      <c r="AB539" s="75"/>
      <c r="AC539" s="77">
        <v>45288</v>
      </c>
      <c r="AD539" s="83" t="s">
        <v>2627</v>
      </c>
      <c r="AE539" s="90" t="s">
        <v>73</v>
      </c>
      <c r="AF539" s="88" t="str">
        <f>IF(ISNA(VLOOKUP(E539,Tableau13[[SIRET]:[Statut de la mise en relation]],6,FALSE)),"",VLOOKUP(E539,Tableau13[[SIRET]:[Statut de la mise en relation]],6,FALSE))</f>
        <v>Aide proposée</v>
      </c>
      <c r="AG539" s="90"/>
      <c r="AH539" s="40"/>
      <c r="AI539" s="40"/>
      <c r="AJ539" s="40"/>
      <c r="AK539" s="76"/>
      <c r="AL539" s="76"/>
      <c r="AM539" s="40"/>
    </row>
    <row r="540" spans="1:39" ht="16.5" customHeight="1">
      <c r="A540" s="79">
        <v>45287</v>
      </c>
      <c r="B540" s="78" t="s">
        <v>3261</v>
      </c>
      <c r="C540" s="78" t="s">
        <v>3262</v>
      </c>
      <c r="D540" s="78" t="s">
        <v>3263</v>
      </c>
      <c r="E540" s="80">
        <v>82389202100010</v>
      </c>
      <c r="F540" s="40" t="s">
        <v>3264</v>
      </c>
      <c r="G540" s="81" t="s">
        <v>3265</v>
      </c>
      <c r="H540" s="82">
        <v>33611845982</v>
      </c>
      <c r="I540" s="78" t="s">
        <v>1732</v>
      </c>
      <c r="J540" s="78" t="s">
        <v>3266</v>
      </c>
      <c r="K540" s="33" t="s">
        <v>91</v>
      </c>
      <c r="L540" s="33"/>
      <c r="M540" s="75" t="s">
        <v>701</v>
      </c>
      <c r="N540" s="42" t="str">
        <f>MID(J540,12,8)</f>
        <v xml:space="preserve">unknown </v>
      </c>
      <c r="O540" s="62" t="str">
        <f>IF(ISERROR(MID(J540,24+FIND("impact environnemental:",J540,1),3)),"",MID(J540,24+FIND("impact environnemental:",J540,1),3))</f>
        <v>oui</v>
      </c>
      <c r="P540" s="62" t="str">
        <f>IF(ISERROR(MID(J540,25+FIND("performance énergétique:",J540,1),3)),"",MID(J540,25+FIND("performance énergétique:",J540,1),3))</f>
        <v>oui</v>
      </c>
      <c r="Q540" s="62" t="str">
        <f>IF(ISERROR(MID(J540,20+FIND("consommation d'eau:",J540,1),3)),"",MID(J540,20+FIND("consommation d'eau:",J540,1),3))</f>
        <v>non</v>
      </c>
      <c r="R540" s="62" t="str">
        <f>IF(ISERROR(MID(J540,22+FIND("rénover mon bâtiment:",J540,1),3)),"",MID(J540,22+FIND("rénover mon bâtiment:",J540,1),3))</f>
        <v/>
      </c>
      <c r="S540" s="62" t="str">
        <f>IF(ISERROR(MID(J540,21+FIND("la mobilité durable:",J540,1),3)),"",MID(J540,21+FIND("la mobilité durable:",J540,1),3))</f>
        <v/>
      </c>
      <c r="T540" s="62" t="str">
        <f>IF(ISERROR(MID(J540,21+FIND("gestion des déchets:",J540,1),3)),"",MID(J540,21+FIND("gestion des déchets:",J540,1),3))</f>
        <v>oui</v>
      </c>
      <c r="U540" s="62" t="str">
        <f>IF(ISERROR(MID(J540,17+FIND("l'écoconception:",J540,1),3)),"",MID(J540,17+FIND("l'écoconception:",J540,1),3))</f>
        <v>oui</v>
      </c>
      <c r="V540" s="62" t="str">
        <f>IF(ISERROR(MID(J540,20+FIND("former ou recruter:",J540,1),3)),"",MID(J540,20+FIND("former ou recruter:",J540,1),3))</f>
        <v/>
      </c>
      <c r="W540" s="63"/>
      <c r="X540" s="75"/>
      <c r="Y540" s="75"/>
      <c r="Z540" s="75" t="s">
        <v>1491</v>
      </c>
      <c r="AA540" s="75"/>
      <c r="AB540" s="75"/>
      <c r="AC540" s="77">
        <v>45288</v>
      </c>
      <c r="AD540" s="72" t="s">
        <v>1001</v>
      </c>
      <c r="AE540" s="90" t="s">
        <v>73</v>
      </c>
      <c r="AF540" s="88" t="str">
        <f>IF(ISNA(VLOOKUP(E540,Tableau13[[SIRET]:[Statut de la mise en relation]],6,FALSE)),"",VLOOKUP(E540,Tableau13[[SIRET]:[Statut de la mise en relation]],6,FALSE))</f>
        <v>Aide proposée</v>
      </c>
      <c r="AG540" s="88"/>
      <c r="AH540" s="40"/>
      <c r="AI540" s="40"/>
      <c r="AJ540" s="40"/>
      <c r="AK540" s="76"/>
      <c r="AL540" s="76"/>
      <c r="AM540" s="40"/>
    </row>
    <row r="541" spans="1:39" ht="16.5" customHeight="1">
      <c r="A541" s="79">
        <v>45287</v>
      </c>
      <c r="B541" s="78" t="s">
        <v>3267</v>
      </c>
      <c r="C541" s="78" t="s">
        <v>3268</v>
      </c>
      <c r="D541" s="78" t="s">
        <v>3269</v>
      </c>
      <c r="E541" s="80">
        <v>48772057500066</v>
      </c>
      <c r="F541" s="40" t="s">
        <v>3270</v>
      </c>
      <c r="G541" s="81" t="s">
        <v>3271</v>
      </c>
      <c r="H541" s="82">
        <v>556312517</v>
      </c>
      <c r="I541" s="78" t="s">
        <v>761</v>
      </c>
      <c r="J541" s="78" t="s">
        <v>3272</v>
      </c>
      <c r="K541" s="33" t="s">
        <v>135</v>
      </c>
      <c r="L541" s="33"/>
      <c r="M541" s="75" t="s">
        <v>878</v>
      </c>
      <c r="N541" s="42" t="str">
        <f>MID(J541,12,8)</f>
        <v xml:space="preserve">unknown </v>
      </c>
      <c r="O541" s="62" t="str">
        <f>IF(ISERROR(MID(J541,24+FIND("impact environnemental:",J541,1),3)),"",MID(J541,24+FIND("impact environnemental:",J541,1),3))</f>
        <v>non</v>
      </c>
      <c r="P541" s="62" t="str">
        <f>IF(ISERROR(MID(J541,25+FIND("performance énergétique:",J541,1),3)),"",MID(J541,25+FIND("performance énergétique:",J541,1),3))</f>
        <v>oui</v>
      </c>
      <c r="Q541" s="62" t="str">
        <f>IF(ISERROR(MID(J541,20+FIND("consommation d'eau:",J541,1),3)),"",MID(J541,20+FIND("consommation d'eau:",J541,1),3))</f>
        <v>non</v>
      </c>
      <c r="R541" s="62" t="str">
        <f>IF(ISERROR(MID(J541,22+FIND("rénover mon bâtiment:",J541,1),3)),"",MID(J541,22+FIND("rénover mon bâtiment:",J541,1),3))</f>
        <v/>
      </c>
      <c r="S541" s="62" t="str">
        <f>IF(ISERROR(MID(J541,21+FIND("la mobilité durable:",J541,1),3)),"",MID(J541,21+FIND("la mobilité durable:",J541,1),3))</f>
        <v/>
      </c>
      <c r="T541" s="62" t="str">
        <f>IF(ISERROR(MID(J541,21+FIND("gestion des déchets:",J541,1),3)),"",MID(J541,21+FIND("gestion des déchets:",J541,1),3))</f>
        <v>oui</v>
      </c>
      <c r="U541" s="62" t="str">
        <f>IF(ISERROR(MID(J541,17+FIND("l'écoconception:",J541,1),3)),"",MID(J541,17+FIND("l'écoconception:",J541,1),3))</f>
        <v>oui</v>
      </c>
      <c r="V541" s="62" t="str">
        <f>IF(ISERROR(MID(J541,20+FIND("former ou recruter:",J541,1),3)),"",MID(J541,20+FIND("former ou recruter:",J541,1),3))</f>
        <v/>
      </c>
      <c r="W541" s="63"/>
      <c r="X541" s="75"/>
      <c r="Y541" s="75"/>
      <c r="Z541" s="75"/>
      <c r="AA541" s="75"/>
      <c r="AB541" s="75"/>
      <c r="AC541" s="77">
        <v>45295</v>
      </c>
      <c r="AD541" s="66" t="s">
        <v>764</v>
      </c>
      <c r="AE541" s="90" t="s">
        <v>73</v>
      </c>
      <c r="AF541" s="88" t="str">
        <f>IF(ISNA(VLOOKUP(E541,Tableau13[[SIRET]:[Statut de la mise en relation]],6,FALSE)),"",VLOOKUP(E541,Tableau13[[SIRET]:[Statut de la mise en relation]],6,FALSE))</f>
        <v/>
      </c>
      <c r="AG541" s="88"/>
      <c r="AH541" s="40"/>
      <c r="AI541" s="40"/>
      <c r="AJ541" s="40"/>
      <c r="AK541" s="76"/>
      <c r="AL541" s="76"/>
      <c r="AM541" s="40"/>
    </row>
    <row r="542" spans="1:39" ht="16.5" customHeight="1">
      <c r="A542" s="79">
        <v>45287</v>
      </c>
      <c r="B542" s="78" t="s">
        <v>3273</v>
      </c>
      <c r="C542" s="78" t="s">
        <v>3274</v>
      </c>
      <c r="D542" s="78" t="s">
        <v>3275</v>
      </c>
      <c r="E542" s="80">
        <v>98083856900013</v>
      </c>
      <c r="F542" s="40" t="s">
        <v>3276</v>
      </c>
      <c r="G542" s="81" t="s">
        <v>3277</v>
      </c>
      <c r="H542" s="82">
        <v>766887587</v>
      </c>
      <c r="I542" s="78" t="s">
        <v>761</v>
      </c>
      <c r="J542" s="78" t="s">
        <v>3278</v>
      </c>
      <c r="K542" s="33" t="s">
        <v>135</v>
      </c>
      <c r="L542" s="33"/>
      <c r="M542" s="75" t="s">
        <v>878</v>
      </c>
      <c r="N542" s="42" t="str">
        <f>MID(J542,12,8)</f>
        <v xml:space="preserve">unknown </v>
      </c>
      <c r="O542" s="62" t="str">
        <f>IF(ISERROR(MID(J542,24+FIND("impact environnemental:",J542,1),3)),"",MID(J542,24+FIND("impact environnemental:",J542,1),3))</f>
        <v>oui</v>
      </c>
      <c r="P542" s="62" t="str">
        <f>IF(ISERROR(MID(J542,25+FIND("performance énergétique:",J542,1),3)),"",MID(J542,25+FIND("performance énergétique:",J542,1),3))</f>
        <v>oui</v>
      </c>
      <c r="Q542" s="62" t="str">
        <f>IF(ISERROR(MID(J542,20+FIND("consommation d'eau:",J542,1),3)),"",MID(J542,20+FIND("consommation d'eau:",J542,1),3))</f>
        <v>non</v>
      </c>
      <c r="R542" s="62" t="str">
        <f>IF(ISERROR(MID(J542,22+FIND("rénover mon bâtiment:",J542,1),3)),"",MID(J542,22+FIND("rénover mon bâtiment:",J542,1),3))</f>
        <v/>
      </c>
      <c r="S542" s="62" t="str">
        <f>IF(ISERROR(MID(J542,21+FIND("la mobilité durable:",J542,1),3)),"",MID(J542,21+FIND("la mobilité durable:",J542,1),3))</f>
        <v/>
      </c>
      <c r="T542" s="62" t="str">
        <f>IF(ISERROR(MID(J542,21+FIND("gestion des déchets:",J542,1),3)),"",MID(J542,21+FIND("gestion des déchets:",J542,1),3))</f>
        <v>oui</v>
      </c>
      <c r="U542" s="62" t="str">
        <f>IF(ISERROR(MID(J542,17+FIND("l'écoconception:",J542,1),3)),"",MID(J542,17+FIND("l'écoconception:",J542,1),3))</f>
        <v>oui</v>
      </c>
      <c r="V542" s="62" t="str">
        <f>IF(ISERROR(MID(J542,20+FIND("former ou recruter:",J542,1),3)),"",MID(J542,20+FIND("former ou recruter:",J542,1),3))</f>
        <v/>
      </c>
      <c r="W542" s="63"/>
      <c r="X542" s="75"/>
      <c r="Y542" s="75"/>
      <c r="Z542" s="75"/>
      <c r="AA542" s="75"/>
      <c r="AB542" s="75"/>
      <c r="AC542" s="77">
        <v>45295</v>
      </c>
      <c r="AD542" s="66" t="s">
        <v>764</v>
      </c>
      <c r="AE542" s="90" t="s">
        <v>73</v>
      </c>
      <c r="AF542" s="88" t="str">
        <f>IF(ISNA(VLOOKUP(E542,Tableau13[[SIRET]:[Statut de la mise en relation]],6,FALSE)),"",VLOOKUP(E542,Tableau13[[SIRET]:[Statut de la mise en relation]],6,FALSE))</f>
        <v/>
      </c>
      <c r="AG542" s="88"/>
      <c r="AH542" s="40"/>
      <c r="AI542" s="40"/>
      <c r="AJ542" s="40"/>
      <c r="AK542" s="76"/>
      <c r="AL542" s="76"/>
      <c r="AM542" s="40"/>
    </row>
    <row r="543" spans="1:39" ht="16.5" customHeight="1">
      <c r="A543" s="79">
        <v>45287</v>
      </c>
      <c r="B543" s="78" t="s">
        <v>3279</v>
      </c>
      <c r="C543" s="78" t="s">
        <v>3280</v>
      </c>
      <c r="D543" s="78" t="s">
        <v>2612</v>
      </c>
      <c r="E543" s="80">
        <v>79892615000037</v>
      </c>
      <c r="F543" s="40" t="s">
        <v>3281</v>
      </c>
      <c r="G543" s="81" t="s">
        <v>3282</v>
      </c>
      <c r="H543" s="82">
        <v>366724177</v>
      </c>
      <c r="I543" s="78" t="s">
        <v>1997</v>
      </c>
      <c r="J543" s="78" t="s">
        <v>3283</v>
      </c>
      <c r="K543" s="33" t="s">
        <v>135</v>
      </c>
      <c r="L543" s="33"/>
      <c r="M543" s="75" t="s">
        <v>701</v>
      </c>
      <c r="N543" s="42" t="str">
        <f>MID(J543,12,8)</f>
        <v xml:space="preserve">unknown </v>
      </c>
      <c r="O543" s="62" t="str">
        <f>IF(ISERROR(MID(J543,24+FIND("impact environnemental:",J543,1),3)),"",MID(J543,24+FIND("impact environnemental:",J543,1),3))</f>
        <v>oui</v>
      </c>
      <c r="P543" s="62" t="str">
        <f>IF(ISERROR(MID(J543,25+FIND("performance énergétique:",J543,1),3)),"",MID(J543,25+FIND("performance énergétique:",J543,1),3))</f>
        <v>oui</v>
      </c>
      <c r="Q543" s="62" t="str">
        <f>IF(ISERROR(MID(J543,20+FIND("consommation d'eau:",J543,1),3)),"",MID(J543,20+FIND("consommation d'eau:",J543,1),3))</f>
        <v>non</v>
      </c>
      <c r="R543" s="62" t="str">
        <f>IF(ISERROR(MID(J543,22+FIND("rénover mon bâtiment:",J543,1),3)),"",MID(J543,22+FIND("rénover mon bâtiment:",J543,1),3))</f>
        <v/>
      </c>
      <c r="S543" s="62" t="str">
        <f>IF(ISERROR(MID(J543,21+FIND("la mobilité durable:",J543,1),3)),"",MID(J543,21+FIND("la mobilité durable:",J543,1),3))</f>
        <v/>
      </c>
      <c r="T543" s="62" t="str">
        <f>IF(ISERROR(MID(J543,21+FIND("gestion des déchets:",J543,1),3)),"",MID(J543,21+FIND("gestion des déchets:",J543,1),3))</f>
        <v>non</v>
      </c>
      <c r="U543" s="62" t="str">
        <f>IF(ISERROR(MID(J543,17+FIND("l'écoconception:",J543,1),3)),"",MID(J543,17+FIND("l'écoconception:",J543,1),3))</f>
        <v>oui</v>
      </c>
      <c r="V543" s="62" t="str">
        <f>IF(ISERROR(MID(J543,20+FIND("former ou recruter:",J543,1),3)),"",MID(J543,20+FIND("former ou recruter:",J543,1),3))</f>
        <v/>
      </c>
      <c r="W543" s="63"/>
      <c r="X543" s="75"/>
      <c r="Y543" s="75"/>
      <c r="Z543" s="75"/>
      <c r="AA543" s="75"/>
      <c r="AB543" s="75"/>
      <c r="AC543" s="77">
        <v>45299</v>
      </c>
      <c r="AD543" s="66" t="s">
        <v>764</v>
      </c>
      <c r="AE543" s="90" t="s">
        <v>73</v>
      </c>
      <c r="AF543" s="88" t="str">
        <f>IF(ISNA(VLOOKUP(E543,Tableau13[[SIRET]:[Statut de la mise en relation]],6,FALSE)),"",VLOOKUP(E543,Tableau13[[SIRET]:[Statut de la mise en relation]],6,FALSE))</f>
        <v/>
      </c>
      <c r="AG543" s="88"/>
      <c r="AH543" s="40"/>
      <c r="AI543" s="40"/>
      <c r="AJ543" s="40"/>
      <c r="AK543" s="76"/>
      <c r="AL543" s="76"/>
      <c r="AM543" s="40"/>
    </row>
    <row r="544" spans="1:39" ht="16.5" customHeight="1">
      <c r="A544" s="79">
        <v>45287</v>
      </c>
      <c r="B544" s="78" t="s">
        <v>3284</v>
      </c>
      <c r="C544" s="78" t="s">
        <v>3285</v>
      </c>
      <c r="D544" s="78" t="s">
        <v>726</v>
      </c>
      <c r="E544" s="80">
        <v>79892615000037</v>
      </c>
      <c r="F544" s="40" t="s">
        <v>3281</v>
      </c>
      <c r="G544" s="81" t="s">
        <v>3286</v>
      </c>
      <c r="H544" s="82">
        <v>366724177</v>
      </c>
      <c r="I544" s="78" t="s">
        <v>538</v>
      </c>
      <c r="J544" s="78" t="s">
        <v>3287</v>
      </c>
      <c r="K544" s="33" t="s">
        <v>135</v>
      </c>
      <c r="L544" s="33"/>
      <c r="M544" s="75"/>
      <c r="N544" s="42" t="str">
        <f>MID(J544,12,8)</f>
        <v xml:space="preserve">precise </v>
      </c>
      <c r="O544" s="62" t="str">
        <f>IF(ISERROR(MID(J544,24+FIND("impact environnemental:",J544,1),3)),"",MID(J544,24+FIND("impact environnemental:",J544,1),3))</f>
        <v>non</v>
      </c>
      <c r="P544" s="62" t="str">
        <f>IF(ISERROR(MID(J544,25+FIND("performance énergétique:",J544,1),3)),"",MID(J544,25+FIND("performance énergétique:",J544,1),3))</f>
        <v>non</v>
      </c>
      <c r="Q544" s="62" t="str">
        <f>IF(ISERROR(MID(J544,20+FIND("consommation d'eau:",J544,1),3)),"",MID(J544,20+FIND("consommation d'eau:",J544,1),3))</f>
        <v>non</v>
      </c>
      <c r="R544" s="62" t="str">
        <f>IF(ISERROR(MID(J544,22+FIND("rénover mon bâtiment:",J544,1),3)),"",MID(J544,22+FIND("rénover mon bâtiment:",J544,1),3))</f>
        <v>oui</v>
      </c>
      <c r="S544" s="62" t="str">
        <f>IF(ISERROR(MID(J544,21+FIND("la mobilité durable:",J544,1),3)),"",MID(J544,21+FIND("la mobilité durable:",J544,1),3))</f>
        <v>non</v>
      </c>
      <c r="T544" s="62" t="str">
        <f>IF(ISERROR(MID(J544,21+FIND("gestion des déchets:",J544,1),3)),"",MID(J544,21+FIND("gestion des déchets:",J544,1),3))</f>
        <v>non</v>
      </c>
      <c r="U544" s="62" t="str">
        <f>IF(ISERROR(MID(J544,17+FIND("l'écoconception:",J544,1),3)),"",MID(J544,17+FIND("l'écoconception:",J544,1),3))</f>
        <v>non</v>
      </c>
      <c r="V544" s="62" t="str">
        <f>IF(ISERROR(MID(J544,20+FIND("former ou recruter:",J544,1),3)),"",MID(J544,20+FIND("former ou recruter:",J544,1),3))</f>
        <v>non</v>
      </c>
      <c r="W544" s="93"/>
      <c r="X544" s="75"/>
      <c r="Y544" s="75"/>
      <c r="Z544" s="75"/>
      <c r="AA544" s="75"/>
      <c r="AB544" s="75"/>
      <c r="AC544" s="40"/>
      <c r="AD544" s="85" t="s">
        <v>3288</v>
      </c>
      <c r="AE544" s="88" t="s">
        <v>673</v>
      </c>
      <c r="AF544" s="88" t="str">
        <f>IF(ISNA(VLOOKUP(E544,Tableau13[[SIRET]:[Statut de la mise en relation]],6,FALSE)),"",VLOOKUP(E544,Tableau13[[SIRET]:[Statut de la mise en relation]],6,FALSE))</f>
        <v/>
      </c>
      <c r="AG544" s="90"/>
      <c r="AH544" s="40"/>
      <c r="AI544" s="40"/>
      <c r="AJ544" s="40"/>
      <c r="AK544" s="76"/>
      <c r="AL544" s="76"/>
      <c r="AM544" s="40"/>
    </row>
    <row r="545" spans="1:39" ht="16.5" customHeight="1">
      <c r="A545" s="79">
        <v>45287</v>
      </c>
      <c r="B545" s="78" t="s">
        <v>3289</v>
      </c>
      <c r="C545" s="78" t="s">
        <v>3290</v>
      </c>
      <c r="D545" s="78" t="s">
        <v>2044</v>
      </c>
      <c r="E545" s="80">
        <v>40957659200045</v>
      </c>
      <c r="F545" s="40" t="s">
        <v>3291</v>
      </c>
      <c r="G545" s="81" t="s">
        <v>3292</v>
      </c>
      <c r="H545" s="82">
        <v>611090513</v>
      </c>
      <c r="I545" s="78" t="s">
        <v>538</v>
      </c>
      <c r="J545" s="78" t="s">
        <v>3293</v>
      </c>
      <c r="K545" s="33" t="s">
        <v>135</v>
      </c>
      <c r="L545" s="33"/>
      <c r="M545" s="75" t="s">
        <v>701</v>
      </c>
      <c r="N545" s="42" t="str">
        <f>MID(J545,12,8)</f>
        <v xml:space="preserve">precise </v>
      </c>
      <c r="O545" s="62" t="str">
        <f>IF(ISERROR(MID(J545,24+FIND("impact environnemental:",J545,1),3)),"",MID(J545,24+FIND("impact environnemental:",J545,1),3))</f>
        <v>non</v>
      </c>
      <c r="P545" s="62" t="str">
        <f>IF(ISERROR(MID(J545,25+FIND("performance énergétique:",J545,1),3)),"",MID(J545,25+FIND("performance énergétique:",J545,1),3))</f>
        <v>non</v>
      </c>
      <c r="Q545" s="62" t="str">
        <f>IF(ISERROR(MID(J545,20+FIND("consommation d'eau:",J545,1),3)),"",MID(J545,20+FIND("consommation d'eau:",J545,1),3))</f>
        <v>non</v>
      </c>
      <c r="R545" s="62" t="str">
        <f>IF(ISERROR(MID(J545,22+FIND("rénover mon bâtiment:",J545,1),3)),"",MID(J545,22+FIND("rénover mon bâtiment:",J545,1),3))</f>
        <v>non</v>
      </c>
      <c r="S545" s="62" t="str">
        <f>IF(ISERROR(MID(J545,21+FIND("la mobilité durable:",J545,1),3)),"",MID(J545,21+FIND("la mobilité durable:",J545,1),3))</f>
        <v>non</v>
      </c>
      <c r="T545" s="62" t="str">
        <f>IF(ISERROR(MID(J545,21+FIND("gestion des déchets:",J545,1),3)),"",MID(J545,21+FIND("gestion des déchets:",J545,1),3))</f>
        <v>non</v>
      </c>
      <c r="U545" s="62" t="str">
        <f>IF(ISERROR(MID(J545,17+FIND("l'écoconception:",J545,1),3)),"",MID(J545,17+FIND("l'écoconception:",J545,1),3))</f>
        <v>non</v>
      </c>
      <c r="V545" s="62" t="str">
        <f>IF(ISERROR(MID(J545,20+FIND("former ou recruter:",J545,1),3)),"",MID(J545,20+FIND("former ou recruter:",J545,1),3))</f>
        <v>oui</v>
      </c>
      <c r="W545" s="63"/>
      <c r="X545" s="75"/>
      <c r="Y545" s="75"/>
      <c r="Z545" s="75"/>
      <c r="AA545" s="75"/>
      <c r="AB545" s="75"/>
      <c r="AC545" s="77">
        <v>45299</v>
      </c>
      <c r="AD545" s="66" t="s">
        <v>764</v>
      </c>
      <c r="AE545" s="90" t="s">
        <v>73</v>
      </c>
      <c r="AF545" s="88" t="str">
        <f>IF(ISNA(VLOOKUP(E545,Tableau13[[SIRET]:[Statut de la mise en relation]],6,FALSE)),"",VLOOKUP(E545,Tableau13[[SIRET]:[Statut de la mise en relation]],6,FALSE))</f>
        <v/>
      </c>
      <c r="AG545" s="88"/>
      <c r="AH545" s="40"/>
      <c r="AI545" s="40"/>
      <c r="AJ545" s="40"/>
      <c r="AK545" s="76"/>
      <c r="AL545" s="76"/>
      <c r="AM545" s="40"/>
    </row>
    <row r="546" spans="1:39" ht="16.5" customHeight="1">
      <c r="A546" s="79">
        <v>45287</v>
      </c>
      <c r="B546" s="78" t="s">
        <v>3284</v>
      </c>
      <c r="C546" s="78" t="s">
        <v>3285</v>
      </c>
      <c r="D546" s="78" t="s">
        <v>726</v>
      </c>
      <c r="E546" s="80">
        <v>79892615000037</v>
      </c>
      <c r="F546" s="40" t="s">
        <v>3281</v>
      </c>
      <c r="G546" s="81" t="s">
        <v>3294</v>
      </c>
      <c r="H546" s="82">
        <v>366724177</v>
      </c>
      <c r="I546" s="78" t="s">
        <v>659</v>
      </c>
      <c r="J546" s="78" t="s">
        <v>3287</v>
      </c>
      <c r="K546" s="33" t="s">
        <v>433</v>
      </c>
      <c r="L546" s="33"/>
      <c r="M546" s="75" t="s">
        <v>701</v>
      </c>
      <c r="N546" s="42" t="str">
        <f>MID(J546,12,8)</f>
        <v xml:space="preserve">precise </v>
      </c>
      <c r="O546" s="62" t="str">
        <f>IF(ISERROR(MID(J546,24+FIND("impact environnemental:",J546,1),3)),"",MID(J546,24+FIND("impact environnemental:",J546,1),3))</f>
        <v>non</v>
      </c>
      <c r="P546" s="62" t="str">
        <f>IF(ISERROR(MID(J546,25+FIND("performance énergétique:",J546,1),3)),"",MID(J546,25+FIND("performance énergétique:",J546,1),3))</f>
        <v>non</v>
      </c>
      <c r="Q546" s="62" t="str">
        <f>IF(ISERROR(MID(J546,20+FIND("consommation d'eau:",J546,1),3)),"",MID(J546,20+FIND("consommation d'eau:",J546,1),3))</f>
        <v>non</v>
      </c>
      <c r="R546" s="62" t="str">
        <f>IF(ISERROR(MID(J546,22+FIND("rénover mon bâtiment:",J546,1),3)),"",MID(J546,22+FIND("rénover mon bâtiment:",J546,1),3))</f>
        <v>oui</v>
      </c>
      <c r="S546" s="62" t="str">
        <f>IF(ISERROR(MID(J546,21+FIND("la mobilité durable:",J546,1),3)),"",MID(J546,21+FIND("la mobilité durable:",J546,1),3))</f>
        <v>non</v>
      </c>
      <c r="T546" s="62" t="str">
        <f>IF(ISERROR(MID(J546,21+FIND("gestion des déchets:",J546,1),3)),"",MID(J546,21+FIND("gestion des déchets:",J546,1),3))</f>
        <v>non</v>
      </c>
      <c r="U546" s="62" t="str">
        <f>IF(ISERROR(MID(J546,17+FIND("l'écoconception:",J546,1),3)),"",MID(J546,17+FIND("l'écoconception:",J546,1),3))</f>
        <v>non</v>
      </c>
      <c r="V546" s="62" t="str">
        <f>IF(ISERROR(MID(J546,20+FIND("former ou recruter:",J546,1),3)),"",MID(J546,20+FIND("former ou recruter:",J546,1),3))</f>
        <v>non</v>
      </c>
      <c r="W546" s="63"/>
      <c r="X546" s="75"/>
      <c r="Y546" s="75"/>
      <c r="Z546" s="75" t="s">
        <v>1491</v>
      </c>
      <c r="AA546" s="75"/>
      <c r="AB546" s="75"/>
      <c r="AC546" s="77">
        <v>45288</v>
      </c>
      <c r="AD546" s="72" t="s">
        <v>1001</v>
      </c>
      <c r="AE546" s="90" t="s">
        <v>73</v>
      </c>
      <c r="AF546" s="88" t="str">
        <f>IF(ISNA(VLOOKUP(E546,Tableau13[[SIRET]:[Statut de la mise en relation]],6,FALSE)),"",VLOOKUP(E546,Tableau13[[SIRET]:[Statut de la mise en relation]],6,FALSE))</f>
        <v/>
      </c>
      <c r="AG546" s="88"/>
      <c r="AH546" s="40"/>
      <c r="AI546" s="40"/>
      <c r="AJ546" s="40"/>
      <c r="AK546" s="76"/>
      <c r="AL546" s="76"/>
      <c r="AM546" s="40"/>
    </row>
    <row r="547" spans="1:39" ht="16.5" customHeight="1">
      <c r="A547" s="79">
        <v>45287</v>
      </c>
      <c r="B547" s="78" t="s">
        <v>3295</v>
      </c>
      <c r="C547" s="78" t="s">
        <v>3296</v>
      </c>
      <c r="D547" s="78" t="s">
        <v>87</v>
      </c>
      <c r="E547" s="80">
        <v>79892615000037</v>
      </c>
      <c r="F547" s="40" t="s">
        <v>3281</v>
      </c>
      <c r="G547" s="81" t="s">
        <v>3297</v>
      </c>
      <c r="H547" s="82">
        <v>663028475</v>
      </c>
      <c r="I547" s="78" t="s">
        <v>932</v>
      </c>
      <c r="J547" s="78" t="s">
        <v>3287</v>
      </c>
      <c r="K547" s="33" t="s">
        <v>114</v>
      </c>
      <c r="L547" s="33"/>
      <c r="M547" s="75" t="s">
        <v>1234</v>
      </c>
      <c r="N547" s="42" t="str">
        <f>MID(J547,12,8)</f>
        <v xml:space="preserve">precise </v>
      </c>
      <c r="O547" s="62" t="str">
        <f>IF(ISERROR(MID(J547,24+FIND("impact environnemental:",J547,1),3)),"",MID(J547,24+FIND("impact environnemental:",J547,1),3))</f>
        <v>non</v>
      </c>
      <c r="P547" s="62" t="str">
        <f>IF(ISERROR(MID(J547,25+FIND("performance énergétique:",J547,1),3)),"",MID(J547,25+FIND("performance énergétique:",J547,1),3))</f>
        <v>non</v>
      </c>
      <c r="Q547" s="62" t="str">
        <f>IF(ISERROR(MID(J547,20+FIND("consommation d'eau:",J547,1),3)),"",MID(J547,20+FIND("consommation d'eau:",J547,1),3))</f>
        <v>non</v>
      </c>
      <c r="R547" s="62" t="str">
        <f>IF(ISERROR(MID(J547,22+FIND("rénover mon bâtiment:",J547,1),3)),"",MID(J547,22+FIND("rénover mon bâtiment:",J547,1),3))</f>
        <v>oui</v>
      </c>
      <c r="S547" s="62" t="str">
        <f>IF(ISERROR(MID(J547,21+FIND("la mobilité durable:",J547,1),3)),"",MID(J547,21+FIND("la mobilité durable:",J547,1),3))</f>
        <v>non</v>
      </c>
      <c r="T547" s="62" t="str">
        <f>IF(ISERROR(MID(J547,21+FIND("gestion des déchets:",J547,1),3)),"",MID(J547,21+FIND("gestion des déchets:",J547,1),3))</f>
        <v>non</v>
      </c>
      <c r="U547" s="62" t="str">
        <f>IF(ISERROR(MID(J547,17+FIND("l'écoconception:",J547,1),3)),"",MID(J547,17+FIND("l'écoconception:",J547,1),3))</f>
        <v>non</v>
      </c>
      <c r="V547" s="62" t="str">
        <f>IF(ISERROR(MID(J547,20+FIND("former ou recruter:",J547,1),3)),"",MID(J547,20+FIND("former ou recruter:",J547,1),3))</f>
        <v>non</v>
      </c>
      <c r="W547" s="93"/>
      <c r="X547" s="75"/>
      <c r="Y547" s="75"/>
      <c r="Z547" s="75"/>
      <c r="AA547" s="75"/>
      <c r="AB547" s="75"/>
      <c r="AC547" s="40"/>
      <c r="AD547" s="40" t="s">
        <v>3288</v>
      </c>
      <c r="AE547" s="88" t="s">
        <v>673</v>
      </c>
      <c r="AF547" s="88" t="str">
        <f>IF(ISNA(VLOOKUP(E547,Tableau13[[SIRET]:[Statut de la mise en relation]],6,FALSE)),"",VLOOKUP(E547,Tableau13[[SIRET]:[Statut de la mise en relation]],6,FALSE))</f>
        <v/>
      </c>
      <c r="AG547" s="90"/>
      <c r="AH547" s="40"/>
      <c r="AI547" s="40"/>
      <c r="AJ547" s="40"/>
      <c r="AK547" s="76"/>
      <c r="AL547" s="76"/>
      <c r="AM547" s="40"/>
    </row>
    <row r="548" spans="1:39" ht="16.5" customHeight="1">
      <c r="A548" s="79">
        <v>45287</v>
      </c>
      <c r="B548" s="78" t="s">
        <v>3298</v>
      </c>
      <c r="C548" s="78" t="s">
        <v>3299</v>
      </c>
      <c r="D548" s="78" t="s">
        <v>500</v>
      </c>
      <c r="E548" s="80">
        <v>88306376000028</v>
      </c>
      <c r="F548" s="40" t="str">
        <f>MID(J548,12+FIND("nomination",J548,1),FIND("/",J548,FIND("nomination",J548,1))-12-FIND("nomination",J548,1))</f>
        <v xml:space="preserve">LIVRADO </v>
      </c>
      <c r="G548" s="81" t="s">
        <v>3300</v>
      </c>
      <c r="H548" s="82">
        <v>614613198</v>
      </c>
      <c r="I548" s="78" t="s">
        <v>113</v>
      </c>
      <c r="J548" s="78" t="s">
        <v>3301</v>
      </c>
      <c r="K548" s="33" t="s">
        <v>114</v>
      </c>
      <c r="L548" s="33"/>
      <c r="M548" s="75" t="s">
        <v>1132</v>
      </c>
      <c r="N548" s="42" t="str">
        <f>MID(J548,12,8)</f>
        <v xml:space="preserve">precise </v>
      </c>
      <c r="O548" s="62" t="str">
        <f>IF(ISERROR(MID(J548,24+FIND("impact environnemental:",J548,1),3)),"",MID(J548,24+FIND("impact environnemental:",J548,1),3))</f>
        <v>non</v>
      </c>
      <c r="P548" s="62" t="str">
        <f>IF(ISERROR(MID(J548,25+FIND("performance énergétique:",J548,1),3)),"",MID(J548,25+FIND("performance énergétique:",J548,1),3))</f>
        <v>non</v>
      </c>
      <c r="Q548" s="62" t="str">
        <f>IF(ISERROR(MID(J548,20+FIND("consommation d'eau:",J548,1),3)),"",MID(J548,20+FIND("consommation d'eau:",J548,1),3))</f>
        <v>non</v>
      </c>
      <c r="R548" s="62" t="str">
        <f>IF(ISERROR(MID(J548,22+FIND("rénover mon bâtiment:",J548,1),3)),"",MID(J548,22+FIND("rénover mon bâtiment:",J548,1),3))</f>
        <v>non</v>
      </c>
      <c r="S548" s="62" t="str">
        <f>IF(ISERROR(MID(J548,21+FIND("la mobilité durable:",J548,1),3)),"",MID(J548,21+FIND("la mobilité durable:",J548,1),3))</f>
        <v>oui</v>
      </c>
      <c r="T548" s="62" t="str">
        <f>IF(ISERROR(MID(J548,21+FIND("gestion des déchets:",J548,1),3)),"",MID(J548,21+FIND("gestion des déchets:",J548,1),3))</f>
        <v>non</v>
      </c>
      <c r="U548" s="62" t="str">
        <f>IF(ISERROR(MID(J548,17+FIND("l'écoconception:",J548,1),3)),"",MID(J548,17+FIND("l'écoconception:",J548,1),3))</f>
        <v>non</v>
      </c>
      <c r="V548" s="62" t="str">
        <f>IF(ISERROR(MID(J548,20+FIND("former ou recruter:",J548,1),3)),"",MID(J548,20+FIND("former ou recruter:",J548,1),3))</f>
        <v>non</v>
      </c>
      <c r="W548" s="93"/>
      <c r="X548" s="75"/>
      <c r="Y548" s="75"/>
      <c r="Z548" s="75"/>
      <c r="AA548" s="75"/>
      <c r="AB548" s="75"/>
      <c r="AC548" s="40"/>
      <c r="AD548" s="72" t="s">
        <v>1133</v>
      </c>
      <c r="AE548" s="90" t="s">
        <v>73</v>
      </c>
      <c r="AF548" s="88" t="str">
        <f>IF(ISNA(VLOOKUP(E548,Tableau13[[SIRET]:[Statut de la mise en relation]],6,FALSE)),"",VLOOKUP(E548,Tableau13[[SIRET]:[Statut de la mise en relation]],6,FALSE))</f>
        <v/>
      </c>
      <c r="AG548" s="90"/>
      <c r="AH548" s="40"/>
      <c r="AI548" s="40"/>
      <c r="AJ548" s="40"/>
      <c r="AK548" s="76"/>
      <c r="AL548" s="76"/>
      <c r="AM548" s="40"/>
    </row>
    <row r="549" spans="1:39" ht="16.5" customHeight="1">
      <c r="A549" s="79">
        <v>45288</v>
      </c>
      <c r="B549" s="78" t="s">
        <v>3302</v>
      </c>
      <c r="C549" s="78" t="s">
        <v>3303</v>
      </c>
      <c r="D549" s="78" t="s">
        <v>3304</v>
      </c>
      <c r="E549" s="80">
        <v>33851826900018</v>
      </c>
      <c r="F549" s="40" t="s">
        <v>3305</v>
      </c>
      <c r="G549" s="81" t="s">
        <v>3306</v>
      </c>
      <c r="H549" s="82">
        <v>298545954</v>
      </c>
      <c r="I549" s="78" t="s">
        <v>729</v>
      </c>
      <c r="J549" s="78" t="s">
        <v>3307</v>
      </c>
      <c r="K549" s="33" t="s">
        <v>55</v>
      </c>
      <c r="L549" s="33"/>
      <c r="M549" s="75" t="s">
        <v>701</v>
      </c>
      <c r="N549" s="42" t="str">
        <f>MID(J549,12,8)</f>
        <v xml:space="preserve">unknown </v>
      </c>
      <c r="O549" s="62" t="str">
        <f>IF(ISERROR(MID(J549,24+FIND("impact environnemental:",J549,1),3)),"",MID(J549,24+FIND("impact environnemental:",J549,1),3))</f>
        <v>oui</v>
      </c>
      <c r="P549" s="62" t="str">
        <f>IF(ISERROR(MID(J549,25+FIND("performance énergétique:",J549,1),3)),"",MID(J549,25+FIND("performance énergétique:",J549,1),3))</f>
        <v>oui</v>
      </c>
      <c r="Q549" s="62" t="str">
        <f>IF(ISERROR(MID(J549,20+FIND("consommation d'eau:",J549,1),3)),"",MID(J549,20+FIND("consommation d'eau:",J549,1),3))</f>
        <v>oui</v>
      </c>
      <c r="R549" s="62" t="str">
        <f>IF(ISERROR(MID(J549,22+FIND("rénover mon bâtiment:",J549,1),3)),"",MID(J549,22+FIND("rénover mon bâtiment:",J549,1),3))</f>
        <v/>
      </c>
      <c r="S549" s="62" t="str">
        <f>IF(ISERROR(MID(J549,21+FIND("la mobilité durable:",J549,1),3)),"",MID(J549,21+FIND("la mobilité durable:",J549,1),3))</f>
        <v/>
      </c>
      <c r="T549" s="62" t="str">
        <f>IF(ISERROR(MID(J549,21+FIND("gestion des déchets:",J549,1),3)),"",MID(J549,21+FIND("gestion des déchets:",J549,1),3))</f>
        <v>oui</v>
      </c>
      <c r="U549" s="62" t="str">
        <f>IF(ISERROR(MID(J549,17+FIND("l'écoconception:",J549,1),3)),"",MID(J549,17+FIND("l'écoconception:",J549,1),3))</f>
        <v>oui</v>
      </c>
      <c r="V549" s="62" t="str">
        <f>IF(ISERROR(MID(J549,20+FIND("former ou recruter:",J549,1),3)),"",MID(J549,20+FIND("former ou recruter:",J549,1),3))</f>
        <v/>
      </c>
      <c r="W549" s="63"/>
      <c r="X549" s="75"/>
      <c r="Y549" s="75"/>
      <c r="Z549" s="75" t="s">
        <v>1491</v>
      </c>
      <c r="AA549" s="75"/>
      <c r="AB549" s="75"/>
      <c r="AC549" s="77">
        <v>45295</v>
      </c>
      <c r="AD549" s="72" t="s">
        <v>1001</v>
      </c>
      <c r="AE549" s="90" t="s">
        <v>73</v>
      </c>
      <c r="AF549" s="88" t="str">
        <f>IF(ISNA(VLOOKUP(E549,Tableau13[[SIRET]:[Statut de la mise en relation]],6,FALSE)),"",VLOOKUP(E549,Tableau13[[SIRET]:[Statut de la mise en relation]],6,FALSE))</f>
        <v>Pris en charge</v>
      </c>
      <c r="AG549" s="88"/>
      <c r="AH549" s="40"/>
      <c r="AI549" s="40"/>
      <c r="AJ549" s="40"/>
      <c r="AK549" s="76"/>
      <c r="AL549" s="76"/>
      <c r="AM549" s="40"/>
    </row>
    <row r="550" spans="1:39" ht="16.5" customHeight="1">
      <c r="A550" s="79">
        <v>45288</v>
      </c>
      <c r="B550" s="78" t="s">
        <v>3308</v>
      </c>
      <c r="C550" s="78" t="s">
        <v>3309</v>
      </c>
      <c r="D550" s="78" t="s">
        <v>3310</v>
      </c>
      <c r="E550" s="80"/>
      <c r="F550" s="40"/>
      <c r="G550" s="81" t="s">
        <v>3311</v>
      </c>
      <c r="H550" s="82">
        <v>672817362</v>
      </c>
      <c r="I550" s="78" t="s">
        <v>3312</v>
      </c>
      <c r="J550" s="78" t="s">
        <v>3313</v>
      </c>
      <c r="K550" s="33" t="s">
        <v>114</v>
      </c>
      <c r="L550" s="33"/>
      <c r="M550" s="75" t="s">
        <v>1132</v>
      </c>
      <c r="N550" s="42" t="str">
        <f>MID(J550,12,8)</f>
        <v xml:space="preserve">precise </v>
      </c>
      <c r="O550" s="62" t="str">
        <f>IF(ISERROR(MID(J550,24+FIND("impact environnemental:",J550,1),3)),"",MID(J550,24+FIND("impact environnemental:",J550,1),3))</f>
        <v>non</v>
      </c>
      <c r="P550" s="62" t="str">
        <f>IF(ISERROR(MID(J550,25+FIND("performance énergétique:",J550,1),3)),"",MID(J550,25+FIND("performance énergétique:",J550,1),3))</f>
        <v>oui</v>
      </c>
      <c r="Q550" s="62" t="str">
        <f>IF(ISERROR(MID(J550,20+FIND("consommation d'eau:",J550,1),3)),"",MID(J550,20+FIND("consommation d'eau:",J550,1),3))</f>
        <v>non</v>
      </c>
      <c r="R550" s="62" t="str">
        <f>IF(ISERROR(MID(J550,22+FIND("rénover mon bâtiment:",J550,1),3)),"",MID(J550,22+FIND("rénover mon bâtiment:",J550,1),3))</f>
        <v>non</v>
      </c>
      <c r="S550" s="62" t="str">
        <f>IF(ISERROR(MID(J550,21+FIND("la mobilité durable:",J550,1),3)),"",MID(J550,21+FIND("la mobilité durable:",J550,1),3))</f>
        <v>non</v>
      </c>
      <c r="T550" s="62" t="str">
        <f>IF(ISERROR(MID(J550,21+FIND("gestion des déchets:",J550,1),3)),"",MID(J550,21+FIND("gestion des déchets:",J550,1),3))</f>
        <v>non</v>
      </c>
      <c r="U550" s="62" t="str">
        <f>IF(ISERROR(MID(J550,17+FIND("l'écoconception:",J550,1),3)),"",MID(J550,17+FIND("l'écoconception:",J550,1),3))</f>
        <v>non</v>
      </c>
      <c r="V550" s="62" t="str">
        <f>IF(ISERROR(MID(J550,20+FIND("former ou recruter:",J550,1),3)),"",MID(J550,20+FIND("former ou recruter:",J550,1),3))</f>
        <v>non</v>
      </c>
      <c r="W550" s="93"/>
      <c r="X550" s="75"/>
      <c r="Y550" s="75"/>
      <c r="Z550" s="75"/>
      <c r="AA550" s="75"/>
      <c r="AB550" s="75"/>
      <c r="AC550" s="40"/>
      <c r="AD550" s="72" t="s">
        <v>1133</v>
      </c>
      <c r="AE550" s="90" t="s">
        <v>73</v>
      </c>
      <c r="AF550" s="88" t="str">
        <f>IF(ISNA(VLOOKUP(E550,Tableau13[[SIRET]:[Statut de la mise en relation]],6,FALSE)),"",VLOOKUP(E550,Tableau13[[SIRET]:[Statut de la mise en relation]],6,FALSE))</f>
        <v/>
      </c>
      <c r="AG550" s="90"/>
      <c r="AH550" s="40"/>
      <c r="AI550" s="40"/>
      <c r="AJ550" s="40"/>
      <c r="AK550" s="76"/>
      <c r="AL550" s="76"/>
      <c r="AM550" s="40"/>
    </row>
    <row r="551" spans="1:39" ht="16.5" customHeight="1">
      <c r="A551" s="79">
        <v>45288</v>
      </c>
      <c r="B551" s="78" t="s">
        <v>3314</v>
      </c>
      <c r="C551" s="78" t="s">
        <v>3071</v>
      </c>
      <c r="D551" s="78" t="s">
        <v>3315</v>
      </c>
      <c r="E551" s="80">
        <v>85063838800023</v>
      </c>
      <c r="F551" s="40" t="str">
        <f>MID(J551,12+FIND("nomination",J551,1),FIND("/",J551,FIND("nomination",J551,1))-12-FIND("nomination",J551,1))</f>
        <v xml:space="preserve">SARL PHOENIX </v>
      </c>
      <c r="G551" s="81" t="s">
        <v>3316</v>
      </c>
      <c r="H551" s="82">
        <v>380753451</v>
      </c>
      <c r="I551" s="78" t="s">
        <v>365</v>
      </c>
      <c r="J551" s="78" t="s">
        <v>3317</v>
      </c>
      <c r="K551" s="33" t="s">
        <v>114</v>
      </c>
      <c r="L551" s="33"/>
      <c r="M551" s="75" t="s">
        <v>1132</v>
      </c>
      <c r="N551" s="42" t="str">
        <f>MID(J551,12,8)</f>
        <v xml:space="preserve">precise </v>
      </c>
      <c r="O551" s="62" t="str">
        <f>IF(ISERROR(MID(J551,24+FIND("impact environnemental:",J551,1),3)),"",MID(J551,24+FIND("impact environnemental:",J551,1),3))</f>
        <v>non</v>
      </c>
      <c r="P551" s="62" t="str">
        <f>IF(ISERROR(MID(J551,25+FIND("performance énergétique:",J551,1),3)),"",MID(J551,25+FIND("performance énergétique:",J551,1),3))</f>
        <v>oui</v>
      </c>
      <c r="Q551" s="62" t="str">
        <f>IF(ISERROR(MID(J551,20+FIND("consommation d'eau:",J551,1),3)),"",MID(J551,20+FIND("consommation d'eau:",J551,1),3))</f>
        <v>non</v>
      </c>
      <c r="R551" s="62" t="str">
        <f>IF(ISERROR(MID(J551,22+FIND("rénover mon bâtiment:",J551,1),3)),"",MID(J551,22+FIND("rénover mon bâtiment:",J551,1),3))</f>
        <v>non</v>
      </c>
      <c r="S551" s="62" t="str">
        <f>IF(ISERROR(MID(J551,21+FIND("la mobilité durable:",J551,1),3)),"",MID(J551,21+FIND("la mobilité durable:",J551,1),3))</f>
        <v>non</v>
      </c>
      <c r="T551" s="62" t="str">
        <f>IF(ISERROR(MID(J551,21+FIND("gestion des déchets:",J551,1),3)),"",MID(J551,21+FIND("gestion des déchets:",J551,1),3))</f>
        <v>non</v>
      </c>
      <c r="U551" s="62" t="str">
        <f>IF(ISERROR(MID(J551,17+FIND("l'écoconception:",J551,1),3)),"",MID(J551,17+FIND("l'écoconception:",J551,1),3))</f>
        <v>non</v>
      </c>
      <c r="V551" s="62" t="str">
        <f>IF(ISERROR(MID(J551,20+FIND("former ou recruter:",J551,1),3)),"",MID(J551,20+FIND("former ou recruter:",J551,1),3))</f>
        <v>non</v>
      </c>
      <c r="W551" s="93"/>
      <c r="X551" s="75"/>
      <c r="Y551" s="75"/>
      <c r="Z551" s="75"/>
      <c r="AA551" s="75"/>
      <c r="AB551" s="75"/>
      <c r="AC551" s="40"/>
      <c r="AD551" s="72" t="s">
        <v>1133</v>
      </c>
      <c r="AE551" s="90" t="s">
        <v>73</v>
      </c>
      <c r="AF551" s="88" t="str">
        <f>IF(ISNA(VLOOKUP(E551,Tableau13[[SIRET]:[Statut de la mise en relation]],6,FALSE)),"",VLOOKUP(E551,Tableau13[[SIRET]:[Statut de la mise en relation]],6,FALSE))</f>
        <v/>
      </c>
      <c r="AG551" s="90"/>
      <c r="AH551" s="40"/>
      <c r="AI551" s="40"/>
      <c r="AJ551" s="40"/>
      <c r="AK551" s="76"/>
      <c r="AL551" s="76"/>
      <c r="AM551" s="40"/>
    </row>
    <row r="552" spans="1:39" ht="16.5" customHeight="1">
      <c r="A552" s="79">
        <v>45288</v>
      </c>
      <c r="B552" s="78" t="s">
        <v>3318</v>
      </c>
      <c r="C552" s="78" t="s">
        <v>3319</v>
      </c>
      <c r="D552" s="78" t="s">
        <v>1643</v>
      </c>
      <c r="E552" s="80">
        <v>50222502200073</v>
      </c>
      <c r="F552" s="40" t="s">
        <v>3320</v>
      </c>
      <c r="G552" s="81" t="s">
        <v>3321</v>
      </c>
      <c r="H552" s="82">
        <v>647373500</v>
      </c>
      <c r="I552" s="78" t="s">
        <v>761</v>
      </c>
      <c r="J552" s="78" t="s">
        <v>3322</v>
      </c>
      <c r="K552" s="33" t="s">
        <v>135</v>
      </c>
      <c r="L552" s="33"/>
      <c r="M552" s="75" t="s">
        <v>878</v>
      </c>
      <c r="N552" s="42" t="str">
        <f>MID(J552,12,8)</f>
        <v xml:space="preserve">precise </v>
      </c>
      <c r="O552" s="62" t="str">
        <f>IF(ISERROR(MID(J552,24+FIND("impact environnemental:",J552,1),3)),"",MID(J552,24+FIND("impact environnemental:",J552,1),3))</f>
        <v>non</v>
      </c>
      <c r="P552" s="62" t="str">
        <f>IF(ISERROR(MID(J552,25+FIND("performance énergétique:",J552,1),3)),"",MID(J552,25+FIND("performance énergétique:",J552,1),3))</f>
        <v>non</v>
      </c>
      <c r="Q552" s="62" t="str">
        <f>IF(ISERROR(MID(J552,20+FIND("consommation d'eau:",J552,1),3)),"",MID(J552,20+FIND("consommation d'eau:",J552,1),3))</f>
        <v>non</v>
      </c>
      <c r="R552" s="62" t="str">
        <f>IF(ISERROR(MID(J552,22+FIND("rénover mon bâtiment:",J552,1),3)),"",MID(J552,22+FIND("rénover mon bâtiment:",J552,1),3))</f>
        <v>non</v>
      </c>
      <c r="S552" s="62" t="str">
        <f>IF(ISERROR(MID(J552,21+FIND("la mobilité durable:",J552,1),3)),"",MID(J552,21+FIND("la mobilité durable:",J552,1),3))</f>
        <v>non</v>
      </c>
      <c r="T552" s="62" t="str">
        <f>IF(ISERROR(MID(J552,21+FIND("gestion des déchets:",J552,1),3)),"",MID(J552,21+FIND("gestion des déchets:",J552,1),3))</f>
        <v>non</v>
      </c>
      <c r="U552" s="62" t="str">
        <f>IF(ISERROR(MID(J552,17+FIND("l'écoconception:",J552,1),3)),"",MID(J552,17+FIND("l'écoconception:",J552,1),3))</f>
        <v>non</v>
      </c>
      <c r="V552" s="62" t="str">
        <f>IF(ISERROR(MID(J552,20+FIND("former ou recruter:",J552,1),3)),"",MID(J552,20+FIND("former ou recruter:",J552,1),3))</f>
        <v>oui</v>
      </c>
      <c r="W552" s="63"/>
      <c r="X552" s="75"/>
      <c r="Y552" s="75"/>
      <c r="Z552" s="75"/>
      <c r="AA552" s="75"/>
      <c r="AB552" s="75"/>
      <c r="AC552" s="77">
        <v>45295</v>
      </c>
      <c r="AD552" s="66" t="s">
        <v>764</v>
      </c>
      <c r="AE552" s="90" t="s">
        <v>73</v>
      </c>
      <c r="AF552" s="88" t="str">
        <f>IF(ISNA(VLOOKUP(E552,Tableau13[[SIRET]:[Statut de la mise en relation]],6,FALSE)),"",VLOOKUP(E552,Tableau13[[SIRET]:[Statut de la mise en relation]],6,FALSE))</f>
        <v/>
      </c>
      <c r="AG552" s="88"/>
      <c r="AH552" s="40"/>
      <c r="AI552" s="40"/>
      <c r="AJ552" s="40"/>
      <c r="AK552" s="76"/>
      <c r="AL552" s="76"/>
      <c r="AM552" s="40"/>
    </row>
    <row r="553" spans="1:39" ht="16.5" customHeight="1">
      <c r="A553" s="79">
        <v>45288</v>
      </c>
      <c r="B553" s="78" t="s">
        <v>3323</v>
      </c>
      <c r="C553" s="78" t="s">
        <v>2691</v>
      </c>
      <c r="D553" s="78" t="s">
        <v>3324</v>
      </c>
      <c r="E553" s="80">
        <v>88089944800018</v>
      </c>
      <c r="F553" s="40" t="s">
        <v>3325</v>
      </c>
      <c r="G553" s="81" t="s">
        <v>3326</v>
      </c>
      <c r="H553" s="82">
        <v>620108832</v>
      </c>
      <c r="I553" s="78" t="s">
        <v>1282</v>
      </c>
      <c r="J553" s="78" t="s">
        <v>2878</v>
      </c>
      <c r="K553" s="33" t="s">
        <v>135</v>
      </c>
      <c r="L553" s="33"/>
      <c r="M553" s="75" t="s">
        <v>701</v>
      </c>
      <c r="N553" s="42" t="str">
        <f>MID(J553,12,8)</f>
        <v xml:space="preserve">precise </v>
      </c>
      <c r="O553" s="62" t="str">
        <f>IF(ISERROR(MID(J553,24+FIND("impact environnemental:",J553,1),3)),"",MID(J553,24+FIND("impact environnemental:",J553,1),3))</f>
        <v>non</v>
      </c>
      <c r="P553" s="62" t="str">
        <f>IF(ISERROR(MID(J553,25+FIND("performance énergétique:",J553,1),3)),"",MID(J553,25+FIND("performance énergétique:",J553,1),3))</f>
        <v>non</v>
      </c>
      <c r="Q553" s="62" t="str">
        <f>IF(ISERROR(MID(J553,20+FIND("consommation d'eau:",J553,1),3)),"",MID(J553,20+FIND("consommation d'eau:",J553,1),3))</f>
        <v>non</v>
      </c>
      <c r="R553" s="62" t="str">
        <f>IF(ISERROR(MID(J553,22+FIND("rénover mon bâtiment:",J553,1),3)),"",MID(J553,22+FIND("rénover mon bâtiment:",J553,1),3))</f>
        <v>oui</v>
      </c>
      <c r="S553" s="62" t="str">
        <f>IF(ISERROR(MID(J553,21+FIND("la mobilité durable:",J553,1),3)),"",MID(J553,21+FIND("la mobilité durable:",J553,1),3))</f>
        <v>non</v>
      </c>
      <c r="T553" s="62" t="str">
        <f>IF(ISERROR(MID(J553,21+FIND("gestion des déchets:",J553,1),3)),"",MID(J553,21+FIND("gestion des déchets:",J553,1),3))</f>
        <v>non</v>
      </c>
      <c r="U553" s="62" t="str">
        <f>IF(ISERROR(MID(J553,17+FIND("l'écoconception:",J553,1),3)),"",MID(J553,17+FIND("l'écoconception:",J553,1),3))</f>
        <v>non</v>
      </c>
      <c r="V553" s="62" t="str">
        <f>IF(ISERROR(MID(J553,20+FIND("former ou recruter:",J553,1),3)),"",MID(J553,20+FIND("former ou recruter:",J553,1),3))</f>
        <v>non</v>
      </c>
      <c r="W553" s="63"/>
      <c r="X553" s="75"/>
      <c r="Y553" s="75"/>
      <c r="Z553" s="75"/>
      <c r="AA553" s="75"/>
      <c r="AB553" s="75"/>
      <c r="AC553" s="77">
        <v>45299</v>
      </c>
      <c r="AD553" s="66" t="s">
        <v>764</v>
      </c>
      <c r="AE553" s="90" t="s">
        <v>73</v>
      </c>
      <c r="AF553" s="88" t="str">
        <f>IF(ISNA(VLOOKUP(E553,Tableau13[[SIRET]:[Statut de la mise en relation]],6,FALSE)),"",VLOOKUP(E553,Tableau13[[SIRET]:[Statut de la mise en relation]],6,FALSE))</f>
        <v/>
      </c>
      <c r="AG553" s="88"/>
      <c r="AH553" s="40"/>
      <c r="AI553" s="40"/>
      <c r="AJ553" s="40"/>
      <c r="AK553" s="76"/>
      <c r="AL553" s="76"/>
      <c r="AM553" s="40"/>
    </row>
    <row r="554" spans="1:39" ht="16.5" customHeight="1">
      <c r="A554" s="79">
        <v>45288</v>
      </c>
      <c r="B554" s="78" t="s">
        <v>3327</v>
      </c>
      <c r="C554" s="78" t="s">
        <v>3328</v>
      </c>
      <c r="D554" s="78" t="s">
        <v>3329</v>
      </c>
      <c r="E554" s="80">
        <v>53468441000010</v>
      </c>
      <c r="F554" s="40" t="str">
        <f>MID(J554,12+FIND("nomination",J554,1),FIND("/",J554,FIND("nomination",J554,1))-12-FIND("nomination",J554,1))</f>
        <v xml:space="preserve">DE LA CERISIERE </v>
      </c>
      <c r="G554" s="81" t="s">
        <v>3330</v>
      </c>
      <c r="H554" s="82">
        <v>33658477815</v>
      </c>
      <c r="I554" s="78" t="s">
        <v>113</v>
      </c>
      <c r="J554" s="78" t="s">
        <v>3331</v>
      </c>
      <c r="K554" s="33" t="s">
        <v>114</v>
      </c>
      <c r="L554" s="33"/>
      <c r="M554" s="75" t="s">
        <v>1132</v>
      </c>
      <c r="N554" s="42" t="str">
        <f>MID(J554,12,8)</f>
        <v xml:space="preserve">precise </v>
      </c>
      <c r="O554" s="62" t="str">
        <f>IF(ISERROR(MID(J554,24+FIND("impact environnemental:",J554,1),3)),"",MID(J554,24+FIND("impact environnemental:",J554,1),3))</f>
        <v>non</v>
      </c>
      <c r="P554" s="62" t="str">
        <f>IF(ISERROR(MID(J554,25+FIND("performance énergétique:",J554,1),3)),"",MID(J554,25+FIND("performance énergétique:",J554,1),3))</f>
        <v>oui</v>
      </c>
      <c r="Q554" s="62" t="str">
        <f>IF(ISERROR(MID(J554,20+FIND("consommation d'eau:",J554,1),3)),"",MID(J554,20+FIND("consommation d'eau:",J554,1),3))</f>
        <v>non</v>
      </c>
      <c r="R554" s="62" t="str">
        <f>IF(ISERROR(MID(J554,22+FIND("rénover mon bâtiment:",J554,1),3)),"",MID(J554,22+FIND("rénover mon bâtiment:",J554,1),3))</f>
        <v>non</v>
      </c>
      <c r="S554" s="62" t="str">
        <f>IF(ISERROR(MID(J554,21+FIND("la mobilité durable:",J554,1),3)),"",MID(J554,21+FIND("la mobilité durable:",J554,1),3))</f>
        <v>non</v>
      </c>
      <c r="T554" s="62" t="str">
        <f>IF(ISERROR(MID(J554,21+FIND("gestion des déchets:",J554,1),3)),"",MID(J554,21+FIND("gestion des déchets:",J554,1),3))</f>
        <v>non</v>
      </c>
      <c r="U554" s="62" t="str">
        <f>IF(ISERROR(MID(J554,17+FIND("l'écoconception:",J554,1),3)),"",MID(J554,17+FIND("l'écoconception:",J554,1),3))</f>
        <v>non</v>
      </c>
      <c r="V554" s="62" t="str">
        <f>IF(ISERROR(MID(J554,20+FIND("former ou recruter:",J554,1),3)),"",MID(J554,20+FIND("former ou recruter:",J554,1),3))</f>
        <v>non</v>
      </c>
      <c r="W554" s="93"/>
      <c r="X554" s="75"/>
      <c r="Y554" s="75"/>
      <c r="Z554" s="75"/>
      <c r="AA554" s="75"/>
      <c r="AB554" s="75"/>
      <c r="AC554" s="40"/>
      <c r="AD554" s="72" t="s">
        <v>1133</v>
      </c>
      <c r="AE554" s="90" t="s">
        <v>73</v>
      </c>
      <c r="AF554" s="88" t="str">
        <f>IF(ISNA(VLOOKUP(E554,Tableau13[[SIRET]:[Statut de la mise en relation]],6,FALSE)),"",VLOOKUP(E554,Tableau13[[SIRET]:[Statut de la mise en relation]],6,FALSE))</f>
        <v/>
      </c>
      <c r="AG554" s="90"/>
      <c r="AH554" s="40"/>
      <c r="AI554" s="40"/>
      <c r="AJ554" s="40"/>
      <c r="AK554" s="76"/>
      <c r="AL554" s="76"/>
      <c r="AM554" s="40"/>
    </row>
    <row r="555" spans="1:39" ht="16.5" customHeight="1">
      <c r="A555" s="79">
        <v>45289</v>
      </c>
      <c r="B555" s="78" t="s">
        <v>3332</v>
      </c>
      <c r="C555" s="78" t="s">
        <v>3333</v>
      </c>
      <c r="D555" s="78" t="s">
        <v>1136</v>
      </c>
      <c r="E555" s="80">
        <v>75118439100025</v>
      </c>
      <c r="F555" s="40" t="s">
        <v>3334</v>
      </c>
      <c r="G555" s="81" t="s">
        <v>3335</v>
      </c>
      <c r="H555" s="82">
        <v>590690711024</v>
      </c>
      <c r="I555" s="78" t="s">
        <v>552</v>
      </c>
      <c r="J555" s="78" t="s">
        <v>3336</v>
      </c>
      <c r="K555" s="33" t="s">
        <v>433</v>
      </c>
      <c r="L555" s="33"/>
      <c r="M555" s="75" t="s">
        <v>701</v>
      </c>
      <c r="N555" s="42" t="str">
        <f>MID(J555,12,8)</f>
        <v xml:space="preserve">precise </v>
      </c>
      <c r="O555" s="62" t="str">
        <f>IF(ISERROR(MID(J555,24+FIND("impact environnemental:",J555,1),3)),"",MID(J555,24+FIND("impact environnemental:",J555,1),3))</f>
        <v>non</v>
      </c>
      <c r="P555" s="62" t="str">
        <f>IF(ISERROR(MID(J555,25+FIND("performance énergétique:",J555,1),3)),"",MID(J555,25+FIND("performance énergétique:",J555,1),3))</f>
        <v>non</v>
      </c>
      <c r="Q555" s="62" t="str">
        <f>IF(ISERROR(MID(J555,20+FIND("consommation d'eau:",J555,1),3)),"",MID(J555,20+FIND("consommation d'eau:",J555,1),3))</f>
        <v>non</v>
      </c>
      <c r="R555" s="62" t="str">
        <f>IF(ISERROR(MID(J555,22+FIND("rénover mon bâtiment:",J555,1),3)),"",MID(J555,22+FIND("rénover mon bâtiment:",J555,1),3))</f>
        <v>non</v>
      </c>
      <c r="S555" s="62" t="str">
        <f>IF(ISERROR(MID(J555,21+FIND("la mobilité durable:",J555,1),3)),"",MID(J555,21+FIND("la mobilité durable:",J555,1),3))</f>
        <v>oui</v>
      </c>
      <c r="T555" s="62" t="str">
        <f>IF(ISERROR(MID(J555,21+FIND("gestion des déchets:",J555,1),3)),"",MID(J555,21+FIND("gestion des déchets:",J555,1),3))</f>
        <v>non</v>
      </c>
      <c r="U555" s="62" t="str">
        <f>IF(ISERROR(MID(J555,17+FIND("l'écoconception:",J555,1),3)),"",MID(J555,17+FIND("l'écoconception:",J555,1),3))</f>
        <v>non</v>
      </c>
      <c r="V555" s="62" t="str">
        <f>IF(ISERROR(MID(J555,20+FIND("former ou recruter:",J555,1),3)),"",MID(J555,20+FIND("former ou recruter:",J555,1),3))</f>
        <v>non</v>
      </c>
      <c r="W555" s="63"/>
      <c r="X555" s="75"/>
      <c r="Y555" s="75"/>
      <c r="Z555" s="75" t="s">
        <v>1491</v>
      </c>
      <c r="AA555" s="75"/>
      <c r="AB555" s="75"/>
      <c r="AC555" s="77">
        <v>45295</v>
      </c>
      <c r="AD555" s="83" t="s">
        <v>2627</v>
      </c>
      <c r="AE555" s="90" t="s">
        <v>73</v>
      </c>
      <c r="AF555" s="88" t="str">
        <f>IF(ISNA(VLOOKUP(E555,Tableau13[[SIRET]:[Statut de la mise en relation]],6,FALSE)),"",VLOOKUP(E555,Tableau13[[SIRET]:[Statut de la mise en relation]],6,FALSE))</f>
        <v/>
      </c>
      <c r="AG555" s="90"/>
      <c r="AH555" s="40"/>
      <c r="AI555" s="40"/>
      <c r="AJ555" s="40"/>
      <c r="AK555" s="76"/>
      <c r="AL555" s="76"/>
      <c r="AM555" s="40"/>
    </row>
    <row r="556" spans="1:39" ht="16.5" customHeight="1">
      <c r="A556" s="79">
        <v>45289</v>
      </c>
      <c r="B556" s="78" t="s">
        <v>3337</v>
      </c>
      <c r="C556" s="78" t="s">
        <v>3338</v>
      </c>
      <c r="D556" s="78" t="s">
        <v>3339</v>
      </c>
      <c r="E556" s="80">
        <v>82841516600010</v>
      </c>
      <c r="F556" s="40" t="s">
        <v>3340</v>
      </c>
      <c r="G556" s="81" t="s">
        <v>3341</v>
      </c>
      <c r="H556" s="82">
        <v>650508915</v>
      </c>
      <c r="I556" s="78" t="s">
        <v>729</v>
      </c>
      <c r="J556" s="78"/>
      <c r="K556" s="33" t="s">
        <v>55</v>
      </c>
      <c r="L556" s="33"/>
      <c r="M556" s="75" t="s">
        <v>701</v>
      </c>
      <c r="N556" s="42" t="str">
        <f>MID(J556,12,8)</f>
        <v/>
      </c>
      <c r="O556" s="62" t="str">
        <f>IF(ISERROR(MID(J556,24+FIND("impact environnemental:",J556,1),3)),"",MID(J556,24+FIND("impact environnemental:",J556,1),3))</f>
        <v/>
      </c>
      <c r="P556" s="62" t="str">
        <f>IF(ISERROR(MID(J556,25+FIND("performance énergétique:",J556,1),3)),"",MID(J556,25+FIND("performance énergétique:",J556,1),3))</f>
        <v/>
      </c>
      <c r="Q556" s="62" t="str">
        <f>IF(ISERROR(MID(J556,20+FIND("consommation d'eau:",J556,1),3)),"",MID(J556,20+FIND("consommation d'eau:",J556,1),3))</f>
        <v/>
      </c>
      <c r="R556" s="62" t="str">
        <f>IF(ISERROR(MID(J556,22+FIND("rénover mon bâtiment:",J556,1),3)),"",MID(J556,22+FIND("rénover mon bâtiment:",J556,1),3))</f>
        <v/>
      </c>
      <c r="S556" s="62" t="str">
        <f>IF(ISERROR(MID(J556,21+FIND("la mobilité durable:",J556,1),3)),"",MID(J556,21+FIND("la mobilité durable:",J556,1),3))</f>
        <v/>
      </c>
      <c r="T556" s="62" t="str">
        <f>IF(ISERROR(MID(J556,21+FIND("gestion des déchets:",J556,1),3)),"",MID(J556,21+FIND("gestion des déchets:",J556,1),3))</f>
        <v/>
      </c>
      <c r="U556" s="62" t="str">
        <f>IF(ISERROR(MID(J556,17+FIND("l'écoconception:",J556,1),3)),"",MID(J556,17+FIND("l'écoconception:",J556,1),3))</f>
        <v/>
      </c>
      <c r="V556" s="62" t="str">
        <f>IF(ISERROR(MID(J556,20+FIND("former ou recruter:",J556,1),3)),"",MID(J556,20+FIND("former ou recruter:",J556,1),3))</f>
        <v/>
      </c>
      <c r="W556" s="63"/>
      <c r="X556" s="75"/>
      <c r="Y556" s="75"/>
      <c r="Z556" s="75" t="s">
        <v>1491</v>
      </c>
      <c r="AA556" s="75"/>
      <c r="AB556" s="75"/>
      <c r="AC556" s="77">
        <v>45295</v>
      </c>
      <c r="AD556" s="72" t="s">
        <v>1001</v>
      </c>
      <c r="AE556" s="90" t="s">
        <v>73</v>
      </c>
      <c r="AF556" s="88" t="str">
        <f>IF(ISNA(VLOOKUP(E556,Tableau13[[SIRET]:[Statut de la mise en relation]],6,FALSE)),"",VLOOKUP(E556,Tableau13[[SIRET]:[Statut de la mise en relation]],6,FALSE))</f>
        <v>Aide proposée</v>
      </c>
      <c r="AG556" s="88"/>
      <c r="AH556" s="40"/>
      <c r="AI556" s="40"/>
      <c r="AJ556" s="40"/>
      <c r="AK556" s="76"/>
      <c r="AL556" s="76"/>
      <c r="AM556" s="40"/>
    </row>
    <row r="557" spans="1:39" ht="16.5" customHeight="1">
      <c r="A557" s="79">
        <v>45289</v>
      </c>
      <c r="B557" s="78" t="s">
        <v>3342</v>
      </c>
      <c r="C557" s="78" t="s">
        <v>3343</v>
      </c>
      <c r="D557" s="78" t="s">
        <v>2727</v>
      </c>
      <c r="E557" s="80">
        <v>83863774200019</v>
      </c>
      <c r="F557" s="40" t="s">
        <v>3344</v>
      </c>
      <c r="G557" s="81" t="s">
        <v>3345</v>
      </c>
      <c r="H557" s="82">
        <v>768977136</v>
      </c>
      <c r="I557" s="78" t="s">
        <v>659</v>
      </c>
      <c r="J557" s="78" t="s">
        <v>3346</v>
      </c>
      <c r="K557" s="33" t="s">
        <v>433</v>
      </c>
      <c r="L557" s="33"/>
      <c r="M557" s="75" t="s">
        <v>701</v>
      </c>
      <c r="N557" s="42" t="str">
        <f>MID(J557,12,8)</f>
        <v xml:space="preserve">precise </v>
      </c>
      <c r="O557" s="62" t="str">
        <f>IF(ISERROR(MID(J557,24+FIND("impact environnemental:",J557,1),3)),"",MID(J557,24+FIND("impact environnemental:",J557,1),3))</f>
        <v>non</v>
      </c>
      <c r="P557" s="62" t="str">
        <f>IF(ISERROR(MID(J557,25+FIND("performance énergétique:",J557,1),3)),"",MID(J557,25+FIND("performance énergétique:",J557,1),3))</f>
        <v>non</v>
      </c>
      <c r="Q557" s="62" t="str">
        <f>IF(ISERROR(MID(J557,20+FIND("consommation d'eau:",J557,1),3)),"",MID(J557,20+FIND("consommation d'eau:",J557,1),3))</f>
        <v>non</v>
      </c>
      <c r="R557" s="62" t="str">
        <f>IF(ISERROR(MID(J557,22+FIND("rénover mon bâtiment:",J557,1),3)),"",MID(J557,22+FIND("rénover mon bâtiment:",J557,1),3))</f>
        <v>oui</v>
      </c>
      <c r="S557" s="62" t="str">
        <f>IF(ISERROR(MID(J557,21+FIND("la mobilité durable:",J557,1),3)),"",MID(J557,21+FIND("la mobilité durable:",J557,1),3))</f>
        <v>non</v>
      </c>
      <c r="T557" s="62" t="str">
        <f>IF(ISERROR(MID(J557,21+FIND("gestion des déchets:",J557,1),3)),"",MID(J557,21+FIND("gestion des déchets:",J557,1),3))</f>
        <v>non</v>
      </c>
      <c r="U557" s="62" t="str">
        <f>IF(ISERROR(MID(J557,17+FIND("l'écoconception:",J557,1),3)),"",MID(J557,17+FIND("l'écoconception:",J557,1),3))</f>
        <v>non</v>
      </c>
      <c r="V557" s="62" t="str">
        <f>IF(ISERROR(MID(J557,20+FIND("former ou recruter:",J557,1),3)),"",MID(J557,20+FIND("former ou recruter:",J557,1),3))</f>
        <v>non</v>
      </c>
      <c r="W557" s="63"/>
      <c r="X557" s="75"/>
      <c r="Y557" s="75"/>
      <c r="Z557" s="75" t="s">
        <v>1491</v>
      </c>
      <c r="AA557" s="75"/>
      <c r="AB557" s="75"/>
      <c r="AC557" s="77">
        <v>45295</v>
      </c>
      <c r="AD557" s="72" t="s">
        <v>1001</v>
      </c>
      <c r="AE557" s="90" t="s">
        <v>73</v>
      </c>
      <c r="AF557" s="88" t="str">
        <f>IF(ISNA(VLOOKUP(E557,Tableau13[[SIRET]:[Statut de la mise en relation]],6,FALSE)),"",VLOOKUP(E557,Tableau13[[SIRET]:[Statut de la mise en relation]],6,FALSE))</f>
        <v/>
      </c>
      <c r="AG557" s="88"/>
      <c r="AH557" s="40"/>
      <c r="AI557" s="40"/>
      <c r="AJ557" s="40"/>
      <c r="AK557" s="76"/>
      <c r="AL557" s="76"/>
      <c r="AM557" s="40"/>
    </row>
    <row r="558" spans="1:39" ht="16.5" customHeight="1">
      <c r="A558" s="79">
        <v>45290</v>
      </c>
      <c r="B558" s="78" t="s">
        <v>3347</v>
      </c>
      <c r="C558" s="78" t="s">
        <v>3348</v>
      </c>
      <c r="D558" s="78" t="s">
        <v>3349</v>
      </c>
      <c r="E558" s="80">
        <v>84870393000026</v>
      </c>
      <c r="F558" s="40" t="s">
        <v>3350</v>
      </c>
      <c r="G558" s="81" t="s">
        <v>1268</v>
      </c>
      <c r="H558" s="82">
        <v>782447704</v>
      </c>
      <c r="I558" s="78" t="s">
        <v>761</v>
      </c>
      <c r="J558" s="78" t="s">
        <v>3351</v>
      </c>
      <c r="K558" s="33" t="s">
        <v>135</v>
      </c>
      <c r="L558" s="33"/>
      <c r="M558" s="75" t="s">
        <v>878</v>
      </c>
      <c r="N558" s="42" t="str">
        <f>MID(J558,12,8)</f>
        <v xml:space="preserve">unknown </v>
      </c>
      <c r="O558" s="62" t="str">
        <f>IF(ISERROR(MID(J558,24+FIND("impact environnemental:",J558,1),3)),"",MID(J558,24+FIND("impact environnemental:",J558,1),3))</f>
        <v>oui</v>
      </c>
      <c r="P558" s="62" t="str">
        <f>IF(ISERROR(MID(J558,25+FIND("performance énergétique:",J558,1),3)),"",MID(J558,25+FIND("performance énergétique:",J558,1),3))</f>
        <v>oui</v>
      </c>
      <c r="Q558" s="62" t="str">
        <f>IF(ISERROR(MID(J558,20+FIND("consommation d'eau:",J558,1),3)),"",MID(J558,20+FIND("consommation d'eau:",J558,1),3))</f>
        <v>non</v>
      </c>
      <c r="R558" s="62" t="str">
        <f>IF(ISERROR(MID(J558,22+FIND("rénover mon bâtiment:",J558,1),3)),"",MID(J558,22+FIND("rénover mon bâtiment:",J558,1),3))</f>
        <v/>
      </c>
      <c r="S558" s="62" t="str">
        <f>IF(ISERROR(MID(J558,21+FIND("la mobilité durable:",J558,1),3)),"",MID(J558,21+FIND("la mobilité durable:",J558,1),3))</f>
        <v/>
      </c>
      <c r="T558" s="62" t="str">
        <f>IF(ISERROR(MID(J558,21+FIND("gestion des déchets:",J558,1),3)),"",MID(J558,21+FIND("gestion des déchets:",J558,1),3))</f>
        <v>oui</v>
      </c>
      <c r="U558" s="62" t="str">
        <f>IF(ISERROR(MID(J558,17+FIND("l'écoconception:",J558,1),3)),"",MID(J558,17+FIND("l'écoconception:",J558,1),3))</f>
        <v>oui</v>
      </c>
      <c r="V558" s="62" t="str">
        <f>IF(ISERROR(MID(J558,20+FIND("former ou recruter:",J558,1),3)),"",MID(J558,20+FIND("former ou recruter:",J558,1),3))</f>
        <v/>
      </c>
      <c r="W558" s="63"/>
      <c r="X558" s="75"/>
      <c r="Y558" s="75"/>
      <c r="Z558" s="75"/>
      <c r="AA558" s="75"/>
      <c r="AB558" s="75"/>
      <c r="AC558" s="77">
        <v>45295</v>
      </c>
      <c r="AD558" s="66" t="s">
        <v>764</v>
      </c>
      <c r="AE558" s="90" t="s">
        <v>73</v>
      </c>
      <c r="AF558" s="88" t="str">
        <f>IF(ISNA(VLOOKUP(E558,Tableau13[[SIRET]:[Statut de la mise en relation]],6,FALSE)),"",VLOOKUP(E558,Tableau13[[SIRET]:[Statut de la mise en relation]],6,FALSE))</f>
        <v/>
      </c>
      <c r="AG558" s="88"/>
      <c r="AH558" s="40"/>
      <c r="AI558" s="40"/>
      <c r="AJ558" s="40"/>
      <c r="AK558" s="76"/>
      <c r="AL558" s="76"/>
      <c r="AM558" s="40"/>
    </row>
    <row r="559" spans="1:39" ht="16.5" customHeight="1">
      <c r="A559" s="79">
        <v>45293</v>
      </c>
      <c r="B559" s="78" t="s">
        <v>3352</v>
      </c>
      <c r="C559" s="78" t="s">
        <v>3274</v>
      </c>
      <c r="D559" s="78" t="s">
        <v>1625</v>
      </c>
      <c r="E559" s="80">
        <v>39953596200019</v>
      </c>
      <c r="F559" s="40" t="s">
        <v>3353</v>
      </c>
      <c r="G559" s="81" t="s">
        <v>3354</v>
      </c>
      <c r="H559" s="82">
        <v>477322754</v>
      </c>
      <c r="I559" s="78" t="s">
        <v>552</v>
      </c>
      <c r="J559" s="78" t="s">
        <v>3355</v>
      </c>
      <c r="K559" s="33" t="s">
        <v>433</v>
      </c>
      <c r="L559" s="33"/>
      <c r="M559" s="75" t="s">
        <v>701</v>
      </c>
      <c r="N559" s="42" t="str">
        <f>MID(J559,12,8)</f>
        <v xml:space="preserve">precise </v>
      </c>
      <c r="O559" s="62" t="str">
        <f>IF(ISERROR(MID(J559,24+FIND("impact environnemental:",J559,1),3)),"",MID(J559,24+FIND("impact environnemental:",J559,1),3))</f>
        <v>non</v>
      </c>
      <c r="P559" s="62" t="str">
        <f>IF(ISERROR(MID(J559,25+FIND("performance énergétique:",J559,1),3)),"",MID(J559,25+FIND("performance énergétique:",J559,1),3))</f>
        <v>non</v>
      </c>
      <c r="Q559" s="62" t="str">
        <f>IF(ISERROR(MID(J559,20+FIND("consommation d'eau:",J559,1),3)),"",MID(J559,20+FIND("consommation d'eau:",J559,1),3))</f>
        <v>non</v>
      </c>
      <c r="R559" s="62" t="str">
        <f>IF(ISERROR(MID(J559,22+FIND("rénover mon bâtiment:",J559,1),3)),"",MID(J559,22+FIND("rénover mon bâtiment:",J559,1),3))</f>
        <v>non</v>
      </c>
      <c r="S559" s="62" t="str">
        <f>IF(ISERROR(MID(J559,21+FIND("la mobilité durable:",J559,1),3)),"",MID(J559,21+FIND("la mobilité durable:",J559,1),3))</f>
        <v>oui</v>
      </c>
      <c r="T559" s="62" t="str">
        <f>IF(ISERROR(MID(J559,21+FIND("gestion des déchets:",J559,1),3)),"",MID(J559,21+FIND("gestion des déchets:",J559,1),3))</f>
        <v>non</v>
      </c>
      <c r="U559" s="62" t="str">
        <f>IF(ISERROR(MID(J559,17+FIND("l'écoconception:",J559,1),3)),"",MID(J559,17+FIND("l'écoconception:",J559,1),3))</f>
        <v>non</v>
      </c>
      <c r="V559" s="62" t="str">
        <f>IF(ISERROR(MID(J559,20+FIND("former ou recruter:",J559,1),3)),"",MID(J559,20+FIND("former ou recruter:",J559,1),3))</f>
        <v>non</v>
      </c>
      <c r="W559" s="63"/>
      <c r="X559" s="75"/>
      <c r="Y559" s="75"/>
      <c r="Z559" s="75" t="s">
        <v>1491</v>
      </c>
      <c r="AA559" s="75"/>
      <c r="AB559" s="75"/>
      <c r="AC559" s="77">
        <v>45295</v>
      </c>
      <c r="AD559" s="83" t="s">
        <v>2627</v>
      </c>
      <c r="AE559" s="90" t="s">
        <v>73</v>
      </c>
      <c r="AF559" s="88" t="str">
        <f>IF(ISNA(VLOOKUP(E559,Tableau13[[SIRET]:[Statut de la mise en relation]],6,FALSE)),"",VLOOKUP(E559,Tableau13[[SIRET]:[Statut de la mise en relation]],6,FALSE))</f>
        <v/>
      </c>
      <c r="AG559" s="90"/>
      <c r="AH559" s="40"/>
      <c r="AI559" s="40"/>
      <c r="AJ559" s="40"/>
      <c r="AK559" s="76"/>
      <c r="AL559" s="76"/>
      <c r="AM559" s="40"/>
    </row>
    <row r="560" spans="1:39" ht="16.5" customHeight="1">
      <c r="A560" s="79">
        <v>45293</v>
      </c>
      <c r="B560" s="78" t="s">
        <v>3356</v>
      </c>
      <c r="C560" s="78" t="s">
        <v>3357</v>
      </c>
      <c r="D560" s="78" t="s">
        <v>3358</v>
      </c>
      <c r="E560" s="80">
        <v>38887195600016</v>
      </c>
      <c r="F560" s="40" t="s">
        <v>3359</v>
      </c>
      <c r="G560" s="81" t="s">
        <v>3360</v>
      </c>
      <c r="H560" s="82">
        <v>33620836717</v>
      </c>
      <c r="I560" s="78" t="s">
        <v>1805</v>
      </c>
      <c r="J560" s="78" t="s">
        <v>3361</v>
      </c>
      <c r="K560" s="33" t="s">
        <v>114</v>
      </c>
      <c r="L560" s="33"/>
      <c r="M560" s="75" t="s">
        <v>1132</v>
      </c>
      <c r="N560" s="42" t="str">
        <f>MID(J560,12,8)</f>
        <v xml:space="preserve">precise </v>
      </c>
      <c r="O560" s="62" t="str">
        <f>IF(ISERROR(MID(J560,24+FIND("impact environnemental:",J560,1),3)),"",MID(J560,24+FIND("impact environnemental:",J560,1),3))</f>
        <v>non</v>
      </c>
      <c r="P560" s="62" t="str">
        <f>IF(ISERROR(MID(J560,25+FIND("performance énergétique:",J560,1),3)),"",MID(J560,25+FIND("performance énergétique:",J560,1),3))</f>
        <v>non</v>
      </c>
      <c r="Q560" s="62" t="str">
        <f>IF(ISERROR(MID(J560,20+FIND("consommation d'eau:",J560,1),3)),"",MID(J560,20+FIND("consommation d'eau:",J560,1),3))</f>
        <v>non</v>
      </c>
      <c r="R560" s="62" t="str">
        <f>IF(ISERROR(MID(J560,22+FIND("rénover mon bâtiment:",J560,1),3)),"",MID(J560,22+FIND("rénover mon bâtiment:",J560,1),3))</f>
        <v>non</v>
      </c>
      <c r="S560" s="62" t="str">
        <f>IF(ISERROR(MID(J560,21+FIND("la mobilité durable:",J560,1),3)),"",MID(J560,21+FIND("la mobilité durable:",J560,1),3))</f>
        <v>non</v>
      </c>
      <c r="T560" s="62" t="str">
        <f>IF(ISERROR(MID(J560,21+FIND("gestion des déchets:",J560,1),3)),"",MID(J560,21+FIND("gestion des déchets:",J560,1),3))</f>
        <v>non</v>
      </c>
      <c r="U560" s="62" t="str">
        <f>IF(ISERROR(MID(J560,17+FIND("l'écoconception:",J560,1),3)),"",MID(J560,17+FIND("l'écoconception:",J560,1),3))</f>
        <v>oui</v>
      </c>
      <c r="V560" s="62" t="str">
        <f>IF(ISERROR(MID(J560,20+FIND("former ou recruter:",J560,1),3)),"",MID(J560,20+FIND("former ou recruter:",J560,1),3))</f>
        <v>non</v>
      </c>
      <c r="W560" s="93"/>
      <c r="X560" s="75"/>
      <c r="Y560" s="75"/>
      <c r="Z560" s="75"/>
      <c r="AA560" s="75"/>
      <c r="AB560" s="75"/>
      <c r="AC560" s="40"/>
      <c r="AD560" s="72" t="s">
        <v>1133</v>
      </c>
      <c r="AE560" s="90" t="s">
        <v>73</v>
      </c>
      <c r="AF560" s="88" t="str">
        <f>IF(ISNA(VLOOKUP(E560,Tableau13[[SIRET]:[Statut de la mise en relation]],6,FALSE)),"",VLOOKUP(E560,Tableau13[[SIRET]:[Statut de la mise en relation]],6,FALSE))</f>
        <v/>
      </c>
      <c r="AG560" s="90"/>
      <c r="AH560" s="40"/>
      <c r="AI560" s="40"/>
      <c r="AJ560" s="40"/>
      <c r="AK560" s="76"/>
      <c r="AL560" s="76"/>
      <c r="AM560" s="40"/>
    </row>
    <row r="561" spans="1:39" ht="16.5" customHeight="1">
      <c r="A561" s="79">
        <v>45293</v>
      </c>
      <c r="B561" s="78" t="s">
        <v>3362</v>
      </c>
      <c r="C561" s="78" t="s">
        <v>3363</v>
      </c>
      <c r="D561" s="78" t="s">
        <v>3364</v>
      </c>
      <c r="E561" s="80"/>
      <c r="F561" s="40"/>
      <c r="G561" s="81" t="s">
        <v>3365</v>
      </c>
      <c r="H561" s="82">
        <v>603697343</v>
      </c>
      <c r="I561" s="78" t="s">
        <v>761</v>
      </c>
      <c r="J561" s="78" t="s">
        <v>3366</v>
      </c>
      <c r="K561" s="33" t="s">
        <v>135</v>
      </c>
      <c r="L561" s="33"/>
      <c r="M561" s="75"/>
      <c r="N561" s="42" t="str">
        <f>MID(J561,12,8)</f>
        <v xml:space="preserve">unknown </v>
      </c>
      <c r="O561" s="62" t="str">
        <f>IF(ISERROR(MID(J561,24+FIND("impact environnemental:",J561,1),3)),"",MID(J561,24+FIND("impact environnemental:",J561,1),3))</f>
        <v>oui</v>
      </c>
      <c r="P561" s="62" t="str">
        <f>IF(ISERROR(MID(J561,25+FIND("performance énergétique:",J561,1),3)),"",MID(J561,25+FIND("performance énergétique:",J561,1),3))</f>
        <v>oui</v>
      </c>
      <c r="Q561" s="62" t="str">
        <f>IF(ISERROR(MID(J561,20+FIND("consommation d'eau:",J561,1),3)),"",MID(J561,20+FIND("consommation d'eau:",J561,1),3))</f>
        <v>non</v>
      </c>
      <c r="R561" s="62" t="str">
        <f>IF(ISERROR(MID(J561,22+FIND("rénover mon bâtiment:",J561,1),3)),"",MID(J561,22+FIND("rénover mon bâtiment:",J561,1),3))</f>
        <v/>
      </c>
      <c r="S561" s="62" t="str">
        <f>IF(ISERROR(MID(J561,21+FIND("la mobilité durable:",J561,1),3)),"",MID(J561,21+FIND("la mobilité durable:",J561,1),3))</f>
        <v/>
      </c>
      <c r="T561" s="62" t="str">
        <f>IF(ISERROR(MID(J561,21+FIND("gestion des déchets:",J561,1),3)),"",MID(J561,21+FIND("gestion des déchets:",J561,1),3))</f>
        <v>oui</v>
      </c>
      <c r="U561" s="62" t="str">
        <f>IF(ISERROR(MID(J561,17+FIND("l'écoconception:",J561,1),3)),"",MID(J561,17+FIND("l'écoconception:",J561,1),3))</f>
        <v>oui</v>
      </c>
      <c r="V561" s="62" t="str">
        <f>IF(ISERROR(MID(J561,20+FIND("former ou recruter:",J561,1),3)),"",MID(J561,20+FIND("former ou recruter:",J561,1),3))</f>
        <v/>
      </c>
      <c r="W561" s="93"/>
      <c r="X561" s="75"/>
      <c r="Y561" s="75"/>
      <c r="Z561" s="75"/>
      <c r="AA561" s="75"/>
      <c r="AB561" s="75"/>
      <c r="AC561" s="40"/>
      <c r="AD561" s="40"/>
      <c r="AE561" s="88" t="s">
        <v>203</v>
      </c>
      <c r="AF561" s="88" t="str">
        <f>IF(ISNA(VLOOKUP(E561,Tableau13[[SIRET]:[Statut de la mise en relation]],6,FALSE)),"",VLOOKUP(E561,Tableau13[[SIRET]:[Statut de la mise en relation]],6,FALSE))</f>
        <v/>
      </c>
      <c r="AG561" s="90"/>
      <c r="AH561" s="40"/>
      <c r="AI561" s="40"/>
      <c r="AJ561" s="40"/>
      <c r="AK561" s="76"/>
      <c r="AL561" s="76"/>
      <c r="AM561" s="40"/>
    </row>
    <row r="562" spans="1:39" ht="16.5" customHeight="1">
      <c r="A562" s="79">
        <v>45293</v>
      </c>
      <c r="B562" s="78" t="s">
        <v>3367</v>
      </c>
      <c r="C562" s="78" t="s">
        <v>3368</v>
      </c>
      <c r="D562" s="78" t="s">
        <v>3369</v>
      </c>
      <c r="E562" s="80">
        <v>88163677300031</v>
      </c>
      <c r="F562" s="40" t="s">
        <v>3370</v>
      </c>
      <c r="G562" s="81" t="s">
        <v>3371</v>
      </c>
      <c r="H562" s="82">
        <v>676343274</v>
      </c>
      <c r="I562" s="78" t="s">
        <v>761</v>
      </c>
      <c r="J562" s="78" t="s">
        <v>3372</v>
      </c>
      <c r="K562" s="33" t="s">
        <v>135</v>
      </c>
      <c r="L562" s="33"/>
      <c r="M562" s="75" t="s">
        <v>701</v>
      </c>
      <c r="N562" s="42" t="str">
        <f>MID(J562,12,8)</f>
        <v xml:space="preserve">unknown </v>
      </c>
      <c r="O562" s="62" t="str">
        <f>IF(ISERROR(MID(J562,24+FIND("impact environnemental:",J562,1),3)),"",MID(J562,24+FIND("impact environnemental:",J562,1),3))</f>
        <v>oui</v>
      </c>
      <c r="P562" s="62" t="str">
        <f>IF(ISERROR(MID(J562,25+FIND("performance énergétique:",J562,1),3)),"",MID(J562,25+FIND("performance énergétique:",J562,1),3))</f>
        <v>oui</v>
      </c>
      <c r="Q562" s="62" t="str">
        <f>IF(ISERROR(MID(J562,20+FIND("consommation d'eau:",J562,1),3)),"",MID(J562,20+FIND("consommation d'eau:",J562,1),3))</f>
        <v>oui</v>
      </c>
      <c r="R562" s="62" t="str">
        <f>IF(ISERROR(MID(J562,22+FIND("rénover mon bâtiment:",J562,1),3)),"",MID(J562,22+FIND("rénover mon bâtiment:",J562,1),3))</f>
        <v/>
      </c>
      <c r="S562" s="62" t="str">
        <f>IF(ISERROR(MID(J562,21+FIND("la mobilité durable:",J562,1),3)),"",MID(J562,21+FIND("la mobilité durable:",J562,1),3))</f>
        <v/>
      </c>
      <c r="T562" s="62" t="str">
        <f>IF(ISERROR(MID(J562,21+FIND("gestion des déchets:",J562,1),3)),"",MID(J562,21+FIND("gestion des déchets:",J562,1),3))</f>
        <v>oui</v>
      </c>
      <c r="U562" s="62" t="str">
        <f>IF(ISERROR(MID(J562,17+FIND("l'écoconception:",J562,1),3)),"",MID(J562,17+FIND("l'écoconception:",J562,1),3))</f>
        <v>oui</v>
      </c>
      <c r="V562" s="62" t="str">
        <f>IF(ISERROR(MID(J562,20+FIND("former ou recruter:",J562,1),3)),"",MID(J562,20+FIND("former ou recruter:",J562,1),3))</f>
        <v/>
      </c>
      <c r="W562" s="63"/>
      <c r="X562" s="75"/>
      <c r="Y562" s="75"/>
      <c r="Z562" s="75"/>
      <c r="AA562" s="75"/>
      <c r="AB562" s="75"/>
      <c r="AC562" s="77">
        <v>45299</v>
      </c>
      <c r="AD562" s="66" t="s">
        <v>764</v>
      </c>
      <c r="AE562" s="90" t="s">
        <v>73</v>
      </c>
      <c r="AF562" s="88" t="str">
        <f>IF(ISNA(VLOOKUP(E562,Tableau13[[SIRET]:[Statut de la mise en relation]],6,FALSE)),"",VLOOKUP(E562,Tableau13[[SIRET]:[Statut de la mise en relation]],6,FALSE))</f>
        <v/>
      </c>
      <c r="AG562" s="88"/>
      <c r="AH562" s="40"/>
      <c r="AI562" s="40"/>
      <c r="AJ562" s="40"/>
      <c r="AK562" s="76"/>
      <c r="AL562" s="76"/>
      <c r="AM562" s="40"/>
    </row>
    <row r="563" spans="1:39" ht="16.5" customHeight="1">
      <c r="A563" s="79">
        <v>45293</v>
      </c>
      <c r="B563" s="78" t="s">
        <v>3373</v>
      </c>
      <c r="C563" s="78" t="s">
        <v>3374</v>
      </c>
      <c r="D563" s="78" t="s">
        <v>3309</v>
      </c>
      <c r="E563" s="80">
        <v>82380228500028</v>
      </c>
      <c r="F563" s="40" t="s">
        <v>3375</v>
      </c>
      <c r="G563" s="81" t="s">
        <v>3376</v>
      </c>
      <c r="H563" s="82">
        <v>767772428</v>
      </c>
      <c r="I563" s="78" t="s">
        <v>761</v>
      </c>
      <c r="J563" s="78" t="s">
        <v>3377</v>
      </c>
      <c r="K563" s="33" t="s">
        <v>135</v>
      </c>
      <c r="L563" s="33"/>
      <c r="M563" s="75" t="s">
        <v>878</v>
      </c>
      <c r="N563" s="42" t="str">
        <f>MID(J563,12,8)</f>
        <v xml:space="preserve">unknown </v>
      </c>
      <c r="O563" s="62" t="str">
        <f>IF(ISERROR(MID(J563,24+FIND("impact environnemental:",J563,1),3)),"",MID(J563,24+FIND("impact environnemental:",J563,1),3))</f>
        <v>non</v>
      </c>
      <c r="P563" s="62" t="str">
        <f>IF(ISERROR(MID(J563,25+FIND("performance énergétique:",J563,1),3)),"",MID(J563,25+FIND("performance énergétique:",J563,1),3))</f>
        <v>oui</v>
      </c>
      <c r="Q563" s="62" t="str">
        <f>IF(ISERROR(MID(J563,20+FIND("consommation d'eau:",J563,1),3)),"",MID(J563,20+FIND("consommation d'eau:",J563,1),3))</f>
        <v>non</v>
      </c>
      <c r="R563" s="62" t="str">
        <f>IF(ISERROR(MID(J563,22+FIND("rénover mon bâtiment:",J563,1),3)),"",MID(J563,22+FIND("rénover mon bâtiment:",J563,1),3))</f>
        <v/>
      </c>
      <c r="S563" s="62" t="str">
        <f>IF(ISERROR(MID(J563,21+FIND("la mobilité durable:",J563,1),3)),"",MID(J563,21+FIND("la mobilité durable:",J563,1),3))</f>
        <v/>
      </c>
      <c r="T563" s="62" t="str">
        <f>IF(ISERROR(MID(J563,21+FIND("gestion des déchets:",J563,1),3)),"",MID(J563,21+FIND("gestion des déchets:",J563,1),3))</f>
        <v>oui</v>
      </c>
      <c r="U563" s="62" t="str">
        <f>IF(ISERROR(MID(J563,17+FIND("l'écoconception:",J563,1),3)),"",MID(J563,17+FIND("l'écoconception:",J563,1),3))</f>
        <v>oui</v>
      </c>
      <c r="V563" s="62" t="str">
        <f>IF(ISERROR(MID(J563,20+FIND("former ou recruter:",J563,1),3)),"",MID(J563,20+FIND("former ou recruter:",J563,1),3))</f>
        <v/>
      </c>
      <c r="W563" s="63"/>
      <c r="X563" s="75"/>
      <c r="Y563" s="75"/>
      <c r="Z563" s="75"/>
      <c r="AA563" s="75"/>
      <c r="AB563" s="75"/>
      <c r="AC563" s="77">
        <v>45295</v>
      </c>
      <c r="AD563" s="66" t="s">
        <v>764</v>
      </c>
      <c r="AE563" s="90" t="s">
        <v>73</v>
      </c>
      <c r="AF563" s="88" t="str">
        <f>IF(ISNA(VLOOKUP(E563,Tableau13[[SIRET]:[Statut de la mise en relation]],6,FALSE)),"",VLOOKUP(E563,Tableau13[[SIRET]:[Statut de la mise en relation]],6,FALSE))</f>
        <v/>
      </c>
      <c r="AG563" s="88"/>
      <c r="AH563" s="40"/>
      <c r="AI563" s="40"/>
      <c r="AJ563" s="40"/>
      <c r="AK563" s="76"/>
      <c r="AL563" s="76"/>
      <c r="AM563" s="40"/>
    </row>
    <row r="564" spans="1:39" ht="16.5" customHeight="1">
      <c r="A564" s="79">
        <v>45293</v>
      </c>
      <c r="B564" s="78" t="s">
        <v>3378</v>
      </c>
      <c r="C564" s="78" t="s">
        <v>3379</v>
      </c>
      <c r="D564" s="78" t="s">
        <v>3380</v>
      </c>
      <c r="E564" s="80">
        <v>31188987700172</v>
      </c>
      <c r="F564" s="40" t="s">
        <v>3381</v>
      </c>
      <c r="G564" s="81" t="s">
        <v>3382</v>
      </c>
      <c r="H564" s="82">
        <v>631760232</v>
      </c>
      <c r="I564" s="78" t="s">
        <v>2027</v>
      </c>
      <c r="J564" s="78" t="s">
        <v>3383</v>
      </c>
      <c r="K564" s="33" t="s">
        <v>433</v>
      </c>
      <c r="L564" s="33"/>
      <c r="M564" s="75" t="s">
        <v>701</v>
      </c>
      <c r="N564" s="42" t="str">
        <f>MID(J564,12,8)</f>
        <v xml:space="preserve">unknown </v>
      </c>
      <c r="O564" s="62" t="str">
        <f>IF(ISERROR(MID(J564,24+FIND("impact environnemental:",J564,1),3)),"",MID(J564,24+FIND("impact environnemental:",J564,1),3))</f>
        <v>non</v>
      </c>
      <c r="P564" s="62" t="str">
        <f>IF(ISERROR(MID(J564,25+FIND("performance énergétique:",J564,1),3)),"",MID(J564,25+FIND("performance énergétique:",J564,1),3))</f>
        <v>oui</v>
      </c>
      <c r="Q564" s="62" t="str">
        <f>IF(ISERROR(MID(J564,20+FIND("consommation d'eau:",J564,1),3)),"",MID(J564,20+FIND("consommation d'eau:",J564,1),3))</f>
        <v>non</v>
      </c>
      <c r="R564" s="62" t="str">
        <f>IF(ISERROR(MID(J564,22+FIND("rénover mon bâtiment:",J564,1),3)),"",MID(J564,22+FIND("rénover mon bâtiment:",J564,1),3))</f>
        <v/>
      </c>
      <c r="S564" s="62" t="str">
        <f>IF(ISERROR(MID(J564,21+FIND("la mobilité durable:",J564,1),3)),"",MID(J564,21+FIND("la mobilité durable:",J564,1),3))</f>
        <v/>
      </c>
      <c r="T564" s="62" t="str">
        <f>IF(ISERROR(MID(J564,21+FIND("gestion des déchets:",J564,1),3)),"",MID(J564,21+FIND("gestion des déchets:",J564,1),3))</f>
        <v>oui</v>
      </c>
      <c r="U564" s="62" t="str">
        <f>IF(ISERROR(MID(J564,17+FIND("l'écoconception:",J564,1),3)),"",MID(J564,17+FIND("l'écoconception:",J564,1),3))</f>
        <v>non</v>
      </c>
      <c r="V564" s="62" t="str">
        <f>IF(ISERROR(MID(J564,20+FIND("former ou recruter:",J564,1),3)),"",MID(J564,20+FIND("former ou recruter:",J564,1),3))</f>
        <v/>
      </c>
      <c r="W564" s="63"/>
      <c r="X564" s="75"/>
      <c r="Y564" s="75"/>
      <c r="Z564" s="75" t="s">
        <v>1491</v>
      </c>
      <c r="AA564" s="75"/>
      <c r="AB564" s="75"/>
      <c r="AC564" s="77">
        <v>45295</v>
      </c>
      <c r="AD564" s="72" t="s">
        <v>1001</v>
      </c>
      <c r="AE564" s="90" t="s">
        <v>73</v>
      </c>
      <c r="AF564" s="88" t="str">
        <f>IF(ISNA(VLOOKUP(E564,Tableau13[[SIRET]:[Statut de la mise en relation]],6,FALSE)),"",VLOOKUP(E564,Tableau13[[SIRET]:[Statut de la mise en relation]],6,FALSE))</f>
        <v>Aide proposée</v>
      </c>
      <c r="AG564" s="88"/>
      <c r="AH564" s="40"/>
      <c r="AI564" s="40"/>
      <c r="AJ564" s="40"/>
      <c r="AK564" s="76"/>
      <c r="AL564" s="76"/>
      <c r="AM564" s="40"/>
    </row>
    <row r="565" spans="1:39" ht="16.5" customHeight="1">
      <c r="A565" s="79">
        <v>45293</v>
      </c>
      <c r="B565" s="78" t="s">
        <v>3384</v>
      </c>
      <c r="C565" s="78" t="s">
        <v>3385</v>
      </c>
      <c r="D565" s="78" t="s">
        <v>1012</v>
      </c>
      <c r="E565" s="80">
        <v>77930538200045</v>
      </c>
      <c r="F565" s="40" t="s">
        <v>3386</v>
      </c>
      <c r="G565" s="81" t="s">
        <v>3387</v>
      </c>
      <c r="H565" s="82">
        <v>607024094</v>
      </c>
      <c r="I565" s="78" t="s">
        <v>659</v>
      </c>
      <c r="J565" s="78" t="s">
        <v>3388</v>
      </c>
      <c r="K565" s="33" t="s">
        <v>433</v>
      </c>
      <c r="L565" s="33"/>
      <c r="M565" s="75" t="s">
        <v>701</v>
      </c>
      <c r="N565" s="42" t="str">
        <f>MID(J565,12,8)</f>
        <v xml:space="preserve">precise </v>
      </c>
      <c r="O565" s="62" t="str">
        <f>IF(ISERROR(MID(J565,24+FIND("impact environnemental:",J565,1),3)),"",MID(J565,24+FIND("impact environnemental:",J565,1),3))</f>
        <v>non</v>
      </c>
      <c r="P565" s="62" t="str">
        <f>IF(ISERROR(MID(J565,25+FIND("performance énergétique:",J565,1),3)),"",MID(J565,25+FIND("performance énergétique:",J565,1),3))</f>
        <v>non</v>
      </c>
      <c r="Q565" s="62" t="str">
        <f>IF(ISERROR(MID(J565,20+FIND("consommation d'eau:",J565,1),3)),"",MID(J565,20+FIND("consommation d'eau:",J565,1),3))</f>
        <v>non</v>
      </c>
      <c r="R565" s="62" t="str">
        <f>IF(ISERROR(MID(J565,22+FIND("rénover mon bâtiment:",J565,1),3)),"",MID(J565,22+FIND("rénover mon bâtiment:",J565,1),3))</f>
        <v>oui</v>
      </c>
      <c r="S565" s="62" t="str">
        <f>IF(ISERROR(MID(J565,21+FIND("la mobilité durable:",J565,1),3)),"",MID(J565,21+FIND("la mobilité durable:",J565,1),3))</f>
        <v>non</v>
      </c>
      <c r="T565" s="62" t="str">
        <f>IF(ISERROR(MID(J565,21+FIND("gestion des déchets:",J565,1),3)),"",MID(J565,21+FIND("gestion des déchets:",J565,1),3))</f>
        <v>non</v>
      </c>
      <c r="U565" s="62" t="str">
        <f>IF(ISERROR(MID(J565,17+FIND("l'écoconception:",J565,1),3)),"",MID(J565,17+FIND("l'écoconception:",J565,1),3))</f>
        <v>non</v>
      </c>
      <c r="V565" s="62" t="str">
        <f>IF(ISERROR(MID(J565,20+FIND("former ou recruter:",J565,1),3)),"",MID(J565,20+FIND("former ou recruter:",J565,1),3))</f>
        <v>non</v>
      </c>
      <c r="W565" s="63"/>
      <c r="X565" s="75"/>
      <c r="Y565" s="75"/>
      <c r="Z565" s="75" t="s">
        <v>1491</v>
      </c>
      <c r="AA565" s="75"/>
      <c r="AB565" s="75"/>
      <c r="AC565" s="77">
        <v>45295</v>
      </c>
      <c r="AD565" s="72" t="s">
        <v>1001</v>
      </c>
      <c r="AE565" s="90" t="s">
        <v>73</v>
      </c>
      <c r="AF565" s="88" t="str">
        <f>IF(ISNA(VLOOKUP(E565,Tableau13[[SIRET]:[Statut de la mise en relation]],6,FALSE)),"",VLOOKUP(E565,Tableau13[[SIRET]:[Statut de la mise en relation]],6,FALSE))</f>
        <v>Aide proposée</v>
      </c>
      <c r="AG565" s="88"/>
      <c r="AH565" s="40"/>
      <c r="AI565" s="40"/>
      <c r="AJ565" s="40"/>
      <c r="AK565" s="76"/>
      <c r="AL565" s="76"/>
      <c r="AM565" s="40"/>
    </row>
    <row r="566" spans="1:39" ht="16.5" customHeight="1">
      <c r="A566" s="79">
        <v>45293</v>
      </c>
      <c r="B566" s="78" t="s">
        <v>3389</v>
      </c>
      <c r="C566" s="78" t="s">
        <v>3390</v>
      </c>
      <c r="D566" s="78" t="s">
        <v>1182</v>
      </c>
      <c r="E566" s="80">
        <v>89377843100039</v>
      </c>
      <c r="F566" s="40" t="str">
        <f>MID(J566,12+FIND("nomination",J566,1),FIND("/",J566,FIND("nomination",J566,1))-12-FIND("nomination",J566,1))</f>
        <v xml:space="preserve">PESS (PILLOT ENERGY STORAGE SOLUTIONS) </v>
      </c>
      <c r="G566" s="81" t="s">
        <v>3391</v>
      </c>
      <c r="H566" s="82">
        <v>677465650</v>
      </c>
      <c r="I566" s="78" t="s">
        <v>932</v>
      </c>
      <c r="J566" s="78" t="s">
        <v>3392</v>
      </c>
      <c r="K566" s="33" t="s">
        <v>114</v>
      </c>
      <c r="L566" s="33"/>
      <c r="M566" s="75" t="s">
        <v>1132</v>
      </c>
      <c r="N566" s="42" t="str">
        <f>MID(J566,12,8)</f>
        <v xml:space="preserve">unknown </v>
      </c>
      <c r="O566" s="62" t="str">
        <f>IF(ISERROR(MID(J566,24+FIND("impact environnemental:",J566,1),3)),"",MID(J566,24+FIND("impact environnemental:",J566,1),3))</f>
        <v>oui</v>
      </c>
      <c r="P566" s="62" t="str">
        <f>IF(ISERROR(MID(J566,25+FIND("performance énergétique:",J566,1),3)),"",MID(J566,25+FIND("performance énergétique:",J566,1),3))</f>
        <v>oui</v>
      </c>
      <c r="Q566" s="62" t="str">
        <f>IF(ISERROR(MID(J566,20+FIND("consommation d'eau:",J566,1),3)),"",MID(J566,20+FIND("consommation d'eau:",J566,1),3))</f>
        <v>non</v>
      </c>
      <c r="R566" s="62" t="str">
        <f>IF(ISERROR(MID(J566,22+FIND("rénover mon bâtiment:",J566,1),3)),"",MID(J566,22+FIND("rénover mon bâtiment:",J566,1),3))</f>
        <v/>
      </c>
      <c r="S566" s="62" t="str">
        <f>IF(ISERROR(MID(J566,21+FIND("la mobilité durable:",J566,1),3)),"",MID(J566,21+FIND("la mobilité durable:",J566,1),3))</f>
        <v/>
      </c>
      <c r="T566" s="62" t="str">
        <f>IF(ISERROR(MID(J566,21+FIND("gestion des déchets:",J566,1),3)),"",MID(J566,21+FIND("gestion des déchets:",J566,1),3))</f>
        <v>non</v>
      </c>
      <c r="U566" s="62" t="str">
        <f>IF(ISERROR(MID(J566,17+FIND("l'écoconception:",J566,1),3)),"",MID(J566,17+FIND("l'écoconception:",J566,1),3))</f>
        <v>oui</v>
      </c>
      <c r="V566" s="62" t="str">
        <f>IF(ISERROR(MID(J566,20+FIND("former ou recruter:",J566,1),3)),"",MID(J566,20+FIND("former ou recruter:",J566,1),3))</f>
        <v/>
      </c>
      <c r="W566" s="93"/>
      <c r="X566" s="75"/>
      <c r="Y566" s="75"/>
      <c r="Z566" s="75"/>
      <c r="AA566" s="75"/>
      <c r="AB566" s="75"/>
      <c r="AC566" s="40"/>
      <c r="AD566" s="72" t="s">
        <v>1133</v>
      </c>
      <c r="AE566" s="90" t="s">
        <v>73</v>
      </c>
      <c r="AF566" s="88" t="str">
        <f>IF(ISNA(VLOOKUP(E566,Tableau13[[SIRET]:[Statut de la mise en relation]],6,FALSE)),"",VLOOKUP(E566,Tableau13[[SIRET]:[Statut de la mise en relation]],6,FALSE))</f>
        <v/>
      </c>
      <c r="AG566" s="90"/>
      <c r="AH566" s="40"/>
      <c r="AI566" s="40"/>
      <c r="AJ566" s="40"/>
      <c r="AK566" s="76"/>
      <c r="AL566" s="76"/>
      <c r="AM566" s="40"/>
    </row>
    <row r="567" spans="1:39" ht="16.5" customHeight="1">
      <c r="A567" s="79">
        <v>45293</v>
      </c>
      <c r="B567" s="78" t="s">
        <v>3393</v>
      </c>
      <c r="C567" s="78" t="s">
        <v>3394</v>
      </c>
      <c r="D567" s="78" t="s">
        <v>928</v>
      </c>
      <c r="E567" s="80">
        <v>80976537300026</v>
      </c>
      <c r="F567" s="40" t="s">
        <v>3395</v>
      </c>
      <c r="G567" s="81" t="s">
        <v>3396</v>
      </c>
      <c r="H567" s="82">
        <v>696838554</v>
      </c>
      <c r="I567" s="78" t="s">
        <v>2195</v>
      </c>
      <c r="J567" s="78" t="s">
        <v>3397</v>
      </c>
      <c r="K567" s="33" t="s">
        <v>55</v>
      </c>
      <c r="L567" s="33"/>
      <c r="M567" s="75" t="s">
        <v>701</v>
      </c>
      <c r="N567" s="42" t="str">
        <f>MID(J567,12,8)</f>
        <v xml:space="preserve">precise </v>
      </c>
      <c r="O567" s="62" t="str">
        <f>IF(ISERROR(MID(J567,24+FIND("impact environnemental:",J567,1),3)),"",MID(J567,24+FIND("impact environnemental:",J567,1),3))</f>
        <v>non</v>
      </c>
      <c r="P567" s="62" t="str">
        <f>IF(ISERROR(MID(J567,25+FIND("performance énergétique:",J567,1),3)),"",MID(J567,25+FIND("performance énergétique:",J567,1),3))</f>
        <v>oui</v>
      </c>
      <c r="Q567" s="62" t="str">
        <f>IF(ISERROR(MID(J567,20+FIND("consommation d'eau:",J567,1),3)),"",MID(J567,20+FIND("consommation d'eau:",J567,1),3))</f>
        <v>non</v>
      </c>
      <c r="R567" s="62" t="str">
        <f>IF(ISERROR(MID(J567,22+FIND("rénover mon bâtiment:",J567,1),3)),"",MID(J567,22+FIND("rénover mon bâtiment:",J567,1),3))</f>
        <v>non</v>
      </c>
      <c r="S567" s="62" t="str">
        <f>IF(ISERROR(MID(J567,21+FIND("la mobilité durable:",J567,1),3)),"",MID(J567,21+FIND("la mobilité durable:",J567,1),3))</f>
        <v>non</v>
      </c>
      <c r="T567" s="62" t="str">
        <f>IF(ISERROR(MID(J567,21+FIND("gestion des déchets:",J567,1),3)),"",MID(J567,21+FIND("gestion des déchets:",J567,1),3))</f>
        <v>non</v>
      </c>
      <c r="U567" s="62" t="str">
        <f>IF(ISERROR(MID(J567,17+FIND("l'écoconception:",J567,1),3)),"",MID(J567,17+FIND("l'écoconception:",J567,1),3))</f>
        <v>non</v>
      </c>
      <c r="V567" s="62" t="str">
        <f>IF(ISERROR(MID(J567,20+FIND("former ou recruter:",J567,1),3)),"",MID(J567,20+FIND("former ou recruter:",J567,1),3))</f>
        <v>non</v>
      </c>
      <c r="W567" s="93"/>
      <c r="X567" s="75"/>
      <c r="Y567" s="75"/>
      <c r="Z567" s="75" t="s">
        <v>1491</v>
      </c>
      <c r="AA567" s="75"/>
      <c r="AB567" s="75"/>
      <c r="AC567" s="77">
        <v>45295</v>
      </c>
      <c r="AD567" s="72" t="s">
        <v>1001</v>
      </c>
      <c r="AE567" s="90" t="s">
        <v>73</v>
      </c>
      <c r="AF567" s="88" t="str">
        <f>IF(ISNA(VLOOKUP(E567,Tableau13[[SIRET]:[Statut de la mise en relation]],6,FALSE)),"",VLOOKUP(E567,Tableau13[[SIRET]:[Statut de la mise en relation]],6,FALSE))</f>
        <v>Aide proposée</v>
      </c>
      <c r="AG567" s="88"/>
      <c r="AH567" s="40"/>
      <c r="AI567" s="40"/>
      <c r="AJ567" s="40"/>
      <c r="AK567" s="76"/>
      <c r="AL567" s="76"/>
      <c r="AM567" s="40"/>
    </row>
    <row r="568" spans="1:39" ht="16.5" customHeight="1">
      <c r="A568" s="79">
        <v>45294</v>
      </c>
      <c r="B568" s="78" t="s">
        <v>3398</v>
      </c>
      <c r="C568" s="78" t="s">
        <v>3399</v>
      </c>
      <c r="D568" s="78" t="s">
        <v>1207</v>
      </c>
      <c r="E568" s="80">
        <v>32766735800011</v>
      </c>
      <c r="F568" s="40" t="s">
        <v>3400</v>
      </c>
      <c r="G568" s="81" t="s">
        <v>3401</v>
      </c>
      <c r="H568" s="82">
        <v>251617070</v>
      </c>
      <c r="I568" s="78" t="s">
        <v>450</v>
      </c>
      <c r="J568" s="78" t="s">
        <v>3402</v>
      </c>
      <c r="K568" s="33" t="s">
        <v>433</v>
      </c>
      <c r="L568" s="33"/>
      <c r="M568" s="75" t="s">
        <v>701</v>
      </c>
      <c r="N568" s="42" t="str">
        <f>MID(J568,12,8)</f>
        <v xml:space="preserve">unknown </v>
      </c>
      <c r="O568" s="62" t="str">
        <f>IF(ISERROR(MID(J568,24+FIND("impact environnemental:",J568,1),3)),"",MID(J568,24+FIND("impact environnemental:",J568,1),3))</f>
        <v>oui</v>
      </c>
      <c r="P568" s="62" t="str">
        <f>IF(ISERROR(MID(J568,25+FIND("performance énergétique:",J568,1),3)),"",MID(J568,25+FIND("performance énergétique:",J568,1),3))</f>
        <v>oui</v>
      </c>
      <c r="Q568" s="62" t="str">
        <f>IF(ISERROR(MID(J568,20+FIND("consommation d'eau:",J568,1),3)),"",MID(J568,20+FIND("consommation d'eau:",J568,1),3))</f>
        <v>oui</v>
      </c>
      <c r="R568" s="62" t="str">
        <f>IF(ISERROR(MID(J568,22+FIND("rénover mon bâtiment:",J568,1),3)),"",MID(J568,22+FIND("rénover mon bâtiment:",J568,1),3))</f>
        <v/>
      </c>
      <c r="S568" s="62" t="str">
        <f>IF(ISERROR(MID(J568,21+FIND("la mobilité durable:",J568,1),3)),"",MID(J568,21+FIND("la mobilité durable:",J568,1),3))</f>
        <v/>
      </c>
      <c r="T568" s="62" t="str">
        <f>IF(ISERROR(MID(J568,21+FIND("gestion des déchets:",J568,1),3)),"",MID(J568,21+FIND("gestion des déchets:",J568,1),3))</f>
        <v>non</v>
      </c>
      <c r="U568" s="62" t="str">
        <f>IF(ISERROR(MID(J568,17+FIND("l'écoconception:",J568,1),3)),"",MID(J568,17+FIND("l'écoconception:",J568,1),3))</f>
        <v>non</v>
      </c>
      <c r="V568" s="62" t="str">
        <f>IF(ISERROR(MID(J568,20+FIND("former ou recruter:",J568,1),3)),"",MID(J568,20+FIND("former ou recruter:",J568,1),3))</f>
        <v/>
      </c>
      <c r="W568" s="63"/>
      <c r="X568" s="75"/>
      <c r="Y568" s="75"/>
      <c r="Z568" s="75" t="s">
        <v>1491</v>
      </c>
      <c r="AA568" s="75"/>
      <c r="AB568" s="75"/>
      <c r="AC568" s="77">
        <v>45295</v>
      </c>
      <c r="AD568" s="72" t="s">
        <v>1001</v>
      </c>
      <c r="AE568" s="90" t="s">
        <v>73</v>
      </c>
      <c r="AF568" s="88" t="str">
        <f>IF(ISNA(VLOOKUP(E568,Tableau13[[SIRET]:[Statut de la mise en relation]],6,FALSE)),"",VLOOKUP(E568,Tableau13[[SIRET]:[Statut de la mise en relation]],6,FALSE))</f>
        <v>Aide proposée</v>
      </c>
      <c r="AG568" s="88"/>
      <c r="AH568" s="40"/>
      <c r="AI568" s="40"/>
      <c r="AJ568" s="40"/>
      <c r="AK568" s="76"/>
      <c r="AL568" s="76"/>
      <c r="AM568" s="40"/>
    </row>
    <row r="569" spans="1:39" ht="16.5" customHeight="1">
      <c r="A569" s="79">
        <v>45294</v>
      </c>
      <c r="B569" s="78" t="s">
        <v>3403</v>
      </c>
      <c r="C569" s="78" t="s">
        <v>3404</v>
      </c>
      <c r="D569" s="78" t="s">
        <v>3405</v>
      </c>
      <c r="E569" s="80"/>
      <c r="F569" s="40"/>
      <c r="G569" s="81" t="s">
        <v>3406</v>
      </c>
      <c r="H569" s="82">
        <v>642304279</v>
      </c>
      <c r="I569" s="78" t="s">
        <v>552</v>
      </c>
      <c r="J569" s="78"/>
      <c r="K569" s="33" t="s">
        <v>433</v>
      </c>
      <c r="L569" s="33"/>
      <c r="M569" s="75" t="s">
        <v>701</v>
      </c>
      <c r="N569" s="42" t="str">
        <f>MID(J569,12,8)</f>
        <v/>
      </c>
      <c r="O569" s="62" t="str">
        <f>IF(ISERROR(MID(J569,24+FIND("impact environnemental:",J569,1),3)),"",MID(J569,24+FIND("impact environnemental:",J569,1),3))</f>
        <v/>
      </c>
      <c r="P569" s="62" t="str">
        <f>IF(ISERROR(MID(J569,25+FIND("performance énergétique:",J569,1),3)),"",MID(J569,25+FIND("performance énergétique:",J569,1),3))</f>
        <v/>
      </c>
      <c r="Q569" s="62" t="str">
        <f>IF(ISERROR(MID(J569,20+FIND("consommation d'eau:",J569,1),3)),"",MID(J569,20+FIND("consommation d'eau:",J569,1),3))</f>
        <v/>
      </c>
      <c r="R569" s="62" t="str">
        <f>IF(ISERROR(MID(J569,22+FIND("rénover mon bâtiment:",J569,1),3)),"",MID(J569,22+FIND("rénover mon bâtiment:",J569,1),3))</f>
        <v/>
      </c>
      <c r="S569" s="62" t="str">
        <f>IF(ISERROR(MID(J569,21+FIND("la mobilité durable:",J569,1),3)),"",MID(J569,21+FIND("la mobilité durable:",J569,1),3))</f>
        <v/>
      </c>
      <c r="T569" s="62" t="str">
        <f>IF(ISERROR(MID(J569,21+FIND("gestion des déchets:",J569,1),3)),"",MID(J569,21+FIND("gestion des déchets:",J569,1),3))</f>
        <v/>
      </c>
      <c r="U569" s="62" t="str">
        <f>IF(ISERROR(MID(J569,17+FIND("l'écoconception:",J569,1),3)),"",MID(J569,17+FIND("l'écoconception:",J569,1),3))</f>
        <v/>
      </c>
      <c r="V569" s="62" t="str">
        <f>IF(ISERROR(MID(J569,20+FIND("former ou recruter:",J569,1),3)),"",MID(J569,20+FIND("former ou recruter:",J569,1),3))</f>
        <v/>
      </c>
      <c r="W569" s="63"/>
      <c r="X569" s="75"/>
      <c r="Y569" s="75"/>
      <c r="Z569" s="75" t="s">
        <v>1491</v>
      </c>
      <c r="AA569" s="75"/>
      <c r="AB569" s="75"/>
      <c r="AC569" s="77">
        <v>45295</v>
      </c>
      <c r="AD569" s="83" t="s">
        <v>2627</v>
      </c>
      <c r="AE569" s="90" t="s">
        <v>73</v>
      </c>
      <c r="AF569" s="88" t="str">
        <f>IF(ISNA(VLOOKUP(E569,Tableau13[[SIRET]:[Statut de la mise en relation]],6,FALSE)),"",VLOOKUP(E569,Tableau13[[SIRET]:[Statut de la mise en relation]],6,FALSE))</f>
        <v/>
      </c>
      <c r="AG569" s="90"/>
      <c r="AH569" s="40"/>
      <c r="AI569" s="40"/>
      <c r="AJ569" s="40"/>
      <c r="AK569" s="76"/>
      <c r="AL569" s="76"/>
      <c r="AM569" s="40"/>
    </row>
    <row r="570" spans="1:39" ht="16.5" customHeight="1">
      <c r="A570" s="79">
        <v>45294</v>
      </c>
      <c r="B570" s="78" t="s">
        <v>3407</v>
      </c>
      <c r="C570" s="78" t="s">
        <v>3408</v>
      </c>
      <c r="D570" s="78" t="s">
        <v>3409</v>
      </c>
      <c r="E570" s="80">
        <v>95850523200016</v>
      </c>
      <c r="F570" s="40" t="str">
        <f>MID(J570,12+FIND("nomination",J570,1),FIND("/",J570,FIND("nomination",J570,1))-12-FIND("nomination",J570,1))</f>
        <v xml:space="preserve">LYO HOTEL </v>
      </c>
      <c r="G570" s="81" t="s">
        <v>3410</v>
      </c>
      <c r="H570" s="82">
        <v>33664222245</v>
      </c>
      <c r="I570" s="78" t="s">
        <v>431</v>
      </c>
      <c r="J570" s="78" t="s">
        <v>3411</v>
      </c>
      <c r="K570" s="33" t="s">
        <v>433</v>
      </c>
      <c r="L570" s="33"/>
      <c r="M570" s="75" t="s">
        <v>701</v>
      </c>
      <c r="N570" s="42" t="str">
        <f>MID(J570,12,8)</f>
        <v xml:space="preserve">precise </v>
      </c>
      <c r="O570" s="62" t="str">
        <f>IF(ISERROR(MID(J570,24+FIND("impact environnemental:",J570,1),3)),"",MID(J570,24+FIND("impact environnemental:",J570,1),3))</f>
        <v>non</v>
      </c>
      <c r="P570" s="62" t="str">
        <f>IF(ISERROR(MID(J570,25+FIND("performance énergétique:",J570,1),3)),"",MID(J570,25+FIND("performance énergétique:",J570,1),3))</f>
        <v>non</v>
      </c>
      <c r="Q570" s="62" t="str">
        <f>IF(ISERROR(MID(J570,20+FIND("consommation d'eau:",J570,1),3)),"",MID(J570,20+FIND("consommation d'eau:",J570,1),3))</f>
        <v>non</v>
      </c>
      <c r="R570" s="62" t="str">
        <f>IF(ISERROR(MID(J570,22+FIND("rénover mon bâtiment:",J570,1),3)),"",MID(J570,22+FIND("rénover mon bâtiment:",J570,1),3))</f>
        <v>oui</v>
      </c>
      <c r="S570" s="62" t="str">
        <f>IF(ISERROR(MID(J570,21+FIND("la mobilité durable:",J570,1),3)),"",MID(J570,21+FIND("la mobilité durable:",J570,1),3))</f>
        <v>non</v>
      </c>
      <c r="T570" s="62" t="str">
        <f>IF(ISERROR(MID(J570,21+FIND("gestion des déchets:",J570,1),3)),"",MID(J570,21+FIND("gestion des déchets:",J570,1),3))</f>
        <v>non</v>
      </c>
      <c r="U570" s="62" t="str">
        <f>IF(ISERROR(MID(J570,17+FIND("l'écoconception:",J570,1),3)),"",MID(J570,17+FIND("l'écoconception:",J570,1),3))</f>
        <v>non</v>
      </c>
      <c r="V570" s="62" t="str">
        <f>IF(ISERROR(MID(J570,20+FIND("former ou recruter:",J570,1),3)),"",MID(J570,20+FIND("former ou recruter:",J570,1),3))</f>
        <v>non</v>
      </c>
      <c r="W570" s="63"/>
      <c r="X570" s="75"/>
      <c r="Y570" s="75"/>
      <c r="Z570" s="75"/>
      <c r="AA570" s="75"/>
      <c r="AB570" s="75"/>
      <c r="AC570" s="77">
        <v>45306</v>
      </c>
      <c r="AD570" s="83" t="s">
        <v>2983</v>
      </c>
      <c r="AE570" s="90" t="s">
        <v>73</v>
      </c>
      <c r="AF570" s="88" t="str">
        <f>IF(ISNA(VLOOKUP(E570,Tableau13[[SIRET]:[Statut de la mise en relation]],6,FALSE)),"",VLOOKUP(E570,Tableau13[[SIRET]:[Statut de la mise en relation]],6,FALSE))</f>
        <v>Aide proposée</v>
      </c>
      <c r="AG570" s="90"/>
      <c r="AH570" s="40"/>
      <c r="AI570" s="40"/>
      <c r="AJ570" s="40"/>
      <c r="AK570" s="76"/>
      <c r="AL570" s="76"/>
      <c r="AM570" s="40"/>
    </row>
    <row r="571" spans="1:39" ht="16.5" customHeight="1">
      <c r="A571" s="79">
        <v>45294</v>
      </c>
      <c r="B571" s="78" t="s">
        <v>3412</v>
      </c>
      <c r="C571" s="78" t="s">
        <v>3413</v>
      </c>
      <c r="D571" s="78" t="s">
        <v>3414</v>
      </c>
      <c r="E571" s="80">
        <v>94842808100012</v>
      </c>
      <c r="F571" s="40" t="str">
        <f>MID(J571,12+FIND("nomination",J571,1),FIND("/",J571,FIND("nomination",J571,1))-12-FIND("nomination",J571,1))</f>
        <v xml:space="preserve">CHATEAU DE CHISSAY </v>
      </c>
      <c r="G571" s="81" t="s">
        <v>3415</v>
      </c>
      <c r="H571" s="82">
        <v>254323201</v>
      </c>
      <c r="I571" s="78" t="s">
        <v>729</v>
      </c>
      <c r="J571" s="78" t="s">
        <v>3416</v>
      </c>
      <c r="K571" s="33" t="s">
        <v>55</v>
      </c>
      <c r="L571" s="33"/>
      <c r="M571" s="75" t="s">
        <v>701</v>
      </c>
      <c r="N571" s="42" t="str">
        <f>MID(J571,12,8)</f>
        <v xml:space="preserve">unknown </v>
      </c>
      <c r="O571" s="62" t="str">
        <f>IF(ISERROR(MID(J571,24+FIND("impact environnemental:",J571,1),3)),"",MID(J571,24+FIND("impact environnemental:",J571,1),3))</f>
        <v>oui</v>
      </c>
      <c r="P571" s="62" t="str">
        <f>IF(ISERROR(MID(J571,25+FIND("performance énergétique:",J571,1),3)),"",MID(J571,25+FIND("performance énergétique:",J571,1),3))</f>
        <v>oui</v>
      </c>
      <c r="Q571" s="62" t="str">
        <f>IF(ISERROR(MID(J571,20+FIND("consommation d'eau:",J571,1),3)),"",MID(J571,20+FIND("consommation d'eau:",J571,1),3))</f>
        <v>oui</v>
      </c>
      <c r="R571" s="62" t="str">
        <f>IF(ISERROR(MID(J571,22+FIND("rénover mon bâtiment:",J571,1),3)),"",MID(J571,22+FIND("rénover mon bâtiment:",J571,1),3))</f>
        <v/>
      </c>
      <c r="S571" s="62" t="str">
        <f>IF(ISERROR(MID(J571,21+FIND("la mobilité durable:",J571,1),3)),"",MID(J571,21+FIND("la mobilité durable:",J571,1),3))</f>
        <v/>
      </c>
      <c r="T571" s="62" t="str">
        <f>IF(ISERROR(MID(J571,21+FIND("gestion des déchets:",J571,1),3)),"",MID(J571,21+FIND("gestion des déchets:",J571,1),3))</f>
        <v>oui</v>
      </c>
      <c r="U571" s="62" t="str">
        <f>IF(ISERROR(MID(J571,17+FIND("l'écoconception:",J571,1),3)),"",MID(J571,17+FIND("l'écoconception:",J571,1),3))</f>
        <v>oui</v>
      </c>
      <c r="V571" s="62" t="str">
        <f>IF(ISERROR(MID(J571,20+FIND("former ou recruter:",J571,1),3)),"",MID(J571,20+FIND("former ou recruter:",J571,1),3))</f>
        <v/>
      </c>
      <c r="W571" s="63"/>
      <c r="X571" s="75"/>
      <c r="Y571" s="75"/>
      <c r="Z571" s="75" t="s">
        <v>1491</v>
      </c>
      <c r="AA571" s="75"/>
      <c r="AB571" s="75"/>
      <c r="AC571" s="77">
        <v>45295</v>
      </c>
      <c r="AD571" s="72" t="s">
        <v>1001</v>
      </c>
      <c r="AE571" s="90" t="s">
        <v>73</v>
      </c>
      <c r="AF571" s="88" t="str">
        <f>IF(ISNA(VLOOKUP(E571,Tableau13[[SIRET]:[Statut de la mise en relation]],6,FALSE)),"",VLOOKUP(E571,Tableau13[[SIRET]:[Statut de la mise en relation]],6,FALSE))</f>
        <v>Aide proposée</v>
      </c>
      <c r="AG571" s="88"/>
      <c r="AH571" s="40"/>
      <c r="AI571" s="40"/>
      <c r="AJ571" s="40"/>
      <c r="AK571" s="76"/>
      <c r="AL571" s="76"/>
      <c r="AM571" s="40"/>
    </row>
    <row r="572" spans="1:39" ht="16.5" customHeight="1">
      <c r="A572" s="79">
        <v>45294</v>
      </c>
      <c r="B572" s="78" t="s">
        <v>3417</v>
      </c>
      <c r="C572" s="78" t="s">
        <v>1011</v>
      </c>
      <c r="D572" s="78" t="s">
        <v>1012</v>
      </c>
      <c r="E572" s="80">
        <v>91479742800028</v>
      </c>
      <c r="F572" s="40" t="s">
        <v>1013</v>
      </c>
      <c r="G572" s="81" t="s">
        <v>3418</v>
      </c>
      <c r="H572" s="82">
        <v>629276516</v>
      </c>
      <c r="I572" s="78" t="s">
        <v>1884</v>
      </c>
      <c r="J572" s="78" t="s">
        <v>3419</v>
      </c>
      <c r="K572" s="33" t="s">
        <v>91</v>
      </c>
      <c r="L572" s="33"/>
      <c r="M572" s="75" t="s">
        <v>701</v>
      </c>
      <c r="N572" s="42" t="str">
        <f>MID(J572,12,8)</f>
        <v xml:space="preserve">unknown </v>
      </c>
      <c r="O572" s="62" t="str">
        <f>IF(ISERROR(MID(J572,24+FIND("impact environnemental:",J572,1),3)),"",MID(J572,24+FIND("impact environnemental:",J572,1),3))</f>
        <v>oui</v>
      </c>
      <c r="P572" s="62" t="str">
        <f>IF(ISERROR(MID(J572,25+FIND("performance énergétique:",J572,1),3)),"",MID(J572,25+FIND("performance énergétique:",J572,1),3))</f>
        <v>oui</v>
      </c>
      <c r="Q572" s="62" t="str">
        <f>IF(ISERROR(MID(J572,20+FIND("consommation d'eau:",J572,1),3)),"",MID(J572,20+FIND("consommation d'eau:",J572,1),3))</f>
        <v>oui</v>
      </c>
      <c r="R572" s="62" t="str">
        <f>IF(ISERROR(MID(J572,22+FIND("rénover mon bâtiment:",J572,1),3)),"",MID(J572,22+FIND("rénover mon bâtiment:",J572,1),3))</f>
        <v/>
      </c>
      <c r="S572" s="62" t="str">
        <f>IF(ISERROR(MID(J572,21+FIND("la mobilité durable:",J572,1),3)),"",MID(J572,21+FIND("la mobilité durable:",J572,1),3))</f>
        <v/>
      </c>
      <c r="T572" s="62" t="str">
        <f>IF(ISERROR(MID(J572,21+FIND("gestion des déchets:",J572,1),3)),"",MID(J572,21+FIND("gestion des déchets:",J572,1),3))</f>
        <v>oui</v>
      </c>
      <c r="U572" s="62" t="str">
        <f>IF(ISERROR(MID(J572,17+FIND("l'écoconception:",J572,1),3)),"",MID(J572,17+FIND("l'écoconception:",J572,1),3))</f>
        <v>oui</v>
      </c>
      <c r="V572" s="62" t="str">
        <f>IF(ISERROR(MID(J572,20+FIND("former ou recruter:",J572,1),3)),"",MID(J572,20+FIND("former ou recruter:",J572,1),3))</f>
        <v/>
      </c>
      <c r="W572" s="63"/>
      <c r="X572" s="75"/>
      <c r="Y572" s="75"/>
      <c r="Z572" s="75" t="s">
        <v>1491</v>
      </c>
      <c r="AA572" s="75"/>
      <c r="AB572" s="75"/>
      <c r="AC572" s="77">
        <v>45295</v>
      </c>
      <c r="AD572" s="72" t="s">
        <v>1001</v>
      </c>
      <c r="AE572" s="90" t="s">
        <v>73</v>
      </c>
      <c r="AF572" s="88" t="str">
        <f>IF(ISNA(VLOOKUP(E572,Tableau13[[SIRET]:[Statut de la mise en relation]],6,FALSE)),"",VLOOKUP(E572,Tableau13[[SIRET]:[Statut de la mise en relation]],6,FALSE))</f>
        <v>Aide proposée</v>
      </c>
      <c r="AG572" s="88"/>
      <c r="AH572" s="40"/>
      <c r="AI572" s="40"/>
      <c r="AJ572" s="40"/>
      <c r="AK572" s="76"/>
      <c r="AL572" s="76"/>
      <c r="AM572" s="40"/>
    </row>
    <row r="573" spans="1:39" ht="16.5" customHeight="1">
      <c r="A573" s="79">
        <v>45294</v>
      </c>
      <c r="B573" s="78" t="s">
        <v>3420</v>
      </c>
      <c r="C573" s="78" t="s">
        <v>3421</v>
      </c>
      <c r="D573" s="78" t="s">
        <v>3422</v>
      </c>
      <c r="E573" s="80">
        <v>50530302400036</v>
      </c>
      <c r="F573" s="40" t="str">
        <f>MID(J573,12+FIND("nomination",J573,1),FIND("/",J573,FIND("nomination",J573,1))-12-FIND("nomination",J573,1))</f>
        <v xml:space="preserve">MONTCALM ABICENE </v>
      </c>
      <c r="G573" s="81" t="s">
        <v>3423</v>
      </c>
      <c r="H573" s="82">
        <v>667515943</v>
      </c>
      <c r="I573" s="78" t="s">
        <v>1210</v>
      </c>
      <c r="J573" s="78" t="s">
        <v>3424</v>
      </c>
      <c r="K573" s="33" t="s">
        <v>114</v>
      </c>
      <c r="L573" s="33"/>
      <c r="M573" s="75" t="s">
        <v>1132</v>
      </c>
      <c r="N573" s="42" t="str">
        <f>MID(J573,12,8)</f>
        <v xml:space="preserve">precise </v>
      </c>
      <c r="O573" s="62" t="str">
        <f>IF(ISERROR(MID(J573,24+FIND("impact environnemental:",J573,1),3)),"",MID(J573,24+FIND("impact environnemental:",J573,1),3))</f>
        <v>oui</v>
      </c>
      <c r="P573" s="62" t="str">
        <f>IF(ISERROR(MID(J573,25+FIND("performance énergétique:",J573,1),3)),"",MID(J573,25+FIND("performance énergétique:",J573,1),3))</f>
        <v>non</v>
      </c>
      <c r="Q573" s="62" t="str">
        <f>IF(ISERROR(MID(J573,20+FIND("consommation d'eau:",J573,1),3)),"",MID(J573,20+FIND("consommation d'eau:",J573,1),3))</f>
        <v>non</v>
      </c>
      <c r="R573" s="62" t="str">
        <f>IF(ISERROR(MID(J573,22+FIND("rénover mon bâtiment:",J573,1),3)),"",MID(J573,22+FIND("rénover mon bâtiment:",J573,1),3))</f>
        <v>non</v>
      </c>
      <c r="S573" s="62" t="str">
        <f>IF(ISERROR(MID(J573,21+FIND("la mobilité durable:",J573,1),3)),"",MID(J573,21+FIND("la mobilité durable:",J573,1),3))</f>
        <v>non</v>
      </c>
      <c r="T573" s="62" t="str">
        <f>IF(ISERROR(MID(J573,21+FIND("gestion des déchets:",J573,1),3)),"",MID(J573,21+FIND("gestion des déchets:",J573,1),3))</f>
        <v>non</v>
      </c>
      <c r="U573" s="62" t="str">
        <f>IF(ISERROR(MID(J573,17+FIND("l'écoconception:",J573,1),3)),"",MID(J573,17+FIND("l'écoconception:",J573,1),3))</f>
        <v>non</v>
      </c>
      <c r="V573" s="62" t="str">
        <f>IF(ISERROR(MID(J573,20+FIND("former ou recruter:",J573,1),3)),"",MID(J573,20+FIND("former ou recruter:",J573,1),3))</f>
        <v>non</v>
      </c>
      <c r="W573" s="93"/>
      <c r="X573" s="75">
        <f>FIND("/",J573,FIND("nomination",J573,1))</f>
        <v>237</v>
      </c>
      <c r="Y573" s="75"/>
      <c r="Z573" s="75"/>
      <c r="AA573" s="75"/>
      <c r="AB573" s="75"/>
      <c r="AC573" s="40"/>
      <c r="AD573" s="72" t="s">
        <v>1133</v>
      </c>
      <c r="AE573" s="90" t="s">
        <v>73</v>
      </c>
      <c r="AF573" s="88" t="str">
        <f>IF(ISNA(VLOOKUP(E573,Tableau13[[SIRET]:[Statut de la mise en relation]],6,FALSE)),"",VLOOKUP(E573,Tableau13[[SIRET]:[Statut de la mise en relation]],6,FALSE))</f>
        <v/>
      </c>
      <c r="AG573" s="90"/>
      <c r="AH573" s="40"/>
      <c r="AI573" s="40"/>
      <c r="AJ573" s="40"/>
      <c r="AK573" s="76"/>
      <c r="AL573" s="76"/>
      <c r="AM573" s="40"/>
    </row>
    <row r="574" spans="1:39" ht="16.5" customHeight="1">
      <c r="A574" s="79">
        <v>45294</v>
      </c>
      <c r="B574" s="78" t="s">
        <v>3425</v>
      </c>
      <c r="C574" s="78" t="s">
        <v>3426</v>
      </c>
      <c r="D574" s="78" t="s">
        <v>3427</v>
      </c>
      <c r="E574" s="80">
        <v>49470585800038</v>
      </c>
      <c r="F574" s="40" t="s">
        <v>3428</v>
      </c>
      <c r="G574" s="81" t="s">
        <v>3429</v>
      </c>
      <c r="H574" s="82">
        <v>630364069</v>
      </c>
      <c r="I574" s="78" t="s">
        <v>1282</v>
      </c>
      <c r="J574" s="78" t="s">
        <v>3430</v>
      </c>
      <c r="K574" s="33" t="s">
        <v>135</v>
      </c>
      <c r="L574" s="33"/>
      <c r="M574" s="75" t="s">
        <v>701</v>
      </c>
      <c r="N574" s="42" t="str">
        <f>MID(J574,12,8)</f>
        <v xml:space="preserve">precise </v>
      </c>
      <c r="O574" s="62" t="str">
        <f>IF(ISERROR(MID(J574,24+FIND("impact environnemental:",J574,1),3)),"",MID(J574,24+FIND("impact environnemental:",J574,1),3))</f>
        <v>non</v>
      </c>
      <c r="P574" s="62" t="str">
        <f>IF(ISERROR(MID(J574,25+FIND("performance énergétique:",J574,1),3)),"",MID(J574,25+FIND("performance énergétique:",J574,1),3))</f>
        <v>oui</v>
      </c>
      <c r="Q574" s="62" t="str">
        <f>IF(ISERROR(MID(J574,20+FIND("consommation d'eau:",J574,1),3)),"",MID(J574,20+FIND("consommation d'eau:",J574,1),3))</f>
        <v>non</v>
      </c>
      <c r="R574" s="62" t="str">
        <f>IF(ISERROR(MID(J574,22+FIND("rénover mon bâtiment:",J574,1),3)),"",MID(J574,22+FIND("rénover mon bâtiment:",J574,1),3))</f>
        <v>non</v>
      </c>
      <c r="S574" s="62" t="str">
        <f>IF(ISERROR(MID(J574,21+FIND("la mobilité durable:",J574,1),3)),"",MID(J574,21+FIND("la mobilité durable:",J574,1),3))</f>
        <v>non</v>
      </c>
      <c r="T574" s="62" t="str">
        <f>IF(ISERROR(MID(J574,21+FIND("gestion des déchets:",J574,1),3)),"",MID(J574,21+FIND("gestion des déchets:",J574,1),3))</f>
        <v>non</v>
      </c>
      <c r="U574" s="62" t="str">
        <f>IF(ISERROR(MID(J574,17+FIND("l'écoconception:",J574,1),3)),"",MID(J574,17+FIND("l'écoconception:",J574,1),3))</f>
        <v>non</v>
      </c>
      <c r="V574" s="62" t="str">
        <f>IF(ISERROR(MID(J574,20+FIND("former ou recruter:",J574,1),3)),"",MID(J574,20+FIND("former ou recruter:",J574,1),3))</f>
        <v>non</v>
      </c>
      <c r="W574" s="63"/>
      <c r="X574" s="75"/>
      <c r="Y574" s="75"/>
      <c r="Z574" s="75"/>
      <c r="AA574" s="75"/>
      <c r="AB574" s="75"/>
      <c r="AC574" s="77">
        <v>45299</v>
      </c>
      <c r="AD574" s="66" t="s">
        <v>764</v>
      </c>
      <c r="AE574" s="90" t="s">
        <v>73</v>
      </c>
      <c r="AF574" s="88" t="str">
        <f>IF(ISNA(VLOOKUP(E574,Tableau13[[SIRET]:[Statut de la mise en relation]],6,FALSE)),"",VLOOKUP(E574,Tableau13[[SIRET]:[Statut de la mise en relation]],6,FALSE))</f>
        <v/>
      </c>
      <c r="AG574" s="88"/>
      <c r="AH574" s="40"/>
      <c r="AI574" s="40"/>
      <c r="AJ574" s="40"/>
      <c r="AK574" s="76"/>
      <c r="AL574" s="76"/>
      <c r="AM574" s="40"/>
    </row>
    <row r="575" spans="1:39" ht="16.5" customHeight="1">
      <c r="A575" s="79">
        <v>45294</v>
      </c>
      <c r="B575" s="78" t="s">
        <v>3431</v>
      </c>
      <c r="C575" s="78" t="s">
        <v>3432</v>
      </c>
      <c r="D575" s="78" t="s">
        <v>1004</v>
      </c>
      <c r="E575" s="80">
        <v>33533913100021</v>
      </c>
      <c r="F575" s="40" t="s">
        <v>3433</v>
      </c>
      <c r="G575" s="81" t="s">
        <v>3434</v>
      </c>
      <c r="H575" s="82">
        <v>33240012854</v>
      </c>
      <c r="I575" s="78" t="s">
        <v>659</v>
      </c>
      <c r="J575" s="78" t="s">
        <v>3435</v>
      </c>
      <c r="K575" s="33" t="s">
        <v>433</v>
      </c>
      <c r="L575" s="33"/>
      <c r="M575" s="75" t="s">
        <v>701</v>
      </c>
      <c r="N575" s="42" t="str">
        <f>MID(J575,12,8)</f>
        <v xml:space="preserve">precise </v>
      </c>
      <c r="O575" s="62" t="str">
        <f>IF(ISERROR(MID(J575,24+FIND("impact environnemental:",J575,1),3)),"",MID(J575,24+FIND("impact environnemental:",J575,1),3))</f>
        <v>non</v>
      </c>
      <c r="P575" s="62" t="str">
        <f>IF(ISERROR(MID(J575,25+FIND("performance énergétique:",J575,1),3)),"",MID(J575,25+FIND("performance énergétique:",J575,1),3))</f>
        <v>non</v>
      </c>
      <c r="Q575" s="62" t="str">
        <f>IF(ISERROR(MID(J575,20+FIND("consommation d'eau:",J575,1),3)),"",MID(J575,20+FIND("consommation d'eau:",J575,1),3))</f>
        <v>non</v>
      </c>
      <c r="R575" s="62" t="str">
        <f>IF(ISERROR(MID(J575,22+FIND("rénover mon bâtiment:",J575,1),3)),"",MID(J575,22+FIND("rénover mon bâtiment:",J575,1),3))</f>
        <v>oui</v>
      </c>
      <c r="S575" s="62" t="str">
        <f>IF(ISERROR(MID(J575,21+FIND("la mobilité durable:",J575,1),3)),"",MID(J575,21+FIND("la mobilité durable:",J575,1),3))</f>
        <v>non</v>
      </c>
      <c r="T575" s="62" t="str">
        <f>IF(ISERROR(MID(J575,21+FIND("gestion des déchets:",J575,1),3)),"",MID(J575,21+FIND("gestion des déchets:",J575,1),3))</f>
        <v>non</v>
      </c>
      <c r="U575" s="62" t="str">
        <f>IF(ISERROR(MID(J575,17+FIND("l'écoconception:",J575,1),3)),"",MID(J575,17+FIND("l'écoconception:",J575,1),3))</f>
        <v>non</v>
      </c>
      <c r="V575" s="62" t="str">
        <f>IF(ISERROR(MID(J575,20+FIND("former ou recruter:",J575,1),3)),"",MID(J575,20+FIND("former ou recruter:",J575,1),3))</f>
        <v>non</v>
      </c>
      <c r="W575" s="63"/>
      <c r="X575" s="75"/>
      <c r="Y575" s="75"/>
      <c r="Z575" s="75" t="s">
        <v>1491</v>
      </c>
      <c r="AA575" s="75"/>
      <c r="AB575" s="75"/>
      <c r="AC575" s="77">
        <v>45295</v>
      </c>
      <c r="AD575" s="72" t="s">
        <v>1001</v>
      </c>
      <c r="AE575" s="90" t="s">
        <v>73</v>
      </c>
      <c r="AF575" s="88" t="str">
        <f>IF(ISNA(VLOOKUP(E575,Tableau13[[SIRET]:[Statut de la mise en relation]],6,FALSE)),"",VLOOKUP(E575,Tableau13[[SIRET]:[Statut de la mise en relation]],6,FALSE))</f>
        <v>Aide proposée</v>
      </c>
      <c r="AG575" s="88"/>
      <c r="AH575" s="40"/>
      <c r="AI575" s="40"/>
      <c r="AJ575" s="40"/>
      <c r="AK575" s="76"/>
      <c r="AL575" s="76"/>
      <c r="AM575" s="40"/>
    </row>
    <row r="576" spans="1:39" ht="16.5" customHeight="1">
      <c r="A576" s="79">
        <v>45294</v>
      </c>
      <c r="B576" s="78" t="s">
        <v>3436</v>
      </c>
      <c r="C576" s="78" t="s">
        <v>3437</v>
      </c>
      <c r="D576" s="78" t="s">
        <v>938</v>
      </c>
      <c r="E576" s="80">
        <v>81219477700031</v>
      </c>
      <c r="F576" s="40" t="s">
        <v>3438</v>
      </c>
      <c r="G576" s="81" t="s">
        <v>3439</v>
      </c>
      <c r="H576" s="82">
        <v>493775193</v>
      </c>
      <c r="I576" s="78" t="s">
        <v>2948</v>
      </c>
      <c r="J576" s="78" t="s">
        <v>3440</v>
      </c>
      <c r="K576" s="33" t="s">
        <v>433</v>
      </c>
      <c r="L576" s="33"/>
      <c r="M576" s="75" t="s">
        <v>701</v>
      </c>
      <c r="N576" s="42" t="str">
        <f>MID(J576,12,8)</f>
        <v xml:space="preserve">unknown </v>
      </c>
      <c r="O576" s="62" t="str">
        <f>IF(ISERROR(MID(J576,24+FIND("impact environnemental:",J576,1),3)),"",MID(J576,24+FIND("impact environnemental:",J576,1),3))</f>
        <v>oui</v>
      </c>
      <c r="P576" s="62" t="str">
        <f>IF(ISERROR(MID(J576,25+FIND("performance énergétique:",J576,1),3)),"",MID(J576,25+FIND("performance énergétique:",J576,1),3))</f>
        <v>oui</v>
      </c>
      <c r="Q576" s="62" t="str">
        <f>IF(ISERROR(MID(J576,20+FIND("consommation d'eau:",J576,1),3)),"",MID(J576,20+FIND("consommation d'eau:",J576,1),3))</f>
        <v>oui</v>
      </c>
      <c r="R576" s="62" t="str">
        <f>IF(ISERROR(MID(J576,22+FIND("rénover mon bâtiment:",J576,1),3)),"",MID(J576,22+FIND("rénover mon bâtiment:",J576,1),3))</f>
        <v/>
      </c>
      <c r="S576" s="62" t="str">
        <f>IF(ISERROR(MID(J576,21+FIND("la mobilité durable:",J576,1),3)),"",MID(J576,21+FIND("la mobilité durable:",J576,1),3))</f>
        <v/>
      </c>
      <c r="T576" s="62" t="str">
        <f>IF(ISERROR(MID(J576,21+FIND("gestion des déchets:",J576,1),3)),"",MID(J576,21+FIND("gestion des déchets:",J576,1),3))</f>
        <v>oui</v>
      </c>
      <c r="U576" s="62" t="str">
        <f>IF(ISERROR(MID(J576,17+FIND("l'écoconception:",J576,1),3)),"",MID(J576,17+FIND("l'écoconception:",J576,1),3))</f>
        <v>oui</v>
      </c>
      <c r="V576" s="62" t="str">
        <f>IF(ISERROR(MID(J576,20+FIND("former ou recruter:",J576,1),3)),"",MID(J576,20+FIND("former ou recruter:",J576,1),3))</f>
        <v/>
      </c>
      <c r="W576" s="63"/>
      <c r="X576" s="75"/>
      <c r="Y576" s="75"/>
      <c r="Z576" s="75" t="s">
        <v>1491</v>
      </c>
      <c r="AA576" s="75"/>
      <c r="AB576" s="75"/>
      <c r="AC576" s="77">
        <v>45295</v>
      </c>
      <c r="AD576" s="72" t="s">
        <v>1001</v>
      </c>
      <c r="AE576" s="90" t="s">
        <v>73</v>
      </c>
      <c r="AF576" s="88" t="str">
        <f>IF(ISNA(VLOOKUP(E576,Tableau13[[SIRET]:[Statut de la mise en relation]],6,FALSE)),"",VLOOKUP(E576,Tableau13[[SIRET]:[Statut de la mise en relation]],6,FALSE))</f>
        <v>Aide proposée</v>
      </c>
      <c r="AG576" s="88"/>
      <c r="AH576" s="40"/>
      <c r="AI576" s="40"/>
      <c r="AJ576" s="40"/>
      <c r="AK576" s="76"/>
      <c r="AL576" s="76"/>
      <c r="AM576" s="40"/>
    </row>
    <row r="577" spans="1:39" ht="16.5" customHeight="1">
      <c r="A577" s="79">
        <v>45295</v>
      </c>
      <c r="B577" s="78" t="s">
        <v>3441</v>
      </c>
      <c r="C577" s="78" t="s">
        <v>3442</v>
      </c>
      <c r="D577" s="78" t="s">
        <v>3443</v>
      </c>
      <c r="E577" s="80">
        <v>41206930400019</v>
      </c>
      <c r="F577" s="40" t="s">
        <v>3444</v>
      </c>
      <c r="G577" s="81" t="s">
        <v>3445</v>
      </c>
      <c r="H577" s="82">
        <v>33638039632</v>
      </c>
      <c r="I577" s="78" t="s">
        <v>431</v>
      </c>
      <c r="J577" s="78" t="s">
        <v>3446</v>
      </c>
      <c r="K577" s="33" t="s">
        <v>433</v>
      </c>
      <c r="L577" s="33"/>
      <c r="M577" s="75" t="s">
        <v>701</v>
      </c>
      <c r="N577" s="42" t="str">
        <f>MID(J577,12,8)</f>
        <v xml:space="preserve">precise </v>
      </c>
      <c r="O577" s="62" t="str">
        <f>IF(ISERROR(MID(J577,24+FIND("impact environnemental:",J577,1),3)),"",MID(J577,24+FIND("impact environnemental:",J577,1),3))</f>
        <v>non</v>
      </c>
      <c r="P577" s="62" t="str">
        <f>IF(ISERROR(MID(J577,25+FIND("performance énergétique:",J577,1),3)),"",MID(J577,25+FIND("performance énergétique:",J577,1),3))</f>
        <v>oui</v>
      </c>
      <c r="Q577" s="62" t="str">
        <f>IF(ISERROR(MID(J577,20+FIND("consommation d'eau:",J577,1),3)),"",MID(J577,20+FIND("consommation d'eau:",J577,1),3))</f>
        <v>non</v>
      </c>
      <c r="R577" s="62" t="str">
        <f>IF(ISERROR(MID(J577,22+FIND("rénover mon bâtiment:",J577,1),3)),"",MID(J577,22+FIND("rénover mon bâtiment:",J577,1),3))</f>
        <v>non</v>
      </c>
      <c r="S577" s="62" t="str">
        <f>IF(ISERROR(MID(J577,21+FIND("la mobilité durable:",J577,1),3)),"",MID(J577,21+FIND("la mobilité durable:",J577,1),3))</f>
        <v>non</v>
      </c>
      <c r="T577" s="62" t="str">
        <f>IF(ISERROR(MID(J577,21+FIND("gestion des déchets:",J577,1),3)),"",MID(J577,21+FIND("gestion des déchets:",J577,1),3))</f>
        <v>non</v>
      </c>
      <c r="U577" s="62" t="str">
        <f>IF(ISERROR(MID(J577,17+FIND("l'écoconception:",J577,1),3)),"",MID(J577,17+FIND("l'écoconception:",J577,1),3))</f>
        <v>non</v>
      </c>
      <c r="V577" s="62" t="str">
        <f>IF(ISERROR(MID(J577,20+FIND("former ou recruter:",J577,1),3)),"",MID(J577,20+FIND("former ou recruter:",J577,1),3))</f>
        <v>non</v>
      </c>
      <c r="W577" s="63"/>
      <c r="X577" s="75"/>
      <c r="Y577" s="75"/>
      <c r="Z577" s="75" t="s">
        <v>3447</v>
      </c>
      <c r="AA577" s="75" t="s">
        <v>563</v>
      </c>
      <c r="AB577" s="75"/>
      <c r="AC577" s="77">
        <v>45306</v>
      </c>
      <c r="AD577" s="72" t="s">
        <v>1001</v>
      </c>
      <c r="AE577" s="90" t="s">
        <v>73</v>
      </c>
      <c r="AF577" s="88" t="str">
        <f>IF(ISNA(VLOOKUP(E577,Tableau13[[SIRET]:[Statut de la mise en relation]],6,FALSE)),"",VLOOKUP(E577,Tableau13[[SIRET]:[Statut de la mise en relation]],6,FALSE))</f>
        <v>Aide proposée</v>
      </c>
      <c r="AG577" s="88"/>
      <c r="AH577" s="40"/>
      <c r="AI577" s="40"/>
      <c r="AJ577" s="40"/>
      <c r="AK577" s="76"/>
      <c r="AL577" s="76"/>
      <c r="AM577" s="40"/>
    </row>
    <row r="578" spans="1:39" ht="16.5" customHeight="1">
      <c r="A578" s="79">
        <v>45295</v>
      </c>
      <c r="B578" s="78" t="s">
        <v>3448</v>
      </c>
      <c r="C578" s="78" t="s">
        <v>3449</v>
      </c>
      <c r="D578" s="78" t="s">
        <v>3450</v>
      </c>
      <c r="E578" s="80">
        <v>81281805200043</v>
      </c>
      <c r="F578" s="40" t="s">
        <v>3451</v>
      </c>
      <c r="G578" s="81" t="s">
        <v>3452</v>
      </c>
      <c r="H578" s="82">
        <v>783988260</v>
      </c>
      <c r="I578" s="78" t="s">
        <v>2554</v>
      </c>
      <c r="J578" s="78" t="s">
        <v>3453</v>
      </c>
      <c r="K578" s="33" t="s">
        <v>91</v>
      </c>
      <c r="L578" s="33"/>
      <c r="M578" s="75" t="s">
        <v>701</v>
      </c>
      <c r="N578" s="42" t="str">
        <f>MID(J578,12,8)</f>
        <v xml:space="preserve">precise </v>
      </c>
      <c r="O578" s="62" t="str">
        <f>IF(ISERROR(MID(J578,24+FIND("impact environnemental:",J578,1),3)),"",MID(J578,24+FIND("impact environnemental:",J578,1),3))</f>
        <v>non</v>
      </c>
      <c r="P578" s="62" t="str">
        <f>IF(ISERROR(MID(J578,25+FIND("performance énergétique:",J578,1),3)),"",MID(J578,25+FIND("performance énergétique:",J578,1),3))</f>
        <v>non</v>
      </c>
      <c r="Q578" s="62" t="str">
        <f>IF(ISERROR(MID(J578,20+FIND("consommation d'eau:",J578,1),3)),"",MID(J578,20+FIND("consommation d'eau:",J578,1),3))</f>
        <v>non</v>
      </c>
      <c r="R578" s="62" t="str">
        <f>IF(ISERROR(MID(J578,22+FIND("rénover mon bâtiment:",J578,1),3)),"",MID(J578,22+FIND("rénover mon bâtiment:",J578,1),3))</f>
        <v>oui</v>
      </c>
      <c r="S578" s="62" t="str">
        <f>IF(ISERROR(MID(J578,21+FIND("la mobilité durable:",J578,1),3)),"",MID(J578,21+FIND("la mobilité durable:",J578,1),3))</f>
        <v>non</v>
      </c>
      <c r="T578" s="62" t="str">
        <f>IF(ISERROR(MID(J578,21+FIND("gestion des déchets:",J578,1),3)),"",MID(J578,21+FIND("gestion des déchets:",J578,1),3))</f>
        <v>non</v>
      </c>
      <c r="U578" s="62" t="str">
        <f>IF(ISERROR(MID(J578,17+FIND("l'écoconception:",J578,1),3)),"",MID(J578,17+FIND("l'écoconception:",J578,1),3))</f>
        <v>non</v>
      </c>
      <c r="V578" s="62" t="str">
        <f>IF(ISERROR(MID(J578,20+FIND("former ou recruter:",J578,1),3)),"",MID(J578,20+FIND("former ou recruter:",J578,1),3))</f>
        <v>non</v>
      </c>
      <c r="W578" s="63"/>
      <c r="X578" s="75"/>
      <c r="Y578" s="75"/>
      <c r="Z578" s="75" t="s">
        <v>1491</v>
      </c>
      <c r="AA578" s="75"/>
      <c r="AB578" s="75"/>
      <c r="AC578" s="77">
        <v>45299</v>
      </c>
      <c r="AD578" s="72" t="s">
        <v>1001</v>
      </c>
      <c r="AE578" s="90" t="s">
        <v>73</v>
      </c>
      <c r="AF578" s="88" t="str">
        <f>IF(ISNA(VLOOKUP(E578,Tableau13[[SIRET]:[Statut de la mise en relation]],6,FALSE)),"",VLOOKUP(E578,Tableau13[[SIRET]:[Statut de la mise en relation]],6,FALSE))</f>
        <v>Aide proposée</v>
      </c>
      <c r="AG578" s="88"/>
      <c r="AH578" s="40"/>
      <c r="AI578" s="40"/>
      <c r="AJ578" s="40"/>
      <c r="AK578" s="76"/>
      <c r="AL578" s="76"/>
      <c r="AM578" s="40"/>
    </row>
    <row r="579" spans="1:39" ht="16.5" customHeight="1">
      <c r="A579" s="79">
        <v>45295</v>
      </c>
      <c r="B579" s="78" t="s">
        <v>3454</v>
      </c>
      <c r="C579" s="78" t="s">
        <v>3455</v>
      </c>
      <c r="D579" s="78" t="s">
        <v>3456</v>
      </c>
      <c r="E579" s="80">
        <v>40024160000024</v>
      </c>
      <c r="F579" s="40" t="str">
        <f>MID(J579,12+FIND("nomination",J579,1),FIND("/",J579,FIND("nomination",J579,1))-12-FIND("nomination",J579,1))</f>
        <v xml:space="preserve">SOCIETE MAINTENANCE PERET ROBERT </v>
      </c>
      <c r="G579" s="81" t="s">
        <v>3457</v>
      </c>
      <c r="H579" s="82">
        <v>478983377</v>
      </c>
      <c r="I579" s="78" t="s">
        <v>761</v>
      </c>
      <c r="J579" s="78" t="s">
        <v>3458</v>
      </c>
      <c r="K579" s="33" t="s">
        <v>135</v>
      </c>
      <c r="L579" s="33"/>
      <c r="M579" s="75" t="s">
        <v>701</v>
      </c>
      <c r="N579" s="42" t="str">
        <f>MID(J579,12,8)</f>
        <v xml:space="preserve">unknown </v>
      </c>
      <c r="O579" s="62" t="str">
        <f>IF(ISERROR(MID(J579,24+FIND("impact environnemental:",J579,1),3)),"",MID(J579,24+FIND("impact environnemental:",J579,1),3))</f>
        <v>oui</v>
      </c>
      <c r="P579" s="62" t="str">
        <f>IF(ISERROR(MID(J579,25+FIND("performance énergétique:",J579,1),3)),"",MID(J579,25+FIND("performance énergétique:",J579,1),3))</f>
        <v>oui</v>
      </c>
      <c r="Q579" s="62" t="str">
        <f>IF(ISERROR(MID(J579,20+FIND("consommation d'eau:",J579,1),3)),"",MID(J579,20+FIND("consommation d'eau:",J579,1),3))</f>
        <v>oui</v>
      </c>
      <c r="R579" s="62" t="str">
        <f>IF(ISERROR(MID(J579,22+FIND("rénover mon bâtiment:",J579,1),3)),"",MID(J579,22+FIND("rénover mon bâtiment:",J579,1),3))</f>
        <v/>
      </c>
      <c r="S579" s="62" t="str">
        <f>IF(ISERROR(MID(J579,21+FIND("la mobilité durable:",J579,1),3)),"",MID(J579,21+FIND("la mobilité durable:",J579,1),3))</f>
        <v/>
      </c>
      <c r="T579" s="62" t="str">
        <f>IF(ISERROR(MID(J579,21+FIND("gestion des déchets:",J579,1),3)),"",MID(J579,21+FIND("gestion des déchets:",J579,1),3))</f>
        <v>oui</v>
      </c>
      <c r="U579" s="62" t="str">
        <f>IF(ISERROR(MID(J579,17+FIND("l'écoconception:",J579,1),3)),"",MID(J579,17+FIND("l'écoconception:",J579,1),3))</f>
        <v>oui</v>
      </c>
      <c r="V579" s="62" t="str">
        <f>IF(ISERROR(MID(J579,20+FIND("former ou recruter:",J579,1),3)),"",MID(J579,20+FIND("former ou recruter:",J579,1),3))</f>
        <v/>
      </c>
      <c r="W579" s="63"/>
      <c r="X579" s="75"/>
      <c r="Y579" s="75"/>
      <c r="Z579" s="75"/>
      <c r="AA579" s="75"/>
      <c r="AB579" s="75"/>
      <c r="AC579" s="77">
        <v>45299</v>
      </c>
      <c r="AD579" s="66" t="s">
        <v>764</v>
      </c>
      <c r="AE579" s="90" t="s">
        <v>73</v>
      </c>
      <c r="AF579" s="88" t="str">
        <f>IF(ISNA(VLOOKUP(E579,Tableau13[[SIRET]:[Statut de la mise en relation]],6,FALSE)),"",VLOOKUP(E579,Tableau13[[SIRET]:[Statut de la mise en relation]],6,FALSE))</f>
        <v>Aide proposée</v>
      </c>
      <c r="AG579" s="88"/>
      <c r="AH579" s="40"/>
      <c r="AI579" s="40"/>
      <c r="AJ579" s="40"/>
      <c r="AK579" s="76"/>
      <c r="AL579" s="76"/>
      <c r="AM579" s="40"/>
    </row>
    <row r="580" spans="1:39" ht="16.5" customHeight="1">
      <c r="A580" s="79">
        <v>45295</v>
      </c>
      <c r="B580" s="78" t="s">
        <v>3459</v>
      </c>
      <c r="C580" s="78" t="s">
        <v>3460</v>
      </c>
      <c r="D580" s="78" t="s">
        <v>1182</v>
      </c>
      <c r="E580" s="80">
        <v>91012638200019</v>
      </c>
      <c r="F580" s="40" t="str">
        <f>MID(J580,12+FIND("nomination",J580,1),FIND("/",J580,FIND("nomination",J580,1))-12-FIND("nomination",J580,1))</f>
        <v xml:space="preserve">SOLINEM </v>
      </c>
      <c r="G580" s="81" t="s">
        <v>3461</v>
      </c>
      <c r="H580" s="82">
        <v>674818761</v>
      </c>
      <c r="I580" s="78" t="s">
        <v>761</v>
      </c>
      <c r="J580" s="78" t="s">
        <v>3462</v>
      </c>
      <c r="K580" s="33" t="s">
        <v>135</v>
      </c>
      <c r="L580" s="33"/>
      <c r="M580" s="75" t="s">
        <v>701</v>
      </c>
      <c r="N580" s="42" t="str">
        <f>MID(J580,12,8)</f>
        <v xml:space="preserve">unknown </v>
      </c>
      <c r="O580" s="62" t="str">
        <f>IF(ISERROR(MID(J580,24+FIND("impact environnemental:",J580,1),3)),"",MID(J580,24+FIND("impact environnemental:",J580,1),3))</f>
        <v>oui</v>
      </c>
      <c r="P580" s="62" t="str">
        <f>IF(ISERROR(MID(J580,25+FIND("performance énergétique:",J580,1),3)),"",MID(J580,25+FIND("performance énergétique:",J580,1),3))</f>
        <v>non</v>
      </c>
      <c r="Q580" s="62" t="str">
        <f>IF(ISERROR(MID(J580,20+FIND("consommation d'eau:",J580,1),3)),"",MID(J580,20+FIND("consommation d'eau:",J580,1),3))</f>
        <v>non</v>
      </c>
      <c r="R580" s="62" t="str">
        <f>IF(ISERROR(MID(J580,22+FIND("rénover mon bâtiment:",J580,1),3)),"",MID(J580,22+FIND("rénover mon bâtiment:",J580,1),3))</f>
        <v/>
      </c>
      <c r="S580" s="62" t="str">
        <f>IF(ISERROR(MID(J580,21+FIND("la mobilité durable:",J580,1),3)),"",MID(J580,21+FIND("la mobilité durable:",J580,1),3))</f>
        <v/>
      </c>
      <c r="T580" s="62" t="str">
        <f>IF(ISERROR(MID(J580,21+FIND("gestion des déchets:",J580,1),3)),"",MID(J580,21+FIND("gestion des déchets:",J580,1),3))</f>
        <v>non</v>
      </c>
      <c r="U580" s="62" t="str">
        <f>IF(ISERROR(MID(J580,17+FIND("l'écoconception:",J580,1),3)),"",MID(J580,17+FIND("l'écoconception:",J580,1),3))</f>
        <v>oui</v>
      </c>
      <c r="V580" s="62" t="str">
        <f>IF(ISERROR(MID(J580,20+FIND("former ou recruter:",J580,1),3)),"",MID(J580,20+FIND("former ou recruter:",J580,1),3))</f>
        <v/>
      </c>
      <c r="W580" s="63"/>
      <c r="X580" s="75"/>
      <c r="Y580" s="75"/>
      <c r="Z580" s="75"/>
      <c r="AA580" s="75"/>
      <c r="AB580" s="75"/>
      <c r="AC580" s="77">
        <v>45299</v>
      </c>
      <c r="AD580" s="66" t="s">
        <v>764</v>
      </c>
      <c r="AE580" s="90" t="s">
        <v>73</v>
      </c>
      <c r="AF580" s="88" t="str">
        <f>IF(ISNA(VLOOKUP(E580,Tableau13[[SIRET]:[Statut de la mise en relation]],6,FALSE)),"",VLOOKUP(E580,Tableau13[[SIRET]:[Statut de la mise en relation]],6,FALSE))</f>
        <v/>
      </c>
      <c r="AG580" s="88"/>
      <c r="AH580" s="40"/>
      <c r="AI580" s="40"/>
      <c r="AJ580" s="40"/>
      <c r="AK580" s="76"/>
      <c r="AL580" s="76"/>
      <c r="AM580" s="40"/>
    </row>
    <row r="581" spans="1:39" ht="16.5" customHeight="1">
      <c r="A581" s="79">
        <v>45295</v>
      </c>
      <c r="B581" s="78" t="s">
        <v>3463</v>
      </c>
      <c r="C581" s="78" t="s">
        <v>3464</v>
      </c>
      <c r="D581" s="78" t="s">
        <v>3053</v>
      </c>
      <c r="E581" s="80">
        <v>89847713800017</v>
      </c>
      <c r="F581" s="40" t="s">
        <v>3465</v>
      </c>
      <c r="G581" s="81" t="s">
        <v>3466</v>
      </c>
      <c r="H581" s="82">
        <v>626568472</v>
      </c>
      <c r="I581" s="78" t="s">
        <v>2027</v>
      </c>
      <c r="J581" s="78" t="s">
        <v>3467</v>
      </c>
      <c r="K581" s="33" t="s">
        <v>433</v>
      </c>
      <c r="L581" s="33"/>
      <c r="M581" s="75" t="s">
        <v>701</v>
      </c>
      <c r="N581" s="42" t="str">
        <f>MID(J581,12,8)</f>
        <v xml:space="preserve">unknown </v>
      </c>
      <c r="O581" s="62" t="str">
        <f>IF(ISERROR(MID(J581,24+FIND("impact environnemental:",J581,1),3)),"",MID(J581,24+FIND("impact environnemental:",J581,1),3))</f>
        <v>oui</v>
      </c>
      <c r="P581" s="62" t="str">
        <f>IF(ISERROR(MID(J581,25+FIND("performance énergétique:",J581,1),3)),"",MID(J581,25+FIND("performance énergétique:",J581,1),3))</f>
        <v>oui</v>
      </c>
      <c r="Q581" s="62" t="str">
        <f>IF(ISERROR(MID(J581,20+FIND("consommation d'eau:",J581,1),3)),"",MID(J581,20+FIND("consommation d'eau:",J581,1),3))</f>
        <v>non</v>
      </c>
      <c r="R581" s="62" t="str">
        <f>IF(ISERROR(MID(J581,22+FIND("rénover mon bâtiment:",J581,1),3)),"",MID(J581,22+FIND("rénover mon bâtiment:",J581,1),3))</f>
        <v/>
      </c>
      <c r="S581" s="62" t="str">
        <f>IF(ISERROR(MID(J581,21+FIND("la mobilité durable:",J581,1),3)),"",MID(J581,21+FIND("la mobilité durable:",J581,1),3))</f>
        <v/>
      </c>
      <c r="T581" s="62" t="str">
        <f>IF(ISERROR(MID(J581,21+FIND("gestion des déchets:",J581,1),3)),"",MID(J581,21+FIND("gestion des déchets:",J581,1),3))</f>
        <v>non</v>
      </c>
      <c r="U581" s="62" t="str">
        <f>IF(ISERROR(MID(J581,17+FIND("l'écoconception:",J581,1),3)),"",MID(J581,17+FIND("l'écoconception:",J581,1),3))</f>
        <v>oui</v>
      </c>
      <c r="V581" s="62" t="str">
        <f>IF(ISERROR(MID(J581,20+FIND("former ou recruter:",J581,1),3)),"",MID(J581,20+FIND("former ou recruter:",J581,1),3))</f>
        <v/>
      </c>
      <c r="W581" s="63"/>
      <c r="X581" s="75"/>
      <c r="Y581" s="75"/>
      <c r="Z581" s="75" t="s">
        <v>1491</v>
      </c>
      <c r="AA581" s="75"/>
      <c r="AB581" s="75"/>
      <c r="AC581" s="77">
        <v>45299</v>
      </c>
      <c r="AD581" s="72" t="s">
        <v>3468</v>
      </c>
      <c r="AE581" s="90" t="s">
        <v>73</v>
      </c>
      <c r="AF581" s="88" t="str">
        <f>IF(ISNA(VLOOKUP(E581,Tableau13[[SIRET]:[Statut de la mise en relation]],6,FALSE)),"",VLOOKUP(E581,Tableau13[[SIRET]:[Statut de la mise en relation]],6,FALSE))</f>
        <v>Pris en charge</v>
      </c>
      <c r="AG581" s="88"/>
      <c r="AH581" s="40"/>
      <c r="AI581" s="40"/>
      <c r="AJ581" s="40"/>
      <c r="AK581" s="76"/>
      <c r="AL581" s="76"/>
      <c r="AM581" s="40"/>
    </row>
    <row r="582" spans="1:39" ht="16.5" customHeight="1">
      <c r="A582" s="79">
        <v>45295</v>
      </c>
      <c r="B582" s="78" t="s">
        <v>3469</v>
      </c>
      <c r="C582" s="78" t="s">
        <v>3470</v>
      </c>
      <c r="D582" s="78" t="s">
        <v>2386</v>
      </c>
      <c r="E582" s="80">
        <v>91210437900025</v>
      </c>
      <c r="F582" s="40" t="str">
        <f>MID(J582,12+FIND("nomination",J582,1),FIND("/",J582,FIND("nomination",J582,1))-12-FIND("nomination",J582,1))</f>
        <v xml:space="preserve">LENO 25 </v>
      </c>
      <c r="G582" s="81" t="s">
        <v>3471</v>
      </c>
      <c r="H582" s="82">
        <v>788661533</v>
      </c>
      <c r="I582" s="78" t="s">
        <v>659</v>
      </c>
      <c r="J582" s="78" t="s">
        <v>3472</v>
      </c>
      <c r="K582" s="33" t="s">
        <v>433</v>
      </c>
      <c r="L582" s="33"/>
      <c r="M582" s="75" t="s">
        <v>701</v>
      </c>
      <c r="N582" s="42" t="str">
        <f>MID(J582,12,8)</f>
        <v xml:space="preserve">precise </v>
      </c>
      <c r="O582" s="62" t="str">
        <f>IF(ISERROR(MID(J582,24+FIND("impact environnemental:",J582,1),3)),"",MID(J582,24+FIND("impact environnemental:",J582,1),3))</f>
        <v>non</v>
      </c>
      <c r="P582" s="62" t="str">
        <f>IF(ISERROR(MID(J582,25+FIND("performance énergétique:",J582,1),3)),"",MID(J582,25+FIND("performance énergétique:",J582,1),3))</f>
        <v>oui</v>
      </c>
      <c r="Q582" s="62" t="str">
        <f>IF(ISERROR(MID(J582,20+FIND("consommation d'eau:",J582,1),3)),"",MID(J582,20+FIND("consommation d'eau:",J582,1),3))</f>
        <v>non</v>
      </c>
      <c r="R582" s="62" t="str">
        <f>IF(ISERROR(MID(J582,22+FIND("rénover mon bâtiment:",J582,1),3)),"",MID(J582,22+FIND("rénover mon bâtiment:",J582,1),3))</f>
        <v>non</v>
      </c>
      <c r="S582" s="62" t="str">
        <f>IF(ISERROR(MID(J582,21+FIND("la mobilité durable:",J582,1),3)),"",MID(J582,21+FIND("la mobilité durable:",J582,1),3))</f>
        <v>non</v>
      </c>
      <c r="T582" s="62" t="str">
        <f>IF(ISERROR(MID(J582,21+FIND("gestion des déchets:",J582,1),3)),"",MID(J582,21+FIND("gestion des déchets:",J582,1),3))</f>
        <v>non</v>
      </c>
      <c r="U582" s="62" t="str">
        <f>IF(ISERROR(MID(J582,17+FIND("l'écoconception:",J582,1),3)),"",MID(J582,17+FIND("l'écoconception:",J582,1),3))</f>
        <v>non</v>
      </c>
      <c r="V582" s="62" t="str">
        <f>IF(ISERROR(MID(J582,20+FIND("former ou recruter:",J582,1),3)),"",MID(J582,20+FIND("former ou recruter:",J582,1),3))</f>
        <v>non</v>
      </c>
      <c r="W582" s="63"/>
      <c r="X582" s="75"/>
      <c r="Y582" s="75"/>
      <c r="Z582" s="75" t="s">
        <v>1491</v>
      </c>
      <c r="AA582" s="75"/>
      <c r="AB582" s="75"/>
      <c r="AC582" s="77">
        <v>45295</v>
      </c>
      <c r="AD582" s="72" t="s">
        <v>1001</v>
      </c>
      <c r="AE582" s="90" t="s">
        <v>73</v>
      </c>
      <c r="AF582" s="88" t="str">
        <f>IF(ISNA(VLOOKUP(E582,Tableau13[[SIRET]:[Statut de la mise en relation]],6,FALSE)),"",VLOOKUP(E582,Tableau13[[SIRET]:[Statut de la mise en relation]],6,FALSE))</f>
        <v>Aide proposée</v>
      </c>
      <c r="AG582" s="88"/>
      <c r="AH582" s="40"/>
      <c r="AI582" s="40"/>
      <c r="AJ582" s="40"/>
      <c r="AK582" s="76"/>
      <c r="AL582" s="76"/>
      <c r="AM582" s="40"/>
    </row>
    <row r="583" spans="1:39" ht="16.5" customHeight="1">
      <c r="A583" s="79">
        <v>45295</v>
      </c>
      <c r="B583" s="78" t="s">
        <v>3473</v>
      </c>
      <c r="C583" s="78" t="s">
        <v>3474</v>
      </c>
      <c r="D583" s="78" t="s">
        <v>491</v>
      </c>
      <c r="E583" s="80">
        <v>42369091600022</v>
      </c>
      <c r="F583" s="40" t="s">
        <v>3475</v>
      </c>
      <c r="G583" s="81" t="s">
        <v>3476</v>
      </c>
      <c r="H583" s="82">
        <v>685900136</v>
      </c>
      <c r="I583" s="78" t="s">
        <v>932</v>
      </c>
      <c r="J583" s="78"/>
      <c r="K583" s="33" t="s">
        <v>114</v>
      </c>
      <c r="L583" s="33"/>
      <c r="M583" s="75" t="s">
        <v>1234</v>
      </c>
      <c r="N583" s="42" t="str">
        <f>MID(J583,12,8)</f>
        <v/>
      </c>
      <c r="O583" s="62" t="str">
        <f>IF(ISERROR(MID(J583,24+FIND("impact environnemental:",J583,1),3)),"",MID(J583,24+FIND("impact environnemental:",J583,1),3))</f>
        <v/>
      </c>
      <c r="P583" s="62" t="str">
        <f>IF(ISERROR(MID(J583,25+FIND("performance énergétique:",J583,1),3)),"",MID(J583,25+FIND("performance énergétique:",J583,1),3))</f>
        <v/>
      </c>
      <c r="Q583" s="62" t="str">
        <f>IF(ISERROR(MID(J583,20+FIND("consommation d'eau:",J583,1),3)),"",MID(J583,20+FIND("consommation d'eau:",J583,1),3))</f>
        <v/>
      </c>
      <c r="R583" s="62" t="str">
        <f>IF(ISERROR(MID(J583,22+FIND("rénover mon bâtiment:",J583,1),3)),"",MID(J583,22+FIND("rénover mon bâtiment:",J583,1),3))</f>
        <v/>
      </c>
      <c r="S583" s="62" t="str">
        <f>IF(ISERROR(MID(J583,21+FIND("la mobilité durable:",J583,1),3)),"",MID(J583,21+FIND("la mobilité durable:",J583,1),3))</f>
        <v/>
      </c>
      <c r="T583" s="62" t="str">
        <f>IF(ISERROR(MID(J583,21+FIND("gestion des déchets:",J583,1),3)),"",MID(J583,21+FIND("gestion des déchets:",J583,1),3))</f>
        <v/>
      </c>
      <c r="U583" s="62" t="str">
        <f>IF(ISERROR(MID(J583,17+FIND("l'écoconception:",J583,1),3)),"",MID(J583,17+FIND("l'écoconception:",J583,1),3))</f>
        <v/>
      </c>
      <c r="V583" s="62" t="str">
        <f>IF(ISERROR(MID(J583,20+FIND("former ou recruter:",J583,1),3)),"",MID(J583,20+FIND("former ou recruter:",J583,1),3))</f>
        <v/>
      </c>
      <c r="W583" s="93"/>
      <c r="X583" s="75"/>
      <c r="Y583" s="75"/>
      <c r="Z583" s="75" t="s">
        <v>1491</v>
      </c>
      <c r="AA583" s="75"/>
      <c r="AB583" s="75"/>
      <c r="AC583" s="77">
        <v>45299</v>
      </c>
      <c r="AD583" s="72" t="s">
        <v>1001</v>
      </c>
      <c r="AE583" s="90" t="s">
        <v>73</v>
      </c>
      <c r="AF583" s="88" t="str">
        <f>IF(ISNA(VLOOKUP(E583,Tableau13[[SIRET]:[Statut de la mise en relation]],6,FALSE)),"",VLOOKUP(E583,Tableau13[[SIRET]:[Statut de la mise en relation]],6,FALSE))</f>
        <v>Pris en charge</v>
      </c>
      <c r="AG583" s="88"/>
      <c r="AH583" s="40"/>
      <c r="AI583" s="40"/>
      <c r="AJ583" s="40"/>
      <c r="AK583" s="76"/>
      <c r="AL583" s="76"/>
      <c r="AM583" s="40"/>
    </row>
    <row r="584" spans="1:39" ht="16.5" customHeight="1">
      <c r="A584" s="79">
        <v>45296</v>
      </c>
      <c r="B584" s="78" t="s">
        <v>3477</v>
      </c>
      <c r="C584" s="78" t="s">
        <v>3478</v>
      </c>
      <c r="D584" s="78" t="s">
        <v>3064</v>
      </c>
      <c r="E584" s="80">
        <v>30581723100023</v>
      </c>
      <c r="F584" s="40" t="s">
        <v>3479</v>
      </c>
      <c r="G584" s="81" t="s">
        <v>3480</v>
      </c>
      <c r="H584" s="82">
        <v>352180253</v>
      </c>
      <c r="I584" s="78" t="s">
        <v>552</v>
      </c>
      <c r="J584" s="78" t="s">
        <v>3481</v>
      </c>
      <c r="K584" s="33" t="s">
        <v>433</v>
      </c>
      <c r="L584" s="33"/>
      <c r="M584" s="75" t="s">
        <v>701</v>
      </c>
      <c r="N584" s="42" t="str">
        <f>MID(J584,12,8)</f>
        <v xml:space="preserve">unknown </v>
      </c>
      <c r="O584" s="62" t="str">
        <f>IF(ISERROR(MID(J584,24+FIND("impact environnemental:",J584,1),3)),"",MID(J584,24+FIND("impact environnemental:",J584,1),3))</f>
        <v>oui</v>
      </c>
      <c r="P584" s="62" t="str">
        <f>IF(ISERROR(MID(J584,25+FIND("performance énergétique:",J584,1),3)),"",MID(J584,25+FIND("performance énergétique:",J584,1),3))</f>
        <v>oui</v>
      </c>
      <c r="Q584" s="62" t="str">
        <f>IF(ISERROR(MID(J584,20+FIND("consommation d'eau:",J584,1),3)),"",MID(J584,20+FIND("consommation d'eau:",J584,1),3))</f>
        <v>oui</v>
      </c>
      <c r="R584" s="62" t="str">
        <f>IF(ISERROR(MID(J584,22+FIND("rénover mon bâtiment:",J584,1),3)),"",MID(J584,22+FIND("rénover mon bâtiment:",J584,1),3))</f>
        <v/>
      </c>
      <c r="S584" s="62" t="str">
        <f>IF(ISERROR(MID(J584,21+FIND("la mobilité durable:",J584,1),3)),"",MID(J584,21+FIND("la mobilité durable:",J584,1),3))</f>
        <v/>
      </c>
      <c r="T584" s="62" t="str">
        <f>IF(ISERROR(MID(J584,21+FIND("gestion des déchets:",J584,1),3)),"",MID(J584,21+FIND("gestion des déchets:",J584,1),3))</f>
        <v>oui</v>
      </c>
      <c r="U584" s="62" t="str">
        <f>IF(ISERROR(MID(J584,17+FIND("l'écoconception:",J584,1),3)),"",MID(J584,17+FIND("l'écoconception:",J584,1),3))</f>
        <v>oui</v>
      </c>
      <c r="V584" s="62" t="str">
        <f>IF(ISERROR(MID(J584,20+FIND("former ou recruter:",J584,1),3)),"",MID(J584,20+FIND("former ou recruter:",J584,1),3))</f>
        <v/>
      </c>
      <c r="W584" s="63"/>
      <c r="X584" s="75"/>
      <c r="Y584" s="75"/>
      <c r="Z584" s="75"/>
      <c r="AA584" s="75"/>
      <c r="AB584" s="75"/>
      <c r="AC584" s="77">
        <v>45299</v>
      </c>
      <c r="AD584" s="83" t="s">
        <v>2627</v>
      </c>
      <c r="AE584" s="90" t="s">
        <v>73</v>
      </c>
      <c r="AF584" s="88" t="str">
        <f>IF(ISNA(VLOOKUP(E584,Tableau13[[SIRET]:[Statut de la mise en relation]],6,FALSE)),"",VLOOKUP(E584,Tableau13[[SIRET]:[Statut de la mise en relation]],6,FALSE))</f>
        <v/>
      </c>
      <c r="AG584" s="90"/>
      <c r="AH584" s="40"/>
      <c r="AI584" s="40"/>
      <c r="AJ584" s="40"/>
      <c r="AK584" s="76"/>
      <c r="AL584" s="76"/>
      <c r="AM584" s="40"/>
    </row>
    <row r="585" spans="1:39" ht="16.5" customHeight="1">
      <c r="A585" s="79">
        <v>45296</v>
      </c>
      <c r="B585" s="78" t="s">
        <v>3482</v>
      </c>
      <c r="C585" s="78" t="s">
        <v>3483</v>
      </c>
      <c r="D585" s="78" t="s">
        <v>110</v>
      </c>
      <c r="E585" s="80">
        <v>30720745600061</v>
      </c>
      <c r="F585" s="40" t="s">
        <v>3484</v>
      </c>
      <c r="G585" s="81" t="s">
        <v>3485</v>
      </c>
      <c r="H585" s="82">
        <v>232430145</v>
      </c>
      <c r="I585" s="78" t="s">
        <v>431</v>
      </c>
      <c r="J585" s="78" t="s">
        <v>3486</v>
      </c>
      <c r="K585" s="33" t="s">
        <v>433</v>
      </c>
      <c r="L585" s="33"/>
      <c r="M585" s="75" t="s">
        <v>701</v>
      </c>
      <c r="N585" s="42" t="str">
        <f>MID(J585,12,8)</f>
        <v xml:space="preserve">precise </v>
      </c>
      <c r="O585" s="62" t="str">
        <f>IF(ISERROR(MID(J585,24+FIND("impact environnemental:",J585,1),3)),"",MID(J585,24+FIND("impact environnemental:",J585,1),3))</f>
        <v>non</v>
      </c>
      <c r="P585" s="62" t="str">
        <f>IF(ISERROR(MID(J585,25+FIND("performance énergétique:",J585,1),3)),"",MID(J585,25+FIND("performance énergétique:",J585,1),3))</f>
        <v>oui</v>
      </c>
      <c r="Q585" s="62" t="str">
        <f>IF(ISERROR(MID(J585,20+FIND("consommation d'eau:",J585,1),3)),"",MID(J585,20+FIND("consommation d'eau:",J585,1),3))</f>
        <v>non</v>
      </c>
      <c r="R585" s="62" t="str">
        <f>IF(ISERROR(MID(J585,22+FIND("rénover mon bâtiment:",J585,1),3)),"",MID(J585,22+FIND("rénover mon bâtiment:",J585,1),3))</f>
        <v>non</v>
      </c>
      <c r="S585" s="62" t="str">
        <f>IF(ISERROR(MID(J585,21+FIND("la mobilité durable:",J585,1),3)),"",MID(J585,21+FIND("la mobilité durable:",J585,1),3))</f>
        <v>non</v>
      </c>
      <c r="T585" s="62" t="str">
        <f>IF(ISERROR(MID(J585,21+FIND("gestion des déchets:",J585,1),3)),"",MID(J585,21+FIND("gestion des déchets:",J585,1),3))</f>
        <v>non</v>
      </c>
      <c r="U585" s="62" t="str">
        <f>IF(ISERROR(MID(J585,17+FIND("l'écoconception:",J585,1),3)),"",MID(J585,17+FIND("l'écoconception:",J585,1),3))</f>
        <v>non</v>
      </c>
      <c r="V585" s="62" t="str">
        <f>IF(ISERROR(MID(J585,20+FIND("former ou recruter:",J585,1),3)),"",MID(J585,20+FIND("former ou recruter:",J585,1),3))</f>
        <v>non</v>
      </c>
      <c r="W585" s="63"/>
      <c r="X585" s="75"/>
      <c r="Y585" s="75"/>
      <c r="Z585" s="75" t="s">
        <v>3447</v>
      </c>
      <c r="AA585" s="75" t="s">
        <v>563</v>
      </c>
      <c r="AB585" s="75"/>
      <c r="AC585" s="77">
        <v>45306</v>
      </c>
      <c r="AD585" s="72" t="s">
        <v>1001</v>
      </c>
      <c r="AE585" s="90" t="s">
        <v>73</v>
      </c>
      <c r="AF585" s="88" t="str">
        <f>IF(ISNA(VLOOKUP(E585,Tableau13[[SIRET]:[Statut de la mise en relation]],6,FALSE)),"",VLOOKUP(E585,Tableau13[[SIRET]:[Statut de la mise en relation]],6,FALSE))</f>
        <v/>
      </c>
      <c r="AG585" s="88"/>
      <c r="AH585" s="40"/>
      <c r="AI585" s="40"/>
      <c r="AJ585" s="40"/>
      <c r="AK585" s="76"/>
      <c r="AL585" s="76"/>
      <c r="AM585" s="40"/>
    </row>
    <row r="586" spans="1:39" ht="16.5" customHeight="1">
      <c r="A586" s="79">
        <v>45296</v>
      </c>
      <c r="B586" s="78" t="s">
        <v>3487</v>
      </c>
      <c r="C586" s="78" t="s">
        <v>3488</v>
      </c>
      <c r="D586" s="78" t="s">
        <v>2398</v>
      </c>
      <c r="E586" s="80">
        <v>40024160000024</v>
      </c>
      <c r="F586" s="40" t="s">
        <v>3489</v>
      </c>
      <c r="G586" s="81" t="s">
        <v>3490</v>
      </c>
      <c r="H586" s="82">
        <v>763432426</v>
      </c>
      <c r="I586" s="78" t="s">
        <v>1732</v>
      </c>
      <c r="J586" s="78" t="s">
        <v>3491</v>
      </c>
      <c r="K586" s="33" t="s">
        <v>91</v>
      </c>
      <c r="L586" s="33"/>
      <c r="M586" s="75" t="s">
        <v>701</v>
      </c>
      <c r="N586" s="42" t="str">
        <f>MID(J586,12,8)</f>
        <v xml:space="preserve">unknown </v>
      </c>
      <c r="O586" s="62" t="str">
        <f>IF(ISERROR(MID(J586,24+FIND("impact environnemental:",J586,1),3)),"",MID(J586,24+FIND("impact environnemental:",J586,1),3))</f>
        <v>oui</v>
      </c>
      <c r="P586" s="62" t="str">
        <f>IF(ISERROR(MID(J586,25+FIND("performance énergétique:",J586,1),3)),"",MID(J586,25+FIND("performance énergétique:",J586,1),3))</f>
        <v>oui</v>
      </c>
      <c r="Q586" s="62" t="str">
        <f>IF(ISERROR(MID(J586,20+FIND("consommation d'eau:",J586,1),3)),"",MID(J586,20+FIND("consommation d'eau:",J586,1),3))</f>
        <v>oui</v>
      </c>
      <c r="R586" s="62" t="str">
        <f>IF(ISERROR(MID(J586,22+FIND("rénover mon bâtiment:",J586,1),3)),"",MID(J586,22+FIND("rénover mon bâtiment:",J586,1),3))</f>
        <v/>
      </c>
      <c r="S586" s="62" t="str">
        <f>IF(ISERROR(MID(J586,21+FIND("la mobilité durable:",J586,1),3)),"",MID(J586,21+FIND("la mobilité durable:",J586,1),3))</f>
        <v/>
      </c>
      <c r="T586" s="62" t="str">
        <f>IF(ISERROR(MID(J586,21+FIND("gestion des déchets:",J586,1),3)),"",MID(J586,21+FIND("gestion des déchets:",J586,1),3))</f>
        <v>oui</v>
      </c>
      <c r="U586" s="62" t="str">
        <f>IF(ISERROR(MID(J586,17+FIND("l'écoconception:",J586,1),3)),"",MID(J586,17+FIND("l'écoconception:",J586,1),3))</f>
        <v>oui</v>
      </c>
      <c r="V586" s="62" t="str">
        <f>IF(ISERROR(MID(J586,20+FIND("former ou recruter:",J586,1),3)),"",MID(J586,20+FIND("former ou recruter:",J586,1),3))</f>
        <v/>
      </c>
      <c r="W586" s="63"/>
      <c r="X586" s="75"/>
      <c r="Y586" s="75"/>
      <c r="Z586" s="75" t="s">
        <v>1491</v>
      </c>
      <c r="AA586" s="75"/>
      <c r="AB586" s="75"/>
      <c r="AC586" s="77">
        <v>45299</v>
      </c>
      <c r="AD586" s="72" t="s">
        <v>1001</v>
      </c>
      <c r="AE586" s="90" t="s">
        <v>73</v>
      </c>
      <c r="AF586" s="88" t="str">
        <f>IF(ISNA(VLOOKUP(E586,Tableau13[[SIRET]:[Statut de la mise en relation]],6,FALSE)),"",VLOOKUP(E586,Tableau13[[SIRET]:[Statut de la mise en relation]],6,FALSE))</f>
        <v>Aide proposée</v>
      </c>
      <c r="AG586" s="88"/>
      <c r="AH586" s="40"/>
      <c r="AI586" s="40"/>
      <c r="AJ586" s="40"/>
      <c r="AK586" s="76"/>
      <c r="AL586" s="76"/>
      <c r="AM586" s="40"/>
    </row>
    <row r="587" spans="1:39" ht="16.5" customHeight="1">
      <c r="A587" s="79">
        <v>45296</v>
      </c>
      <c r="B587" s="78" t="s">
        <v>3492</v>
      </c>
      <c r="C587" s="78" t="s">
        <v>3493</v>
      </c>
      <c r="D587" s="78" t="s">
        <v>2249</v>
      </c>
      <c r="E587" s="80">
        <v>30720603700011</v>
      </c>
      <c r="F587" s="40" t="s">
        <v>3494</v>
      </c>
      <c r="G587" s="81" t="s">
        <v>3495</v>
      </c>
      <c r="H587" s="82">
        <v>490275113</v>
      </c>
      <c r="I587" s="78" t="s">
        <v>761</v>
      </c>
      <c r="J587" s="78"/>
      <c r="K587" s="33" t="s">
        <v>135</v>
      </c>
      <c r="L587" s="33"/>
      <c r="M587" s="75" t="s">
        <v>701</v>
      </c>
      <c r="N587" s="42" t="str">
        <f>MID(J587,12,8)</f>
        <v/>
      </c>
      <c r="O587" s="62" t="str">
        <f>IF(ISERROR(MID(J587,24+FIND("impact environnemental:",J587,1),3)),"",MID(J587,24+FIND("impact environnemental:",J587,1),3))</f>
        <v/>
      </c>
      <c r="P587" s="62" t="str">
        <f>IF(ISERROR(MID(J587,25+FIND("performance énergétique:",J587,1),3)),"",MID(J587,25+FIND("performance énergétique:",J587,1),3))</f>
        <v/>
      </c>
      <c r="Q587" s="62" t="str">
        <f>IF(ISERROR(MID(J587,20+FIND("consommation d'eau:",J587,1),3)),"",MID(J587,20+FIND("consommation d'eau:",J587,1),3))</f>
        <v/>
      </c>
      <c r="R587" s="62" t="str">
        <f>IF(ISERROR(MID(J587,22+FIND("rénover mon bâtiment:",J587,1),3)),"",MID(J587,22+FIND("rénover mon bâtiment:",J587,1),3))</f>
        <v/>
      </c>
      <c r="S587" s="62" t="str">
        <f>IF(ISERROR(MID(J587,21+FIND("la mobilité durable:",J587,1),3)),"",MID(J587,21+FIND("la mobilité durable:",J587,1),3))</f>
        <v/>
      </c>
      <c r="T587" s="62" t="str">
        <f>IF(ISERROR(MID(J587,21+FIND("gestion des déchets:",J587,1),3)),"",MID(J587,21+FIND("gestion des déchets:",J587,1),3))</f>
        <v/>
      </c>
      <c r="U587" s="62" t="str">
        <f>IF(ISERROR(MID(J587,17+FIND("l'écoconception:",J587,1),3)),"",MID(J587,17+FIND("l'écoconception:",J587,1),3))</f>
        <v/>
      </c>
      <c r="V587" s="62" t="str">
        <f>IF(ISERROR(MID(J587,20+FIND("former ou recruter:",J587,1),3)),"",MID(J587,20+FIND("former ou recruter:",J587,1),3))</f>
        <v/>
      </c>
      <c r="W587" s="63"/>
      <c r="X587" s="75"/>
      <c r="Y587" s="75"/>
      <c r="Z587" s="75"/>
      <c r="AA587" s="75"/>
      <c r="AB587" s="75"/>
      <c r="AC587" s="77">
        <v>45299</v>
      </c>
      <c r="AD587" s="66" t="s">
        <v>764</v>
      </c>
      <c r="AE587" s="90" t="s">
        <v>73</v>
      </c>
      <c r="AF587" s="88" t="str">
        <f>IF(ISNA(VLOOKUP(E587,Tableau13[[SIRET]:[Statut de la mise en relation]],6,FALSE)),"",VLOOKUP(E587,Tableau13[[SIRET]:[Statut de la mise en relation]],6,FALSE))</f>
        <v/>
      </c>
      <c r="AG587" s="88"/>
      <c r="AH587" s="40"/>
      <c r="AI587" s="40"/>
      <c r="AJ587" s="40"/>
      <c r="AK587" s="76"/>
      <c r="AL587" s="76"/>
      <c r="AM587" s="40"/>
    </row>
    <row r="588" spans="1:39" ht="16.5" customHeight="1">
      <c r="A588" s="79">
        <v>45296</v>
      </c>
      <c r="B588" s="78" t="s">
        <v>3496</v>
      </c>
      <c r="C588" s="78" t="s">
        <v>3497</v>
      </c>
      <c r="D588" s="78" t="s">
        <v>3450</v>
      </c>
      <c r="E588" s="80">
        <v>87918242600012</v>
      </c>
      <c r="F588" s="40" t="s">
        <v>3498</v>
      </c>
      <c r="G588" s="81" t="s">
        <v>3499</v>
      </c>
      <c r="H588" s="82">
        <v>658920923</v>
      </c>
      <c r="I588" s="78" t="s">
        <v>3500</v>
      </c>
      <c r="J588" s="78" t="s">
        <v>3501</v>
      </c>
      <c r="K588" s="33" t="s">
        <v>135</v>
      </c>
      <c r="L588" s="33"/>
      <c r="M588" s="75" t="s">
        <v>701</v>
      </c>
      <c r="N588" s="42" t="str">
        <f>MID(J588,12,8)</f>
        <v xml:space="preserve">unknown </v>
      </c>
      <c r="O588" s="62" t="str">
        <f>IF(ISERROR(MID(J588,24+FIND("impact environnemental:",J588,1),3)),"",MID(J588,24+FIND("impact environnemental:",J588,1),3))</f>
        <v>oui</v>
      </c>
      <c r="P588" s="62" t="str">
        <f>IF(ISERROR(MID(J588,25+FIND("performance énergétique:",J588,1),3)),"",MID(J588,25+FIND("performance énergétique:",J588,1),3))</f>
        <v>oui</v>
      </c>
      <c r="Q588" s="62" t="str">
        <f>IF(ISERROR(MID(J588,20+FIND("consommation d'eau:",J588,1),3)),"",MID(J588,20+FIND("consommation d'eau:",J588,1),3))</f>
        <v>oui</v>
      </c>
      <c r="R588" s="62" t="str">
        <f>IF(ISERROR(MID(J588,22+FIND("rénover mon bâtiment:",J588,1),3)),"",MID(J588,22+FIND("rénover mon bâtiment:",J588,1),3))</f>
        <v/>
      </c>
      <c r="S588" s="62" t="str">
        <f>IF(ISERROR(MID(J588,21+FIND("la mobilité durable:",J588,1),3)),"",MID(J588,21+FIND("la mobilité durable:",J588,1),3))</f>
        <v/>
      </c>
      <c r="T588" s="62" t="str">
        <f>IF(ISERROR(MID(J588,21+FIND("gestion des déchets:",J588,1),3)),"",MID(J588,21+FIND("gestion des déchets:",J588,1),3))</f>
        <v>oui</v>
      </c>
      <c r="U588" s="62" t="str">
        <f>IF(ISERROR(MID(J588,17+FIND("l'écoconception:",J588,1),3)),"",MID(J588,17+FIND("l'écoconception:",J588,1),3))</f>
        <v>oui</v>
      </c>
      <c r="V588" s="62" t="str">
        <f>IF(ISERROR(MID(J588,20+FIND("former ou recruter:",J588,1),3)),"",MID(J588,20+FIND("former ou recruter:",J588,1),3))</f>
        <v/>
      </c>
      <c r="W588" s="63"/>
      <c r="X588" s="75"/>
      <c r="Y588" s="75"/>
      <c r="Z588" s="75"/>
      <c r="AA588" s="75"/>
      <c r="AB588" s="75"/>
      <c r="AC588" s="77">
        <v>45299</v>
      </c>
      <c r="AD588" s="66" t="s">
        <v>764</v>
      </c>
      <c r="AE588" s="90" t="s">
        <v>73</v>
      </c>
      <c r="AF588" s="88" t="str">
        <f>IF(ISNA(VLOOKUP(E588,Tableau13[[SIRET]:[Statut de la mise en relation]],6,FALSE)),"",VLOOKUP(E588,Tableau13[[SIRET]:[Statut de la mise en relation]],6,FALSE))</f>
        <v/>
      </c>
      <c r="AG588" s="88"/>
      <c r="AH588" s="40"/>
      <c r="AI588" s="40"/>
      <c r="AJ588" s="40"/>
      <c r="AK588" s="76"/>
      <c r="AL588" s="76"/>
      <c r="AM588" s="40"/>
    </row>
    <row r="589" spans="1:39" ht="16.5" customHeight="1">
      <c r="A589" s="79">
        <v>45296</v>
      </c>
      <c r="B589" s="78" t="s">
        <v>3502</v>
      </c>
      <c r="C589" s="78" t="s">
        <v>3503</v>
      </c>
      <c r="D589" s="78" t="s">
        <v>3504</v>
      </c>
      <c r="E589" s="80">
        <v>79340339500031</v>
      </c>
      <c r="F589" s="40" t="s">
        <v>3505</v>
      </c>
      <c r="G589" s="81" t="s">
        <v>3506</v>
      </c>
      <c r="H589" s="82">
        <v>620238030</v>
      </c>
      <c r="I589" s="78" t="s">
        <v>538</v>
      </c>
      <c r="J589" s="78" t="s">
        <v>3507</v>
      </c>
      <c r="K589" s="33" t="s">
        <v>135</v>
      </c>
      <c r="L589" s="33"/>
      <c r="M589" s="75" t="s">
        <v>701</v>
      </c>
      <c r="N589" s="42" t="str">
        <f>MID(J589,12,8)</f>
        <v xml:space="preserve">precise </v>
      </c>
      <c r="O589" s="62" t="str">
        <f>IF(ISERROR(MID(J589,24+FIND("impact environnemental:",J589,1),3)),"",MID(J589,24+FIND("impact environnemental:",J589,1),3))</f>
        <v>non</v>
      </c>
      <c r="P589" s="62" t="str">
        <f>IF(ISERROR(MID(J589,25+FIND("performance énergétique:",J589,1),3)),"",MID(J589,25+FIND("performance énergétique:",J589,1),3))</f>
        <v>non</v>
      </c>
      <c r="Q589" s="62" t="str">
        <f>IF(ISERROR(MID(J589,20+FIND("consommation d'eau:",J589,1),3)),"",MID(J589,20+FIND("consommation d'eau:",J589,1),3))</f>
        <v>non</v>
      </c>
      <c r="R589" s="62" t="str">
        <f>IF(ISERROR(MID(J589,22+FIND("rénover mon bâtiment:",J589,1),3)),"",MID(J589,22+FIND("rénover mon bâtiment:",J589,1),3))</f>
        <v>oui</v>
      </c>
      <c r="S589" s="62" t="str">
        <f>IF(ISERROR(MID(J589,21+FIND("la mobilité durable:",J589,1),3)),"",MID(J589,21+FIND("la mobilité durable:",J589,1),3))</f>
        <v>non</v>
      </c>
      <c r="T589" s="62" t="str">
        <f>IF(ISERROR(MID(J589,21+FIND("gestion des déchets:",J589,1),3)),"",MID(J589,21+FIND("gestion des déchets:",J589,1),3))</f>
        <v>non</v>
      </c>
      <c r="U589" s="62" t="str">
        <f>IF(ISERROR(MID(J589,17+FIND("l'écoconception:",J589,1),3)),"",MID(J589,17+FIND("l'écoconception:",J589,1),3))</f>
        <v>non</v>
      </c>
      <c r="V589" s="62" t="str">
        <f>IF(ISERROR(MID(J589,20+FIND("former ou recruter:",J589,1),3)),"",MID(J589,20+FIND("former ou recruter:",J589,1),3))</f>
        <v>non</v>
      </c>
      <c r="W589" s="63"/>
      <c r="X589" s="75"/>
      <c r="Y589" s="75"/>
      <c r="Z589" s="75"/>
      <c r="AA589" s="75"/>
      <c r="AB589" s="75"/>
      <c r="AC589" s="77">
        <v>45299</v>
      </c>
      <c r="AD589" s="66" t="s">
        <v>764</v>
      </c>
      <c r="AE589" s="90" t="s">
        <v>73</v>
      </c>
      <c r="AF589" s="88" t="str">
        <f>IF(ISNA(VLOOKUP(E589,Tableau13[[SIRET]:[Statut de la mise en relation]],6,FALSE)),"",VLOOKUP(E589,Tableau13[[SIRET]:[Statut de la mise en relation]],6,FALSE))</f>
        <v>Aide proposée</v>
      </c>
      <c r="AG589" s="88"/>
      <c r="AH589" s="40"/>
      <c r="AI589" s="40"/>
      <c r="AJ589" s="40"/>
      <c r="AK589" s="76"/>
      <c r="AL589" s="76"/>
      <c r="AM589" s="40"/>
    </row>
    <row r="590" spans="1:39" ht="16.5" customHeight="1">
      <c r="A590" s="79">
        <v>45297</v>
      </c>
      <c r="B590" s="78" t="s">
        <v>3508</v>
      </c>
      <c r="C590" s="78" t="s">
        <v>3509</v>
      </c>
      <c r="D590" s="78" t="s">
        <v>3510</v>
      </c>
      <c r="E590" s="80">
        <v>79901356000013</v>
      </c>
      <c r="F590" s="40" t="s">
        <v>3511</v>
      </c>
      <c r="G590" s="81" t="s">
        <v>3512</v>
      </c>
      <c r="H590" s="82">
        <v>686483390</v>
      </c>
      <c r="I590" s="78" t="s">
        <v>431</v>
      </c>
      <c r="J590" s="78" t="s">
        <v>3513</v>
      </c>
      <c r="K590" s="33" t="s">
        <v>433</v>
      </c>
      <c r="L590" s="33"/>
      <c r="M590" s="75" t="s">
        <v>701</v>
      </c>
      <c r="N590" s="42" t="str">
        <f>MID(J590,12,8)</f>
        <v xml:space="preserve">unknown </v>
      </c>
      <c r="O590" s="62" t="str">
        <f>IF(ISERROR(MID(J590,24+FIND("impact environnemental:",J590,1),3)),"",MID(J590,24+FIND("impact environnemental:",J590,1),3))</f>
        <v>oui</v>
      </c>
      <c r="P590" s="62" t="str">
        <f>IF(ISERROR(MID(J590,25+FIND("performance énergétique:",J590,1),3)),"",MID(J590,25+FIND("performance énergétique:",J590,1),3))</f>
        <v>oui</v>
      </c>
      <c r="Q590" s="62" t="str">
        <f>IF(ISERROR(MID(J590,20+FIND("consommation d'eau:",J590,1),3)),"",MID(J590,20+FIND("consommation d'eau:",J590,1),3))</f>
        <v>non</v>
      </c>
      <c r="R590" s="62" t="str">
        <f>IF(ISERROR(MID(J590,22+FIND("rénover mon bâtiment:",J590,1),3)),"",MID(J590,22+FIND("rénover mon bâtiment:",J590,1),3))</f>
        <v/>
      </c>
      <c r="S590" s="62" t="str">
        <f>IF(ISERROR(MID(J590,21+FIND("la mobilité durable:",J590,1),3)),"",MID(J590,21+FIND("la mobilité durable:",J590,1),3))</f>
        <v/>
      </c>
      <c r="T590" s="62" t="str">
        <f>IF(ISERROR(MID(J590,21+FIND("gestion des déchets:",J590,1),3)),"",MID(J590,21+FIND("gestion des déchets:",J590,1),3))</f>
        <v>non</v>
      </c>
      <c r="U590" s="62" t="str">
        <f>IF(ISERROR(MID(J590,17+FIND("l'écoconception:",J590,1),3)),"",MID(J590,17+FIND("l'écoconception:",J590,1),3))</f>
        <v>oui</v>
      </c>
      <c r="V590" s="62" t="str">
        <f>IF(ISERROR(MID(J590,20+FIND("former ou recruter:",J590,1),3)),"",MID(J590,20+FIND("former ou recruter:",J590,1),3))</f>
        <v/>
      </c>
      <c r="W590" s="63"/>
      <c r="X590" s="75"/>
      <c r="Y590" s="75"/>
      <c r="Z590" s="75" t="s">
        <v>3447</v>
      </c>
      <c r="AA590" s="75" t="s">
        <v>563</v>
      </c>
      <c r="AB590" s="75"/>
      <c r="AC590" s="77">
        <v>45306</v>
      </c>
      <c r="AD590" s="72" t="s">
        <v>1001</v>
      </c>
      <c r="AE590" s="90" t="s">
        <v>73</v>
      </c>
      <c r="AF590" s="88" t="str">
        <f>IF(ISNA(VLOOKUP(E590,Tableau13[[SIRET]:[Statut de la mise en relation]],6,FALSE)),"",VLOOKUP(E590,Tableau13[[SIRET]:[Statut de la mise en relation]],6,FALSE))</f>
        <v>Pris en charge</v>
      </c>
      <c r="AG590" s="88"/>
      <c r="AH590" s="40"/>
      <c r="AI590" s="40"/>
      <c r="AJ590" s="40"/>
      <c r="AK590" s="76"/>
      <c r="AL590" s="76"/>
      <c r="AM590" s="40"/>
    </row>
    <row r="591" spans="1:39" ht="16.5" customHeight="1">
      <c r="A591" s="79">
        <v>45297</v>
      </c>
      <c r="B591" s="78" t="s">
        <v>3514</v>
      </c>
      <c r="C591" s="78" t="s">
        <v>3515</v>
      </c>
      <c r="D591" s="78" t="s">
        <v>938</v>
      </c>
      <c r="E591" s="80">
        <v>50296579100028</v>
      </c>
      <c r="F591" s="40" t="s">
        <v>3516</v>
      </c>
      <c r="G591" s="81" t="s">
        <v>3517</v>
      </c>
      <c r="H591" s="82">
        <v>611269877</v>
      </c>
      <c r="I591" s="78" t="s">
        <v>538</v>
      </c>
      <c r="J591" s="78" t="s">
        <v>3518</v>
      </c>
      <c r="K591" s="33" t="s">
        <v>135</v>
      </c>
      <c r="L591" s="33"/>
      <c r="M591" s="75" t="s">
        <v>701</v>
      </c>
      <c r="N591" s="42" t="str">
        <f>MID(J591,12,8)</f>
        <v xml:space="preserve">unknown </v>
      </c>
      <c r="O591" s="62" t="str">
        <f>IF(ISERROR(MID(J591,24+FIND("impact environnemental:",J591,1),3)),"",MID(J591,24+FIND("impact environnemental:",J591,1),3))</f>
        <v>oui</v>
      </c>
      <c r="P591" s="62" t="str">
        <f>IF(ISERROR(MID(J591,25+FIND("performance énergétique:",J591,1),3)),"",MID(J591,25+FIND("performance énergétique:",J591,1),3))</f>
        <v>oui</v>
      </c>
      <c r="Q591" s="62" t="str">
        <f>IF(ISERROR(MID(J591,20+FIND("consommation d'eau:",J591,1),3)),"",MID(J591,20+FIND("consommation d'eau:",J591,1),3))</f>
        <v>oui</v>
      </c>
      <c r="R591" s="62" t="str">
        <f>IF(ISERROR(MID(J591,22+FIND("rénover mon bâtiment:",J591,1),3)),"",MID(J591,22+FIND("rénover mon bâtiment:",J591,1),3))</f>
        <v/>
      </c>
      <c r="S591" s="62" t="str">
        <f>IF(ISERROR(MID(J591,21+FIND("la mobilité durable:",J591,1),3)),"",MID(J591,21+FIND("la mobilité durable:",J591,1),3))</f>
        <v/>
      </c>
      <c r="T591" s="62" t="str">
        <f>IF(ISERROR(MID(J591,21+FIND("gestion des déchets:",J591,1),3)),"",MID(J591,21+FIND("gestion des déchets:",J591,1),3))</f>
        <v>non</v>
      </c>
      <c r="U591" s="62" t="str">
        <f>IF(ISERROR(MID(J591,17+FIND("l'écoconception:",J591,1),3)),"",MID(J591,17+FIND("l'écoconception:",J591,1),3))</f>
        <v>oui</v>
      </c>
      <c r="V591" s="62" t="str">
        <f>IF(ISERROR(MID(J591,20+FIND("former ou recruter:",J591,1),3)),"",MID(J591,20+FIND("former ou recruter:",J591,1),3))</f>
        <v/>
      </c>
      <c r="W591" s="63"/>
      <c r="X591" s="75"/>
      <c r="Y591" s="75"/>
      <c r="Z591" s="75"/>
      <c r="AA591" s="75"/>
      <c r="AB591" s="75"/>
      <c r="AC591" s="77">
        <v>45299</v>
      </c>
      <c r="AD591" s="66" t="s">
        <v>764</v>
      </c>
      <c r="AE591" s="90" t="s">
        <v>73</v>
      </c>
      <c r="AF591" s="88" t="str">
        <f>IF(ISNA(VLOOKUP(E591,Tableau13[[SIRET]:[Statut de la mise en relation]],6,FALSE)),"",VLOOKUP(E591,Tableau13[[SIRET]:[Statut de la mise en relation]],6,FALSE))</f>
        <v>Aide proposée</v>
      </c>
      <c r="AG591" s="88"/>
      <c r="AH591" s="40"/>
      <c r="AI591" s="40"/>
      <c r="AJ591" s="40"/>
      <c r="AK591" s="76"/>
      <c r="AL591" s="76"/>
      <c r="AM591" s="40"/>
    </row>
    <row r="592" spans="1:39" ht="16.5" customHeight="1">
      <c r="A592" s="79">
        <v>45299</v>
      </c>
      <c r="B592" s="78" t="s">
        <v>3519</v>
      </c>
      <c r="C592" s="78" t="s">
        <v>3520</v>
      </c>
      <c r="D592" s="78" t="s">
        <v>3521</v>
      </c>
      <c r="E592" s="80">
        <v>34817898900029</v>
      </c>
      <c r="F592" s="40" t="str">
        <f>MID(J592,12+FIND("nomination",J592,1),FIND("/",J592,FIND("nomination",J592,1))-12-FIND("nomination",J592,1))</f>
        <v xml:space="preserve">ETS DOLLINGER PIERRE </v>
      </c>
      <c r="G592" s="81" t="s">
        <v>3522</v>
      </c>
      <c r="H592" s="82">
        <v>388515705</v>
      </c>
      <c r="I592" s="78" t="s">
        <v>552</v>
      </c>
      <c r="J592" s="78" t="s">
        <v>3523</v>
      </c>
      <c r="K592" s="33" t="s">
        <v>433</v>
      </c>
      <c r="L592" s="33"/>
      <c r="M592" s="75" t="s">
        <v>701</v>
      </c>
      <c r="N592" s="42" t="str">
        <f>MID(J592,12,8)</f>
        <v xml:space="preserve">precise </v>
      </c>
      <c r="O592" s="62" t="str">
        <f>IF(ISERROR(MID(J592,24+FIND("impact environnemental:",J592,1),3)),"",MID(J592,24+FIND("impact environnemental:",J592,1),3))</f>
        <v>non</v>
      </c>
      <c r="P592" s="62" t="str">
        <f>IF(ISERROR(MID(J592,25+FIND("performance énergétique:",J592,1),3)),"",MID(J592,25+FIND("performance énergétique:",J592,1),3))</f>
        <v>non</v>
      </c>
      <c r="Q592" s="62" t="str">
        <f>IF(ISERROR(MID(J592,20+FIND("consommation d'eau:",J592,1),3)),"",MID(J592,20+FIND("consommation d'eau:",J592,1),3))</f>
        <v>non</v>
      </c>
      <c r="R592" s="62" t="str">
        <f>IF(ISERROR(MID(J592,22+FIND("rénover mon bâtiment:",J592,1),3)),"",MID(J592,22+FIND("rénover mon bâtiment:",J592,1),3))</f>
        <v>non</v>
      </c>
      <c r="S592" s="62" t="str">
        <f>IF(ISERROR(MID(J592,21+FIND("la mobilité durable:",J592,1),3)),"",MID(J592,21+FIND("la mobilité durable:",J592,1),3))</f>
        <v>oui</v>
      </c>
      <c r="T592" s="62" t="str">
        <f>IF(ISERROR(MID(J592,21+FIND("gestion des déchets:",J592,1),3)),"",MID(J592,21+FIND("gestion des déchets:",J592,1),3))</f>
        <v>non</v>
      </c>
      <c r="U592" s="62" t="str">
        <f>IF(ISERROR(MID(J592,17+FIND("l'écoconception:",J592,1),3)),"",MID(J592,17+FIND("l'écoconception:",J592,1),3))</f>
        <v>non</v>
      </c>
      <c r="V592" s="62" t="str">
        <f>IF(ISERROR(MID(J592,20+FIND("former ou recruter:",J592,1),3)),"",MID(J592,20+FIND("former ou recruter:",J592,1),3))</f>
        <v>non</v>
      </c>
      <c r="W592" s="63"/>
      <c r="X592" s="75"/>
      <c r="Y592" s="75"/>
      <c r="Z592" s="75"/>
      <c r="AA592" s="75"/>
      <c r="AB592" s="75"/>
      <c r="AC592" s="77">
        <v>45299</v>
      </c>
      <c r="AD592" s="83" t="s">
        <v>2627</v>
      </c>
      <c r="AE592" s="90" t="s">
        <v>73</v>
      </c>
      <c r="AF592" s="88" t="str">
        <f>IF(ISNA(VLOOKUP(E592,Tableau13[[SIRET]:[Statut de la mise en relation]],6,FALSE)),"",VLOOKUP(E592,Tableau13[[SIRET]:[Statut de la mise en relation]],6,FALSE))</f>
        <v/>
      </c>
      <c r="AG592" s="90"/>
      <c r="AH592" s="40"/>
      <c r="AI592" s="40"/>
      <c r="AJ592" s="40"/>
      <c r="AK592" s="76"/>
      <c r="AL592" s="76"/>
      <c r="AM592" s="40"/>
    </row>
    <row r="593" spans="1:39" ht="16.5" customHeight="1">
      <c r="A593" s="79">
        <v>45299</v>
      </c>
      <c r="B593" s="78" t="s">
        <v>3524</v>
      </c>
      <c r="C593" s="78" t="s">
        <v>3525</v>
      </c>
      <c r="D593" s="78" t="s">
        <v>3526</v>
      </c>
      <c r="E593" s="80">
        <v>91240875400014</v>
      </c>
      <c r="F593" s="40" t="str">
        <f>MID(J593,12+FIND("nomination",J593,1),FIND("/",J593,FIND("nomination",J593,1))-12-FIND("nomination",J593,1))</f>
        <v xml:space="preserve">SCI ALPHA </v>
      </c>
      <c r="G593" s="81" t="s">
        <v>3527</v>
      </c>
      <c r="H593" s="82">
        <v>33636830760</v>
      </c>
      <c r="I593" s="78" t="s">
        <v>503</v>
      </c>
      <c r="J593" s="78" t="s">
        <v>3528</v>
      </c>
      <c r="K593" s="33" t="s">
        <v>135</v>
      </c>
      <c r="L593" s="33"/>
      <c r="M593" s="75" t="s">
        <v>701</v>
      </c>
      <c r="N593" s="42" t="str">
        <f>MID(J593,12,8)</f>
        <v xml:space="preserve">precise </v>
      </c>
      <c r="O593" s="62" t="str">
        <f>IF(ISERROR(MID(J593,24+FIND("impact environnemental:",J593,1),3)),"",MID(J593,24+FIND("impact environnemental:",J593,1),3))</f>
        <v>non</v>
      </c>
      <c r="P593" s="62" t="str">
        <f>IF(ISERROR(MID(J593,25+FIND("performance énergétique:",J593,1),3)),"",MID(J593,25+FIND("performance énergétique:",J593,1),3))</f>
        <v>non</v>
      </c>
      <c r="Q593" s="62" t="str">
        <f>IF(ISERROR(MID(J593,20+FIND("consommation d'eau:",J593,1),3)),"",MID(J593,20+FIND("consommation d'eau:",J593,1),3))</f>
        <v>non</v>
      </c>
      <c r="R593" s="62" t="str">
        <f>IF(ISERROR(MID(J593,22+FIND("rénover mon bâtiment:",J593,1),3)),"",MID(J593,22+FIND("rénover mon bâtiment:",J593,1),3))</f>
        <v>oui</v>
      </c>
      <c r="S593" s="62" t="str">
        <f>IF(ISERROR(MID(J593,21+FIND("la mobilité durable:",J593,1),3)),"",MID(J593,21+FIND("la mobilité durable:",J593,1),3))</f>
        <v>non</v>
      </c>
      <c r="T593" s="62" t="str">
        <f>IF(ISERROR(MID(J593,21+FIND("gestion des déchets:",J593,1),3)),"",MID(J593,21+FIND("gestion des déchets:",J593,1),3))</f>
        <v>non</v>
      </c>
      <c r="U593" s="62" t="str">
        <f>IF(ISERROR(MID(J593,17+FIND("l'écoconception:",J593,1),3)),"",MID(J593,17+FIND("l'écoconception:",J593,1),3))</f>
        <v>non</v>
      </c>
      <c r="V593" s="62" t="str">
        <f>IF(ISERROR(MID(J593,20+FIND("former ou recruter:",J593,1),3)),"",MID(J593,20+FIND("former ou recruter:",J593,1),3))</f>
        <v>non</v>
      </c>
      <c r="W593" s="63"/>
      <c r="X593" s="75"/>
      <c r="Y593" s="75"/>
      <c r="Z593" s="75"/>
      <c r="AA593" s="75"/>
      <c r="AB593" s="75"/>
      <c r="AC593" s="77">
        <v>45306</v>
      </c>
      <c r="AD593" s="66" t="s">
        <v>764</v>
      </c>
      <c r="AE593" s="90" t="s">
        <v>73</v>
      </c>
      <c r="AF593" s="88" t="str">
        <f>IF(ISNA(VLOOKUP(E593,Tableau13[[SIRET]:[Statut de la mise en relation]],6,FALSE)),"",VLOOKUP(E593,Tableau13[[SIRET]:[Statut de la mise en relation]],6,FALSE))</f>
        <v/>
      </c>
      <c r="AG593" s="88"/>
      <c r="AH593" s="40"/>
      <c r="AI593" s="40"/>
      <c r="AJ593" s="40"/>
      <c r="AK593" s="76"/>
      <c r="AL593" s="76"/>
      <c r="AM593" s="40"/>
    </row>
    <row r="594" spans="1:39" ht="16.5" customHeight="1">
      <c r="A594" s="79">
        <v>45299</v>
      </c>
      <c r="B594" s="78" t="s">
        <v>3529</v>
      </c>
      <c r="C594" s="78" t="s">
        <v>3530</v>
      </c>
      <c r="D594" s="78" t="s">
        <v>3531</v>
      </c>
      <c r="E594" s="80">
        <v>88142664700015</v>
      </c>
      <c r="F594" s="40" t="s">
        <v>3532</v>
      </c>
      <c r="G594" s="81" t="s">
        <v>3041</v>
      </c>
      <c r="H594" s="82">
        <v>786067706</v>
      </c>
      <c r="I594" s="78" t="s">
        <v>729</v>
      </c>
      <c r="J594" s="78" t="s">
        <v>3533</v>
      </c>
      <c r="K594" s="33" t="s">
        <v>124</v>
      </c>
      <c r="L594" s="33"/>
      <c r="M594" s="75" t="s">
        <v>701</v>
      </c>
      <c r="N594" s="42" t="str">
        <f>MID(J594,12,8)</f>
        <v xml:space="preserve">unknown </v>
      </c>
      <c r="O594" s="62" t="str">
        <f>IF(ISERROR(MID(J594,24+FIND("impact environnemental:",J594,1),3)),"",MID(J594,24+FIND("impact environnemental:",J594,1),3))</f>
        <v>oui</v>
      </c>
      <c r="P594" s="62" t="str">
        <f>IF(ISERROR(MID(J594,25+FIND("performance énergétique:",J594,1),3)),"",MID(J594,25+FIND("performance énergétique:",J594,1),3))</f>
        <v>oui</v>
      </c>
      <c r="Q594" s="62" t="str">
        <f>IF(ISERROR(MID(J594,20+FIND("consommation d'eau:",J594,1),3)),"",MID(J594,20+FIND("consommation d'eau:",J594,1),3))</f>
        <v>oui</v>
      </c>
      <c r="R594" s="62" t="str">
        <f>IF(ISERROR(MID(J594,22+FIND("rénover mon bâtiment:",J594,1),3)),"",MID(J594,22+FIND("rénover mon bâtiment:",J594,1),3))</f>
        <v/>
      </c>
      <c r="S594" s="62" t="str">
        <f>IF(ISERROR(MID(J594,21+FIND("la mobilité durable:",J594,1),3)),"",MID(J594,21+FIND("la mobilité durable:",J594,1),3))</f>
        <v/>
      </c>
      <c r="T594" s="62" t="str">
        <f>IF(ISERROR(MID(J594,21+FIND("gestion des déchets:",J594,1),3)),"",MID(J594,21+FIND("gestion des déchets:",J594,1),3))</f>
        <v>non</v>
      </c>
      <c r="U594" s="62" t="str">
        <f>IF(ISERROR(MID(J594,17+FIND("l'écoconception:",J594,1),3)),"",MID(J594,17+FIND("l'écoconception:",J594,1),3))</f>
        <v>oui</v>
      </c>
      <c r="V594" s="62" t="str">
        <f>IF(ISERROR(MID(J594,20+FIND("former ou recruter:",J594,1),3)),"",MID(J594,20+FIND("former ou recruter:",J594,1),3))</f>
        <v/>
      </c>
      <c r="W594" s="63"/>
      <c r="X594" s="75"/>
      <c r="Y594" s="75"/>
      <c r="Z594" s="75" t="s">
        <v>1491</v>
      </c>
      <c r="AA594" s="75"/>
      <c r="AB594" s="75"/>
      <c r="AC594" s="77">
        <v>45299</v>
      </c>
      <c r="AD594" s="72" t="s">
        <v>1001</v>
      </c>
      <c r="AE594" s="90" t="s">
        <v>73</v>
      </c>
      <c r="AF594" s="88" t="str">
        <f>IF(ISNA(VLOOKUP(E594,Tableau13[[SIRET]:[Statut de la mise en relation]],6,FALSE)),"",VLOOKUP(E594,Tableau13[[SIRET]:[Statut de la mise en relation]],6,FALSE))</f>
        <v>Aide proposée</v>
      </c>
      <c r="AG594" s="88"/>
      <c r="AH594" s="40"/>
      <c r="AI594" s="40"/>
      <c r="AJ594" s="40"/>
      <c r="AK594" s="76"/>
      <c r="AL594" s="76"/>
      <c r="AM594" s="40"/>
    </row>
    <row r="595" spans="1:39" ht="16.5" customHeight="1">
      <c r="A595" s="79">
        <v>45299</v>
      </c>
      <c r="B595" s="78" t="s">
        <v>3534</v>
      </c>
      <c r="C595" s="78" t="s">
        <v>3535</v>
      </c>
      <c r="D595" s="78" t="s">
        <v>1973</v>
      </c>
      <c r="E595" s="80">
        <v>79064489200032</v>
      </c>
      <c r="F595" s="40" t="str">
        <f>MID(J595,12+FIND("nomination",J595,1),FIND("/",J595,FIND("nomination",J595,1))-12-FIND("nomination",J595,1))</f>
        <v xml:space="preserve">LEAD OFF </v>
      </c>
      <c r="G595" s="81" t="s">
        <v>3536</v>
      </c>
      <c r="H595" s="82">
        <v>685546354</v>
      </c>
      <c r="I595" s="78" t="s">
        <v>521</v>
      </c>
      <c r="J595" s="78" t="s">
        <v>3537</v>
      </c>
      <c r="K595" s="33" t="s">
        <v>433</v>
      </c>
      <c r="L595" s="33"/>
      <c r="M595" s="75" t="s">
        <v>701</v>
      </c>
      <c r="N595" s="42" t="str">
        <f>MID(J595,12,8)</f>
        <v xml:space="preserve">precise </v>
      </c>
      <c r="O595" s="62" t="str">
        <f>IF(ISERROR(MID(J595,24+FIND("impact environnemental:",J595,1),3)),"",MID(J595,24+FIND("impact environnemental:",J595,1),3))</f>
        <v>non</v>
      </c>
      <c r="P595" s="62" t="str">
        <f>IF(ISERROR(MID(J595,25+FIND("performance énergétique:",J595,1),3)),"",MID(J595,25+FIND("performance énergétique:",J595,1),3))</f>
        <v>non</v>
      </c>
      <c r="Q595" s="62" t="str">
        <f>IF(ISERROR(MID(J595,20+FIND("consommation d'eau:",J595,1),3)),"",MID(J595,20+FIND("consommation d'eau:",J595,1),3))</f>
        <v>non</v>
      </c>
      <c r="R595" s="62" t="str">
        <f>IF(ISERROR(MID(J595,22+FIND("rénover mon bâtiment:",J595,1),3)),"",MID(J595,22+FIND("rénover mon bâtiment:",J595,1),3))</f>
        <v>non</v>
      </c>
      <c r="S595" s="62" t="str">
        <f>IF(ISERROR(MID(J595,21+FIND("la mobilité durable:",J595,1),3)),"",MID(J595,21+FIND("la mobilité durable:",J595,1),3))</f>
        <v>oui</v>
      </c>
      <c r="T595" s="62" t="str">
        <f>IF(ISERROR(MID(J595,21+FIND("gestion des déchets:",J595,1),3)),"",MID(J595,21+FIND("gestion des déchets:",J595,1),3))</f>
        <v>non</v>
      </c>
      <c r="U595" s="62" t="str">
        <f>IF(ISERROR(MID(J595,17+FIND("l'écoconception:",J595,1),3)),"",MID(J595,17+FIND("l'écoconception:",J595,1),3))</f>
        <v>non</v>
      </c>
      <c r="V595" s="62" t="str">
        <f>IF(ISERROR(MID(J595,20+FIND("former ou recruter:",J595,1),3)),"",MID(J595,20+FIND("former ou recruter:",J595,1),3))</f>
        <v>non</v>
      </c>
      <c r="W595" s="63"/>
      <c r="X595" s="75"/>
      <c r="Y595" s="75"/>
      <c r="Z595" s="75" t="s">
        <v>1491</v>
      </c>
      <c r="AA595" s="75"/>
      <c r="AB595" s="75"/>
      <c r="AC595" s="77">
        <v>45306</v>
      </c>
      <c r="AD595" s="72" t="s">
        <v>1001</v>
      </c>
      <c r="AE595" s="90" t="s">
        <v>73</v>
      </c>
      <c r="AF595" s="88" t="str">
        <f>IF(ISNA(VLOOKUP(E595,Tableau13[[SIRET]:[Statut de la mise en relation]],6,FALSE)),"",VLOOKUP(E595,Tableau13[[SIRET]:[Statut de la mise en relation]],6,FALSE))</f>
        <v>Non joignable</v>
      </c>
      <c r="AG595" s="88"/>
      <c r="AH595" s="40"/>
      <c r="AI595" s="40"/>
      <c r="AJ595" s="40"/>
      <c r="AK595" s="76"/>
      <c r="AL595" s="76"/>
      <c r="AM595" s="40"/>
    </row>
    <row r="596" spans="1:39" ht="16.5" customHeight="1">
      <c r="A596" s="79">
        <v>45299</v>
      </c>
      <c r="B596" s="78" t="s">
        <v>3538</v>
      </c>
      <c r="C596" s="78" t="s">
        <v>3539</v>
      </c>
      <c r="D596" s="78" t="s">
        <v>3540</v>
      </c>
      <c r="E596" s="80">
        <v>92106580100018</v>
      </c>
      <c r="F596" s="40" t="s">
        <v>3541</v>
      </c>
      <c r="G596" s="81" t="s">
        <v>3542</v>
      </c>
      <c r="H596" s="82">
        <v>33615407938</v>
      </c>
      <c r="I596" s="78" t="s">
        <v>761</v>
      </c>
      <c r="J596" s="78"/>
      <c r="K596" s="33" t="s">
        <v>135</v>
      </c>
      <c r="L596" s="33"/>
      <c r="M596" s="75" t="s">
        <v>701</v>
      </c>
      <c r="N596" s="42" t="str">
        <f>MID(J596,12,8)</f>
        <v/>
      </c>
      <c r="O596" s="62" t="str">
        <f>IF(ISERROR(MID(J596,24+FIND("impact environnemental:",J596,1),3)),"",MID(J596,24+FIND("impact environnemental:",J596,1),3))</f>
        <v/>
      </c>
      <c r="P596" s="62" t="str">
        <f>IF(ISERROR(MID(J596,25+FIND("performance énergétique:",J596,1),3)),"",MID(J596,25+FIND("performance énergétique:",J596,1),3))</f>
        <v/>
      </c>
      <c r="Q596" s="62" t="str">
        <f>IF(ISERROR(MID(J596,20+FIND("consommation d'eau:",J596,1),3)),"",MID(J596,20+FIND("consommation d'eau:",J596,1),3))</f>
        <v/>
      </c>
      <c r="R596" s="62" t="str">
        <f>IF(ISERROR(MID(J596,22+FIND("rénover mon bâtiment:",J596,1),3)),"",MID(J596,22+FIND("rénover mon bâtiment:",J596,1),3))</f>
        <v/>
      </c>
      <c r="S596" s="62" t="str">
        <f>IF(ISERROR(MID(J596,21+FIND("la mobilité durable:",J596,1),3)),"",MID(J596,21+FIND("la mobilité durable:",J596,1),3))</f>
        <v/>
      </c>
      <c r="T596" s="62" t="str">
        <f>IF(ISERROR(MID(J596,21+FIND("gestion des déchets:",J596,1),3)),"",MID(J596,21+FIND("gestion des déchets:",J596,1),3))</f>
        <v/>
      </c>
      <c r="U596" s="62" t="str">
        <f>IF(ISERROR(MID(J596,17+FIND("l'écoconception:",J596,1),3)),"",MID(J596,17+FIND("l'écoconception:",J596,1),3))</f>
        <v/>
      </c>
      <c r="V596" s="62" t="str">
        <f>IF(ISERROR(MID(J596,20+FIND("former ou recruter:",J596,1),3)),"",MID(J596,20+FIND("former ou recruter:",J596,1),3))</f>
        <v/>
      </c>
      <c r="W596" s="63"/>
      <c r="X596" s="75"/>
      <c r="Y596" s="75"/>
      <c r="Z596" s="75"/>
      <c r="AA596" s="75"/>
      <c r="AB596" s="75"/>
      <c r="AC596" s="77">
        <v>45306</v>
      </c>
      <c r="AD596" s="66" t="s">
        <v>764</v>
      </c>
      <c r="AE596" s="90" t="s">
        <v>73</v>
      </c>
      <c r="AF596" s="88" t="str">
        <f>IF(ISNA(VLOOKUP(E596,Tableau13[[SIRET]:[Statut de la mise en relation]],6,FALSE)),"",VLOOKUP(E596,Tableau13[[SIRET]:[Statut de la mise en relation]],6,FALSE))</f>
        <v/>
      </c>
      <c r="AG596" s="88"/>
      <c r="AH596" s="40"/>
      <c r="AI596" s="40"/>
      <c r="AJ596" s="40"/>
      <c r="AK596" s="76"/>
      <c r="AL596" s="76"/>
      <c r="AM596" s="40"/>
    </row>
    <row r="597" spans="1:39" ht="16.5" customHeight="1">
      <c r="A597" s="79">
        <v>45299</v>
      </c>
      <c r="B597" s="78" t="s">
        <v>3543</v>
      </c>
      <c r="C597" s="78" t="s">
        <v>3544</v>
      </c>
      <c r="D597" s="78" t="s">
        <v>3545</v>
      </c>
      <c r="E597" s="80">
        <v>84822016600013</v>
      </c>
      <c r="F597" s="40" t="s">
        <v>3546</v>
      </c>
      <c r="G597" s="81" t="s">
        <v>3547</v>
      </c>
      <c r="H597" s="82">
        <v>661880039</v>
      </c>
      <c r="I597" s="78" t="s">
        <v>1282</v>
      </c>
      <c r="J597" s="78" t="s">
        <v>3548</v>
      </c>
      <c r="K597" s="33" t="s">
        <v>135</v>
      </c>
      <c r="L597" s="33"/>
      <c r="M597" s="75" t="s">
        <v>701</v>
      </c>
      <c r="N597" s="42" t="str">
        <f>MID(J597,12,8)</f>
        <v xml:space="preserve">precise </v>
      </c>
      <c r="O597" s="62" t="str">
        <f>IF(ISERROR(MID(J597,24+FIND("impact environnemental:",J597,1),3)),"",MID(J597,24+FIND("impact environnemental:",J597,1),3))</f>
        <v>non</v>
      </c>
      <c r="P597" s="62" t="str">
        <f>IF(ISERROR(MID(J597,25+FIND("performance énergétique:",J597,1),3)),"",MID(J597,25+FIND("performance énergétique:",J597,1),3))</f>
        <v>non</v>
      </c>
      <c r="Q597" s="62" t="str">
        <f>IF(ISERROR(MID(J597,20+FIND("consommation d'eau:",J597,1),3)),"",MID(J597,20+FIND("consommation d'eau:",J597,1),3))</f>
        <v>non</v>
      </c>
      <c r="R597" s="62" t="str">
        <f>IF(ISERROR(MID(J597,22+FIND("rénover mon bâtiment:",J597,1),3)),"",MID(J597,22+FIND("rénover mon bâtiment:",J597,1),3))</f>
        <v>non</v>
      </c>
      <c r="S597" s="62" t="str">
        <f>IF(ISERROR(MID(J597,21+FIND("la mobilité durable:",J597,1),3)),"",MID(J597,21+FIND("la mobilité durable:",J597,1),3))</f>
        <v>non</v>
      </c>
      <c r="T597" s="62" t="str">
        <f>IF(ISERROR(MID(J597,21+FIND("gestion des déchets:",J597,1),3)),"",MID(J597,21+FIND("gestion des déchets:",J597,1),3))</f>
        <v>non</v>
      </c>
      <c r="U597" s="62" t="str">
        <f>IF(ISERROR(MID(J597,17+FIND("l'écoconception:",J597,1),3)),"",MID(J597,17+FIND("l'écoconception:",J597,1),3))</f>
        <v>non</v>
      </c>
      <c r="V597" s="62" t="str">
        <f>IF(ISERROR(MID(J597,20+FIND("former ou recruter:",J597,1),3)),"",MID(J597,20+FIND("former ou recruter:",J597,1),3))</f>
        <v>oui</v>
      </c>
      <c r="W597" s="63"/>
      <c r="X597" s="75"/>
      <c r="Y597" s="75"/>
      <c r="Z597" s="75"/>
      <c r="AA597" s="75"/>
      <c r="AB597" s="75"/>
      <c r="AC597" s="77">
        <v>45299</v>
      </c>
      <c r="AD597" s="66" t="s">
        <v>764</v>
      </c>
      <c r="AE597" s="90" t="s">
        <v>73</v>
      </c>
      <c r="AF597" s="88" t="str">
        <f>IF(ISNA(VLOOKUP(E597,Tableau13[[SIRET]:[Statut de la mise en relation]],6,FALSE)),"",VLOOKUP(E597,Tableau13[[SIRET]:[Statut de la mise en relation]],6,FALSE))</f>
        <v/>
      </c>
      <c r="AG597" s="88"/>
      <c r="AH597" s="40"/>
      <c r="AI597" s="40"/>
      <c r="AJ597" s="40"/>
      <c r="AK597" s="76"/>
      <c r="AL597" s="76"/>
      <c r="AM597" s="40"/>
    </row>
    <row r="598" spans="1:39" ht="16.5" customHeight="1">
      <c r="A598" s="79">
        <v>45299</v>
      </c>
      <c r="B598" s="78" t="s">
        <v>3549</v>
      </c>
      <c r="C598" s="78" t="s">
        <v>3550</v>
      </c>
      <c r="D598" s="78" t="s">
        <v>3551</v>
      </c>
      <c r="E598" s="80">
        <v>79305175600013</v>
      </c>
      <c r="F598" s="40" t="s">
        <v>3552</v>
      </c>
      <c r="G598" s="81" t="s">
        <v>3553</v>
      </c>
      <c r="H598" s="82">
        <v>952587576</v>
      </c>
      <c r="I598" s="78" t="s">
        <v>932</v>
      </c>
      <c r="J598" s="78" t="s">
        <v>3554</v>
      </c>
      <c r="K598" s="33" t="s">
        <v>114</v>
      </c>
      <c r="L598" s="33"/>
      <c r="M598" s="75" t="s">
        <v>1234</v>
      </c>
      <c r="N598" s="42" t="str">
        <f>MID(J598,12,8)</f>
        <v xml:space="preserve">precise </v>
      </c>
      <c r="O598" s="62" t="str">
        <f>IF(ISERROR(MID(J598,24+FIND("impact environnemental:",J598,1),3)),"",MID(J598,24+FIND("impact environnemental:",J598,1),3))</f>
        <v>non</v>
      </c>
      <c r="P598" s="62" t="str">
        <f>IF(ISERROR(MID(J598,25+FIND("performance énergétique:",J598,1),3)),"",MID(J598,25+FIND("performance énergétique:",J598,1),3))</f>
        <v>oui</v>
      </c>
      <c r="Q598" s="62" t="str">
        <f>IF(ISERROR(MID(J598,20+FIND("consommation d'eau:",J598,1),3)),"",MID(J598,20+FIND("consommation d'eau:",J598,1),3))</f>
        <v>non</v>
      </c>
      <c r="R598" s="62" t="str">
        <f>IF(ISERROR(MID(J598,22+FIND("rénover mon bâtiment:",J598,1),3)),"",MID(J598,22+FIND("rénover mon bâtiment:",J598,1),3))</f>
        <v>non</v>
      </c>
      <c r="S598" s="62" t="str">
        <f>IF(ISERROR(MID(J598,21+FIND("la mobilité durable:",J598,1),3)),"",MID(J598,21+FIND("la mobilité durable:",J598,1),3))</f>
        <v>non</v>
      </c>
      <c r="T598" s="62" t="str">
        <f>IF(ISERROR(MID(J598,21+FIND("gestion des déchets:",J598,1),3)),"",MID(J598,21+FIND("gestion des déchets:",J598,1),3))</f>
        <v>non</v>
      </c>
      <c r="U598" s="62" t="str">
        <f>IF(ISERROR(MID(J598,17+FIND("l'écoconception:",J598,1),3)),"",MID(J598,17+FIND("l'écoconception:",J598,1),3))</f>
        <v>non</v>
      </c>
      <c r="V598" s="62" t="str">
        <f>IF(ISERROR(MID(J598,20+FIND("former ou recruter:",J598,1),3)),"",MID(J598,20+FIND("former ou recruter:",J598,1),3))</f>
        <v>non</v>
      </c>
      <c r="W598" s="93"/>
      <c r="X598" s="75"/>
      <c r="Y598" s="75"/>
      <c r="Z598" s="75" t="s">
        <v>1491</v>
      </c>
      <c r="AA598" s="75"/>
      <c r="AB598" s="75"/>
      <c r="AC598" s="77">
        <v>45299</v>
      </c>
      <c r="AD598" s="72" t="s">
        <v>1001</v>
      </c>
      <c r="AE598" s="90" t="s">
        <v>73</v>
      </c>
      <c r="AF598" s="88" t="str">
        <f>IF(ISNA(VLOOKUP(E598,Tableau13[[SIRET]:[Statut de la mise en relation]],6,FALSE)),"",VLOOKUP(E598,Tableau13[[SIRET]:[Statut de la mise en relation]],6,FALSE))</f>
        <v>Aide proposée</v>
      </c>
      <c r="AG598" s="88"/>
      <c r="AH598" s="40"/>
      <c r="AI598" s="40"/>
      <c r="AJ598" s="40"/>
      <c r="AK598" s="76"/>
      <c r="AL598" s="76"/>
      <c r="AM598" s="40"/>
    </row>
    <row r="599" spans="1:39" ht="16.5" customHeight="1">
      <c r="A599" s="79">
        <v>45299</v>
      </c>
      <c r="B599" s="78" t="s">
        <v>3555</v>
      </c>
      <c r="C599" s="78" t="s">
        <v>3556</v>
      </c>
      <c r="D599" s="78" t="s">
        <v>3557</v>
      </c>
      <c r="E599" s="80">
        <v>44195395700012</v>
      </c>
      <c r="F599" s="40" t="s">
        <v>3558</v>
      </c>
      <c r="G599" s="81" t="s">
        <v>3559</v>
      </c>
      <c r="H599" s="82">
        <v>474924170</v>
      </c>
      <c r="I599" s="78" t="s">
        <v>2195</v>
      </c>
      <c r="J599" s="78" t="s">
        <v>3560</v>
      </c>
      <c r="K599" s="33" t="s">
        <v>55</v>
      </c>
      <c r="L599" s="33"/>
      <c r="M599" s="75" t="s">
        <v>701</v>
      </c>
      <c r="N599" s="42" t="str">
        <f>MID(J599,12,8)</f>
        <v xml:space="preserve">unknown </v>
      </c>
      <c r="O599" s="62" t="str">
        <f>IF(ISERROR(MID(J599,24+FIND("impact environnemental:",J599,1),3)),"",MID(J599,24+FIND("impact environnemental:",J599,1),3))</f>
        <v>oui</v>
      </c>
      <c r="P599" s="62" t="str">
        <f>IF(ISERROR(MID(J599,25+FIND("performance énergétique:",J599,1),3)),"",MID(J599,25+FIND("performance énergétique:",J599,1),3))</f>
        <v>oui</v>
      </c>
      <c r="Q599" s="62" t="str">
        <f>IF(ISERROR(MID(J599,20+FIND("consommation d'eau:",J599,1),3)),"",MID(J599,20+FIND("consommation d'eau:",J599,1),3))</f>
        <v>oui</v>
      </c>
      <c r="R599" s="62" t="str">
        <f>IF(ISERROR(MID(J599,22+FIND("rénover mon bâtiment:",J599,1),3)),"",MID(J599,22+FIND("rénover mon bâtiment:",J599,1),3))</f>
        <v/>
      </c>
      <c r="S599" s="62" t="str">
        <f>IF(ISERROR(MID(J599,21+FIND("la mobilité durable:",J599,1),3)),"",MID(J599,21+FIND("la mobilité durable:",J599,1),3))</f>
        <v/>
      </c>
      <c r="T599" s="62" t="str">
        <f>IF(ISERROR(MID(J599,21+FIND("gestion des déchets:",J599,1),3)),"",MID(J599,21+FIND("gestion des déchets:",J599,1),3))</f>
        <v>oui</v>
      </c>
      <c r="U599" s="62" t="str">
        <f>IF(ISERROR(MID(J599,17+FIND("l'écoconception:",J599,1),3)),"",MID(J599,17+FIND("l'écoconception:",J599,1),3))</f>
        <v>oui</v>
      </c>
      <c r="V599" s="62" t="str">
        <f>IF(ISERROR(MID(J599,20+FIND("former ou recruter:",J599,1),3)),"",MID(J599,20+FIND("former ou recruter:",J599,1),3))</f>
        <v/>
      </c>
      <c r="W599" s="93"/>
      <c r="X599" s="75"/>
      <c r="Y599" s="75"/>
      <c r="Z599" s="75" t="s">
        <v>1491</v>
      </c>
      <c r="AA599" s="75"/>
      <c r="AB599" s="75"/>
      <c r="AC599" s="77">
        <v>45299</v>
      </c>
      <c r="AD599" s="72" t="s">
        <v>1001</v>
      </c>
      <c r="AE599" s="90" t="s">
        <v>73</v>
      </c>
      <c r="AF599" s="88" t="str">
        <f>IF(ISNA(VLOOKUP(E599,Tableau13[[SIRET]:[Statut de la mise en relation]],6,FALSE)),"",VLOOKUP(E599,Tableau13[[SIRET]:[Statut de la mise en relation]],6,FALSE))</f>
        <v>Aide proposée</v>
      </c>
      <c r="AG599" s="88"/>
      <c r="AH599" s="40"/>
      <c r="AI599" s="40"/>
      <c r="AJ599" s="40"/>
      <c r="AK599" s="76"/>
      <c r="AL599" s="76"/>
      <c r="AM599" s="40"/>
    </row>
    <row r="600" spans="1:39" ht="16.5" customHeight="1">
      <c r="A600" s="79">
        <v>45300</v>
      </c>
      <c r="B600" s="78" t="s">
        <v>3561</v>
      </c>
      <c r="C600" s="78" t="s">
        <v>3562</v>
      </c>
      <c r="D600" s="78" t="s">
        <v>3563</v>
      </c>
      <c r="E600" s="80">
        <v>48164028200010</v>
      </c>
      <c r="F600" s="40" t="s">
        <v>3564</v>
      </c>
      <c r="G600" s="81" t="s">
        <v>3565</v>
      </c>
      <c r="H600" s="82">
        <v>607061514</v>
      </c>
      <c r="I600" s="78" t="s">
        <v>450</v>
      </c>
      <c r="J600" s="78" t="s">
        <v>3566</v>
      </c>
      <c r="K600" s="33" t="s">
        <v>433</v>
      </c>
      <c r="L600" s="33"/>
      <c r="M600" s="75" t="s">
        <v>701</v>
      </c>
      <c r="N600" s="42" t="str">
        <f>MID(J600,12,8)</f>
        <v xml:space="preserve">unknown </v>
      </c>
      <c r="O600" s="62" t="str">
        <f>IF(ISERROR(MID(J600,24+FIND("impact environnemental:",J600,1),3)),"",MID(J600,24+FIND("impact environnemental:",J600,1),3))</f>
        <v>oui</v>
      </c>
      <c r="P600" s="62" t="str">
        <f>IF(ISERROR(MID(J600,25+FIND("performance énergétique:",J600,1),3)),"",MID(J600,25+FIND("performance énergétique:",J600,1),3))</f>
        <v>oui</v>
      </c>
      <c r="Q600" s="62" t="str">
        <f>IF(ISERROR(MID(J600,20+FIND("consommation d'eau:",J600,1),3)),"",MID(J600,20+FIND("consommation d'eau:",J600,1),3))</f>
        <v>non</v>
      </c>
      <c r="R600" s="62" t="str">
        <f>IF(ISERROR(MID(J600,22+FIND("rénover mon bâtiment:",J600,1),3)),"",MID(J600,22+FIND("rénover mon bâtiment:",J600,1),3))</f>
        <v/>
      </c>
      <c r="S600" s="62" t="str">
        <f>IF(ISERROR(MID(J600,21+FIND("la mobilité durable:",J600,1),3)),"",MID(J600,21+FIND("la mobilité durable:",J600,1),3))</f>
        <v/>
      </c>
      <c r="T600" s="62" t="str">
        <f>IF(ISERROR(MID(J600,21+FIND("gestion des déchets:",J600,1),3)),"",MID(J600,21+FIND("gestion des déchets:",J600,1),3))</f>
        <v>oui</v>
      </c>
      <c r="U600" s="62" t="str">
        <f>IF(ISERROR(MID(J600,17+FIND("l'écoconception:",J600,1),3)),"",MID(J600,17+FIND("l'écoconception:",J600,1),3))</f>
        <v>oui</v>
      </c>
      <c r="V600" s="62" t="str">
        <f>IF(ISERROR(MID(J600,20+FIND("former ou recruter:",J600,1),3)),"",MID(J600,20+FIND("former ou recruter:",J600,1),3))</f>
        <v/>
      </c>
      <c r="W600" s="63"/>
      <c r="X600" s="75"/>
      <c r="Y600" s="75"/>
      <c r="Z600" s="75" t="s">
        <v>1491</v>
      </c>
      <c r="AA600" s="75"/>
      <c r="AB600" s="75"/>
      <c r="AC600" s="77">
        <v>45306</v>
      </c>
      <c r="AD600" s="72" t="s">
        <v>1001</v>
      </c>
      <c r="AE600" s="90" t="s">
        <v>73</v>
      </c>
      <c r="AF600" s="88" t="str">
        <f>IF(ISNA(VLOOKUP(E600,Tableau13[[SIRET]:[Statut de la mise en relation]],6,FALSE)),"",VLOOKUP(E600,Tableau13[[SIRET]:[Statut de la mise en relation]],6,FALSE))</f>
        <v>Aide proposée</v>
      </c>
      <c r="AG600" s="88"/>
      <c r="AH600" s="40"/>
      <c r="AI600" s="40"/>
      <c r="AJ600" s="40"/>
      <c r="AK600" s="76"/>
      <c r="AL600" s="76"/>
      <c r="AM600" s="40"/>
    </row>
    <row r="601" spans="1:39" ht="16.5" customHeight="1">
      <c r="A601" s="79">
        <v>45300</v>
      </c>
      <c r="B601" s="78" t="s">
        <v>3567</v>
      </c>
      <c r="C601" s="78" t="s">
        <v>3568</v>
      </c>
      <c r="D601" s="78" t="s">
        <v>3569</v>
      </c>
      <c r="E601" s="80">
        <v>82340438900020</v>
      </c>
      <c r="F601" s="40"/>
      <c r="G601" s="81" t="s">
        <v>3570</v>
      </c>
      <c r="H601" s="82">
        <v>751337628</v>
      </c>
      <c r="I601" s="78" t="s">
        <v>431</v>
      </c>
      <c r="J601" s="78" t="s">
        <v>3571</v>
      </c>
      <c r="K601" s="33" t="s">
        <v>433</v>
      </c>
      <c r="L601" s="33"/>
      <c r="M601" s="75" t="s">
        <v>701</v>
      </c>
      <c r="N601" s="42" t="str">
        <f>MID(J601,12,8)</f>
        <v xml:space="preserve">precise </v>
      </c>
      <c r="O601" s="62" t="str">
        <f>IF(ISERROR(MID(J601,24+FIND("impact environnemental:",J601,1),3)),"",MID(J601,24+FIND("impact environnemental:",J601,1),3))</f>
        <v>non</v>
      </c>
      <c r="P601" s="62" t="str">
        <f>IF(ISERROR(MID(J601,25+FIND("performance énergétique:",J601,1),3)),"",MID(J601,25+FIND("performance énergétique:",J601,1),3))</f>
        <v>oui</v>
      </c>
      <c r="Q601" s="62" t="str">
        <f>IF(ISERROR(MID(J601,20+FIND("consommation d'eau:",J601,1),3)),"",MID(J601,20+FIND("consommation d'eau:",J601,1),3))</f>
        <v>non</v>
      </c>
      <c r="R601" s="62" t="str">
        <f>IF(ISERROR(MID(J601,22+FIND("rénover mon bâtiment:",J601,1),3)),"",MID(J601,22+FIND("rénover mon bâtiment:",J601,1),3))</f>
        <v>non</v>
      </c>
      <c r="S601" s="62" t="str">
        <f>IF(ISERROR(MID(J601,21+FIND("la mobilité durable:",J601,1),3)),"",MID(J601,21+FIND("la mobilité durable:",J601,1),3))</f>
        <v>non</v>
      </c>
      <c r="T601" s="62" t="str">
        <f>IF(ISERROR(MID(J601,21+FIND("gestion des déchets:",J601,1),3)),"",MID(J601,21+FIND("gestion des déchets:",J601,1),3))</f>
        <v>non</v>
      </c>
      <c r="U601" s="62" t="str">
        <f>IF(ISERROR(MID(J601,17+FIND("l'écoconception:",J601,1),3)),"",MID(J601,17+FIND("l'écoconception:",J601,1),3))</f>
        <v>non</v>
      </c>
      <c r="V601" s="62" t="str">
        <f>IF(ISERROR(MID(J601,20+FIND("former ou recruter:",J601,1),3)),"",MID(J601,20+FIND("former ou recruter:",J601,1),3))</f>
        <v>non</v>
      </c>
      <c r="W601" s="63"/>
      <c r="X601" s="75"/>
      <c r="Y601" s="75"/>
      <c r="Z601" s="75"/>
      <c r="AA601" s="75"/>
      <c r="AB601" s="75"/>
      <c r="AC601" s="77">
        <v>45306</v>
      </c>
      <c r="AD601" s="83" t="s">
        <v>2983</v>
      </c>
      <c r="AE601" s="90" t="s">
        <v>73</v>
      </c>
      <c r="AF601" s="88" t="str">
        <f>IF(ISNA(VLOOKUP(E601,Tableau13[[SIRET]:[Statut de la mise en relation]],6,FALSE)),"",VLOOKUP(E601,Tableau13[[SIRET]:[Statut de la mise en relation]],6,FALSE))</f>
        <v/>
      </c>
      <c r="AG601" s="90"/>
      <c r="AH601" s="40"/>
      <c r="AI601" s="40"/>
      <c r="AJ601" s="40"/>
      <c r="AK601" s="76"/>
      <c r="AL601" s="76"/>
      <c r="AM601" s="40"/>
    </row>
    <row r="602" spans="1:39" ht="16.5" customHeight="1">
      <c r="A602" s="79">
        <v>45300</v>
      </c>
      <c r="B602" s="78" t="s">
        <v>3572</v>
      </c>
      <c r="C602" s="78" t="s">
        <v>1973</v>
      </c>
      <c r="D602" s="78" t="s">
        <v>3573</v>
      </c>
      <c r="E602" s="80">
        <v>90530820100011</v>
      </c>
      <c r="F602" s="40" t="s">
        <v>3574</v>
      </c>
      <c r="G602" s="81" t="s">
        <v>3575</v>
      </c>
      <c r="H602" s="82">
        <v>664936368</v>
      </c>
      <c r="I602" s="78" t="s">
        <v>431</v>
      </c>
      <c r="J602" s="78" t="s">
        <v>3576</v>
      </c>
      <c r="K602" s="33" t="s">
        <v>433</v>
      </c>
      <c r="L602" s="33"/>
      <c r="M602" s="75" t="s">
        <v>701</v>
      </c>
      <c r="N602" s="42" t="str">
        <f>MID(J602,12,8)</f>
        <v xml:space="preserve">precise </v>
      </c>
      <c r="O602" s="62" t="str">
        <f>IF(ISERROR(MID(J602,24+FIND("impact environnemental:",J602,1),3)),"",MID(J602,24+FIND("impact environnemental:",J602,1),3))</f>
        <v>non</v>
      </c>
      <c r="P602" s="62" t="str">
        <f>IF(ISERROR(MID(J602,25+FIND("performance énergétique:",J602,1),3)),"",MID(J602,25+FIND("performance énergétique:",J602,1),3))</f>
        <v>non</v>
      </c>
      <c r="Q602" s="62" t="str">
        <f>IF(ISERROR(MID(J602,20+FIND("consommation d'eau:",J602,1),3)),"",MID(J602,20+FIND("consommation d'eau:",J602,1),3))</f>
        <v>non</v>
      </c>
      <c r="R602" s="62" t="str">
        <f>IF(ISERROR(MID(J602,22+FIND("rénover mon bâtiment:",J602,1),3)),"",MID(J602,22+FIND("rénover mon bâtiment:",J602,1),3))</f>
        <v>oui</v>
      </c>
      <c r="S602" s="62" t="str">
        <f>IF(ISERROR(MID(J602,21+FIND("la mobilité durable:",J602,1),3)),"",MID(J602,21+FIND("la mobilité durable:",J602,1),3))</f>
        <v>non</v>
      </c>
      <c r="T602" s="62" t="str">
        <f>IF(ISERROR(MID(J602,21+FIND("gestion des déchets:",J602,1),3)),"",MID(J602,21+FIND("gestion des déchets:",J602,1),3))</f>
        <v>non</v>
      </c>
      <c r="U602" s="62" t="str">
        <f>IF(ISERROR(MID(J602,17+FIND("l'écoconception:",J602,1),3)),"",MID(J602,17+FIND("l'écoconception:",J602,1),3))</f>
        <v>non</v>
      </c>
      <c r="V602" s="62" t="str">
        <f>IF(ISERROR(MID(J602,20+FIND("former ou recruter:",J602,1),3)),"",MID(J602,20+FIND("former ou recruter:",J602,1),3))</f>
        <v>non</v>
      </c>
      <c r="W602" s="63"/>
      <c r="X602" s="75"/>
      <c r="Y602" s="75"/>
      <c r="Z602" s="75" t="s">
        <v>3577</v>
      </c>
      <c r="AA602" s="75"/>
      <c r="AB602" s="75"/>
      <c r="AC602" s="77">
        <v>45306</v>
      </c>
      <c r="AD602" s="72" t="s">
        <v>1001</v>
      </c>
      <c r="AE602" s="90" t="s">
        <v>73</v>
      </c>
      <c r="AF602" s="88" t="str">
        <f>IF(ISNA(VLOOKUP(E602,Tableau13[[SIRET]:[Statut de la mise en relation]],6,FALSE)),"",VLOOKUP(E602,Tableau13[[SIRET]:[Statut de la mise en relation]],6,FALSE))</f>
        <v/>
      </c>
      <c r="AG602" s="88"/>
      <c r="AH602" s="40"/>
      <c r="AI602" s="40"/>
      <c r="AJ602" s="40"/>
      <c r="AK602" s="76"/>
      <c r="AL602" s="76"/>
      <c r="AM602" s="40"/>
    </row>
    <row r="603" spans="1:39" ht="16.5" customHeight="1">
      <c r="A603" s="79">
        <v>45300</v>
      </c>
      <c r="B603" s="78" t="s">
        <v>3578</v>
      </c>
      <c r="C603" s="78" t="s">
        <v>3579</v>
      </c>
      <c r="D603" s="78" t="s">
        <v>3064</v>
      </c>
      <c r="E603" s="80">
        <v>79455526800018</v>
      </c>
      <c r="F603" s="40" t="str">
        <f>MID(J603,12+FIND("nomination",J603,1),FIND("/",J603,FIND("nomination",J603,1))-12-FIND("nomination",J603,1))</f>
        <v xml:space="preserve">LA ROCHELLE COWORKING </v>
      </c>
      <c r="G603" s="81" t="s">
        <v>3580</v>
      </c>
      <c r="H603" s="82">
        <v>626966665</v>
      </c>
      <c r="I603" s="78" t="s">
        <v>538</v>
      </c>
      <c r="J603" s="78" t="s">
        <v>3581</v>
      </c>
      <c r="K603" s="33" t="s">
        <v>135</v>
      </c>
      <c r="L603" s="33"/>
      <c r="M603" s="75" t="s">
        <v>701</v>
      </c>
      <c r="N603" s="42" t="str">
        <f>MID(J603,12,8)</f>
        <v xml:space="preserve">precise </v>
      </c>
      <c r="O603" s="62" t="str">
        <f>IF(ISERROR(MID(J603,24+FIND("impact environnemental:",J603,1),3)),"",MID(J603,24+FIND("impact environnemental:",J603,1),3))</f>
        <v>non</v>
      </c>
      <c r="P603" s="62" t="str">
        <f>IF(ISERROR(MID(J603,25+FIND("performance énergétique:",J603,1),3)),"",MID(J603,25+FIND("performance énergétique:",J603,1),3))</f>
        <v>non</v>
      </c>
      <c r="Q603" s="62" t="str">
        <f>IF(ISERROR(MID(J603,20+FIND("consommation d'eau:",J603,1),3)),"",MID(J603,20+FIND("consommation d'eau:",J603,1),3))</f>
        <v>non</v>
      </c>
      <c r="R603" s="62" t="str">
        <f>IF(ISERROR(MID(J603,22+FIND("rénover mon bâtiment:",J603,1),3)),"",MID(J603,22+FIND("rénover mon bâtiment:",J603,1),3))</f>
        <v>oui</v>
      </c>
      <c r="S603" s="62" t="str">
        <f>IF(ISERROR(MID(J603,21+FIND("la mobilité durable:",J603,1),3)),"",MID(J603,21+FIND("la mobilité durable:",J603,1),3))</f>
        <v>non</v>
      </c>
      <c r="T603" s="62" t="str">
        <f>IF(ISERROR(MID(J603,21+FIND("gestion des déchets:",J603,1),3)),"",MID(J603,21+FIND("gestion des déchets:",J603,1),3))</f>
        <v>non</v>
      </c>
      <c r="U603" s="62" t="str">
        <f>IF(ISERROR(MID(J603,17+FIND("l'écoconception:",J603,1),3)),"",MID(J603,17+FIND("l'écoconception:",J603,1),3))</f>
        <v>non</v>
      </c>
      <c r="V603" s="62" t="str">
        <f>IF(ISERROR(MID(J603,20+FIND("former ou recruter:",J603,1),3)),"",MID(J603,20+FIND("former ou recruter:",J603,1),3))</f>
        <v>non</v>
      </c>
      <c r="W603" s="63"/>
      <c r="X603" s="75"/>
      <c r="Y603" s="75"/>
      <c r="Z603" s="75"/>
      <c r="AA603" s="75"/>
      <c r="AB603" s="75"/>
      <c r="AC603" s="77">
        <v>45306</v>
      </c>
      <c r="AD603" s="66" t="s">
        <v>764</v>
      </c>
      <c r="AE603" s="90" t="s">
        <v>73</v>
      </c>
      <c r="AF603" s="88" t="str">
        <f>IF(ISNA(VLOOKUP(E603,Tableau13[[SIRET]:[Statut de la mise en relation]],6,FALSE)),"",VLOOKUP(E603,Tableau13[[SIRET]:[Statut de la mise en relation]],6,FALSE))</f>
        <v/>
      </c>
      <c r="AG603" s="88"/>
      <c r="AH603" s="40"/>
      <c r="AI603" s="40"/>
      <c r="AJ603" s="40"/>
      <c r="AK603" s="76"/>
      <c r="AL603" s="76"/>
      <c r="AM603" s="40"/>
    </row>
    <row r="604" spans="1:39" ht="16.5" customHeight="1">
      <c r="A604" s="79">
        <v>45301</v>
      </c>
      <c r="B604" s="78" t="s">
        <v>3582</v>
      </c>
      <c r="C604" s="78" t="s">
        <v>3583</v>
      </c>
      <c r="D604" s="78" t="s">
        <v>3584</v>
      </c>
      <c r="E604" s="80">
        <v>85260998100018</v>
      </c>
      <c r="F604" s="40"/>
      <c r="G604" s="81" t="s">
        <v>3585</v>
      </c>
      <c r="H604" s="82">
        <v>658240608</v>
      </c>
      <c r="I604" s="78" t="s">
        <v>552</v>
      </c>
      <c r="J604" s="78" t="s">
        <v>3586</v>
      </c>
      <c r="K604" s="33" t="s">
        <v>433</v>
      </c>
      <c r="L604" s="33"/>
      <c r="M604" s="75" t="s">
        <v>701</v>
      </c>
      <c r="N604" s="42" t="str">
        <f>MID(J604,12,8)</f>
        <v xml:space="preserve">precise </v>
      </c>
      <c r="O604" s="62" t="str">
        <f>IF(ISERROR(MID(J604,24+FIND("impact environnemental:",J604,1),3)),"",MID(J604,24+FIND("impact environnemental:",J604,1),3))</f>
        <v>non</v>
      </c>
      <c r="P604" s="62" t="str">
        <f>IF(ISERROR(MID(J604,25+FIND("performance énergétique:",J604,1),3)),"",MID(J604,25+FIND("performance énergétique:",J604,1),3))</f>
        <v>non</v>
      </c>
      <c r="Q604" s="62" t="str">
        <f>IF(ISERROR(MID(J604,20+FIND("consommation d'eau:",J604,1),3)),"",MID(J604,20+FIND("consommation d'eau:",J604,1),3))</f>
        <v>non</v>
      </c>
      <c r="R604" s="62" t="str">
        <f>IF(ISERROR(MID(J604,22+FIND("rénover mon bâtiment:",J604,1),3)),"",MID(J604,22+FIND("rénover mon bâtiment:",J604,1),3))</f>
        <v>non</v>
      </c>
      <c r="S604" s="62" t="str">
        <f>IF(ISERROR(MID(J604,21+FIND("la mobilité durable:",J604,1),3)),"",MID(J604,21+FIND("la mobilité durable:",J604,1),3))</f>
        <v>oui</v>
      </c>
      <c r="T604" s="62" t="str">
        <f>IF(ISERROR(MID(J604,21+FIND("gestion des déchets:",J604,1),3)),"",MID(J604,21+FIND("gestion des déchets:",J604,1),3))</f>
        <v>non</v>
      </c>
      <c r="U604" s="62" t="str">
        <f>IF(ISERROR(MID(J604,17+FIND("l'écoconception:",J604,1),3)),"",MID(J604,17+FIND("l'écoconception:",J604,1),3))</f>
        <v>non</v>
      </c>
      <c r="V604" s="62" t="str">
        <f>IF(ISERROR(MID(J604,20+FIND("former ou recruter:",J604,1),3)),"",MID(J604,20+FIND("former ou recruter:",J604,1),3))</f>
        <v>non</v>
      </c>
      <c r="W604" s="63"/>
      <c r="X604" s="75"/>
      <c r="Y604" s="75"/>
      <c r="Z604" s="75"/>
      <c r="AA604" s="75"/>
      <c r="AB604" s="75"/>
      <c r="AC604" s="77">
        <v>45309</v>
      </c>
      <c r="AD604" s="83" t="s">
        <v>2627</v>
      </c>
      <c r="AE604" s="90" t="s">
        <v>73</v>
      </c>
      <c r="AF604" s="88" t="str">
        <f>IF(ISNA(VLOOKUP(E604,Tableau13[[SIRET]:[Statut de la mise en relation]],6,FALSE)),"",VLOOKUP(E604,Tableau13[[SIRET]:[Statut de la mise en relation]],6,FALSE))</f>
        <v/>
      </c>
      <c r="AG604" s="90"/>
      <c r="AH604" s="40"/>
      <c r="AI604" s="40"/>
      <c r="AJ604" s="40"/>
      <c r="AK604" s="76"/>
      <c r="AL604" s="76"/>
      <c r="AM604" s="40"/>
    </row>
    <row r="605" spans="1:39" ht="16.5" customHeight="1">
      <c r="A605" s="79">
        <v>45301</v>
      </c>
      <c r="B605" s="78" t="s">
        <v>3587</v>
      </c>
      <c r="C605" s="78" t="s">
        <v>3588</v>
      </c>
      <c r="D605" s="78" t="s">
        <v>3589</v>
      </c>
      <c r="E605" s="80">
        <v>51049521100011</v>
      </c>
      <c r="F605" s="40"/>
      <c r="G605" s="81" t="s">
        <v>3590</v>
      </c>
      <c r="H605" s="82">
        <v>681299956</v>
      </c>
      <c r="I605" s="78" t="s">
        <v>431</v>
      </c>
      <c r="J605" s="78" t="s">
        <v>3591</v>
      </c>
      <c r="K605" s="33" t="s">
        <v>433</v>
      </c>
      <c r="L605" s="33"/>
      <c r="M605" s="75" t="s">
        <v>701</v>
      </c>
      <c r="N605" s="42" t="str">
        <f>MID(J605,12,8)</f>
        <v xml:space="preserve">precise </v>
      </c>
      <c r="O605" s="62" t="str">
        <f>IF(ISERROR(MID(J605,24+FIND("impact environnemental:",J605,1),3)),"",MID(J605,24+FIND("impact environnemental:",J605,1),3))</f>
        <v>non</v>
      </c>
      <c r="P605" s="62" t="str">
        <f>IF(ISERROR(MID(J605,25+FIND("performance énergétique:",J605,1),3)),"",MID(J605,25+FIND("performance énergétique:",J605,1),3))</f>
        <v>oui</v>
      </c>
      <c r="Q605" s="62" t="str">
        <f>IF(ISERROR(MID(J605,20+FIND("consommation d'eau:",J605,1),3)),"",MID(J605,20+FIND("consommation d'eau:",J605,1),3))</f>
        <v>non</v>
      </c>
      <c r="R605" s="62" t="str">
        <f>IF(ISERROR(MID(J605,22+FIND("rénover mon bâtiment:",J605,1),3)),"",MID(J605,22+FIND("rénover mon bâtiment:",J605,1),3))</f>
        <v>non</v>
      </c>
      <c r="S605" s="62" t="str">
        <f>IF(ISERROR(MID(J605,21+FIND("la mobilité durable:",J605,1),3)),"",MID(J605,21+FIND("la mobilité durable:",J605,1),3))</f>
        <v>non</v>
      </c>
      <c r="T605" s="62" t="str">
        <f>IF(ISERROR(MID(J605,21+FIND("gestion des déchets:",J605,1),3)),"",MID(J605,21+FIND("gestion des déchets:",J605,1),3))</f>
        <v>non</v>
      </c>
      <c r="U605" s="62" t="str">
        <f>IF(ISERROR(MID(J605,17+FIND("l'écoconception:",J605,1),3)),"",MID(J605,17+FIND("l'écoconception:",J605,1),3))</f>
        <v>non</v>
      </c>
      <c r="V605" s="62" t="str">
        <f>IF(ISERROR(MID(J605,20+FIND("former ou recruter:",J605,1),3)),"",MID(J605,20+FIND("former ou recruter:",J605,1),3))</f>
        <v>non</v>
      </c>
      <c r="W605" s="63"/>
      <c r="X605" s="75"/>
      <c r="Y605" s="75"/>
      <c r="Z605" s="75"/>
      <c r="AA605" s="75"/>
      <c r="AB605" s="75"/>
      <c r="AC605" s="77">
        <v>45306</v>
      </c>
      <c r="AD605" s="83" t="s">
        <v>2983</v>
      </c>
      <c r="AE605" s="90" t="s">
        <v>73</v>
      </c>
      <c r="AF605" s="88" t="str">
        <f>IF(ISNA(VLOOKUP(E605,Tableau13[[SIRET]:[Statut de la mise en relation]],6,FALSE)),"",VLOOKUP(E605,Tableau13[[SIRET]:[Statut de la mise en relation]],6,FALSE))</f>
        <v/>
      </c>
      <c r="AG605" s="90"/>
      <c r="AH605" s="40"/>
      <c r="AI605" s="40"/>
      <c r="AJ605" s="40"/>
      <c r="AK605" s="76"/>
      <c r="AL605" s="76"/>
      <c r="AM605" s="40"/>
    </row>
    <row r="606" spans="1:39" ht="16.5" customHeight="1">
      <c r="A606" s="79">
        <v>45301</v>
      </c>
      <c r="B606" s="78" t="s">
        <v>3592</v>
      </c>
      <c r="C606" s="78" t="s">
        <v>3593</v>
      </c>
      <c r="D606" s="78" t="s">
        <v>3594</v>
      </c>
      <c r="E606" s="80">
        <v>79043996200057</v>
      </c>
      <c r="F606" s="40" t="s">
        <v>3595</v>
      </c>
      <c r="G606" s="81" t="s">
        <v>3596</v>
      </c>
      <c r="H606" s="82">
        <v>644714044</v>
      </c>
      <c r="I606" s="78" t="s">
        <v>431</v>
      </c>
      <c r="J606" s="78" t="s">
        <v>3597</v>
      </c>
      <c r="K606" s="33" t="s">
        <v>433</v>
      </c>
      <c r="L606" s="33"/>
      <c r="M606" s="75" t="s">
        <v>701</v>
      </c>
      <c r="N606" s="42" t="str">
        <f>MID(J606,12,8)</f>
        <v xml:space="preserve">unknown </v>
      </c>
      <c r="O606" s="62" t="str">
        <f>IF(ISERROR(MID(J606,24+FIND("impact environnemental:",J606,1),3)),"",MID(J606,24+FIND("impact environnemental:",J606,1),3))</f>
        <v>oui</v>
      </c>
      <c r="P606" s="62" t="str">
        <f>IF(ISERROR(MID(J606,25+FIND("performance énergétique:",J606,1),3)),"",MID(J606,25+FIND("performance énergétique:",J606,1),3))</f>
        <v>oui</v>
      </c>
      <c r="Q606" s="62" t="str">
        <f>IF(ISERROR(MID(J606,20+FIND("consommation d'eau:",J606,1),3)),"",MID(J606,20+FIND("consommation d'eau:",J606,1),3))</f>
        <v>non</v>
      </c>
      <c r="R606" s="62" t="str">
        <f>IF(ISERROR(MID(J606,22+FIND("rénover mon bâtiment:",J606,1),3)),"",MID(J606,22+FIND("rénover mon bâtiment:",J606,1),3))</f>
        <v/>
      </c>
      <c r="S606" s="62" t="str">
        <f>IF(ISERROR(MID(J606,21+FIND("la mobilité durable:",J606,1),3)),"",MID(J606,21+FIND("la mobilité durable:",J606,1),3))</f>
        <v/>
      </c>
      <c r="T606" s="62" t="str">
        <f>IF(ISERROR(MID(J606,21+FIND("gestion des déchets:",J606,1),3)),"",MID(J606,21+FIND("gestion des déchets:",J606,1),3))</f>
        <v>oui</v>
      </c>
      <c r="U606" s="62" t="str">
        <f>IF(ISERROR(MID(J606,17+FIND("l'écoconception:",J606,1),3)),"",MID(J606,17+FIND("l'écoconception:",J606,1),3))</f>
        <v>oui</v>
      </c>
      <c r="V606" s="62" t="str">
        <f>IF(ISERROR(MID(J606,20+FIND("former ou recruter:",J606,1),3)),"",MID(J606,20+FIND("former ou recruter:",J606,1),3))</f>
        <v/>
      </c>
      <c r="W606" s="63"/>
      <c r="X606" s="75"/>
      <c r="Y606" s="75"/>
      <c r="Z606" s="75" t="s">
        <v>3447</v>
      </c>
      <c r="AA606" s="75" t="s">
        <v>563</v>
      </c>
      <c r="AB606" s="75"/>
      <c r="AC606" s="77">
        <v>45306</v>
      </c>
      <c r="AD606" s="72" t="s">
        <v>1001</v>
      </c>
      <c r="AE606" s="90" t="s">
        <v>73</v>
      </c>
      <c r="AF606" s="88" t="str">
        <f>IF(ISNA(VLOOKUP(E606,Tableau13[[SIRET]:[Statut de la mise en relation]],6,FALSE)),"",VLOOKUP(E606,Tableau13[[SIRET]:[Statut de la mise en relation]],6,FALSE))</f>
        <v/>
      </c>
      <c r="AG606" s="88"/>
      <c r="AH606" s="40"/>
      <c r="AI606" s="40"/>
      <c r="AJ606" s="40"/>
      <c r="AK606" s="76"/>
      <c r="AL606" s="76"/>
      <c r="AM606" s="40"/>
    </row>
    <row r="607" spans="1:39" ht="16.5" customHeight="1">
      <c r="A607" s="79">
        <v>45301</v>
      </c>
      <c r="B607" s="78" t="s">
        <v>3598</v>
      </c>
      <c r="C607" s="78" t="s">
        <v>3599</v>
      </c>
      <c r="D607" s="78" t="s">
        <v>220</v>
      </c>
      <c r="E607" s="80">
        <v>317642809</v>
      </c>
      <c r="F607" s="40" t="s">
        <v>3600</v>
      </c>
      <c r="G607" s="81" t="s">
        <v>3601</v>
      </c>
      <c r="H607" s="82">
        <v>766367091</v>
      </c>
      <c r="I607" s="78" t="s">
        <v>431</v>
      </c>
      <c r="J607" s="78"/>
      <c r="K607" s="33" t="s">
        <v>433</v>
      </c>
      <c r="L607" s="33"/>
      <c r="M607" s="75" t="s">
        <v>701</v>
      </c>
      <c r="N607" s="42" t="str">
        <f>MID(J607,12,8)</f>
        <v/>
      </c>
      <c r="O607" s="62" t="str">
        <f>IF(ISERROR(MID(J607,24+FIND("impact environnemental:",J607,1),3)),"",MID(J607,24+FIND("impact environnemental:",J607,1),3))</f>
        <v/>
      </c>
      <c r="P607" s="62" t="str">
        <f>IF(ISERROR(MID(J607,25+FIND("performance énergétique:",J607,1),3)),"",MID(J607,25+FIND("performance énergétique:",J607,1),3))</f>
        <v/>
      </c>
      <c r="Q607" s="62" t="str">
        <f>IF(ISERROR(MID(J607,20+FIND("consommation d'eau:",J607,1),3)),"",MID(J607,20+FIND("consommation d'eau:",J607,1),3))</f>
        <v/>
      </c>
      <c r="R607" s="62" t="str">
        <f>IF(ISERROR(MID(J607,22+FIND("rénover mon bâtiment:",J607,1),3)),"",MID(J607,22+FIND("rénover mon bâtiment:",J607,1),3))</f>
        <v/>
      </c>
      <c r="S607" s="62" t="str">
        <f>IF(ISERROR(MID(J607,21+FIND("la mobilité durable:",J607,1),3)),"",MID(J607,21+FIND("la mobilité durable:",J607,1),3))</f>
        <v/>
      </c>
      <c r="T607" s="62" t="str">
        <f>IF(ISERROR(MID(J607,21+FIND("gestion des déchets:",J607,1),3)),"",MID(J607,21+FIND("gestion des déchets:",J607,1),3))</f>
        <v/>
      </c>
      <c r="U607" s="62" t="str">
        <f>IF(ISERROR(MID(J607,17+FIND("l'écoconception:",J607,1),3)),"",MID(J607,17+FIND("l'écoconception:",J607,1),3))</f>
        <v/>
      </c>
      <c r="V607" s="62" t="str">
        <f>IF(ISERROR(MID(J607,20+FIND("former ou recruter:",J607,1),3)),"",MID(J607,20+FIND("former ou recruter:",J607,1),3))</f>
        <v/>
      </c>
      <c r="W607" s="63"/>
      <c r="X607" s="75"/>
      <c r="Y607" s="75"/>
      <c r="Z607" s="75" t="s">
        <v>3577</v>
      </c>
      <c r="AA607" s="75"/>
      <c r="AB607" s="75"/>
      <c r="AC607" s="77">
        <v>45306</v>
      </c>
      <c r="AD607" s="72" t="s">
        <v>1001</v>
      </c>
      <c r="AE607" s="90" t="s">
        <v>73</v>
      </c>
      <c r="AF607" s="88" t="str">
        <f>IF(ISNA(VLOOKUP(E607,Tableau13[[SIRET]:[Statut de la mise en relation]],6,FALSE)),"",VLOOKUP(E607,Tableau13[[SIRET]:[Statut de la mise en relation]],6,FALSE))</f>
        <v/>
      </c>
      <c r="AG607" s="88"/>
      <c r="AH607" s="40"/>
      <c r="AI607" s="40"/>
      <c r="AJ607" s="40"/>
      <c r="AK607" s="76"/>
      <c r="AL607" s="76"/>
      <c r="AM607" s="40"/>
    </row>
    <row r="608" spans="1:39" ht="16.5" customHeight="1">
      <c r="A608" s="79">
        <v>45301</v>
      </c>
      <c r="B608" s="78" t="s">
        <v>3602</v>
      </c>
      <c r="C608" s="78" t="s">
        <v>3603</v>
      </c>
      <c r="D608" s="78" t="s">
        <v>1459</v>
      </c>
      <c r="E608" s="80">
        <v>78967391000020</v>
      </c>
      <c r="F608" s="40" t="s">
        <v>3604</v>
      </c>
      <c r="G608" s="81" t="s">
        <v>3605</v>
      </c>
      <c r="H608" s="82">
        <v>33612024914</v>
      </c>
      <c r="I608" s="78" t="s">
        <v>1185</v>
      </c>
      <c r="J608" s="78" t="s">
        <v>3606</v>
      </c>
      <c r="K608" s="33" t="s">
        <v>977</v>
      </c>
      <c r="L608" s="33"/>
      <c r="M608" s="75" t="s">
        <v>701</v>
      </c>
      <c r="N608" s="42" t="str">
        <f>MID(J608,12,8)</f>
        <v xml:space="preserve">precise </v>
      </c>
      <c r="O608" s="62" t="str">
        <f>IF(ISERROR(MID(J608,24+FIND("impact environnemental:",J608,1),3)),"",MID(J608,24+FIND("impact environnemental:",J608,1),3))</f>
        <v>non</v>
      </c>
      <c r="P608" s="62" t="str">
        <f>IF(ISERROR(MID(J608,25+FIND("performance énergétique:",J608,1),3)),"",MID(J608,25+FIND("performance énergétique:",J608,1),3))</f>
        <v>non</v>
      </c>
      <c r="Q608" s="62" t="str">
        <f>IF(ISERROR(MID(J608,20+FIND("consommation d'eau:",J608,1),3)),"",MID(J608,20+FIND("consommation d'eau:",J608,1),3))</f>
        <v>non</v>
      </c>
      <c r="R608" s="62" t="str">
        <f>IF(ISERROR(MID(J608,22+FIND("rénover mon bâtiment:",J608,1),3)),"",MID(J608,22+FIND("rénover mon bâtiment:",J608,1),3))</f>
        <v>non</v>
      </c>
      <c r="S608" s="62" t="str">
        <f>IF(ISERROR(MID(J608,21+FIND("la mobilité durable:",J608,1),3)),"",MID(J608,21+FIND("la mobilité durable:",J608,1),3))</f>
        <v>non</v>
      </c>
      <c r="T608" s="62" t="str">
        <f>IF(ISERROR(MID(J608,21+FIND("gestion des déchets:",J608,1),3)),"",MID(J608,21+FIND("gestion des déchets:",J608,1),3))</f>
        <v>non</v>
      </c>
      <c r="U608" s="62" t="str">
        <f>IF(ISERROR(MID(J608,17+FIND("l'écoconception:",J608,1),3)),"",MID(J608,17+FIND("l'écoconception:",J608,1),3))</f>
        <v>oui</v>
      </c>
      <c r="V608" s="62" t="str">
        <f>IF(ISERROR(MID(J608,20+FIND("former ou recruter:",J608,1),3)),"",MID(J608,20+FIND("former ou recruter:",J608,1),3))</f>
        <v>non</v>
      </c>
      <c r="W608" s="63"/>
      <c r="X608" s="75"/>
      <c r="Y608" s="75"/>
      <c r="Z608" s="75" t="s">
        <v>1491</v>
      </c>
      <c r="AA608" s="75"/>
      <c r="AB608" s="75"/>
      <c r="AC608" s="77">
        <v>45306</v>
      </c>
      <c r="AD608" s="72" t="s">
        <v>1001</v>
      </c>
      <c r="AE608" s="90" t="s">
        <v>73</v>
      </c>
      <c r="AF608" s="88" t="str">
        <f>IF(ISNA(VLOOKUP(E608,Tableau13[[SIRET]:[Statut de la mise en relation]],6,FALSE)),"",VLOOKUP(E608,Tableau13[[SIRET]:[Statut de la mise en relation]],6,FALSE))</f>
        <v>Aide proposée</v>
      </c>
      <c r="AG608" s="88"/>
      <c r="AH608" s="40"/>
      <c r="AI608" s="40"/>
      <c r="AJ608" s="40"/>
      <c r="AK608" s="76"/>
      <c r="AL608" s="76"/>
      <c r="AM608" s="40"/>
    </row>
    <row r="609" spans="1:39" ht="16.5" customHeight="1">
      <c r="A609" s="79">
        <v>45301</v>
      </c>
      <c r="B609" s="78" t="s">
        <v>3607</v>
      </c>
      <c r="C609" s="78" t="s">
        <v>3608</v>
      </c>
      <c r="D609" s="78" t="s">
        <v>3609</v>
      </c>
      <c r="E609" s="80"/>
      <c r="F609" s="40" t="str">
        <f>MID(J609,12+FIND("nomination",J609,1),FIND("/",J609,FIND("nomination",J609,1))-12-FIND("nomination",J609,1))</f>
        <v xml:space="preserve"> </v>
      </c>
      <c r="G609" s="84" t="s">
        <v>3610</v>
      </c>
      <c r="H609" s="82">
        <v>387543234</v>
      </c>
      <c r="I609" s="78" t="s">
        <v>1964</v>
      </c>
      <c r="J609" s="78" t="s">
        <v>3611</v>
      </c>
      <c r="K609" s="33" t="s">
        <v>55</v>
      </c>
      <c r="L609" s="33"/>
      <c r="M609" s="75"/>
      <c r="N609" s="42" t="str">
        <f>MID(J609,12,8)</f>
        <v xml:space="preserve">precise </v>
      </c>
      <c r="O609" s="62" t="str">
        <f>IF(ISERROR(MID(J609,24+FIND("impact environnemental:",J609,1),3)),"",MID(J609,24+FIND("impact environnemental:",J609,1),3))</f>
        <v>non</v>
      </c>
      <c r="P609" s="62" t="str">
        <f>IF(ISERROR(MID(J609,25+FIND("performance énergétique:",J609,1),3)),"",MID(J609,25+FIND("performance énergétique:",J609,1),3))</f>
        <v>non</v>
      </c>
      <c r="Q609" s="62" t="str">
        <f>IF(ISERROR(MID(J609,20+FIND("consommation d'eau:",J609,1),3)),"",MID(J609,20+FIND("consommation d'eau:",J609,1),3))</f>
        <v>non</v>
      </c>
      <c r="R609" s="62" t="str">
        <f>IF(ISERROR(MID(J609,22+FIND("rénover mon bâtiment:",J609,1),3)),"",MID(J609,22+FIND("rénover mon bâtiment:",J609,1),3))</f>
        <v>non</v>
      </c>
      <c r="S609" s="62" t="str">
        <f>IF(ISERROR(MID(J609,21+FIND("la mobilité durable:",J609,1),3)),"",MID(J609,21+FIND("la mobilité durable:",J609,1),3))</f>
        <v>non</v>
      </c>
      <c r="T609" s="62" t="str">
        <f>IF(ISERROR(MID(J609,21+FIND("gestion des déchets:",J609,1),3)),"",MID(J609,21+FIND("gestion des déchets:",J609,1),3))</f>
        <v>non</v>
      </c>
      <c r="U609" s="62" t="str">
        <f>IF(ISERROR(MID(J609,17+FIND("l'écoconception:",J609,1),3)),"",MID(J609,17+FIND("l'écoconception:",J609,1),3))</f>
        <v>oui</v>
      </c>
      <c r="V609" s="62" t="str">
        <f>IF(ISERROR(MID(J609,20+FIND("former ou recruter:",J609,1),3)),"",MID(J609,20+FIND("former ou recruter:",J609,1),3))</f>
        <v>non</v>
      </c>
      <c r="W609" s="93"/>
      <c r="X609" s="75"/>
      <c r="Y609" s="75"/>
      <c r="Z609" s="75"/>
      <c r="AA609" s="75"/>
      <c r="AB609" s="75"/>
      <c r="AC609" s="40"/>
      <c r="AD609" s="85" t="s">
        <v>1368</v>
      </c>
      <c r="AE609" s="88" t="s">
        <v>673</v>
      </c>
      <c r="AF609" s="88" t="str">
        <f>IF(ISNA(VLOOKUP(E609,Tableau13[[SIRET]:[Statut de la mise en relation]],6,FALSE)),"",VLOOKUP(E609,Tableau13[[SIRET]:[Statut de la mise en relation]],6,FALSE))</f>
        <v/>
      </c>
      <c r="AG609" s="90"/>
      <c r="AH609" s="40"/>
      <c r="AI609" s="40"/>
      <c r="AJ609" s="40"/>
      <c r="AK609" s="76"/>
      <c r="AL609" s="76"/>
      <c r="AM609" s="40"/>
    </row>
    <row r="610" spans="1:39" ht="16.5" customHeight="1">
      <c r="A610" s="79">
        <v>45301</v>
      </c>
      <c r="B610" s="78" t="s">
        <v>3612</v>
      </c>
      <c r="C610" s="78" t="s">
        <v>3613</v>
      </c>
      <c r="D610" s="78" t="s">
        <v>3614</v>
      </c>
      <c r="E610" s="80" t="s">
        <v>3615</v>
      </c>
      <c r="F610" s="40"/>
      <c r="G610" s="81" t="s">
        <v>3616</v>
      </c>
      <c r="H610" s="82">
        <v>664885492</v>
      </c>
      <c r="I610" s="78" t="s">
        <v>932</v>
      </c>
      <c r="J610" s="78"/>
      <c r="K610" s="33" t="s">
        <v>114</v>
      </c>
      <c r="L610" s="33"/>
      <c r="M610" s="75" t="s">
        <v>1234</v>
      </c>
      <c r="N610" s="42" t="str">
        <f>MID(J610,12,8)</f>
        <v/>
      </c>
      <c r="O610" s="62" t="str">
        <f>IF(ISERROR(MID(J610,24+FIND("impact environnemental:",J610,1),3)),"",MID(J610,24+FIND("impact environnemental:",J610,1),3))</f>
        <v/>
      </c>
      <c r="P610" s="62" t="str">
        <f>IF(ISERROR(MID(J610,25+FIND("performance énergétique:",J610,1),3)),"",MID(J610,25+FIND("performance énergétique:",J610,1),3))</f>
        <v/>
      </c>
      <c r="Q610" s="62" t="str">
        <f>IF(ISERROR(MID(J610,20+FIND("consommation d'eau:",J610,1),3)),"",MID(J610,20+FIND("consommation d'eau:",J610,1),3))</f>
        <v/>
      </c>
      <c r="R610" s="62" t="str">
        <f>IF(ISERROR(MID(J610,22+FIND("rénover mon bâtiment:",J610,1),3)),"",MID(J610,22+FIND("rénover mon bâtiment:",J610,1),3))</f>
        <v/>
      </c>
      <c r="S610" s="62" t="str">
        <f>IF(ISERROR(MID(J610,21+FIND("la mobilité durable:",J610,1),3)),"",MID(J610,21+FIND("la mobilité durable:",J610,1),3))</f>
        <v/>
      </c>
      <c r="T610" s="62" t="str">
        <f>IF(ISERROR(MID(J610,21+FIND("gestion des déchets:",J610,1),3)),"",MID(J610,21+FIND("gestion des déchets:",J610,1),3))</f>
        <v/>
      </c>
      <c r="U610" s="62" t="str">
        <f>IF(ISERROR(MID(J610,17+FIND("l'écoconception:",J610,1),3)),"",MID(J610,17+FIND("l'écoconception:",J610,1),3))</f>
        <v/>
      </c>
      <c r="V610" s="62" t="str">
        <f>IF(ISERROR(MID(J610,20+FIND("former ou recruter:",J610,1),3)),"",MID(J610,20+FIND("former ou recruter:",J610,1),3))</f>
        <v/>
      </c>
      <c r="W610" s="93"/>
      <c r="X610" s="75"/>
      <c r="Y610" s="75"/>
      <c r="Z610" s="75"/>
      <c r="AA610" s="75"/>
      <c r="AB610" s="75"/>
      <c r="AC610" s="40"/>
      <c r="AD610" s="40"/>
      <c r="AE610" s="90" t="s">
        <v>203</v>
      </c>
      <c r="AF610" s="88" t="str">
        <f>IF(ISNA(VLOOKUP(E610,Tableau13[[SIRET]:[Statut de la mise en relation]],6,FALSE)),"",VLOOKUP(E610,Tableau13[[SIRET]:[Statut de la mise en relation]],6,FALSE))</f>
        <v/>
      </c>
      <c r="AG610" s="90"/>
      <c r="AH610" s="40"/>
      <c r="AI610" s="40"/>
      <c r="AJ610" s="40"/>
      <c r="AK610" s="76"/>
      <c r="AL610" s="76"/>
      <c r="AM610" s="40"/>
    </row>
    <row r="611" spans="1:39" ht="16.5" customHeight="1">
      <c r="A611" s="79">
        <v>45302</v>
      </c>
      <c r="B611" s="78" t="s">
        <v>3617</v>
      </c>
      <c r="C611" s="78" t="s">
        <v>3618</v>
      </c>
      <c r="D611" s="78" t="s">
        <v>3619</v>
      </c>
      <c r="E611" s="80">
        <v>95098100100015</v>
      </c>
      <c r="F611" s="40" t="s">
        <v>3620</v>
      </c>
      <c r="G611" s="81" t="s">
        <v>3621</v>
      </c>
      <c r="H611" s="82">
        <v>650730968</v>
      </c>
      <c r="I611" s="78" t="s">
        <v>450</v>
      </c>
      <c r="J611" s="78" t="s">
        <v>3622</v>
      </c>
      <c r="K611" s="33" t="s">
        <v>433</v>
      </c>
      <c r="L611" s="33"/>
      <c r="M611" s="75" t="s">
        <v>701</v>
      </c>
      <c r="N611" s="42" t="str">
        <f>MID(J611,12,8)</f>
        <v xml:space="preserve">unknown </v>
      </c>
      <c r="O611" s="62" t="str">
        <f>IF(ISERROR(MID(J611,24+FIND("impact environnemental:",J611,1),3)),"",MID(J611,24+FIND("impact environnemental:",J611,1),3))</f>
        <v>oui</v>
      </c>
      <c r="P611" s="62" t="str">
        <f>IF(ISERROR(MID(J611,25+FIND("performance énergétique:",J611,1),3)),"",MID(J611,25+FIND("performance énergétique:",J611,1),3))</f>
        <v>oui</v>
      </c>
      <c r="Q611" s="62" t="str">
        <f>IF(ISERROR(MID(J611,20+FIND("consommation d'eau:",J611,1),3)),"",MID(J611,20+FIND("consommation d'eau:",J611,1),3))</f>
        <v>non</v>
      </c>
      <c r="R611" s="62" t="str">
        <f>IF(ISERROR(MID(J611,22+FIND("rénover mon bâtiment:",J611,1),3)),"",MID(J611,22+FIND("rénover mon bâtiment:",J611,1),3))</f>
        <v/>
      </c>
      <c r="S611" s="62" t="str">
        <f>IF(ISERROR(MID(J611,21+FIND("la mobilité durable:",J611,1),3)),"",MID(J611,21+FIND("la mobilité durable:",J611,1),3))</f>
        <v/>
      </c>
      <c r="T611" s="62" t="str">
        <f>IF(ISERROR(MID(J611,21+FIND("gestion des déchets:",J611,1),3)),"",MID(J611,21+FIND("gestion des déchets:",J611,1),3))</f>
        <v>non</v>
      </c>
      <c r="U611" s="62" t="str">
        <f>IF(ISERROR(MID(J611,17+FIND("l'écoconception:",J611,1),3)),"",MID(J611,17+FIND("l'écoconception:",J611,1),3))</f>
        <v>oui</v>
      </c>
      <c r="V611" s="62" t="str">
        <f>IF(ISERROR(MID(J611,20+FIND("former ou recruter:",J611,1),3)),"",MID(J611,20+FIND("former ou recruter:",J611,1),3))</f>
        <v/>
      </c>
      <c r="W611" s="63"/>
      <c r="X611" s="75"/>
      <c r="Y611" s="75"/>
      <c r="Z611" s="75" t="s">
        <v>1491</v>
      </c>
      <c r="AA611" s="75"/>
      <c r="AB611" s="75"/>
      <c r="AC611" s="77">
        <v>45306</v>
      </c>
      <c r="AD611" s="72" t="s">
        <v>1001</v>
      </c>
      <c r="AE611" s="90" t="s">
        <v>73</v>
      </c>
      <c r="AF611" s="88" t="str">
        <f>IF(ISNA(VLOOKUP(E611,Tableau13[[SIRET]:[Statut de la mise en relation]],6,FALSE)),"",VLOOKUP(E611,Tableau13[[SIRET]:[Statut de la mise en relation]],6,FALSE))</f>
        <v>Aide proposée</v>
      </c>
      <c r="AG611" s="88"/>
      <c r="AH611" s="40"/>
      <c r="AI611" s="40"/>
      <c r="AJ611" s="40"/>
      <c r="AK611" s="76"/>
      <c r="AL611" s="76"/>
      <c r="AM611" s="40"/>
    </row>
    <row r="612" spans="1:39" ht="16.5" customHeight="1">
      <c r="A612" s="79">
        <v>45302</v>
      </c>
      <c r="B612" s="78" t="s">
        <v>3623</v>
      </c>
      <c r="C612" s="78" t="s">
        <v>3624</v>
      </c>
      <c r="D612" s="78" t="s">
        <v>2386</v>
      </c>
      <c r="E612" s="80">
        <v>53181331900021</v>
      </c>
      <c r="F612" s="40" t="str">
        <f>MID(J612,12+FIND("nomination",J612,1),FIND("/",J612,FIND("nomination",J612,1))-12-FIND("nomination",J612,1))</f>
        <v xml:space="preserve">CABINET D'EXPERTISES IMMOBILERES DE PARIS </v>
      </c>
      <c r="G612" s="81" t="s">
        <v>849</v>
      </c>
      <c r="H612" s="82">
        <v>683486215</v>
      </c>
      <c r="I612" s="78" t="s">
        <v>552</v>
      </c>
      <c r="J612" s="78" t="s">
        <v>3625</v>
      </c>
      <c r="K612" s="33" t="s">
        <v>433</v>
      </c>
      <c r="L612" s="33"/>
      <c r="M612" s="75" t="s">
        <v>701</v>
      </c>
      <c r="N612" s="42" t="str">
        <f>MID(J612,12,8)</f>
        <v xml:space="preserve">unknown </v>
      </c>
      <c r="O612" s="62" t="str">
        <f>IF(ISERROR(MID(J612,24+FIND("impact environnemental:",J612,1),3)),"",MID(J612,24+FIND("impact environnemental:",J612,1),3))</f>
        <v>oui</v>
      </c>
      <c r="P612" s="62" t="str">
        <f>IF(ISERROR(MID(J612,25+FIND("performance énergétique:",J612,1),3)),"",MID(J612,25+FIND("performance énergétique:",J612,1),3))</f>
        <v>oui</v>
      </c>
      <c r="Q612" s="62" t="str">
        <f>IF(ISERROR(MID(J612,20+FIND("consommation d'eau:",J612,1),3)),"",MID(J612,20+FIND("consommation d'eau:",J612,1),3))</f>
        <v>oui</v>
      </c>
      <c r="R612" s="62" t="str">
        <f>IF(ISERROR(MID(J612,22+FIND("rénover mon bâtiment:",J612,1),3)),"",MID(J612,22+FIND("rénover mon bâtiment:",J612,1),3))</f>
        <v/>
      </c>
      <c r="S612" s="62" t="str">
        <f>IF(ISERROR(MID(J612,21+FIND("la mobilité durable:",J612,1),3)),"",MID(J612,21+FIND("la mobilité durable:",J612,1),3))</f>
        <v/>
      </c>
      <c r="T612" s="62" t="str">
        <f>IF(ISERROR(MID(J612,21+FIND("gestion des déchets:",J612,1),3)),"",MID(J612,21+FIND("gestion des déchets:",J612,1),3))</f>
        <v>non</v>
      </c>
      <c r="U612" s="62" t="str">
        <f>IF(ISERROR(MID(J612,17+FIND("l'écoconception:",J612,1),3)),"",MID(J612,17+FIND("l'écoconception:",J612,1),3))</f>
        <v>oui</v>
      </c>
      <c r="V612" s="62" t="str">
        <f>IF(ISERROR(MID(J612,20+FIND("former ou recruter:",J612,1),3)),"",MID(J612,20+FIND("former ou recruter:",J612,1),3))</f>
        <v/>
      </c>
      <c r="W612" s="63"/>
      <c r="X612" s="75"/>
      <c r="Y612" s="75"/>
      <c r="Z612" s="75"/>
      <c r="AA612" s="75"/>
      <c r="AB612" s="75"/>
      <c r="AC612" s="77">
        <v>45306</v>
      </c>
      <c r="AD612" s="83" t="s">
        <v>2627</v>
      </c>
      <c r="AE612" s="90" t="s">
        <v>73</v>
      </c>
      <c r="AF612" s="88" t="str">
        <f>IF(ISNA(VLOOKUP(E612,Tableau13[[SIRET]:[Statut de la mise en relation]],6,FALSE)),"",VLOOKUP(E612,Tableau13[[SIRET]:[Statut de la mise en relation]],6,FALSE))</f>
        <v/>
      </c>
      <c r="AG612" s="90"/>
      <c r="AH612" s="40"/>
      <c r="AI612" s="40"/>
      <c r="AJ612" s="40"/>
      <c r="AK612" s="76"/>
      <c r="AL612" s="76"/>
      <c r="AM612" s="40"/>
    </row>
    <row r="613" spans="1:39" ht="16.5" customHeight="1">
      <c r="A613" s="79">
        <v>45302</v>
      </c>
      <c r="B613" s="78" t="s">
        <v>3626</v>
      </c>
      <c r="C613" s="78" t="s">
        <v>3627</v>
      </c>
      <c r="D613" s="78" t="s">
        <v>3628</v>
      </c>
      <c r="E613" s="80">
        <v>31788369200020</v>
      </c>
      <c r="F613" s="40" t="s">
        <v>3629</v>
      </c>
      <c r="G613" s="81" t="s">
        <v>3630</v>
      </c>
      <c r="H613" s="82">
        <v>684122315</v>
      </c>
      <c r="I613" s="78" t="s">
        <v>1732</v>
      </c>
      <c r="J613" s="78" t="s">
        <v>3631</v>
      </c>
      <c r="K613" s="33" t="s">
        <v>91</v>
      </c>
      <c r="L613" s="33"/>
      <c r="M613" s="75" t="s">
        <v>701</v>
      </c>
      <c r="N613" s="42" t="str">
        <f>MID(J613,12,8)</f>
        <v xml:space="preserve">unknown </v>
      </c>
      <c r="O613" s="62" t="str">
        <f>IF(ISERROR(MID(J613,24+FIND("impact environnemental:",J613,1),3)),"",MID(J613,24+FIND("impact environnemental:",J613,1),3))</f>
        <v>oui</v>
      </c>
      <c r="P613" s="62" t="str">
        <f>IF(ISERROR(MID(J613,25+FIND("performance énergétique:",J613,1),3)),"",MID(J613,25+FIND("performance énergétique:",J613,1),3))</f>
        <v>oui</v>
      </c>
      <c r="Q613" s="62" t="str">
        <f>IF(ISERROR(MID(J613,20+FIND("consommation d'eau:",J613,1),3)),"",MID(J613,20+FIND("consommation d'eau:",J613,1),3))</f>
        <v>non</v>
      </c>
      <c r="R613" s="62" t="str">
        <f>IF(ISERROR(MID(J613,22+FIND("rénover mon bâtiment:",J613,1),3)),"",MID(J613,22+FIND("rénover mon bâtiment:",J613,1),3))</f>
        <v/>
      </c>
      <c r="S613" s="62" t="str">
        <f>IF(ISERROR(MID(J613,21+FIND("la mobilité durable:",J613,1),3)),"",MID(J613,21+FIND("la mobilité durable:",J613,1),3))</f>
        <v/>
      </c>
      <c r="T613" s="62" t="str">
        <f>IF(ISERROR(MID(J613,21+FIND("gestion des déchets:",J613,1),3)),"",MID(J613,21+FIND("gestion des déchets:",J613,1),3))</f>
        <v>oui</v>
      </c>
      <c r="U613" s="62" t="str">
        <f>IF(ISERROR(MID(J613,17+FIND("l'écoconception:",J613,1),3)),"",MID(J613,17+FIND("l'écoconception:",J613,1),3))</f>
        <v>oui</v>
      </c>
      <c r="V613" s="62" t="str">
        <f>IF(ISERROR(MID(J613,20+FIND("former ou recruter:",J613,1),3)),"",MID(J613,20+FIND("former ou recruter:",J613,1),3))</f>
        <v/>
      </c>
      <c r="W613" s="63"/>
      <c r="X613" s="75"/>
      <c r="Y613" s="75"/>
      <c r="Z613" s="75" t="s">
        <v>1491</v>
      </c>
      <c r="AA613" s="75"/>
      <c r="AB613" s="75"/>
      <c r="AC613" s="77">
        <v>45306</v>
      </c>
      <c r="AD613" s="72" t="s">
        <v>1001</v>
      </c>
      <c r="AE613" s="90" t="s">
        <v>73</v>
      </c>
      <c r="AF613" s="88" t="str">
        <f>IF(ISNA(VLOOKUP(E613,Tableau13[[SIRET]:[Statut de la mise en relation]],6,FALSE)),"",VLOOKUP(E613,Tableau13[[SIRET]:[Statut de la mise en relation]],6,FALSE))</f>
        <v>Aide proposée</v>
      </c>
      <c r="AG613" s="88"/>
      <c r="AH613" s="40"/>
      <c r="AI613" s="40"/>
      <c r="AJ613" s="40"/>
      <c r="AK613" s="76"/>
      <c r="AL613" s="76"/>
      <c r="AM613" s="40"/>
    </row>
    <row r="614" spans="1:39" ht="16.5" customHeight="1">
      <c r="A614" s="79">
        <v>45302</v>
      </c>
      <c r="B614" s="78" t="s">
        <v>3632</v>
      </c>
      <c r="C614" s="78" t="s">
        <v>3633</v>
      </c>
      <c r="D614" s="78" t="s">
        <v>3064</v>
      </c>
      <c r="E614" s="80">
        <v>44325620100023</v>
      </c>
      <c r="F614" s="40" t="s">
        <v>3634</v>
      </c>
      <c r="G614" s="81" t="s">
        <v>3635</v>
      </c>
      <c r="H614" s="82">
        <v>458172949</v>
      </c>
      <c r="I614" s="78" t="s">
        <v>761</v>
      </c>
      <c r="J614" s="78" t="s">
        <v>3636</v>
      </c>
      <c r="K614" s="33" t="s">
        <v>135</v>
      </c>
      <c r="L614" s="33"/>
      <c r="M614" s="75" t="s">
        <v>701</v>
      </c>
      <c r="N614" s="42" t="str">
        <f>MID(J614,12,8)</f>
        <v xml:space="preserve">unknown </v>
      </c>
      <c r="O614" s="62" t="str">
        <f>IF(ISERROR(MID(J614,24+FIND("impact environnemental:",J614,1),3)),"",MID(J614,24+FIND("impact environnemental:",J614,1),3))</f>
        <v>oui</v>
      </c>
      <c r="P614" s="62" t="str">
        <f>IF(ISERROR(MID(J614,25+FIND("performance énergétique:",J614,1),3)),"",MID(J614,25+FIND("performance énergétique:",J614,1),3))</f>
        <v>oui</v>
      </c>
      <c r="Q614" s="62" t="str">
        <f>IF(ISERROR(MID(J614,20+FIND("consommation d'eau:",J614,1),3)),"",MID(J614,20+FIND("consommation d'eau:",J614,1),3))</f>
        <v>non</v>
      </c>
      <c r="R614" s="62" t="str">
        <f>IF(ISERROR(MID(J614,22+FIND("rénover mon bâtiment:",J614,1),3)),"",MID(J614,22+FIND("rénover mon bâtiment:",J614,1),3))</f>
        <v/>
      </c>
      <c r="S614" s="62" t="str">
        <f>IF(ISERROR(MID(J614,21+FIND("la mobilité durable:",J614,1),3)),"",MID(J614,21+FIND("la mobilité durable:",J614,1),3))</f>
        <v/>
      </c>
      <c r="T614" s="62" t="str">
        <f>IF(ISERROR(MID(J614,21+FIND("gestion des déchets:",J614,1),3)),"",MID(J614,21+FIND("gestion des déchets:",J614,1),3))</f>
        <v>oui</v>
      </c>
      <c r="U614" s="62" t="str">
        <f>IF(ISERROR(MID(J614,17+FIND("l'écoconception:",J614,1),3)),"",MID(J614,17+FIND("l'écoconception:",J614,1),3))</f>
        <v>oui</v>
      </c>
      <c r="V614" s="62" t="str">
        <f>IF(ISERROR(MID(J614,20+FIND("former ou recruter:",J614,1),3)),"",MID(J614,20+FIND("former ou recruter:",J614,1),3))</f>
        <v/>
      </c>
      <c r="W614" s="63"/>
      <c r="X614" s="75"/>
      <c r="Y614" s="75"/>
      <c r="Z614" s="75"/>
      <c r="AA614" s="75"/>
      <c r="AB614" s="75"/>
      <c r="AC614" s="77">
        <v>45306</v>
      </c>
      <c r="AD614" s="66" t="s">
        <v>764</v>
      </c>
      <c r="AE614" s="90" t="s">
        <v>73</v>
      </c>
      <c r="AF614" s="88" t="str">
        <f>IF(ISNA(VLOOKUP(E614,Tableau13[[SIRET]:[Statut de la mise en relation]],6,FALSE)),"",VLOOKUP(E614,Tableau13[[SIRET]:[Statut de la mise en relation]],6,FALSE))</f>
        <v>Aide proposée</v>
      </c>
      <c r="AG614" s="88"/>
      <c r="AH614" s="40"/>
      <c r="AI614" s="40"/>
      <c r="AJ614" s="40"/>
      <c r="AK614" s="76"/>
      <c r="AL614" s="76"/>
      <c r="AM614" s="40"/>
    </row>
    <row r="615" spans="1:39" ht="16.5" customHeight="1">
      <c r="A615" s="79">
        <v>45302</v>
      </c>
      <c r="B615" s="78" t="s">
        <v>3637</v>
      </c>
      <c r="C615" s="78" t="s">
        <v>3638</v>
      </c>
      <c r="D615" s="78" t="s">
        <v>3639</v>
      </c>
      <c r="E615" s="80">
        <v>52115408800061</v>
      </c>
      <c r="F615" s="40" t="s">
        <v>3640</v>
      </c>
      <c r="G615" s="81" t="s">
        <v>3641</v>
      </c>
      <c r="H615" s="82">
        <v>663778397</v>
      </c>
      <c r="I615" s="78" t="s">
        <v>761</v>
      </c>
      <c r="J615" s="78"/>
      <c r="K615" s="33" t="s">
        <v>135</v>
      </c>
      <c r="L615" s="33"/>
      <c r="M615" s="75" t="s">
        <v>701</v>
      </c>
      <c r="N615" s="42" t="str">
        <f>MID(J615,12,8)</f>
        <v/>
      </c>
      <c r="O615" s="62" t="str">
        <f>IF(ISERROR(MID(J615,24+FIND("impact environnemental:",J615,1),3)),"",MID(J615,24+FIND("impact environnemental:",J615,1),3))</f>
        <v/>
      </c>
      <c r="P615" s="62" t="str">
        <f>IF(ISERROR(MID(J615,25+FIND("performance énergétique:",J615,1),3)),"",MID(J615,25+FIND("performance énergétique:",J615,1),3))</f>
        <v/>
      </c>
      <c r="Q615" s="62" t="str">
        <f>IF(ISERROR(MID(J615,20+FIND("consommation d'eau:",J615,1),3)),"",MID(J615,20+FIND("consommation d'eau:",J615,1),3))</f>
        <v/>
      </c>
      <c r="R615" s="62" t="str">
        <f>IF(ISERROR(MID(J615,22+FIND("rénover mon bâtiment:",J615,1),3)),"",MID(J615,22+FIND("rénover mon bâtiment:",J615,1),3))</f>
        <v/>
      </c>
      <c r="S615" s="62" t="str">
        <f>IF(ISERROR(MID(J615,21+FIND("la mobilité durable:",J615,1),3)),"",MID(J615,21+FIND("la mobilité durable:",J615,1),3))</f>
        <v/>
      </c>
      <c r="T615" s="62" t="str">
        <f>IF(ISERROR(MID(J615,21+FIND("gestion des déchets:",J615,1),3)),"",MID(J615,21+FIND("gestion des déchets:",J615,1),3))</f>
        <v/>
      </c>
      <c r="U615" s="62" t="str">
        <f>IF(ISERROR(MID(J615,17+FIND("l'écoconception:",J615,1),3)),"",MID(J615,17+FIND("l'écoconception:",J615,1),3))</f>
        <v/>
      </c>
      <c r="V615" s="62" t="str">
        <f>IF(ISERROR(MID(J615,20+FIND("former ou recruter:",J615,1),3)),"",MID(J615,20+FIND("former ou recruter:",J615,1),3))</f>
        <v/>
      </c>
      <c r="W615" s="63"/>
      <c r="X615" s="75"/>
      <c r="Y615" s="75"/>
      <c r="Z615" s="75"/>
      <c r="AA615" s="75"/>
      <c r="AB615" s="75"/>
      <c r="AC615" s="77">
        <v>45306</v>
      </c>
      <c r="AD615" s="66" t="s">
        <v>764</v>
      </c>
      <c r="AE615" s="90" t="s">
        <v>73</v>
      </c>
      <c r="AF615" s="88" t="str">
        <f>IF(ISNA(VLOOKUP(E615,Tableau13[[SIRET]:[Statut de la mise en relation]],6,FALSE)),"",VLOOKUP(E615,Tableau13[[SIRET]:[Statut de la mise en relation]],6,FALSE))</f>
        <v/>
      </c>
      <c r="AG615" s="88"/>
      <c r="AH615" s="40"/>
      <c r="AI615" s="40"/>
      <c r="AJ615" s="40"/>
      <c r="AK615" s="76"/>
      <c r="AL615" s="76"/>
      <c r="AM615" s="40"/>
    </row>
    <row r="616" spans="1:39" ht="16.5" customHeight="1">
      <c r="A616" s="79">
        <v>45302</v>
      </c>
      <c r="B616" s="78" t="s">
        <v>3642</v>
      </c>
      <c r="C616" s="78" t="s">
        <v>3643</v>
      </c>
      <c r="D616" s="78" t="s">
        <v>2727</v>
      </c>
      <c r="E616" s="80">
        <v>44006175200067</v>
      </c>
      <c r="F616" s="40" t="s">
        <v>3644</v>
      </c>
      <c r="G616" s="81" t="s">
        <v>3645</v>
      </c>
      <c r="H616" s="82">
        <v>603097105</v>
      </c>
      <c r="I616" s="78" t="s">
        <v>1282</v>
      </c>
      <c r="J616" s="78" t="s">
        <v>3646</v>
      </c>
      <c r="K616" s="33" t="s">
        <v>135</v>
      </c>
      <c r="L616" s="33"/>
      <c r="M616" s="75" t="s">
        <v>701</v>
      </c>
      <c r="N616" s="42" t="str">
        <f>MID(J616,12,8)</f>
        <v xml:space="preserve">precise </v>
      </c>
      <c r="O616" s="62" t="str">
        <f>IF(ISERROR(MID(J616,24+FIND("impact environnemental:",J616,1),3)),"",MID(J616,24+FIND("impact environnemental:",J616,1),3))</f>
        <v>non</v>
      </c>
      <c r="P616" s="62" t="str">
        <f>IF(ISERROR(MID(J616,25+FIND("performance énergétique:",J616,1),3)),"",MID(J616,25+FIND("performance énergétique:",J616,1),3))</f>
        <v>non</v>
      </c>
      <c r="Q616" s="62" t="str">
        <f>IF(ISERROR(MID(J616,20+FIND("consommation d'eau:",J616,1),3)),"",MID(J616,20+FIND("consommation d'eau:",J616,1),3))</f>
        <v>non</v>
      </c>
      <c r="R616" s="62" t="str">
        <f>IF(ISERROR(MID(J616,22+FIND("rénover mon bâtiment:",J616,1),3)),"",MID(J616,22+FIND("rénover mon bâtiment:",J616,1),3))</f>
        <v>oui</v>
      </c>
      <c r="S616" s="62" t="str">
        <f>IF(ISERROR(MID(J616,21+FIND("la mobilité durable:",J616,1),3)),"",MID(J616,21+FIND("la mobilité durable:",J616,1),3))</f>
        <v>non</v>
      </c>
      <c r="T616" s="62" t="str">
        <f>IF(ISERROR(MID(J616,21+FIND("gestion des déchets:",J616,1),3)),"",MID(J616,21+FIND("gestion des déchets:",J616,1),3))</f>
        <v>non</v>
      </c>
      <c r="U616" s="62" t="str">
        <f>IF(ISERROR(MID(J616,17+FIND("l'écoconception:",J616,1),3)),"",MID(J616,17+FIND("l'écoconception:",J616,1),3))</f>
        <v>non</v>
      </c>
      <c r="V616" s="62" t="str">
        <f>IF(ISERROR(MID(J616,20+FIND("former ou recruter:",J616,1),3)),"",MID(J616,20+FIND("former ou recruter:",J616,1),3))</f>
        <v>non</v>
      </c>
      <c r="W616" s="63"/>
      <c r="X616" s="75"/>
      <c r="Y616" s="75"/>
      <c r="Z616" s="75"/>
      <c r="AA616" s="75"/>
      <c r="AB616" s="75"/>
      <c r="AC616" s="77">
        <v>45306</v>
      </c>
      <c r="AD616" s="66" t="s">
        <v>764</v>
      </c>
      <c r="AE616" s="90" t="s">
        <v>73</v>
      </c>
      <c r="AF616" s="88" t="str">
        <f>IF(ISNA(VLOOKUP(E616,Tableau13[[SIRET]:[Statut de la mise en relation]],6,FALSE)),"",VLOOKUP(E616,Tableau13[[SIRET]:[Statut de la mise en relation]],6,FALSE))</f>
        <v/>
      </c>
      <c r="AG616" s="88"/>
      <c r="AH616" s="40"/>
      <c r="AI616" s="40"/>
      <c r="AJ616" s="40"/>
      <c r="AK616" s="76"/>
      <c r="AL616" s="76"/>
      <c r="AM616" s="40"/>
    </row>
    <row r="617" spans="1:39" ht="16.5" customHeight="1">
      <c r="A617" s="79">
        <v>45302</v>
      </c>
      <c r="B617" s="78" t="s">
        <v>3647</v>
      </c>
      <c r="C617" s="78" t="s">
        <v>3648</v>
      </c>
      <c r="D617" s="78" t="s">
        <v>3649</v>
      </c>
      <c r="E617" s="80">
        <v>81309953800015</v>
      </c>
      <c r="F617" s="40" t="s">
        <v>3650</v>
      </c>
      <c r="G617" s="81" t="s">
        <v>3651</v>
      </c>
      <c r="H617" s="82">
        <v>442082735</v>
      </c>
      <c r="I617" s="78" t="s">
        <v>932</v>
      </c>
      <c r="J617" s="78" t="s">
        <v>3652</v>
      </c>
      <c r="K617" s="33" t="s">
        <v>114</v>
      </c>
      <c r="L617" s="33"/>
      <c r="M617" s="75" t="s">
        <v>1234</v>
      </c>
      <c r="N617" s="42" t="str">
        <f>MID(J617,12,8)</f>
        <v xml:space="preserve">unknown </v>
      </c>
      <c r="O617" s="62" t="str">
        <f>IF(ISERROR(MID(J617,24+FIND("impact environnemental:",J617,1),3)),"",MID(J617,24+FIND("impact environnemental:",J617,1),3))</f>
        <v>oui</v>
      </c>
      <c r="P617" s="62" t="str">
        <f>IF(ISERROR(MID(J617,25+FIND("performance énergétique:",J617,1),3)),"",MID(J617,25+FIND("performance énergétique:",J617,1),3))</f>
        <v>oui</v>
      </c>
      <c r="Q617" s="62" t="str">
        <f>IF(ISERROR(MID(J617,20+FIND("consommation d'eau:",J617,1),3)),"",MID(J617,20+FIND("consommation d'eau:",J617,1),3))</f>
        <v>non</v>
      </c>
      <c r="R617" s="62" t="str">
        <f>IF(ISERROR(MID(J617,22+FIND("rénover mon bâtiment:",J617,1),3)),"",MID(J617,22+FIND("rénover mon bâtiment:",J617,1),3))</f>
        <v/>
      </c>
      <c r="S617" s="62" t="str">
        <f>IF(ISERROR(MID(J617,21+FIND("la mobilité durable:",J617,1),3)),"",MID(J617,21+FIND("la mobilité durable:",J617,1),3))</f>
        <v/>
      </c>
      <c r="T617" s="62" t="str">
        <f>IF(ISERROR(MID(J617,21+FIND("gestion des déchets:",J617,1),3)),"",MID(J617,21+FIND("gestion des déchets:",J617,1),3))</f>
        <v>oui</v>
      </c>
      <c r="U617" s="62" t="str">
        <f>IF(ISERROR(MID(J617,17+FIND("l'écoconception:",J617,1),3)),"",MID(J617,17+FIND("l'écoconception:",J617,1),3))</f>
        <v>oui</v>
      </c>
      <c r="V617" s="62" t="str">
        <f>IF(ISERROR(MID(J617,20+FIND("former ou recruter:",J617,1),3)),"",MID(J617,20+FIND("former ou recruter:",J617,1),3))</f>
        <v/>
      </c>
      <c r="W617" s="93"/>
      <c r="X617" s="75"/>
      <c r="Y617" s="75"/>
      <c r="Z617" s="75" t="s">
        <v>1491</v>
      </c>
      <c r="AA617" s="75"/>
      <c r="AB617" s="75"/>
      <c r="AC617" s="77">
        <v>45306</v>
      </c>
      <c r="AD617" s="72" t="s">
        <v>1001</v>
      </c>
      <c r="AE617" s="90" t="s">
        <v>73</v>
      </c>
      <c r="AF617" s="88" t="str">
        <f>IF(ISNA(VLOOKUP(E617,Tableau13[[SIRET]:[Statut de la mise en relation]],6,FALSE)),"",VLOOKUP(E617,Tableau13[[SIRET]:[Statut de la mise en relation]],6,FALSE))</f>
        <v>Aide proposée</v>
      </c>
      <c r="AG617" s="88"/>
      <c r="AH617" s="40"/>
      <c r="AI617" s="40"/>
      <c r="AJ617" s="40"/>
      <c r="AK617" s="76"/>
      <c r="AL617" s="76"/>
      <c r="AM617" s="40"/>
    </row>
    <row r="618" spans="1:39" ht="16.5" customHeight="1">
      <c r="A618" s="79">
        <v>45302</v>
      </c>
      <c r="B618" s="78" t="s">
        <v>3653</v>
      </c>
      <c r="C618" s="78" t="s">
        <v>1687</v>
      </c>
      <c r="D618" s="78" t="s">
        <v>3654</v>
      </c>
      <c r="E618" s="80">
        <v>83041678000013</v>
      </c>
      <c r="F618" s="40" t="s">
        <v>3655</v>
      </c>
      <c r="G618" s="81" t="s">
        <v>3656</v>
      </c>
      <c r="H618" s="82">
        <v>558550530</v>
      </c>
      <c r="I618" s="78" t="s">
        <v>932</v>
      </c>
      <c r="J618" s="78" t="s">
        <v>3657</v>
      </c>
      <c r="K618" s="33" t="s">
        <v>114</v>
      </c>
      <c r="L618" s="33"/>
      <c r="M618" s="75" t="s">
        <v>1234</v>
      </c>
      <c r="N618" s="42" t="str">
        <f>MID(J618,12,8)</f>
        <v xml:space="preserve">unknown </v>
      </c>
      <c r="O618" s="62" t="str">
        <f>IF(ISERROR(MID(J618,24+FIND("impact environnemental:",J618,1),3)),"",MID(J618,24+FIND("impact environnemental:",J618,1),3))</f>
        <v>oui</v>
      </c>
      <c r="P618" s="62" t="str">
        <f>IF(ISERROR(MID(J618,25+FIND("performance énergétique:",J618,1),3)),"",MID(J618,25+FIND("performance énergétique:",J618,1),3))</f>
        <v>oui</v>
      </c>
      <c r="Q618" s="62" t="str">
        <f>IF(ISERROR(MID(J618,20+FIND("consommation d'eau:",J618,1),3)),"",MID(J618,20+FIND("consommation d'eau:",J618,1),3))</f>
        <v>oui</v>
      </c>
      <c r="R618" s="62" t="str">
        <f>IF(ISERROR(MID(J618,22+FIND("rénover mon bâtiment:",J618,1),3)),"",MID(J618,22+FIND("rénover mon bâtiment:",J618,1),3))</f>
        <v/>
      </c>
      <c r="S618" s="62" t="str">
        <f>IF(ISERROR(MID(J618,21+FIND("la mobilité durable:",J618,1),3)),"",MID(J618,21+FIND("la mobilité durable:",J618,1),3))</f>
        <v/>
      </c>
      <c r="T618" s="62" t="str">
        <f>IF(ISERROR(MID(J618,21+FIND("gestion des déchets:",J618,1),3)),"",MID(J618,21+FIND("gestion des déchets:",J618,1),3))</f>
        <v>oui</v>
      </c>
      <c r="U618" s="62" t="str">
        <f>IF(ISERROR(MID(J618,17+FIND("l'écoconception:",J618,1),3)),"",MID(J618,17+FIND("l'écoconception:",J618,1),3))</f>
        <v>oui</v>
      </c>
      <c r="V618" s="62" t="str">
        <f>IF(ISERROR(MID(J618,20+FIND("former ou recruter:",J618,1),3)),"",MID(J618,20+FIND("former ou recruter:",J618,1),3))</f>
        <v/>
      </c>
      <c r="W618" s="93"/>
      <c r="X618" s="75"/>
      <c r="Y618" s="75"/>
      <c r="Z618" s="75" t="s">
        <v>1491</v>
      </c>
      <c r="AA618" s="75"/>
      <c r="AB618" s="75"/>
      <c r="AC618" s="77">
        <v>45306</v>
      </c>
      <c r="AD618" s="72" t="s">
        <v>1001</v>
      </c>
      <c r="AE618" s="90" t="s">
        <v>73</v>
      </c>
      <c r="AF618" s="88" t="str">
        <f>IF(ISNA(VLOOKUP(E618,Tableau13[[SIRET]:[Statut de la mise en relation]],6,FALSE)),"",VLOOKUP(E618,Tableau13[[SIRET]:[Statut de la mise en relation]],6,FALSE))</f>
        <v>Aide proposée</v>
      </c>
      <c r="AG618" s="88"/>
      <c r="AH618" s="40"/>
      <c r="AI618" s="40"/>
      <c r="AJ618" s="40"/>
      <c r="AK618" s="76"/>
      <c r="AL618" s="76"/>
      <c r="AM618" s="40"/>
    </row>
    <row r="619" spans="1:39" ht="16.5" customHeight="1">
      <c r="A619" s="79">
        <v>45303</v>
      </c>
      <c r="B619" s="78" t="s">
        <v>3658</v>
      </c>
      <c r="C619" s="78" t="s">
        <v>3659</v>
      </c>
      <c r="D619" s="78" t="s">
        <v>428</v>
      </c>
      <c r="E619" s="80">
        <v>50740676700032</v>
      </c>
      <c r="F619" s="40" t="s">
        <v>3660</v>
      </c>
      <c r="G619" s="81" t="s">
        <v>3661</v>
      </c>
      <c r="H619" s="82">
        <v>240132557</v>
      </c>
      <c r="I619" s="78" t="s">
        <v>450</v>
      </c>
      <c r="J619" s="78" t="s">
        <v>3662</v>
      </c>
      <c r="K619" s="33" t="s">
        <v>433</v>
      </c>
      <c r="L619" s="33"/>
      <c r="M619" s="75" t="s">
        <v>701</v>
      </c>
      <c r="N619" s="42" t="str">
        <f>MID(J619,12,8)</f>
        <v xml:space="preserve">unknown </v>
      </c>
      <c r="O619" s="62" t="str">
        <f>IF(ISERROR(MID(J619,24+FIND("impact environnemental:",J619,1),3)),"",MID(J619,24+FIND("impact environnemental:",J619,1),3))</f>
        <v>oui</v>
      </c>
      <c r="P619" s="62" t="str">
        <f>IF(ISERROR(MID(J619,25+FIND("performance énergétique:",J619,1),3)),"",MID(J619,25+FIND("performance énergétique:",J619,1),3))</f>
        <v>oui</v>
      </c>
      <c r="Q619" s="62" t="str">
        <f>IF(ISERROR(MID(J619,20+FIND("consommation d'eau:",J619,1),3)),"",MID(J619,20+FIND("consommation d'eau:",J619,1),3))</f>
        <v>oui</v>
      </c>
      <c r="R619" s="62" t="str">
        <f>IF(ISERROR(MID(J619,22+FIND("rénover mon bâtiment:",J619,1),3)),"",MID(J619,22+FIND("rénover mon bâtiment:",J619,1),3))</f>
        <v/>
      </c>
      <c r="S619" s="62" t="str">
        <f>IF(ISERROR(MID(J619,21+FIND("la mobilité durable:",J619,1),3)),"",MID(J619,21+FIND("la mobilité durable:",J619,1),3))</f>
        <v/>
      </c>
      <c r="T619" s="62" t="str">
        <f>IF(ISERROR(MID(J619,21+FIND("gestion des déchets:",J619,1),3)),"",MID(J619,21+FIND("gestion des déchets:",J619,1),3))</f>
        <v>oui</v>
      </c>
      <c r="U619" s="62" t="str">
        <f>IF(ISERROR(MID(J619,17+FIND("l'écoconception:",J619,1),3)),"",MID(J619,17+FIND("l'écoconception:",J619,1),3))</f>
        <v>non</v>
      </c>
      <c r="V619" s="62" t="str">
        <f>IF(ISERROR(MID(J619,20+FIND("former ou recruter:",J619,1),3)),"",MID(J619,20+FIND("former ou recruter:",J619,1),3))</f>
        <v/>
      </c>
      <c r="W619" s="63"/>
      <c r="X619" s="75"/>
      <c r="Y619" s="75"/>
      <c r="Z619" s="75" t="s">
        <v>1491</v>
      </c>
      <c r="AA619" s="75"/>
      <c r="AB619" s="75"/>
      <c r="AC619" s="77">
        <v>45306</v>
      </c>
      <c r="AD619" s="72" t="s">
        <v>1001</v>
      </c>
      <c r="AE619" s="90" t="s">
        <v>73</v>
      </c>
      <c r="AF619" s="88" t="str">
        <f>IF(ISNA(VLOOKUP(E619,Tableau13[[SIRET]:[Statut de la mise en relation]],6,FALSE)),"",VLOOKUP(E619,Tableau13[[SIRET]:[Statut de la mise en relation]],6,FALSE))</f>
        <v>Aide proposée</v>
      </c>
      <c r="AG619" s="88"/>
      <c r="AH619" s="40"/>
      <c r="AI619" s="40"/>
      <c r="AJ619" s="40"/>
      <c r="AK619" s="76"/>
      <c r="AL619" s="76"/>
      <c r="AM619" s="40"/>
    </row>
    <row r="620" spans="1:39" ht="16.5" customHeight="1">
      <c r="A620" s="79">
        <v>45303</v>
      </c>
      <c r="B620" s="78" t="s">
        <v>3663</v>
      </c>
      <c r="C620" s="78" t="s">
        <v>3664</v>
      </c>
      <c r="D620" s="78" t="s">
        <v>3665</v>
      </c>
      <c r="E620" s="80">
        <v>82468220700025</v>
      </c>
      <c r="F620" s="40" t="s">
        <v>3666</v>
      </c>
      <c r="G620" s="81" t="s">
        <v>3667</v>
      </c>
      <c r="H620" s="82">
        <v>623382073</v>
      </c>
      <c r="I620" s="78" t="s">
        <v>450</v>
      </c>
      <c r="J620" s="78" t="s">
        <v>3668</v>
      </c>
      <c r="K620" s="33" t="s">
        <v>433</v>
      </c>
      <c r="L620" s="33"/>
      <c r="M620" s="75" t="s">
        <v>701</v>
      </c>
      <c r="N620" s="42" t="str">
        <f>MID(J620,12,8)</f>
        <v xml:space="preserve">unknown </v>
      </c>
      <c r="O620" s="62" t="str">
        <f>IF(ISERROR(MID(J620,24+FIND("impact environnemental:",J620,1),3)),"",MID(J620,24+FIND("impact environnemental:",J620,1),3))</f>
        <v>oui</v>
      </c>
      <c r="P620" s="62" t="str">
        <f>IF(ISERROR(MID(J620,25+FIND("performance énergétique:",J620,1),3)),"",MID(J620,25+FIND("performance énergétique:",J620,1),3))</f>
        <v>oui</v>
      </c>
      <c r="Q620" s="62" t="str">
        <f>IF(ISERROR(MID(J620,20+FIND("consommation d'eau:",J620,1),3)),"",MID(J620,20+FIND("consommation d'eau:",J620,1),3))</f>
        <v>oui</v>
      </c>
      <c r="R620" s="62" t="str">
        <f>IF(ISERROR(MID(J620,22+FIND("rénover mon bâtiment:",J620,1),3)),"",MID(J620,22+FIND("rénover mon bâtiment:",J620,1),3))</f>
        <v/>
      </c>
      <c r="S620" s="62" t="str">
        <f>IF(ISERROR(MID(J620,21+FIND("la mobilité durable:",J620,1),3)),"",MID(J620,21+FIND("la mobilité durable:",J620,1),3))</f>
        <v/>
      </c>
      <c r="T620" s="62" t="str">
        <f>IF(ISERROR(MID(J620,21+FIND("gestion des déchets:",J620,1),3)),"",MID(J620,21+FIND("gestion des déchets:",J620,1),3))</f>
        <v>oui</v>
      </c>
      <c r="U620" s="62" t="str">
        <f>IF(ISERROR(MID(J620,17+FIND("l'écoconception:",J620,1),3)),"",MID(J620,17+FIND("l'écoconception:",J620,1),3))</f>
        <v>oui</v>
      </c>
      <c r="V620" s="62" t="str">
        <f>IF(ISERROR(MID(J620,20+FIND("former ou recruter:",J620,1),3)),"",MID(J620,20+FIND("former ou recruter:",J620,1),3))</f>
        <v/>
      </c>
      <c r="W620" s="63"/>
      <c r="X620" s="75"/>
      <c r="Y620" s="75"/>
      <c r="Z620" s="75" t="s">
        <v>1491</v>
      </c>
      <c r="AA620" s="75"/>
      <c r="AB620" s="75"/>
      <c r="AC620" s="77">
        <v>45306</v>
      </c>
      <c r="AD620" s="72" t="s">
        <v>1001</v>
      </c>
      <c r="AE620" s="90" t="s">
        <v>73</v>
      </c>
      <c r="AF620" s="88" t="str">
        <f>IF(ISNA(VLOOKUP(E620,Tableau13[[SIRET]:[Statut de la mise en relation]],6,FALSE)),"",VLOOKUP(E620,Tableau13[[SIRET]:[Statut de la mise en relation]],6,FALSE))</f>
        <v>Pris en charge</v>
      </c>
      <c r="AG620" s="88"/>
      <c r="AH620" s="40"/>
      <c r="AI620" s="40"/>
      <c r="AJ620" s="40"/>
      <c r="AK620" s="76"/>
      <c r="AL620" s="76"/>
      <c r="AM620" s="40"/>
    </row>
    <row r="621" spans="1:39" ht="16.5" customHeight="1">
      <c r="A621" s="79">
        <v>45303</v>
      </c>
      <c r="B621" s="78" t="s">
        <v>3669</v>
      </c>
      <c r="C621" s="78" t="s">
        <v>3670</v>
      </c>
      <c r="D621" s="78" t="s">
        <v>979</v>
      </c>
      <c r="E621" s="80">
        <v>42867671200030</v>
      </c>
      <c r="F621" s="40" t="str">
        <f>MID(J621,12+FIND("nomination",J621,1),FIND("/",J621,FIND("nomination",J621,1))-12-FIND("nomination",J621,1))</f>
        <v xml:space="preserve">ALAIN FOULON </v>
      </c>
      <c r="G621" s="81" t="s">
        <v>3671</v>
      </c>
      <c r="H621" s="82">
        <v>33633536366</v>
      </c>
      <c r="I621" s="78" t="s">
        <v>552</v>
      </c>
      <c r="J621" s="78" t="s">
        <v>3672</v>
      </c>
      <c r="K621" s="33" t="s">
        <v>433</v>
      </c>
      <c r="L621" s="33"/>
      <c r="M621" s="75" t="s">
        <v>701</v>
      </c>
      <c r="N621" s="42" t="str">
        <f>MID(J621,12,8)</f>
        <v xml:space="preserve">unknown </v>
      </c>
      <c r="O621" s="62" t="str">
        <f>IF(ISERROR(MID(J621,24+FIND("impact environnemental:",J621,1),3)),"",MID(J621,24+FIND("impact environnemental:",J621,1),3))</f>
        <v>oui</v>
      </c>
      <c r="P621" s="62" t="str">
        <f>IF(ISERROR(MID(J621,25+FIND("performance énergétique:",J621,1),3)),"",MID(J621,25+FIND("performance énergétique:",J621,1),3))</f>
        <v>oui</v>
      </c>
      <c r="Q621" s="62" t="str">
        <f>IF(ISERROR(MID(J621,20+FIND("consommation d'eau:",J621,1),3)),"",MID(J621,20+FIND("consommation d'eau:",J621,1),3))</f>
        <v>oui</v>
      </c>
      <c r="R621" s="62" t="str">
        <f>IF(ISERROR(MID(J621,22+FIND("rénover mon bâtiment:",J621,1),3)),"",MID(J621,22+FIND("rénover mon bâtiment:",J621,1),3))</f>
        <v/>
      </c>
      <c r="S621" s="62" t="str">
        <f>IF(ISERROR(MID(J621,21+FIND("la mobilité durable:",J621,1),3)),"",MID(J621,21+FIND("la mobilité durable:",J621,1),3))</f>
        <v/>
      </c>
      <c r="T621" s="62" t="str">
        <f>IF(ISERROR(MID(J621,21+FIND("gestion des déchets:",J621,1),3)),"",MID(J621,21+FIND("gestion des déchets:",J621,1),3))</f>
        <v>oui</v>
      </c>
      <c r="U621" s="62" t="str">
        <f>IF(ISERROR(MID(J621,17+FIND("l'écoconception:",J621,1),3)),"",MID(J621,17+FIND("l'écoconception:",J621,1),3))</f>
        <v>non</v>
      </c>
      <c r="V621" s="62" t="str">
        <f>IF(ISERROR(MID(J621,20+FIND("former ou recruter:",J621,1),3)),"",MID(J621,20+FIND("former ou recruter:",J621,1),3))</f>
        <v/>
      </c>
      <c r="W621" s="63"/>
      <c r="X621" s="75"/>
      <c r="Y621" s="75"/>
      <c r="Z621" s="75"/>
      <c r="AA621" s="75"/>
      <c r="AB621" s="75"/>
      <c r="AC621" s="77">
        <v>45306</v>
      </c>
      <c r="AD621" s="83" t="s">
        <v>2627</v>
      </c>
      <c r="AE621" s="90" t="s">
        <v>73</v>
      </c>
      <c r="AF621" s="88" t="str">
        <f>IF(ISNA(VLOOKUP(E621,Tableau13[[SIRET]:[Statut de la mise en relation]],6,FALSE)),"",VLOOKUP(E621,Tableau13[[SIRET]:[Statut de la mise en relation]],6,FALSE))</f>
        <v/>
      </c>
      <c r="AG621" s="90"/>
      <c r="AH621" s="40"/>
      <c r="AI621" s="40"/>
      <c r="AJ621" s="40"/>
      <c r="AK621" s="76"/>
      <c r="AL621" s="76"/>
      <c r="AM621" s="40"/>
    </row>
    <row r="622" spans="1:39" ht="16.5" customHeight="1">
      <c r="A622" s="79">
        <v>45303</v>
      </c>
      <c r="B622" s="78" t="s">
        <v>3673</v>
      </c>
      <c r="C622" s="78" t="s">
        <v>3674</v>
      </c>
      <c r="D622" s="78" t="s">
        <v>1356</v>
      </c>
      <c r="E622" s="80">
        <v>90932259600018</v>
      </c>
      <c r="F622" s="40" t="s">
        <v>3675</v>
      </c>
      <c r="G622" s="81" t="s">
        <v>3676</v>
      </c>
      <c r="H622" s="82">
        <v>674423458</v>
      </c>
      <c r="I622" s="78" t="s">
        <v>431</v>
      </c>
      <c r="J622" s="78" t="s">
        <v>3677</v>
      </c>
      <c r="K622" s="33" t="s">
        <v>433</v>
      </c>
      <c r="L622" s="33"/>
      <c r="M622" s="75" t="s">
        <v>701</v>
      </c>
      <c r="N622" s="42" t="str">
        <f>MID(J622,12,8)</f>
        <v xml:space="preserve">precise </v>
      </c>
      <c r="O622" s="62" t="str">
        <f>IF(ISERROR(MID(J622,24+FIND("impact environnemental:",J622,1),3)),"",MID(J622,24+FIND("impact environnemental:",J622,1),3))</f>
        <v>non</v>
      </c>
      <c r="P622" s="62" t="str">
        <f>IF(ISERROR(MID(J622,25+FIND("performance énergétique:",J622,1),3)),"",MID(J622,25+FIND("performance énergétique:",J622,1),3))</f>
        <v>non</v>
      </c>
      <c r="Q622" s="62" t="str">
        <f>IF(ISERROR(MID(J622,20+FIND("consommation d'eau:",J622,1),3)),"",MID(J622,20+FIND("consommation d'eau:",J622,1),3))</f>
        <v>non</v>
      </c>
      <c r="R622" s="62" t="str">
        <f>IF(ISERROR(MID(J622,22+FIND("rénover mon bâtiment:",J622,1),3)),"",MID(J622,22+FIND("rénover mon bâtiment:",J622,1),3))</f>
        <v>oui</v>
      </c>
      <c r="S622" s="62" t="str">
        <f>IF(ISERROR(MID(J622,21+FIND("la mobilité durable:",J622,1),3)),"",MID(J622,21+FIND("la mobilité durable:",J622,1),3))</f>
        <v>non</v>
      </c>
      <c r="T622" s="62" t="str">
        <f>IF(ISERROR(MID(J622,21+FIND("gestion des déchets:",J622,1),3)),"",MID(J622,21+FIND("gestion des déchets:",J622,1),3))</f>
        <v>non</v>
      </c>
      <c r="U622" s="62" t="str">
        <f>IF(ISERROR(MID(J622,17+FIND("l'écoconception:",J622,1),3)),"",MID(J622,17+FIND("l'écoconception:",J622,1),3))</f>
        <v>non</v>
      </c>
      <c r="V622" s="62" t="str">
        <f>IF(ISERROR(MID(J622,20+FIND("former ou recruter:",J622,1),3)),"",MID(J622,20+FIND("former ou recruter:",J622,1),3))</f>
        <v>non</v>
      </c>
      <c r="W622" s="63"/>
      <c r="X622" s="75"/>
      <c r="Y622" s="75"/>
      <c r="Z622" s="75" t="s">
        <v>3577</v>
      </c>
      <c r="AA622" s="75"/>
      <c r="AB622" s="75"/>
      <c r="AC622" s="77">
        <v>45306</v>
      </c>
      <c r="AD622" s="72" t="s">
        <v>3678</v>
      </c>
      <c r="AE622" s="90" t="s">
        <v>73</v>
      </c>
      <c r="AF622" s="88" t="str">
        <f>IF(ISNA(VLOOKUP(E622,Tableau13[[SIRET]:[Statut de la mise en relation]],6,FALSE)),"",VLOOKUP(E622,Tableau13[[SIRET]:[Statut de la mise en relation]],6,FALSE))</f>
        <v>Aide proposée</v>
      </c>
      <c r="AG622" s="88"/>
      <c r="AH622" s="40"/>
      <c r="AI622" s="40"/>
      <c r="AJ622" s="40"/>
      <c r="AK622" s="76"/>
      <c r="AL622" s="76"/>
      <c r="AM622" s="40"/>
    </row>
    <row r="623" spans="1:39" ht="16.5" customHeight="1">
      <c r="A623" s="79">
        <v>45304</v>
      </c>
      <c r="B623" s="78" t="s">
        <v>3679</v>
      </c>
      <c r="C623" s="78" t="s">
        <v>3680</v>
      </c>
      <c r="D623" s="78" t="s">
        <v>3681</v>
      </c>
      <c r="E623" s="80">
        <v>43395601800017</v>
      </c>
      <c r="F623" s="40" t="str">
        <f>MID(J623,12+FIND("nomination",J623,1),FIND("/",J623,FIND("nomination",J623,1))-12-FIND("nomination",J623,1))</f>
        <v xml:space="preserve"> </v>
      </c>
      <c r="G623" s="81" t="s">
        <v>3682</v>
      </c>
      <c r="H623" s="82">
        <v>610597773</v>
      </c>
      <c r="I623" s="78" t="s">
        <v>431</v>
      </c>
      <c r="J623" s="78" t="s">
        <v>3683</v>
      </c>
      <c r="K623" s="33" t="s">
        <v>433</v>
      </c>
      <c r="L623" s="33"/>
      <c r="M623" s="75" t="s">
        <v>701</v>
      </c>
      <c r="N623" s="42" t="str">
        <f>MID(J623,12,8)</f>
        <v xml:space="preserve">precise </v>
      </c>
      <c r="O623" s="62" t="str">
        <f>IF(ISERROR(MID(J623,24+FIND("impact environnemental:",J623,1),3)),"",MID(J623,24+FIND("impact environnemental:",J623,1),3))</f>
        <v>non</v>
      </c>
      <c r="P623" s="62" t="str">
        <f>IF(ISERROR(MID(J623,25+FIND("performance énergétique:",J623,1),3)),"",MID(J623,25+FIND("performance énergétique:",J623,1),3))</f>
        <v>non</v>
      </c>
      <c r="Q623" s="62" t="str">
        <f>IF(ISERROR(MID(J623,20+FIND("consommation d'eau:",J623,1),3)),"",MID(J623,20+FIND("consommation d'eau:",J623,1),3))</f>
        <v>non</v>
      </c>
      <c r="R623" s="62" t="str">
        <f>IF(ISERROR(MID(J623,22+FIND("rénover mon bâtiment:",J623,1),3)),"",MID(J623,22+FIND("rénover mon bâtiment:",J623,1),3))</f>
        <v>oui</v>
      </c>
      <c r="S623" s="62" t="str">
        <f>IF(ISERROR(MID(J623,21+FIND("la mobilité durable:",J623,1),3)),"",MID(J623,21+FIND("la mobilité durable:",J623,1),3))</f>
        <v>non</v>
      </c>
      <c r="T623" s="62" t="str">
        <f>IF(ISERROR(MID(J623,21+FIND("gestion des déchets:",J623,1),3)),"",MID(J623,21+FIND("gestion des déchets:",J623,1),3))</f>
        <v>non</v>
      </c>
      <c r="U623" s="62" t="str">
        <f>IF(ISERROR(MID(J623,17+FIND("l'écoconception:",J623,1),3)),"",MID(J623,17+FIND("l'écoconception:",J623,1),3))</f>
        <v>non</v>
      </c>
      <c r="V623" s="62" t="str">
        <f>IF(ISERROR(MID(J623,20+FIND("former ou recruter:",J623,1),3)),"",MID(J623,20+FIND("former ou recruter:",J623,1),3))</f>
        <v>non</v>
      </c>
      <c r="W623" s="63"/>
      <c r="X623" s="75"/>
      <c r="Y623" s="75"/>
      <c r="Z623" s="75"/>
      <c r="AA623" s="75"/>
      <c r="AB623" s="75"/>
      <c r="AC623" s="77">
        <v>45306</v>
      </c>
      <c r="AD623" s="83" t="s">
        <v>2983</v>
      </c>
      <c r="AE623" s="90" t="s">
        <v>73</v>
      </c>
      <c r="AF623" s="88" t="str">
        <f>IF(ISNA(VLOOKUP(E623,Tableau13[[SIRET]:[Statut de la mise en relation]],6,FALSE)),"",VLOOKUP(E623,Tableau13[[SIRET]:[Statut de la mise en relation]],6,FALSE))</f>
        <v/>
      </c>
      <c r="AG623" s="90"/>
      <c r="AH623" s="40"/>
      <c r="AI623" s="40"/>
      <c r="AJ623" s="40"/>
      <c r="AK623" s="76"/>
      <c r="AL623" s="76"/>
      <c r="AM623" s="40"/>
    </row>
    <row r="624" spans="1:39" ht="16.5" customHeight="1">
      <c r="A624" s="79">
        <v>45304</v>
      </c>
      <c r="B624" s="78" t="s">
        <v>3684</v>
      </c>
      <c r="C624" s="78" t="s">
        <v>3685</v>
      </c>
      <c r="D624" s="78" t="s">
        <v>3686</v>
      </c>
      <c r="E624" s="80">
        <v>83096459900013</v>
      </c>
      <c r="F624" s="40" t="s">
        <v>3687</v>
      </c>
      <c r="G624" s="81" t="s">
        <v>3688</v>
      </c>
      <c r="H624" s="82">
        <v>608896544</v>
      </c>
      <c r="I624" s="78" t="s">
        <v>431</v>
      </c>
      <c r="J624" s="78" t="s">
        <v>3689</v>
      </c>
      <c r="K624" s="33" t="s">
        <v>433</v>
      </c>
      <c r="L624" s="33"/>
      <c r="M624" s="75" t="s">
        <v>701</v>
      </c>
      <c r="N624" s="42" t="str">
        <f>MID(J624,12,8)</f>
        <v xml:space="preserve">precise </v>
      </c>
      <c r="O624" s="62" t="str">
        <f>IF(ISERROR(MID(J624,24+FIND("impact environnemental:",J624,1),3)),"",MID(J624,24+FIND("impact environnemental:",J624,1),3))</f>
        <v>non</v>
      </c>
      <c r="P624" s="62" t="str">
        <f>IF(ISERROR(MID(J624,25+FIND("performance énergétique:",J624,1),3)),"",MID(J624,25+FIND("performance énergétique:",J624,1),3))</f>
        <v>non</v>
      </c>
      <c r="Q624" s="62" t="str">
        <f>IF(ISERROR(MID(J624,20+FIND("consommation d'eau:",J624,1),3)),"",MID(J624,20+FIND("consommation d'eau:",J624,1),3))</f>
        <v>non</v>
      </c>
      <c r="R624" s="62" t="str">
        <f>IF(ISERROR(MID(J624,22+FIND("rénover mon bâtiment:",J624,1),3)),"",MID(J624,22+FIND("rénover mon bâtiment:",J624,1),3))</f>
        <v>oui</v>
      </c>
      <c r="S624" s="62" t="str">
        <f>IF(ISERROR(MID(J624,21+FIND("la mobilité durable:",J624,1),3)),"",MID(J624,21+FIND("la mobilité durable:",J624,1),3))</f>
        <v>non</v>
      </c>
      <c r="T624" s="62" t="str">
        <f>IF(ISERROR(MID(J624,21+FIND("gestion des déchets:",J624,1),3)),"",MID(J624,21+FIND("gestion des déchets:",J624,1),3))</f>
        <v>non</v>
      </c>
      <c r="U624" s="62" t="str">
        <f>IF(ISERROR(MID(J624,17+FIND("l'écoconception:",J624,1),3)),"",MID(J624,17+FIND("l'écoconception:",J624,1),3))</f>
        <v>non</v>
      </c>
      <c r="V624" s="62" t="str">
        <f>IF(ISERROR(MID(J624,20+FIND("former ou recruter:",J624,1),3)),"",MID(J624,20+FIND("former ou recruter:",J624,1),3))</f>
        <v>non</v>
      </c>
      <c r="W624" s="63"/>
      <c r="X624" s="75"/>
      <c r="Y624" s="75"/>
      <c r="Z624" s="75" t="s">
        <v>3577</v>
      </c>
      <c r="AA624" s="75"/>
      <c r="AB624" s="75"/>
      <c r="AC624" s="77">
        <v>45306</v>
      </c>
      <c r="AD624" s="72" t="s">
        <v>1001</v>
      </c>
      <c r="AE624" s="90" t="s">
        <v>73</v>
      </c>
      <c r="AF624" s="88" t="str">
        <f>IF(ISNA(VLOOKUP(E624,Tableau13[[SIRET]:[Statut de la mise en relation]],6,FALSE)),"",VLOOKUP(E624,Tableau13[[SIRET]:[Statut de la mise en relation]],6,FALSE))</f>
        <v>Aide proposée</v>
      </c>
      <c r="AG624" s="88"/>
      <c r="AH624" s="40"/>
      <c r="AI624" s="40"/>
      <c r="AJ624" s="40"/>
      <c r="AK624" s="76"/>
      <c r="AL624" s="76"/>
      <c r="AM624" s="40"/>
    </row>
    <row r="625" spans="1:39" ht="16.5" customHeight="1">
      <c r="A625" s="79">
        <v>45304</v>
      </c>
      <c r="B625" s="78" t="s">
        <v>3690</v>
      </c>
      <c r="C625" s="78" t="s">
        <v>3691</v>
      </c>
      <c r="D625" s="78" t="s">
        <v>1108</v>
      </c>
      <c r="E625" s="80">
        <v>49989042400041</v>
      </c>
      <c r="F625" s="40" t="s">
        <v>3692</v>
      </c>
      <c r="G625" s="81" t="s">
        <v>3693</v>
      </c>
      <c r="H625" s="82">
        <v>66866683930</v>
      </c>
      <c r="I625" s="78" t="s">
        <v>1217</v>
      </c>
      <c r="J625" s="78" t="s">
        <v>3694</v>
      </c>
      <c r="K625" s="33" t="s">
        <v>135</v>
      </c>
      <c r="L625" s="33"/>
      <c r="M625" s="75" t="s">
        <v>701</v>
      </c>
      <c r="N625" s="42" t="str">
        <f>MID(J625,12,8)</f>
        <v xml:space="preserve">precise </v>
      </c>
      <c r="O625" s="62" t="str">
        <f>IF(ISERROR(MID(J625,24+FIND("impact environnemental:",J625,1),3)),"",MID(J625,24+FIND("impact environnemental:",J625,1),3))</f>
        <v>non</v>
      </c>
      <c r="P625" s="62" t="str">
        <f>IF(ISERROR(MID(J625,25+FIND("performance énergétique:",J625,1),3)),"",MID(J625,25+FIND("performance énergétique:",J625,1),3))</f>
        <v>non</v>
      </c>
      <c r="Q625" s="62" t="str">
        <f>IF(ISERROR(MID(J625,20+FIND("consommation d'eau:",J625,1),3)),"",MID(J625,20+FIND("consommation d'eau:",J625,1),3))</f>
        <v>non</v>
      </c>
      <c r="R625" s="62" t="str">
        <f>IF(ISERROR(MID(J625,22+FIND("rénover mon bâtiment:",J625,1),3)),"",MID(J625,22+FIND("rénover mon bâtiment:",J625,1),3))</f>
        <v>oui</v>
      </c>
      <c r="S625" s="62" t="str">
        <f>IF(ISERROR(MID(J625,21+FIND("la mobilité durable:",J625,1),3)),"",MID(J625,21+FIND("la mobilité durable:",J625,1),3))</f>
        <v>non</v>
      </c>
      <c r="T625" s="62" t="str">
        <f>IF(ISERROR(MID(J625,21+FIND("gestion des déchets:",J625,1),3)),"",MID(J625,21+FIND("gestion des déchets:",J625,1),3))</f>
        <v>non</v>
      </c>
      <c r="U625" s="62" t="str">
        <f>IF(ISERROR(MID(J625,17+FIND("l'écoconception:",J625,1),3)),"",MID(J625,17+FIND("l'écoconception:",J625,1),3))</f>
        <v>non</v>
      </c>
      <c r="V625" s="62" t="str">
        <f>IF(ISERROR(MID(J625,20+FIND("former ou recruter:",J625,1),3)),"",MID(J625,20+FIND("former ou recruter:",J625,1),3))</f>
        <v>non</v>
      </c>
      <c r="W625" s="63"/>
      <c r="X625" s="75"/>
      <c r="Y625" s="75"/>
      <c r="Z625" s="75"/>
      <c r="AA625" s="75"/>
      <c r="AB625" s="75"/>
      <c r="AC625" s="77">
        <v>45306</v>
      </c>
      <c r="AD625" s="66" t="s">
        <v>764</v>
      </c>
      <c r="AE625" s="90" t="s">
        <v>73</v>
      </c>
      <c r="AF625" s="88" t="str">
        <f>IF(ISNA(VLOOKUP(E625,Tableau13[[SIRET]:[Statut de la mise en relation]],6,FALSE)),"",VLOOKUP(E625,Tableau13[[SIRET]:[Statut de la mise en relation]],6,FALSE))</f>
        <v/>
      </c>
      <c r="AG625" s="88"/>
      <c r="AH625" s="40"/>
      <c r="AI625" s="40"/>
      <c r="AJ625" s="40"/>
      <c r="AK625" s="76"/>
      <c r="AL625" s="76"/>
      <c r="AM625" s="40"/>
    </row>
    <row r="626" spans="1:39" ht="16.5" customHeight="1">
      <c r="A626" s="79">
        <v>45304</v>
      </c>
      <c r="B626" s="78" t="s">
        <v>3695</v>
      </c>
      <c r="C626" s="78" t="s">
        <v>3696</v>
      </c>
      <c r="D626" s="78" t="s">
        <v>2838</v>
      </c>
      <c r="E626" s="80">
        <v>35136044100056</v>
      </c>
      <c r="F626" s="40" t="s">
        <v>3697</v>
      </c>
      <c r="G626" s="81" t="s">
        <v>3698</v>
      </c>
      <c r="H626" s="82">
        <v>615933245</v>
      </c>
      <c r="I626" s="78" t="s">
        <v>932</v>
      </c>
      <c r="J626" s="78" t="s">
        <v>3699</v>
      </c>
      <c r="K626" s="33" t="s">
        <v>114</v>
      </c>
      <c r="L626" s="33"/>
      <c r="M626" s="75" t="s">
        <v>1234</v>
      </c>
      <c r="N626" s="42" t="str">
        <f>MID(J626,12,8)</f>
        <v xml:space="preserve">unknown </v>
      </c>
      <c r="O626" s="62" t="str">
        <f>IF(ISERROR(MID(J626,24+FIND("impact environnemental:",J626,1),3)),"",MID(J626,24+FIND("impact environnemental:",J626,1),3))</f>
        <v>oui</v>
      </c>
      <c r="P626" s="62" t="str">
        <f>IF(ISERROR(MID(J626,25+FIND("performance énergétique:",J626,1),3)),"",MID(J626,25+FIND("performance énergétique:",J626,1),3))</f>
        <v>oui</v>
      </c>
      <c r="Q626" s="62" t="str">
        <f>IF(ISERROR(MID(J626,20+FIND("consommation d'eau:",J626,1),3)),"",MID(J626,20+FIND("consommation d'eau:",J626,1),3))</f>
        <v>non</v>
      </c>
      <c r="R626" s="62" t="str">
        <f>IF(ISERROR(MID(J626,22+FIND("rénover mon bâtiment:",J626,1),3)),"",MID(J626,22+FIND("rénover mon bâtiment:",J626,1),3))</f>
        <v/>
      </c>
      <c r="S626" s="62" t="str">
        <f>IF(ISERROR(MID(J626,21+FIND("la mobilité durable:",J626,1),3)),"",MID(J626,21+FIND("la mobilité durable:",J626,1),3))</f>
        <v/>
      </c>
      <c r="T626" s="62" t="str">
        <f>IF(ISERROR(MID(J626,21+FIND("gestion des déchets:",J626,1),3)),"",MID(J626,21+FIND("gestion des déchets:",J626,1),3))</f>
        <v>non</v>
      </c>
      <c r="U626" s="62" t="str">
        <f>IF(ISERROR(MID(J626,17+FIND("l'écoconception:",J626,1),3)),"",MID(J626,17+FIND("l'écoconception:",J626,1),3))</f>
        <v>oui</v>
      </c>
      <c r="V626" s="62" t="str">
        <f>IF(ISERROR(MID(J626,20+FIND("former ou recruter:",J626,1),3)),"",MID(J626,20+FIND("former ou recruter:",J626,1),3))</f>
        <v/>
      </c>
      <c r="W626" s="93"/>
      <c r="X626" s="75"/>
      <c r="Y626" s="75"/>
      <c r="Z626" s="75" t="s">
        <v>1491</v>
      </c>
      <c r="AA626" s="75"/>
      <c r="AB626" s="75"/>
      <c r="AC626" s="77">
        <v>45306</v>
      </c>
      <c r="AD626" s="72" t="s">
        <v>1001</v>
      </c>
      <c r="AE626" s="90" t="s">
        <v>73</v>
      </c>
      <c r="AF626" s="88" t="str">
        <f>IF(ISNA(VLOOKUP(E626,Tableau13[[SIRET]:[Statut de la mise en relation]],6,FALSE)),"",VLOOKUP(E626,Tableau13[[SIRET]:[Statut de la mise en relation]],6,FALSE))</f>
        <v>Aide proposée</v>
      </c>
      <c r="AG626" s="88"/>
      <c r="AH626" s="40"/>
      <c r="AI626" s="40"/>
      <c r="AJ626" s="40"/>
      <c r="AK626" s="76"/>
      <c r="AL626" s="76"/>
      <c r="AM626" s="40"/>
    </row>
    <row r="627" spans="1:39" ht="16.5" customHeight="1">
      <c r="A627" s="79">
        <v>45305</v>
      </c>
      <c r="B627" s="78" t="s">
        <v>3700</v>
      </c>
      <c r="C627" s="78" t="s">
        <v>3701</v>
      </c>
      <c r="D627" s="78" t="s">
        <v>3702</v>
      </c>
      <c r="E627" s="80">
        <v>51140139000048</v>
      </c>
      <c r="F627" s="40" t="str">
        <f>MID(J627,12+FIND("nomination",J627,1),FIND("/",J627,FIND("nomination",J627,1))-12-FIND("nomination",J627,1))</f>
        <v xml:space="preserve">null </v>
      </c>
      <c r="G627" s="81" t="s">
        <v>3703</v>
      </c>
      <c r="H627" s="82">
        <v>613070895</v>
      </c>
      <c r="I627" s="78" t="s">
        <v>431</v>
      </c>
      <c r="J627" s="78" t="s">
        <v>3704</v>
      </c>
      <c r="K627" s="33" t="s">
        <v>433</v>
      </c>
      <c r="L627" s="33"/>
      <c r="M627" s="75" t="s">
        <v>701</v>
      </c>
      <c r="N627" s="42" t="str">
        <f>MID(J627,12,8)</f>
        <v xml:space="preserve">precise </v>
      </c>
      <c r="O627" s="62" t="str">
        <f>IF(ISERROR(MID(J627,24+FIND("impact environnemental:",J627,1),3)),"",MID(J627,24+FIND("impact environnemental:",J627,1),3))</f>
        <v>non</v>
      </c>
      <c r="P627" s="62" t="str">
        <f>IF(ISERROR(MID(J627,25+FIND("performance énergétique:",J627,1),3)),"",MID(J627,25+FIND("performance énergétique:",J627,1),3))</f>
        <v>non</v>
      </c>
      <c r="Q627" s="62" t="str">
        <f>IF(ISERROR(MID(J627,20+FIND("consommation d'eau:",J627,1),3)),"",MID(J627,20+FIND("consommation d'eau:",J627,1),3))</f>
        <v>non</v>
      </c>
      <c r="R627" s="62" t="str">
        <f>IF(ISERROR(MID(J627,22+FIND("rénover mon bâtiment:",J627,1),3)),"",MID(J627,22+FIND("rénover mon bâtiment:",J627,1),3))</f>
        <v>oui</v>
      </c>
      <c r="S627" s="62" t="str">
        <f>IF(ISERROR(MID(J627,21+FIND("la mobilité durable:",J627,1),3)),"",MID(J627,21+FIND("la mobilité durable:",J627,1),3))</f>
        <v>non</v>
      </c>
      <c r="T627" s="62" t="str">
        <f>IF(ISERROR(MID(J627,21+FIND("gestion des déchets:",J627,1),3)),"",MID(J627,21+FIND("gestion des déchets:",J627,1),3))</f>
        <v>non</v>
      </c>
      <c r="U627" s="62" t="str">
        <f>IF(ISERROR(MID(J627,17+FIND("l'écoconception:",J627,1),3)),"",MID(J627,17+FIND("l'écoconception:",J627,1),3))</f>
        <v>non</v>
      </c>
      <c r="V627" s="62" t="str">
        <f>IF(ISERROR(MID(J627,20+FIND("former ou recruter:",J627,1),3)),"",MID(J627,20+FIND("former ou recruter:",J627,1),3))</f>
        <v>non</v>
      </c>
      <c r="W627" s="63"/>
      <c r="X627" s="75"/>
      <c r="Y627" s="75"/>
      <c r="Z627" s="75"/>
      <c r="AA627" s="75"/>
      <c r="AB627" s="75"/>
      <c r="AC627" s="77">
        <v>45306</v>
      </c>
      <c r="AD627" s="83" t="s">
        <v>2983</v>
      </c>
      <c r="AE627" s="90" t="s">
        <v>73</v>
      </c>
      <c r="AF627" s="88" t="str">
        <f>IF(ISNA(VLOOKUP(E627,Tableau13[[SIRET]:[Statut de la mise en relation]],6,FALSE)),"",VLOOKUP(E627,Tableau13[[SIRET]:[Statut de la mise en relation]],6,FALSE))</f>
        <v/>
      </c>
      <c r="AG627" s="90"/>
      <c r="AH627" s="40"/>
      <c r="AI627" s="40"/>
      <c r="AJ627" s="40"/>
      <c r="AK627" s="76"/>
      <c r="AL627" s="76"/>
      <c r="AM627" s="40"/>
    </row>
    <row r="628" spans="1:39" ht="16.5" customHeight="1">
      <c r="A628" s="79">
        <v>45305</v>
      </c>
      <c r="B628" s="78" t="s">
        <v>3705</v>
      </c>
      <c r="C628" s="78" t="s">
        <v>3706</v>
      </c>
      <c r="D628" s="78" t="s">
        <v>3707</v>
      </c>
      <c r="E628" s="80">
        <v>41192399800040</v>
      </c>
      <c r="F628" s="40" t="s">
        <v>3708</v>
      </c>
      <c r="G628" s="81" t="s">
        <v>3709</v>
      </c>
      <c r="H628" s="82">
        <v>6228229354</v>
      </c>
      <c r="I628" s="78" t="s">
        <v>431</v>
      </c>
      <c r="J628" s="78" t="s">
        <v>3710</v>
      </c>
      <c r="K628" s="33" t="s">
        <v>433</v>
      </c>
      <c r="L628" s="33"/>
      <c r="M628" s="75" t="s">
        <v>701</v>
      </c>
      <c r="N628" s="42" t="str">
        <f>MID(J628,12,8)</f>
        <v xml:space="preserve">unknown </v>
      </c>
      <c r="O628" s="62" t="str">
        <f>IF(ISERROR(MID(J628,24+FIND("impact environnemental:",J628,1),3)),"",MID(J628,24+FIND("impact environnemental:",J628,1),3))</f>
        <v>oui</v>
      </c>
      <c r="P628" s="62" t="str">
        <f>IF(ISERROR(MID(J628,25+FIND("performance énergétique:",J628,1),3)),"",MID(J628,25+FIND("performance énergétique:",J628,1),3))</f>
        <v>oui</v>
      </c>
      <c r="Q628" s="62" t="str">
        <f>IF(ISERROR(MID(J628,20+FIND("consommation d'eau:",J628,1),3)),"",MID(J628,20+FIND("consommation d'eau:",J628,1),3))</f>
        <v>non</v>
      </c>
      <c r="R628" s="62" t="str">
        <f>IF(ISERROR(MID(J628,22+FIND("rénover mon bâtiment:",J628,1),3)),"",MID(J628,22+FIND("rénover mon bâtiment:",J628,1),3))</f>
        <v/>
      </c>
      <c r="S628" s="62" t="str">
        <f>IF(ISERROR(MID(J628,21+FIND("la mobilité durable:",J628,1),3)),"",MID(J628,21+FIND("la mobilité durable:",J628,1),3))</f>
        <v/>
      </c>
      <c r="T628" s="62" t="str">
        <f>IF(ISERROR(MID(J628,21+FIND("gestion des déchets:",J628,1),3)),"",MID(J628,21+FIND("gestion des déchets:",J628,1),3))</f>
        <v>non</v>
      </c>
      <c r="U628" s="62" t="str">
        <f>IF(ISERROR(MID(J628,17+FIND("l'écoconception:",J628,1),3)),"",MID(J628,17+FIND("l'écoconception:",J628,1),3))</f>
        <v>oui</v>
      </c>
      <c r="V628" s="62" t="str">
        <f>IF(ISERROR(MID(J628,20+FIND("former ou recruter:",J628,1),3)),"",MID(J628,20+FIND("former ou recruter:",J628,1),3))</f>
        <v/>
      </c>
      <c r="W628" s="93"/>
      <c r="X628" s="75"/>
      <c r="Y628" s="75"/>
      <c r="Z628" s="75" t="s">
        <v>3447</v>
      </c>
      <c r="AA628" s="75" t="s">
        <v>563</v>
      </c>
      <c r="AB628" s="75"/>
      <c r="AC628" s="77">
        <v>45306</v>
      </c>
      <c r="AD628" s="72" t="s">
        <v>1001</v>
      </c>
      <c r="AE628" s="90" t="s">
        <v>73</v>
      </c>
      <c r="AF628" s="88" t="str">
        <f>IF(ISNA(VLOOKUP(E628,Tableau13[[SIRET]:[Statut de la mise en relation]],6,FALSE)),"",VLOOKUP(E628,Tableau13[[SIRET]:[Statut de la mise en relation]],6,FALSE))</f>
        <v>Aide proposée</v>
      </c>
      <c r="AG628" s="88"/>
      <c r="AH628" s="40"/>
      <c r="AI628" s="40"/>
      <c r="AJ628" s="40"/>
      <c r="AK628" s="76"/>
      <c r="AL628" s="76"/>
      <c r="AM628" s="40"/>
    </row>
    <row r="629" spans="1:39" ht="16.5" customHeight="1">
      <c r="A629" s="79">
        <v>45305</v>
      </c>
      <c r="B629" s="78" t="s">
        <v>3711</v>
      </c>
      <c r="C629" s="78" t="s">
        <v>3712</v>
      </c>
      <c r="D629" s="78" t="s">
        <v>3713</v>
      </c>
      <c r="E629" s="80">
        <v>81134892900019</v>
      </c>
      <c r="F629" s="40" t="s">
        <v>3714</v>
      </c>
      <c r="G629" s="81" t="s">
        <v>3715</v>
      </c>
      <c r="H629" s="82">
        <v>33608107269</v>
      </c>
      <c r="I629" s="78" t="s">
        <v>932</v>
      </c>
      <c r="J629" s="78" t="s">
        <v>3716</v>
      </c>
      <c r="K629" s="33" t="s">
        <v>114</v>
      </c>
      <c r="L629" s="33"/>
      <c r="M629" s="75" t="s">
        <v>1234</v>
      </c>
      <c r="N629" s="42" t="str">
        <f>MID(J629,12,8)</f>
        <v xml:space="preserve">precise </v>
      </c>
      <c r="O629" s="62" t="str">
        <f>IF(ISERROR(MID(J629,24+FIND("impact environnemental:",J629,1),3)),"",MID(J629,24+FIND("impact environnemental:",J629,1),3))</f>
        <v>non</v>
      </c>
      <c r="P629" s="62" t="str">
        <f>IF(ISERROR(MID(J629,25+FIND("performance énergétique:",J629,1),3)),"",MID(J629,25+FIND("performance énergétique:",J629,1),3))</f>
        <v>non</v>
      </c>
      <c r="Q629" s="62" t="str">
        <f>IF(ISERROR(MID(J629,20+FIND("consommation d'eau:",J629,1),3)),"",MID(J629,20+FIND("consommation d'eau:",J629,1),3))</f>
        <v>non</v>
      </c>
      <c r="R629" s="62" t="str">
        <f>IF(ISERROR(MID(J629,22+FIND("rénover mon bâtiment:",J629,1),3)),"",MID(J629,22+FIND("rénover mon bâtiment:",J629,1),3))</f>
        <v>oui</v>
      </c>
      <c r="S629" s="62" t="str">
        <f>IF(ISERROR(MID(J629,21+FIND("la mobilité durable:",J629,1),3)),"",MID(J629,21+FIND("la mobilité durable:",J629,1),3))</f>
        <v>non</v>
      </c>
      <c r="T629" s="62" t="str">
        <f>IF(ISERROR(MID(J629,21+FIND("gestion des déchets:",J629,1),3)),"",MID(J629,21+FIND("gestion des déchets:",J629,1),3))</f>
        <v>non</v>
      </c>
      <c r="U629" s="62" t="str">
        <f>IF(ISERROR(MID(J629,17+FIND("l'écoconception:",J629,1),3)),"",MID(J629,17+FIND("l'écoconception:",J629,1),3))</f>
        <v>non</v>
      </c>
      <c r="V629" s="62" t="str">
        <f>IF(ISERROR(MID(J629,20+FIND("former ou recruter:",J629,1),3)),"",MID(J629,20+FIND("former ou recruter:",J629,1),3))</f>
        <v>non</v>
      </c>
      <c r="W629" s="93"/>
      <c r="X629" s="75"/>
      <c r="Y629" s="75"/>
      <c r="Z629" s="75"/>
      <c r="AA629" s="75"/>
      <c r="AB629" s="75"/>
      <c r="AC629" s="77">
        <v>45306</v>
      </c>
      <c r="AD629" s="72" t="s">
        <v>1001</v>
      </c>
      <c r="AE629" s="90" t="s">
        <v>73</v>
      </c>
      <c r="AF629" s="88" t="str">
        <f>IF(ISNA(VLOOKUP(E629,Tableau13[[SIRET]:[Statut de la mise en relation]],6,FALSE)),"",VLOOKUP(E629,Tableau13[[SIRET]:[Statut de la mise en relation]],6,FALSE))</f>
        <v>Aide proposée</v>
      </c>
      <c r="AG629" s="88"/>
      <c r="AH629" s="40"/>
      <c r="AI629" s="40"/>
      <c r="AJ629" s="40"/>
      <c r="AK629" s="76"/>
      <c r="AL629" s="76"/>
      <c r="AM629" s="40"/>
    </row>
    <row r="630" spans="1:39" ht="16.5" customHeight="1">
      <c r="A630" s="79">
        <v>45305</v>
      </c>
      <c r="B630" s="78" t="s">
        <v>3717</v>
      </c>
      <c r="C630" s="78" t="s">
        <v>3718</v>
      </c>
      <c r="D630" s="78" t="s">
        <v>3719</v>
      </c>
      <c r="E630" s="80">
        <v>80082129000015</v>
      </c>
      <c r="F630" s="40" t="s">
        <v>3720</v>
      </c>
      <c r="G630" s="81" t="s">
        <v>3721</v>
      </c>
      <c r="H630" s="82">
        <v>692331018</v>
      </c>
      <c r="I630" s="78" t="s">
        <v>932</v>
      </c>
      <c r="J630" s="78" t="s">
        <v>3722</v>
      </c>
      <c r="K630" s="33" t="s">
        <v>114</v>
      </c>
      <c r="L630" s="33"/>
      <c r="M630" s="75" t="s">
        <v>1234</v>
      </c>
      <c r="N630" s="42" t="str">
        <f>MID(J630,12,8)</f>
        <v xml:space="preserve">precise </v>
      </c>
      <c r="O630" s="62" t="str">
        <f>IF(ISERROR(MID(J630,24+FIND("impact environnemental:",J630,1),3)),"",MID(J630,24+FIND("impact environnemental:",J630,1),3))</f>
        <v>non</v>
      </c>
      <c r="P630" s="62" t="str">
        <f>IF(ISERROR(MID(J630,25+FIND("performance énergétique:",J630,1),3)),"",MID(J630,25+FIND("performance énergétique:",J630,1),3))</f>
        <v>non</v>
      </c>
      <c r="Q630" s="62" t="str">
        <f>IF(ISERROR(MID(J630,20+FIND("consommation d'eau:",J630,1),3)),"",MID(J630,20+FIND("consommation d'eau:",J630,1),3))</f>
        <v>non</v>
      </c>
      <c r="R630" s="62" t="str">
        <f>IF(ISERROR(MID(J630,22+FIND("rénover mon bâtiment:",J630,1),3)),"",MID(J630,22+FIND("rénover mon bâtiment:",J630,1),3))</f>
        <v>oui</v>
      </c>
      <c r="S630" s="62" t="str">
        <f>IF(ISERROR(MID(J630,21+FIND("la mobilité durable:",J630,1),3)),"",MID(J630,21+FIND("la mobilité durable:",J630,1),3))</f>
        <v>non</v>
      </c>
      <c r="T630" s="62" t="str">
        <f>IF(ISERROR(MID(J630,21+FIND("gestion des déchets:",J630,1),3)),"",MID(J630,21+FIND("gestion des déchets:",J630,1),3))</f>
        <v>non</v>
      </c>
      <c r="U630" s="62" t="str">
        <f>IF(ISERROR(MID(J630,17+FIND("l'écoconception:",J630,1),3)),"",MID(J630,17+FIND("l'écoconception:",J630,1),3))</f>
        <v>non</v>
      </c>
      <c r="V630" s="62" t="str">
        <f>IF(ISERROR(MID(J630,20+FIND("former ou recruter:",J630,1),3)),"",MID(J630,20+FIND("former ou recruter:",J630,1),3))</f>
        <v>non</v>
      </c>
      <c r="W630" s="93"/>
      <c r="X630" s="75"/>
      <c r="Y630" s="75"/>
      <c r="Z630" s="75" t="s">
        <v>1491</v>
      </c>
      <c r="AA630" s="75"/>
      <c r="AB630" s="75"/>
      <c r="AC630" s="77">
        <v>45306</v>
      </c>
      <c r="AD630" s="72" t="s">
        <v>1001</v>
      </c>
      <c r="AE630" s="90" t="s">
        <v>73</v>
      </c>
      <c r="AF630" s="88" t="str">
        <f>IF(ISNA(VLOOKUP(E630,Tableau13[[SIRET]:[Statut de la mise en relation]],6,FALSE)),"",VLOOKUP(E630,Tableau13[[SIRET]:[Statut de la mise en relation]],6,FALSE))</f>
        <v>Non joignable</v>
      </c>
      <c r="AG630" s="88"/>
      <c r="AH630" s="40"/>
      <c r="AI630" s="40"/>
      <c r="AJ630" s="40"/>
      <c r="AK630" s="76"/>
      <c r="AL630" s="76"/>
      <c r="AM630" s="40"/>
    </row>
    <row r="631" spans="1:39" ht="16.5" customHeight="1">
      <c r="A631" s="79">
        <v>45306</v>
      </c>
      <c r="B631" s="78" t="s">
        <v>3723</v>
      </c>
      <c r="C631" s="78" t="s">
        <v>1113</v>
      </c>
      <c r="D631" s="78" t="s">
        <v>823</v>
      </c>
      <c r="E631" s="80">
        <v>88168851900027</v>
      </c>
      <c r="F631" s="40"/>
      <c r="G631" s="81" t="s">
        <v>3724</v>
      </c>
      <c r="H631" s="82">
        <v>494927911</v>
      </c>
      <c r="I631" s="78" t="s">
        <v>552</v>
      </c>
      <c r="J631" s="78" t="s">
        <v>3725</v>
      </c>
      <c r="K631" s="33" t="s">
        <v>433</v>
      </c>
      <c r="L631" s="33"/>
      <c r="M631" s="75" t="s">
        <v>701</v>
      </c>
      <c r="N631" s="86"/>
      <c r="O631" s="91"/>
      <c r="P631" s="91"/>
      <c r="Q631" s="91"/>
      <c r="R631" s="91"/>
      <c r="S631" s="91"/>
      <c r="T631" s="91"/>
      <c r="U631" s="91"/>
      <c r="V631" s="91"/>
      <c r="W631" s="92"/>
      <c r="X631" s="75"/>
      <c r="Y631" s="75"/>
      <c r="Z631" s="75"/>
      <c r="AA631" s="75"/>
      <c r="AB631" s="75"/>
      <c r="AC631" s="77">
        <v>45309</v>
      </c>
      <c r="AD631" s="83" t="s">
        <v>2627</v>
      </c>
      <c r="AE631" s="90" t="s">
        <v>73</v>
      </c>
      <c r="AF631" s="88" t="str">
        <f>IF(ISNA(VLOOKUP(E631,Tableau13[[SIRET]:[Statut de la mise en relation]],6,FALSE)),"",VLOOKUP(E631,Tableau13[[SIRET]:[Statut de la mise en relation]],6,FALSE))</f>
        <v/>
      </c>
      <c r="AG631" s="90"/>
      <c r="AH631" s="40"/>
      <c r="AI631" s="40"/>
      <c r="AJ631" s="40"/>
      <c r="AK631" s="76"/>
      <c r="AL631" s="76"/>
      <c r="AM631" s="40"/>
    </row>
    <row r="632" spans="1:39" ht="16.5" customHeight="1">
      <c r="A632" s="79">
        <v>45306</v>
      </c>
      <c r="B632" s="78" t="s">
        <v>3726</v>
      </c>
      <c r="C632" s="78" t="s">
        <v>3727</v>
      </c>
      <c r="D632" s="78" t="s">
        <v>595</v>
      </c>
      <c r="E632" s="80">
        <v>5234823880023</v>
      </c>
      <c r="F632" s="40"/>
      <c r="G632" s="81" t="s">
        <v>3728</v>
      </c>
      <c r="H632" s="82">
        <v>688184267</v>
      </c>
      <c r="I632" s="78" t="s">
        <v>552</v>
      </c>
      <c r="J632" s="78"/>
      <c r="K632" s="33" t="s">
        <v>433</v>
      </c>
      <c r="L632" s="33"/>
      <c r="M632" s="75" t="s">
        <v>701</v>
      </c>
      <c r="N632" s="86"/>
      <c r="O632" s="91"/>
      <c r="P632" s="91"/>
      <c r="Q632" s="91"/>
      <c r="R632" s="91"/>
      <c r="S632" s="91"/>
      <c r="T632" s="91"/>
      <c r="U632" s="91"/>
      <c r="V632" s="91"/>
      <c r="W632" s="92"/>
      <c r="X632" s="75"/>
      <c r="Y632" s="75"/>
      <c r="Z632" s="75"/>
      <c r="AA632" s="75"/>
      <c r="AB632" s="75"/>
      <c r="AC632" s="77">
        <v>45309</v>
      </c>
      <c r="AD632" s="83" t="s">
        <v>2627</v>
      </c>
      <c r="AE632" s="90" t="s">
        <v>73</v>
      </c>
      <c r="AF632" s="88" t="str">
        <f>IF(ISNA(VLOOKUP(E632,Tableau13[[SIRET]:[Statut de la mise en relation]],6,FALSE)),"",VLOOKUP(E632,Tableau13[[SIRET]:[Statut de la mise en relation]],6,FALSE))</f>
        <v/>
      </c>
      <c r="AG632" s="90"/>
      <c r="AH632" s="40"/>
      <c r="AI632" s="40"/>
      <c r="AJ632" s="40"/>
      <c r="AK632" s="76"/>
      <c r="AL632" s="76"/>
      <c r="AM632" s="40"/>
    </row>
    <row r="633" spans="1:39" ht="16.5" customHeight="1">
      <c r="A633" s="79">
        <v>45306</v>
      </c>
      <c r="B633" s="78" t="s">
        <v>3729</v>
      </c>
      <c r="C633" s="78" t="s">
        <v>3730</v>
      </c>
      <c r="D633" s="78" t="s">
        <v>3731</v>
      </c>
      <c r="E633" s="80">
        <v>77724992100019</v>
      </c>
      <c r="F633" s="40" t="str">
        <f>MID(J633,12+FIND("nomination",J633,1),FIND("/",J633,FIND("nomination",J633,1))-12-FIND("nomination",J633,1))</f>
        <v xml:space="preserve">OGEC ECOLE JEANNE D'ARC </v>
      </c>
      <c r="G633" s="81" t="s">
        <v>3732</v>
      </c>
      <c r="H633" s="82">
        <v>612572017</v>
      </c>
      <c r="I633" s="78" t="s">
        <v>431</v>
      </c>
      <c r="J633" s="78" t="s">
        <v>3733</v>
      </c>
      <c r="K633" s="33" t="s">
        <v>433</v>
      </c>
      <c r="L633" s="33"/>
      <c r="M633" s="75" t="s">
        <v>701</v>
      </c>
      <c r="N633" s="42" t="str">
        <f>MID(J633,12,8)</f>
        <v xml:space="preserve">precise </v>
      </c>
      <c r="O633" s="42" t="str">
        <f>IF(ISERROR(MID(J633,24+FIND("impact environnemental:",J633,1),3)),"",MID(J633,24+FIND("impact environnemental:",J633,1),3))</f>
        <v>non</v>
      </c>
      <c r="P633" s="42" t="str">
        <f>IF(ISERROR(MID(J633,25+FIND("performance énergétique:",J633,1),3)),"",MID(J633,25+FIND("performance énergétique:",J633,1),3))</f>
        <v>oui</v>
      </c>
      <c r="Q633" s="42" t="str">
        <f>IF(ISERROR(MID(J633,20+FIND("consommation d'eau:",J633,1),3)),"",MID(J633,20+FIND("consommation d'eau:",J633,1),3))</f>
        <v>non</v>
      </c>
      <c r="R633" s="42" t="str">
        <f>IF(ISERROR(MID(J633,22+FIND("rénover mon bâtiment:",J633,1),3)),"",MID(J633,22+FIND("rénover mon bâtiment:",J633,1),3))</f>
        <v>non</v>
      </c>
      <c r="S633" s="42" t="str">
        <f>IF(ISERROR(MID(J633,21+FIND("la mobilité durable:",J633,1),3)),"",MID(J633,21+FIND("la mobilité durable:",J633,1),3))</f>
        <v>non</v>
      </c>
      <c r="T633" s="42" t="str">
        <f>IF(ISERROR(MID(J633,21+FIND("gestion des déchets:",J633,1),3)),"",MID(J633,21+FIND("gestion des déchets:",J633,1),3))</f>
        <v>non</v>
      </c>
      <c r="U633" s="42" t="str">
        <f>IF(ISERROR(MID(J633,17+FIND("l'écoconception:",J633,1),3)),"",MID(J633,17+FIND("l'écoconception:",J633,1),3))</f>
        <v>non</v>
      </c>
      <c r="V633" s="42" t="str">
        <f>IF(ISERROR(MID(J633,20+FIND("former ou recruter:",J633,1),3)),"",MID(J633,20+FIND("former ou recruter:",J633,1),3))</f>
        <v>non</v>
      </c>
      <c r="W633" s="42"/>
      <c r="X633" s="75"/>
      <c r="Y633" s="75"/>
      <c r="Z633" s="75"/>
      <c r="AA633" s="75"/>
      <c r="AB633" s="75"/>
      <c r="AC633" s="77">
        <v>45306</v>
      </c>
      <c r="AD633" s="83" t="s">
        <v>2983</v>
      </c>
      <c r="AE633" s="90" t="s">
        <v>73</v>
      </c>
      <c r="AF633" s="88" t="str">
        <f>IF(ISNA(VLOOKUP(E633,Tableau13[[SIRET]:[Statut de la mise en relation]],6,FALSE)),"",VLOOKUP(E633,Tableau13[[SIRET]:[Statut de la mise en relation]],6,FALSE))</f>
        <v/>
      </c>
      <c r="AG633" s="90"/>
      <c r="AH633" s="40"/>
      <c r="AI633" s="40"/>
      <c r="AJ633" s="40"/>
      <c r="AK633" s="76"/>
      <c r="AL633" s="76"/>
      <c r="AM633" s="40"/>
    </row>
    <row r="634" spans="1:39" ht="16.5" customHeight="1">
      <c r="A634" s="79">
        <v>45306</v>
      </c>
      <c r="B634" s="78" t="s">
        <v>3734</v>
      </c>
      <c r="C634" s="78" t="s">
        <v>3735</v>
      </c>
      <c r="D634" s="78" t="s">
        <v>676</v>
      </c>
      <c r="E634" s="80">
        <v>90854510600019</v>
      </c>
      <c r="F634" s="40" t="s">
        <v>3736</v>
      </c>
      <c r="G634" s="81" t="s">
        <v>3737</v>
      </c>
      <c r="H634" s="82">
        <v>781162916</v>
      </c>
      <c r="I634" s="78" t="s">
        <v>3738</v>
      </c>
      <c r="J634" s="78" t="s">
        <v>3739</v>
      </c>
      <c r="K634" s="33" t="s">
        <v>135</v>
      </c>
      <c r="L634" s="33"/>
      <c r="M634" s="75" t="s">
        <v>701</v>
      </c>
      <c r="N634" s="86"/>
      <c r="O634" s="86"/>
      <c r="P634" s="86"/>
      <c r="Q634" s="86"/>
      <c r="R634" s="86"/>
      <c r="S634" s="86"/>
      <c r="T634" s="86"/>
      <c r="U634" s="86"/>
      <c r="V634" s="86"/>
      <c r="W634" s="86"/>
      <c r="X634" s="75"/>
      <c r="Y634" s="75"/>
      <c r="Z634" s="75"/>
      <c r="AA634" s="75"/>
      <c r="AB634" s="75"/>
      <c r="AC634" s="77">
        <v>45309</v>
      </c>
      <c r="AD634" s="66" t="s">
        <v>764</v>
      </c>
      <c r="AE634" s="90" t="s">
        <v>73</v>
      </c>
      <c r="AF634" s="88" t="str">
        <f>IF(ISNA(VLOOKUP(E634,Tableau13[[SIRET]:[Statut de la mise en relation]],6,FALSE)),"",VLOOKUP(E634,Tableau13[[SIRET]:[Statut de la mise en relation]],6,FALSE))</f>
        <v/>
      </c>
      <c r="AG634" s="88"/>
      <c r="AH634" s="40"/>
      <c r="AI634" s="40"/>
      <c r="AJ634" s="40"/>
      <c r="AK634" s="76"/>
      <c r="AL634" s="76"/>
      <c r="AM634" s="40"/>
    </row>
    <row r="635" spans="1:39" ht="16.5" customHeight="1">
      <c r="A635" s="79">
        <v>45306</v>
      </c>
      <c r="B635" s="78" t="s">
        <v>3740</v>
      </c>
      <c r="C635" s="78" t="s">
        <v>3633</v>
      </c>
      <c r="D635" s="78" t="s">
        <v>3064</v>
      </c>
      <c r="E635" s="80">
        <v>44325620100023</v>
      </c>
      <c r="F635" s="40" t="s">
        <v>3634</v>
      </c>
      <c r="G635" s="81" t="s">
        <v>3741</v>
      </c>
      <c r="H635" s="82">
        <v>458172949</v>
      </c>
      <c r="I635" s="78" t="s">
        <v>1884</v>
      </c>
      <c r="J635" s="78"/>
      <c r="K635" s="33" t="s">
        <v>91</v>
      </c>
      <c r="L635" s="33"/>
      <c r="M635" s="75" t="s">
        <v>701</v>
      </c>
      <c r="N635" s="86"/>
      <c r="O635" s="86"/>
      <c r="P635" s="86"/>
      <c r="Q635" s="86"/>
      <c r="R635" s="86"/>
      <c r="S635" s="86"/>
      <c r="T635" s="86"/>
      <c r="U635" s="86"/>
      <c r="V635" s="86"/>
      <c r="W635" s="86"/>
      <c r="X635" s="75"/>
      <c r="Y635" s="75"/>
      <c r="Z635" s="75" t="s">
        <v>1491</v>
      </c>
      <c r="AA635" s="75"/>
      <c r="AB635" s="75"/>
      <c r="AC635" s="77">
        <v>45309</v>
      </c>
      <c r="AD635" s="72" t="s">
        <v>1001</v>
      </c>
      <c r="AE635" s="90" t="s">
        <v>73</v>
      </c>
      <c r="AF635" s="88" t="str">
        <f>IF(ISNA(VLOOKUP(E635,Tableau13[[SIRET]:[Statut de la mise en relation]],6,FALSE)),"",VLOOKUP(E635,Tableau13[[SIRET]:[Statut de la mise en relation]],6,FALSE))</f>
        <v>Aide proposée</v>
      </c>
      <c r="AG635" s="88"/>
      <c r="AH635" s="40"/>
      <c r="AI635" s="40"/>
      <c r="AJ635" s="40"/>
      <c r="AK635" s="76"/>
      <c r="AL635" s="76"/>
      <c r="AM635" s="40"/>
    </row>
    <row r="636" spans="1:39" ht="16.5" customHeight="1">
      <c r="A636" s="79">
        <v>45306</v>
      </c>
      <c r="B636" s="78" t="s">
        <v>3742</v>
      </c>
      <c r="C636" s="78" t="s">
        <v>3743</v>
      </c>
      <c r="D636" s="78" t="s">
        <v>2667</v>
      </c>
      <c r="E636" s="80">
        <v>88951430300011</v>
      </c>
      <c r="F636" s="40" t="s">
        <v>3744</v>
      </c>
      <c r="G636" s="81" t="s">
        <v>3745</v>
      </c>
      <c r="H636" s="82">
        <v>699537046</v>
      </c>
      <c r="I636" s="78" t="s">
        <v>1282</v>
      </c>
      <c r="J636" s="78" t="s">
        <v>3746</v>
      </c>
      <c r="K636" s="33" t="s">
        <v>135</v>
      </c>
      <c r="L636" s="33"/>
      <c r="M636" s="75" t="s">
        <v>701</v>
      </c>
      <c r="N636" s="42" t="str">
        <f>MID(J636,12,8)</f>
        <v xml:space="preserve">precise </v>
      </c>
      <c r="O636" s="42" t="str">
        <f>IF(ISERROR(MID(J636,24+FIND("impact environnemental:",J636,1),3)),"",MID(J636,24+FIND("impact environnemental:",J636,1),3))</f>
        <v>non</v>
      </c>
      <c r="P636" s="42" t="str">
        <f>IF(ISERROR(MID(J636,25+FIND("performance énergétique:",J636,1),3)),"",MID(J636,25+FIND("performance énergétique:",J636,1),3))</f>
        <v>oui</v>
      </c>
      <c r="Q636" s="42" t="str">
        <f>IF(ISERROR(MID(J636,20+FIND("consommation d'eau:",J636,1),3)),"",MID(J636,20+FIND("consommation d'eau:",J636,1),3))</f>
        <v>non</v>
      </c>
      <c r="R636" s="42" t="str">
        <f>IF(ISERROR(MID(J636,22+FIND("rénover mon bâtiment:",J636,1),3)),"",MID(J636,22+FIND("rénover mon bâtiment:",J636,1),3))</f>
        <v>non</v>
      </c>
      <c r="S636" s="42" t="str">
        <f>IF(ISERROR(MID(J636,21+FIND("la mobilité durable:",J636,1),3)),"",MID(J636,21+FIND("la mobilité durable:",J636,1),3))</f>
        <v>non</v>
      </c>
      <c r="T636" s="42" t="str">
        <f>IF(ISERROR(MID(J636,21+FIND("gestion des déchets:",J636,1),3)),"",MID(J636,21+FIND("gestion des déchets:",J636,1),3))</f>
        <v>non</v>
      </c>
      <c r="U636" s="42" t="str">
        <f>IF(ISERROR(MID(J636,17+FIND("l'écoconception:",J636,1),3)),"",MID(J636,17+FIND("l'écoconception:",J636,1),3))</f>
        <v>non</v>
      </c>
      <c r="V636" s="42" t="str">
        <f>IF(ISERROR(MID(J636,20+FIND("former ou recruter:",J636,1),3)),"",MID(J636,20+FIND("former ou recruter:",J636,1),3))</f>
        <v>non</v>
      </c>
      <c r="W636" s="42"/>
      <c r="X636" s="75"/>
      <c r="Y636" s="75"/>
      <c r="Z636" s="75"/>
      <c r="AA636" s="75"/>
      <c r="AB636" s="75"/>
      <c r="AC636" s="77">
        <v>45306</v>
      </c>
      <c r="AD636" s="66" t="s">
        <v>764</v>
      </c>
      <c r="AE636" s="90" t="s">
        <v>73</v>
      </c>
      <c r="AF636" s="88" t="str">
        <f>IF(ISNA(VLOOKUP(E636,Tableau13[[SIRET]:[Statut de la mise en relation]],6,FALSE)),"",VLOOKUP(E636,Tableau13[[SIRET]:[Statut de la mise en relation]],6,FALSE))</f>
        <v/>
      </c>
      <c r="AG636" s="88"/>
      <c r="AH636" s="40"/>
      <c r="AI636" s="40"/>
      <c r="AJ636" s="40"/>
      <c r="AK636" s="76"/>
      <c r="AL636" s="76"/>
      <c r="AM636" s="40"/>
    </row>
    <row r="637" spans="1:39" ht="16.5" customHeight="1">
      <c r="A637" s="79">
        <v>45306</v>
      </c>
      <c r="B637" s="78" t="s">
        <v>3747</v>
      </c>
      <c r="C637" s="78" t="s">
        <v>3748</v>
      </c>
      <c r="D637" s="78" t="s">
        <v>1643</v>
      </c>
      <c r="E637" s="80">
        <v>40442454100039</v>
      </c>
      <c r="F637" s="40" t="s">
        <v>3749</v>
      </c>
      <c r="G637" s="81" t="s">
        <v>3750</v>
      </c>
      <c r="H637" s="82">
        <v>611461744</v>
      </c>
      <c r="I637" s="78" t="s">
        <v>932</v>
      </c>
      <c r="J637" s="78" t="s">
        <v>3751</v>
      </c>
      <c r="K637" s="33" t="s">
        <v>114</v>
      </c>
      <c r="L637" s="33"/>
      <c r="M637" s="75" t="s">
        <v>1234</v>
      </c>
      <c r="N637" s="86"/>
      <c r="O637" s="86"/>
      <c r="P637" s="86"/>
      <c r="Q637" s="86"/>
      <c r="R637" s="86"/>
      <c r="S637" s="86"/>
      <c r="T637" s="86"/>
      <c r="U637" s="86"/>
      <c r="V637" s="86"/>
      <c r="W637" s="86"/>
      <c r="X637" s="75"/>
      <c r="Y637" s="75"/>
      <c r="Z637" s="75" t="s">
        <v>1491</v>
      </c>
      <c r="AA637" s="75"/>
      <c r="AB637" s="75"/>
      <c r="AC637" s="77">
        <v>45309</v>
      </c>
      <c r="AD637" s="72" t="s">
        <v>1001</v>
      </c>
      <c r="AE637" s="90" t="s">
        <v>73</v>
      </c>
      <c r="AF637" s="88" t="str">
        <f>IF(ISNA(VLOOKUP(E637,Tableau13[[SIRET]:[Statut de la mise en relation]],6,FALSE)),"",VLOOKUP(E637,Tableau13[[SIRET]:[Statut de la mise en relation]],6,FALSE))</f>
        <v/>
      </c>
      <c r="AG637" s="88"/>
      <c r="AH637" s="40"/>
      <c r="AI637" s="40"/>
      <c r="AJ637" s="40"/>
      <c r="AK637" s="76"/>
      <c r="AL637" s="76"/>
      <c r="AM637" s="40"/>
    </row>
    <row r="638" spans="1:39" ht="16.5" customHeight="1">
      <c r="A638" s="79">
        <v>45307</v>
      </c>
      <c r="B638" s="78" t="s">
        <v>3752</v>
      </c>
      <c r="C638" s="78" t="s">
        <v>3753</v>
      </c>
      <c r="D638" s="78" t="s">
        <v>3754</v>
      </c>
      <c r="E638" s="80">
        <v>42315250300029</v>
      </c>
      <c r="F638" s="40" t="s">
        <v>3755</v>
      </c>
      <c r="G638" s="81" t="s">
        <v>3756</v>
      </c>
      <c r="H638" s="82">
        <v>494553032</v>
      </c>
      <c r="I638" s="78" t="s">
        <v>450</v>
      </c>
      <c r="J638" s="78" t="s">
        <v>3757</v>
      </c>
      <c r="K638" s="33" t="s">
        <v>433</v>
      </c>
      <c r="L638" s="33"/>
      <c r="M638" s="75" t="s">
        <v>701</v>
      </c>
      <c r="N638" s="86"/>
      <c r="O638" s="86"/>
      <c r="P638" s="86"/>
      <c r="Q638" s="86"/>
      <c r="R638" s="86"/>
      <c r="S638" s="86"/>
      <c r="T638" s="86"/>
      <c r="U638" s="86"/>
      <c r="V638" s="86"/>
      <c r="W638" s="86"/>
      <c r="X638" s="75"/>
      <c r="Y638" s="75"/>
      <c r="Z638" s="75" t="s">
        <v>1491</v>
      </c>
      <c r="AA638" s="75"/>
      <c r="AB638" s="75"/>
      <c r="AC638" s="77">
        <v>45309</v>
      </c>
      <c r="AD638" s="72" t="s">
        <v>1001</v>
      </c>
      <c r="AE638" s="90" t="s">
        <v>73</v>
      </c>
      <c r="AF638" s="88" t="str">
        <f>IF(ISNA(VLOOKUP(E638,Tableau13[[SIRET]:[Statut de la mise en relation]],6,FALSE)),"",VLOOKUP(E638,Tableau13[[SIRET]:[Statut de la mise en relation]],6,FALSE))</f>
        <v>Aide proposée</v>
      </c>
      <c r="AG638" s="88"/>
      <c r="AH638" s="40"/>
      <c r="AI638" s="40"/>
      <c r="AJ638" s="40"/>
      <c r="AK638" s="76"/>
      <c r="AL638" s="76"/>
      <c r="AM638" s="40"/>
    </row>
    <row r="639" spans="1:39" ht="16.5" customHeight="1">
      <c r="A639" s="79">
        <v>45307</v>
      </c>
      <c r="B639" s="78" t="s">
        <v>3758</v>
      </c>
      <c r="C639" s="78" t="s">
        <v>3759</v>
      </c>
      <c r="D639" s="78" t="s">
        <v>3760</v>
      </c>
      <c r="E639" s="80">
        <v>82023364100019</v>
      </c>
      <c r="F639" s="40" t="str">
        <f>MID(J639,12+FIND("nomination",J639,1),FIND("/",J639,FIND("nomination",J639,1))-12-FIND("nomination",J639,1))</f>
        <v xml:space="preserve">KIRADIS </v>
      </c>
      <c r="G639" s="81" t="s">
        <v>3761</v>
      </c>
      <c r="H639" s="82">
        <v>786258087</v>
      </c>
      <c r="I639" s="78" t="s">
        <v>552</v>
      </c>
      <c r="J639" s="78" t="s">
        <v>3762</v>
      </c>
      <c r="K639" s="33" t="s">
        <v>433</v>
      </c>
      <c r="L639" s="33"/>
      <c r="M639" s="75" t="s">
        <v>701</v>
      </c>
      <c r="N639" s="86"/>
      <c r="O639" s="86"/>
      <c r="P639" s="86"/>
      <c r="Q639" s="86"/>
      <c r="R639" s="86"/>
      <c r="S639" s="86"/>
      <c r="T639" s="86"/>
      <c r="U639" s="86"/>
      <c r="V639" s="86"/>
      <c r="W639" s="86"/>
      <c r="X639" s="75"/>
      <c r="Y639" s="75"/>
      <c r="Z639" s="75"/>
      <c r="AA639" s="75"/>
      <c r="AB639" s="75"/>
      <c r="AC639" s="77">
        <v>45309</v>
      </c>
      <c r="AD639" s="83" t="s">
        <v>2627</v>
      </c>
      <c r="AE639" s="90" t="s">
        <v>73</v>
      </c>
      <c r="AF639" s="88" t="str">
        <f>IF(ISNA(VLOOKUP(E639,Tableau13[[SIRET]:[Statut de la mise en relation]],6,FALSE)),"",VLOOKUP(E639,Tableau13[[SIRET]:[Statut de la mise en relation]],6,FALSE))</f>
        <v/>
      </c>
      <c r="AG639" s="90"/>
      <c r="AH639" s="40"/>
      <c r="AI639" s="40"/>
      <c r="AJ639" s="40"/>
      <c r="AK639" s="76"/>
      <c r="AL639" s="76"/>
      <c r="AM639" s="40"/>
    </row>
    <row r="640" spans="1:39" ht="16.5" customHeight="1">
      <c r="A640" s="79">
        <v>45307</v>
      </c>
      <c r="B640" s="78" t="s">
        <v>3763</v>
      </c>
      <c r="C640" s="78" t="s">
        <v>3764</v>
      </c>
      <c r="D640" s="78" t="s">
        <v>3765</v>
      </c>
      <c r="E640" s="80">
        <v>49014568700011</v>
      </c>
      <c r="F640" s="40" t="s">
        <v>3766</v>
      </c>
      <c r="G640" s="81" t="s">
        <v>3767</v>
      </c>
      <c r="H640" s="82">
        <v>5555961123</v>
      </c>
      <c r="I640" s="78" t="s">
        <v>729</v>
      </c>
      <c r="J640" s="78" t="s">
        <v>3768</v>
      </c>
      <c r="K640" s="33" t="s">
        <v>124</v>
      </c>
      <c r="L640" s="33"/>
      <c r="M640" s="75" t="s">
        <v>701</v>
      </c>
      <c r="N640" s="86"/>
      <c r="O640" s="86"/>
      <c r="P640" s="86"/>
      <c r="Q640" s="86"/>
      <c r="R640" s="86"/>
      <c r="S640" s="86"/>
      <c r="T640" s="86"/>
      <c r="U640" s="86"/>
      <c r="V640" s="86"/>
      <c r="W640" s="86"/>
      <c r="X640" s="75"/>
      <c r="Y640" s="75"/>
      <c r="Z640" s="75" t="s">
        <v>1491</v>
      </c>
      <c r="AA640" s="75"/>
      <c r="AB640" s="75"/>
      <c r="AC640" s="77">
        <v>45309</v>
      </c>
      <c r="AD640" s="72" t="s">
        <v>1001</v>
      </c>
      <c r="AE640" s="90" t="s">
        <v>73</v>
      </c>
      <c r="AF640" s="88" t="str">
        <f>IF(ISNA(VLOOKUP(E640,Tableau13[[SIRET]:[Statut de la mise en relation]],6,FALSE)),"",VLOOKUP(E640,Tableau13[[SIRET]:[Statut de la mise en relation]],6,FALSE))</f>
        <v>Pris en charge</v>
      </c>
      <c r="AG640" s="88"/>
      <c r="AH640" s="40"/>
      <c r="AI640" s="40"/>
      <c r="AJ640" s="40"/>
      <c r="AK640" s="76"/>
      <c r="AL640" s="76"/>
      <c r="AM640" s="40"/>
    </row>
    <row r="641" spans="1:39" ht="16.5" customHeight="1">
      <c r="A641" s="79">
        <v>45307</v>
      </c>
      <c r="B641" s="78" t="s">
        <v>3769</v>
      </c>
      <c r="C641" s="78" t="s">
        <v>3770</v>
      </c>
      <c r="D641" s="78" t="s">
        <v>3771</v>
      </c>
      <c r="E641" s="80">
        <v>91110698700017</v>
      </c>
      <c r="F641" s="40" t="s">
        <v>3772</v>
      </c>
      <c r="G641" s="81" t="s">
        <v>3773</v>
      </c>
      <c r="H641" s="82">
        <v>549990106</v>
      </c>
      <c r="I641" s="78" t="s">
        <v>729</v>
      </c>
      <c r="J641" s="78" t="s">
        <v>3774</v>
      </c>
      <c r="K641" s="33" t="s">
        <v>124</v>
      </c>
      <c r="L641" s="33"/>
      <c r="M641" s="75" t="s">
        <v>701</v>
      </c>
      <c r="N641" s="86"/>
      <c r="O641" s="86"/>
      <c r="P641" s="86"/>
      <c r="Q641" s="86"/>
      <c r="R641" s="86"/>
      <c r="S641" s="86"/>
      <c r="T641" s="86"/>
      <c r="U641" s="86"/>
      <c r="V641" s="86"/>
      <c r="W641" s="86"/>
      <c r="X641" s="75"/>
      <c r="Y641" s="75"/>
      <c r="Z641" s="75" t="s">
        <v>1491</v>
      </c>
      <c r="AA641" s="75"/>
      <c r="AB641" s="75"/>
      <c r="AC641" s="77">
        <v>45309</v>
      </c>
      <c r="AD641" s="72" t="s">
        <v>1001</v>
      </c>
      <c r="AE641" s="90" t="s">
        <v>73</v>
      </c>
      <c r="AF641" s="88" t="str">
        <f>IF(ISNA(VLOOKUP(E641,Tableau13[[SIRET]:[Statut de la mise en relation]],6,FALSE)),"",VLOOKUP(E641,Tableau13[[SIRET]:[Statut de la mise en relation]],6,FALSE))</f>
        <v>Aide proposée</v>
      </c>
      <c r="AG641" s="88"/>
      <c r="AH641" s="40"/>
      <c r="AI641" s="40"/>
      <c r="AJ641" s="40"/>
      <c r="AK641" s="76"/>
      <c r="AL641" s="76"/>
      <c r="AM641" s="40"/>
    </row>
    <row r="642" spans="1:39" ht="16.5" customHeight="1">
      <c r="A642" s="79">
        <v>45307</v>
      </c>
      <c r="B642" s="78" t="s">
        <v>3775</v>
      </c>
      <c r="C642" s="78" t="s">
        <v>3776</v>
      </c>
      <c r="D642" s="78" t="s">
        <v>3777</v>
      </c>
      <c r="E642" s="80">
        <v>41082947700216</v>
      </c>
      <c r="F642" s="40" t="s">
        <v>3778</v>
      </c>
      <c r="G642" s="81" t="s">
        <v>3779</v>
      </c>
      <c r="H642" s="82">
        <v>33671198433</v>
      </c>
      <c r="I642" s="78" t="s">
        <v>761</v>
      </c>
      <c r="J642" s="78" t="s">
        <v>3780</v>
      </c>
      <c r="K642" s="33" t="s">
        <v>135</v>
      </c>
      <c r="L642" s="33"/>
      <c r="M642" s="75" t="s">
        <v>701</v>
      </c>
      <c r="N642" s="86"/>
      <c r="O642" s="86"/>
      <c r="P642" s="86"/>
      <c r="Q642" s="86"/>
      <c r="R642" s="86"/>
      <c r="S642" s="86"/>
      <c r="T642" s="86"/>
      <c r="U642" s="86"/>
      <c r="V642" s="86"/>
      <c r="W642" s="86"/>
      <c r="X642" s="75"/>
      <c r="Y642" s="75"/>
      <c r="Z642" s="75"/>
      <c r="AA642" s="75"/>
      <c r="AB642" s="75"/>
      <c r="AC642" s="77">
        <v>45309</v>
      </c>
      <c r="AD642" s="66" t="s">
        <v>764</v>
      </c>
      <c r="AE642" s="90" t="s">
        <v>73</v>
      </c>
      <c r="AF642" s="88" t="str">
        <f>IF(ISNA(VLOOKUP(E642,Tableau13[[SIRET]:[Statut de la mise en relation]],6,FALSE)),"",VLOOKUP(E642,Tableau13[[SIRET]:[Statut de la mise en relation]],6,FALSE))</f>
        <v/>
      </c>
      <c r="AG642" s="88"/>
      <c r="AH642" s="40"/>
      <c r="AI642" s="40"/>
      <c r="AJ642" s="40"/>
      <c r="AK642" s="76"/>
      <c r="AL642" s="76"/>
      <c r="AM642" s="40"/>
    </row>
    <row r="643" spans="1:39" ht="16.5" customHeight="1">
      <c r="A643" s="79">
        <v>45307</v>
      </c>
      <c r="B643" s="78" t="s">
        <v>3781</v>
      </c>
      <c r="C643" s="78" t="s">
        <v>3782</v>
      </c>
      <c r="D643" s="78" t="s">
        <v>3783</v>
      </c>
      <c r="E643" s="80">
        <v>49042788700016</v>
      </c>
      <c r="F643" s="40" t="s">
        <v>3784</v>
      </c>
      <c r="G643" s="81" t="s">
        <v>3785</v>
      </c>
      <c r="H643" s="82">
        <v>685966459</v>
      </c>
      <c r="I643" s="78" t="s">
        <v>1282</v>
      </c>
      <c r="J643" s="78" t="s">
        <v>3786</v>
      </c>
      <c r="K643" s="33" t="s">
        <v>135</v>
      </c>
      <c r="L643" s="33"/>
      <c r="M643" s="75" t="s">
        <v>701</v>
      </c>
      <c r="N643" s="86"/>
      <c r="O643" s="86"/>
      <c r="P643" s="86"/>
      <c r="Q643" s="86"/>
      <c r="R643" s="86"/>
      <c r="S643" s="86"/>
      <c r="T643" s="86"/>
      <c r="U643" s="86"/>
      <c r="V643" s="86"/>
      <c r="W643" s="86"/>
      <c r="X643" s="75"/>
      <c r="Y643" s="75"/>
      <c r="Z643" s="75"/>
      <c r="AA643" s="75"/>
      <c r="AB643" s="75"/>
      <c r="AC643" s="77">
        <v>45309</v>
      </c>
      <c r="AD643" s="66" t="s">
        <v>764</v>
      </c>
      <c r="AE643" s="90" t="s">
        <v>73</v>
      </c>
      <c r="AF643" s="88" t="str">
        <f>IF(ISNA(VLOOKUP(E643,Tableau13[[SIRET]:[Statut de la mise en relation]],6,FALSE)),"",VLOOKUP(E643,Tableau13[[SIRET]:[Statut de la mise en relation]],6,FALSE))</f>
        <v/>
      </c>
      <c r="AG643" s="88"/>
      <c r="AH643" s="40"/>
      <c r="AI643" s="40"/>
      <c r="AJ643" s="40"/>
      <c r="AK643" s="76"/>
      <c r="AL643" s="76"/>
      <c r="AM643" s="40"/>
    </row>
    <row r="644" spans="1:39" ht="16.5" customHeight="1">
      <c r="A644" s="79">
        <v>45307</v>
      </c>
      <c r="B644" s="78" t="s">
        <v>3787</v>
      </c>
      <c r="C644" s="78" t="s">
        <v>3788</v>
      </c>
      <c r="D644" s="78" t="s">
        <v>3789</v>
      </c>
      <c r="E644" s="80">
        <v>33151885200024</v>
      </c>
      <c r="F644" s="40" t="s">
        <v>3790</v>
      </c>
      <c r="G644" s="81" t="s">
        <v>3791</v>
      </c>
      <c r="H644" s="82">
        <v>344655706</v>
      </c>
      <c r="I644" s="78" t="s">
        <v>3792</v>
      </c>
      <c r="J644" s="78" t="s">
        <v>3793</v>
      </c>
      <c r="K644" s="33" t="s">
        <v>91</v>
      </c>
      <c r="L644" s="33"/>
      <c r="M644" s="75" t="s">
        <v>701</v>
      </c>
      <c r="N644" s="86"/>
      <c r="O644" s="86"/>
      <c r="P644" s="86"/>
      <c r="Q644" s="86"/>
      <c r="R644" s="86"/>
      <c r="S644" s="86"/>
      <c r="T644" s="86"/>
      <c r="U644" s="86"/>
      <c r="V644" s="86"/>
      <c r="W644" s="86"/>
      <c r="X644" s="75"/>
      <c r="Y644" s="75"/>
      <c r="Z644" s="75" t="s">
        <v>1491</v>
      </c>
      <c r="AA644" s="75"/>
      <c r="AB644" s="75"/>
      <c r="AC644" s="77">
        <v>45309</v>
      </c>
      <c r="AD644" s="72" t="s">
        <v>1001</v>
      </c>
      <c r="AE644" s="90" t="s">
        <v>73</v>
      </c>
      <c r="AF644" s="88" t="str">
        <f>IF(ISNA(VLOOKUP(E644,Tableau13[[SIRET]:[Statut de la mise en relation]],6,FALSE)),"",VLOOKUP(E644,Tableau13[[SIRET]:[Statut de la mise en relation]],6,FALSE))</f>
        <v>Aide proposée</v>
      </c>
      <c r="AG644" s="88"/>
      <c r="AH644" s="40"/>
      <c r="AI644" s="40"/>
      <c r="AJ644" s="40"/>
      <c r="AK644" s="76"/>
      <c r="AL644" s="76"/>
      <c r="AM644" s="40"/>
    </row>
    <row r="645" spans="1:39" ht="16.5" customHeight="1">
      <c r="A645" s="79">
        <v>45307</v>
      </c>
      <c r="B645" s="78" t="s">
        <v>3794</v>
      </c>
      <c r="C645" s="78" t="s">
        <v>3795</v>
      </c>
      <c r="D645" s="78" t="s">
        <v>3796</v>
      </c>
      <c r="E645" s="80">
        <v>89842095500012</v>
      </c>
      <c r="F645" s="40" t="s">
        <v>3797</v>
      </c>
      <c r="G645" s="81" t="s">
        <v>3798</v>
      </c>
      <c r="H645" s="82">
        <v>643819781</v>
      </c>
      <c r="I645" s="78" t="s">
        <v>932</v>
      </c>
      <c r="J645" s="78" t="s">
        <v>3799</v>
      </c>
      <c r="K645" s="33" t="s">
        <v>433</v>
      </c>
      <c r="L645" s="33"/>
      <c r="M645" s="75" t="s">
        <v>1234</v>
      </c>
      <c r="N645" s="86"/>
      <c r="O645" s="86"/>
      <c r="P645" s="86"/>
      <c r="Q645" s="86"/>
      <c r="R645" s="86"/>
      <c r="S645" s="86"/>
      <c r="T645" s="86"/>
      <c r="U645" s="86"/>
      <c r="V645" s="86"/>
      <c r="W645" s="86"/>
      <c r="X645" s="75"/>
      <c r="Y645" s="75"/>
      <c r="Z645" s="75" t="s">
        <v>1491</v>
      </c>
      <c r="AA645" s="75"/>
      <c r="AB645" s="75"/>
      <c r="AC645" s="77">
        <v>45309</v>
      </c>
      <c r="AD645" s="72" t="s">
        <v>1001</v>
      </c>
      <c r="AE645" s="90" t="s">
        <v>73</v>
      </c>
      <c r="AF645" s="88" t="str">
        <f>IF(ISNA(VLOOKUP(E645,Tableau13[[SIRET]:[Statut de la mise en relation]],6,FALSE)),"",VLOOKUP(E645,Tableau13[[SIRET]:[Statut de la mise en relation]],6,FALSE))</f>
        <v>Aide proposée</v>
      </c>
      <c r="AG645" s="88"/>
      <c r="AH645" s="40"/>
      <c r="AI645" s="40"/>
      <c r="AJ645" s="40"/>
      <c r="AK645" s="76"/>
      <c r="AL645" s="76"/>
      <c r="AM645" s="40"/>
    </row>
    <row r="646" spans="1:39" ht="16.5" customHeight="1">
      <c r="A646" s="79">
        <v>45307</v>
      </c>
      <c r="B646" s="78" t="s">
        <v>3800</v>
      </c>
      <c r="C646" s="78" t="s">
        <v>3801</v>
      </c>
      <c r="D646" s="78" t="s">
        <v>321</v>
      </c>
      <c r="E646" s="80">
        <v>34062420400053</v>
      </c>
      <c r="F646" s="40" t="s">
        <v>3802</v>
      </c>
      <c r="G646" s="81" t="s">
        <v>3803</v>
      </c>
      <c r="H646" s="82">
        <v>153576789</v>
      </c>
      <c r="I646" s="78" t="s">
        <v>2195</v>
      </c>
      <c r="J646" s="78" t="s">
        <v>3804</v>
      </c>
      <c r="K646" s="33" t="s">
        <v>55</v>
      </c>
      <c r="L646" s="33"/>
      <c r="M646" s="75" t="s">
        <v>701</v>
      </c>
      <c r="N646" s="86"/>
      <c r="O646" s="86"/>
      <c r="P646" s="86"/>
      <c r="Q646" s="86"/>
      <c r="R646" s="86"/>
      <c r="S646" s="86"/>
      <c r="T646" s="86"/>
      <c r="U646" s="86"/>
      <c r="V646" s="86"/>
      <c r="W646" s="86"/>
      <c r="X646" s="75"/>
      <c r="Y646" s="75"/>
      <c r="Z646" s="75" t="s">
        <v>1491</v>
      </c>
      <c r="AA646" s="75"/>
      <c r="AB646" s="75"/>
      <c r="AC646" s="77">
        <v>45309</v>
      </c>
      <c r="AD646" s="72" t="s">
        <v>1001</v>
      </c>
      <c r="AE646" s="90" t="s">
        <v>73</v>
      </c>
      <c r="AF646" s="88" t="str">
        <f>IF(ISNA(VLOOKUP(E646,Tableau13[[SIRET]:[Statut de la mise en relation]],6,FALSE)),"",VLOOKUP(E646,Tableau13[[SIRET]:[Statut de la mise en relation]],6,FALSE))</f>
        <v>Aide proposée</v>
      </c>
      <c r="AG646" s="88"/>
      <c r="AH646" s="40"/>
      <c r="AI646" s="40"/>
      <c r="AJ646" s="40"/>
      <c r="AK646" s="76"/>
      <c r="AL646" s="76"/>
      <c r="AM646" s="40"/>
    </row>
    <row r="647" spans="1:39" ht="16.5" customHeight="1">
      <c r="A647" s="79">
        <v>45308</v>
      </c>
      <c r="B647" s="78" t="s">
        <v>3805</v>
      </c>
      <c r="C647" s="78" t="s">
        <v>3806</v>
      </c>
      <c r="D647" s="78" t="s">
        <v>3807</v>
      </c>
      <c r="E647" s="80"/>
      <c r="F647" s="40" t="str">
        <f>MID(J647,12+FIND("nomination",J647,1),FIND("/",J647,FIND("nomination",J647,1))-12-FIND("nomination",J647,1))</f>
        <v xml:space="preserve"> </v>
      </c>
      <c r="G647" s="81" t="s">
        <v>3808</v>
      </c>
      <c r="H647" s="82">
        <v>493093000</v>
      </c>
      <c r="I647" s="78" t="s">
        <v>123</v>
      </c>
      <c r="J647" s="78" t="s">
        <v>3809</v>
      </c>
      <c r="K647" s="33" t="s">
        <v>91</v>
      </c>
      <c r="L647" s="33"/>
      <c r="M647" s="75"/>
      <c r="N647" s="86"/>
      <c r="O647" s="86"/>
      <c r="P647" s="86"/>
      <c r="Q647" s="86"/>
      <c r="R647" s="86"/>
      <c r="S647" s="86"/>
      <c r="T647" s="86"/>
      <c r="U647" s="86"/>
      <c r="V647" s="86"/>
      <c r="W647" s="86"/>
      <c r="X647" s="75"/>
      <c r="Y647" s="75"/>
      <c r="Z647" s="75"/>
      <c r="AA647" s="75"/>
      <c r="AB647" s="75"/>
      <c r="AC647" s="40"/>
      <c r="AD647" s="40"/>
      <c r="AE647" s="88" t="s">
        <v>203</v>
      </c>
      <c r="AF647" s="88" t="str">
        <f>IF(ISNA(VLOOKUP(E647,Tableau13[[SIRET]:[Statut de la mise en relation]],6,FALSE)),"",VLOOKUP(E647,Tableau13[[SIRET]:[Statut de la mise en relation]],6,FALSE))</f>
        <v/>
      </c>
      <c r="AG647" s="90"/>
      <c r="AH647" s="40"/>
      <c r="AI647" s="40"/>
      <c r="AJ647" s="40"/>
      <c r="AK647" s="76"/>
      <c r="AL647" s="76"/>
      <c r="AM647" s="40"/>
    </row>
    <row r="648" spans="1:39" ht="16.5" customHeight="1">
      <c r="A648" s="79">
        <v>45308</v>
      </c>
      <c r="B648" s="78" t="s">
        <v>3810</v>
      </c>
      <c r="C648" s="78" t="s">
        <v>3811</v>
      </c>
      <c r="D648" s="78" t="s">
        <v>2727</v>
      </c>
      <c r="E648" s="80">
        <v>83093308100010</v>
      </c>
      <c r="F648" s="40" t="s">
        <v>3812</v>
      </c>
      <c r="G648" s="81" t="s">
        <v>3803</v>
      </c>
      <c r="H648" s="82">
        <v>33231228244</v>
      </c>
      <c r="I648" s="78" t="s">
        <v>2195</v>
      </c>
      <c r="J648" s="78" t="s">
        <v>3813</v>
      </c>
      <c r="K648" s="33" t="s">
        <v>55</v>
      </c>
      <c r="L648" s="33"/>
      <c r="M648" s="75" t="s">
        <v>701</v>
      </c>
      <c r="N648" s="86"/>
      <c r="O648" s="86"/>
      <c r="P648" s="86"/>
      <c r="Q648" s="86"/>
      <c r="R648" s="86"/>
      <c r="S648" s="86"/>
      <c r="T648" s="86"/>
      <c r="U648" s="86"/>
      <c r="V648" s="86"/>
      <c r="W648" s="86"/>
      <c r="X648" s="75"/>
      <c r="Y648" s="75"/>
      <c r="Z648" s="75" t="s">
        <v>1491</v>
      </c>
      <c r="AA648" s="75"/>
      <c r="AB648" s="75"/>
      <c r="AC648" s="77">
        <v>45309</v>
      </c>
      <c r="AD648" s="72" t="s">
        <v>1001</v>
      </c>
      <c r="AE648" s="90" t="s">
        <v>73</v>
      </c>
      <c r="AF648" s="88" t="str">
        <f>IF(ISNA(VLOOKUP(E648,Tableau13[[SIRET]:[Statut de la mise en relation]],6,FALSE)),"",VLOOKUP(E648,Tableau13[[SIRET]:[Statut de la mise en relation]],6,FALSE))</f>
        <v/>
      </c>
      <c r="AG648" s="88"/>
      <c r="AH648" s="40"/>
      <c r="AI648" s="40"/>
      <c r="AJ648" s="40"/>
      <c r="AK648" s="76"/>
      <c r="AL648" s="76"/>
      <c r="AM648" s="40"/>
    </row>
    <row r="649" spans="1:39" ht="16.5" customHeight="1">
      <c r="A649" s="79">
        <v>45309</v>
      </c>
      <c r="B649" s="78" t="s">
        <v>3814</v>
      </c>
      <c r="C649" s="78" t="s">
        <v>3815</v>
      </c>
      <c r="D649" s="78" t="s">
        <v>2917</v>
      </c>
      <c r="E649" s="80">
        <v>43525637500013</v>
      </c>
      <c r="F649" s="40" t="s">
        <v>3816</v>
      </c>
      <c r="G649" s="81" t="s">
        <v>3817</v>
      </c>
      <c r="H649" s="82">
        <v>33680089308</v>
      </c>
      <c r="I649" s="78" t="s">
        <v>431</v>
      </c>
      <c r="J649" s="78" t="s">
        <v>3818</v>
      </c>
      <c r="K649" s="33" t="s">
        <v>433</v>
      </c>
      <c r="L649" s="33"/>
      <c r="M649" s="75" t="s">
        <v>701</v>
      </c>
      <c r="N649" s="86"/>
      <c r="O649" s="86"/>
      <c r="P649" s="86"/>
      <c r="Q649" s="86"/>
      <c r="R649" s="86"/>
      <c r="S649" s="86"/>
      <c r="T649" s="86"/>
      <c r="U649" s="86"/>
      <c r="V649" s="86"/>
      <c r="W649" s="86"/>
      <c r="X649" s="75"/>
      <c r="Y649" s="75"/>
      <c r="Z649" s="75"/>
      <c r="AA649" s="75"/>
      <c r="AB649" s="75"/>
      <c r="AC649" s="77">
        <v>45313</v>
      </c>
      <c r="AD649" s="83" t="s">
        <v>2983</v>
      </c>
      <c r="AE649" s="90" t="s">
        <v>73</v>
      </c>
      <c r="AF649" s="88" t="str">
        <f>IF(ISNA(VLOOKUP(E649,Tableau13[[SIRET]:[Statut de la mise en relation]],6,FALSE)),"",VLOOKUP(E649,Tableau13[[SIRET]:[Statut de la mise en relation]],6,FALSE))</f>
        <v/>
      </c>
      <c r="AG649" s="90"/>
      <c r="AH649" s="40"/>
      <c r="AI649" s="40"/>
      <c r="AJ649" s="40"/>
      <c r="AK649" s="76"/>
      <c r="AL649" s="76"/>
      <c r="AM649" s="40"/>
    </row>
    <row r="650" spans="1:39" ht="16.5" customHeight="1">
      <c r="A650" s="79">
        <v>45309</v>
      </c>
      <c r="B650" s="78" t="s">
        <v>3819</v>
      </c>
      <c r="C650" s="78" t="s">
        <v>3820</v>
      </c>
      <c r="D650" s="78" t="s">
        <v>3821</v>
      </c>
      <c r="E650" s="80">
        <v>82166916500010</v>
      </c>
      <c r="F650" s="40" t="s">
        <v>3822</v>
      </c>
      <c r="G650" s="81" t="s">
        <v>3823</v>
      </c>
      <c r="H650" s="82">
        <v>477762409</v>
      </c>
      <c r="I650" s="78" t="s">
        <v>431</v>
      </c>
      <c r="J650" s="78" t="s">
        <v>3824</v>
      </c>
      <c r="K650" s="33" t="s">
        <v>433</v>
      </c>
      <c r="L650" s="33"/>
      <c r="M650" s="75" t="s">
        <v>701</v>
      </c>
      <c r="N650" s="86"/>
      <c r="O650" s="86"/>
      <c r="P650" s="86"/>
      <c r="Q650" s="86"/>
      <c r="R650" s="86"/>
      <c r="S650" s="86"/>
      <c r="T650" s="86"/>
      <c r="U650" s="86"/>
      <c r="V650" s="86"/>
      <c r="W650" s="86"/>
      <c r="X650" s="75"/>
      <c r="Y650" s="75"/>
      <c r="Z650" s="75" t="s">
        <v>3447</v>
      </c>
      <c r="AA650" s="75" t="s">
        <v>563</v>
      </c>
      <c r="AB650" s="75"/>
      <c r="AC650" s="77">
        <v>45309</v>
      </c>
      <c r="AD650" s="72" t="s">
        <v>1001</v>
      </c>
      <c r="AE650" s="90" t="s">
        <v>73</v>
      </c>
      <c r="AF650" s="88" t="str">
        <f>IF(ISNA(VLOOKUP(E650,Tableau13[[SIRET]:[Statut de la mise en relation]],6,FALSE)),"",VLOOKUP(E650,Tableau13[[SIRET]:[Statut de la mise en relation]],6,FALSE))</f>
        <v>Aide proposée</v>
      </c>
      <c r="AG650" s="88"/>
      <c r="AH650" s="40"/>
      <c r="AI650" s="40"/>
      <c r="AJ650" s="40"/>
      <c r="AK650" s="76"/>
      <c r="AL650" s="76"/>
      <c r="AM650" s="40"/>
    </row>
    <row r="651" spans="1:39" ht="16.5" customHeight="1">
      <c r="A651" s="79">
        <v>45309</v>
      </c>
      <c r="B651" s="78" t="s">
        <v>3825</v>
      </c>
      <c r="C651" s="78" t="s">
        <v>1782</v>
      </c>
      <c r="D651" s="78" t="s">
        <v>1783</v>
      </c>
      <c r="E651" s="80">
        <v>31144150500048</v>
      </c>
      <c r="F651" s="40" t="s">
        <v>3826</v>
      </c>
      <c r="G651" s="81" t="s">
        <v>3827</v>
      </c>
      <c r="H651" s="82" t="s">
        <v>3828</v>
      </c>
      <c r="I651" s="78" t="s">
        <v>2252</v>
      </c>
      <c r="J651" s="78"/>
      <c r="K651" s="33" t="s">
        <v>91</v>
      </c>
      <c r="L651" s="33"/>
      <c r="M651" s="75" t="s">
        <v>701</v>
      </c>
      <c r="N651" s="86"/>
      <c r="O651" s="86"/>
      <c r="P651" s="86"/>
      <c r="Q651" s="86"/>
      <c r="R651" s="86"/>
      <c r="S651" s="86"/>
      <c r="T651" s="86"/>
      <c r="U651" s="86"/>
      <c r="V651" s="86"/>
      <c r="W651" s="86"/>
      <c r="X651" s="75"/>
      <c r="Y651" s="75"/>
      <c r="Z651" s="75" t="s">
        <v>1491</v>
      </c>
      <c r="AA651" s="75"/>
      <c r="AB651" s="75"/>
      <c r="AC651" s="77">
        <v>45309</v>
      </c>
      <c r="AD651" s="72" t="s">
        <v>1001</v>
      </c>
      <c r="AE651" s="90" t="s">
        <v>73</v>
      </c>
      <c r="AF651" s="88" t="str">
        <f>IF(ISNA(VLOOKUP(E651,Tableau13[[SIRET]:[Statut de la mise en relation]],6,FALSE)),"",VLOOKUP(E651,Tableau13[[SIRET]:[Statut de la mise en relation]],6,FALSE))</f>
        <v>Aide proposée</v>
      </c>
      <c r="AG651" s="88"/>
      <c r="AH651" s="40"/>
      <c r="AI651" s="40"/>
      <c r="AJ651" s="40"/>
      <c r="AK651" s="76"/>
      <c r="AL651" s="76"/>
      <c r="AM651" s="40"/>
    </row>
    <row r="652" spans="1:39" ht="16.5" customHeight="1">
      <c r="A652" s="79">
        <v>45309</v>
      </c>
      <c r="B652" s="78" t="s">
        <v>3829</v>
      </c>
      <c r="C652" s="78" t="s">
        <v>3830</v>
      </c>
      <c r="D652" s="78" t="s">
        <v>2216</v>
      </c>
      <c r="E652" s="80">
        <v>32125501000068</v>
      </c>
      <c r="F652" s="40" t="s">
        <v>3831</v>
      </c>
      <c r="G652" s="81" t="s">
        <v>3832</v>
      </c>
      <c r="H652" s="82">
        <v>33630209744</v>
      </c>
      <c r="I652" s="78" t="s">
        <v>503</v>
      </c>
      <c r="J652" s="78" t="s">
        <v>3833</v>
      </c>
      <c r="K652" s="33" t="s">
        <v>135</v>
      </c>
      <c r="L652" s="33" t="s">
        <v>3834</v>
      </c>
      <c r="M652" s="75" t="s">
        <v>3835</v>
      </c>
      <c r="N652" s="86"/>
      <c r="O652" s="86"/>
      <c r="P652" s="86"/>
      <c r="Q652" s="86"/>
      <c r="R652" s="86"/>
      <c r="S652" s="86"/>
      <c r="T652" s="86"/>
      <c r="U652" s="86"/>
      <c r="V652" s="86"/>
      <c r="W652" s="86"/>
      <c r="X652" s="75"/>
      <c r="Y652" s="75"/>
      <c r="Z652" s="75"/>
      <c r="AA652" s="75"/>
      <c r="AB652" s="75"/>
      <c r="AC652" s="40"/>
      <c r="AD652" s="66" t="s">
        <v>764</v>
      </c>
      <c r="AE652" s="90" t="s">
        <v>73</v>
      </c>
      <c r="AF652" s="88" t="str">
        <f>IF(ISNA(VLOOKUP(E652,Tableau13[[SIRET]:[Statut de la mise en relation]],6,FALSE)),"",VLOOKUP(E652,Tableau13[[SIRET]:[Statut de la mise en relation]],6,FALSE))</f>
        <v/>
      </c>
      <c r="AG652" s="88"/>
      <c r="AH652" s="40"/>
      <c r="AI652" s="40"/>
      <c r="AJ652" s="40"/>
      <c r="AK652" s="76"/>
      <c r="AL652" s="76"/>
      <c r="AM652" s="40"/>
    </row>
    <row r="653" spans="1:39" ht="16.5" customHeight="1">
      <c r="A653" s="79">
        <v>45309</v>
      </c>
      <c r="B653" s="78" t="s">
        <v>3836</v>
      </c>
      <c r="C653" s="78" t="s">
        <v>2763</v>
      </c>
      <c r="D653" s="78" t="s">
        <v>2764</v>
      </c>
      <c r="E653" s="80">
        <v>77568807000017</v>
      </c>
      <c r="F653" s="40" t="s">
        <v>2765</v>
      </c>
      <c r="G653" s="81" t="s">
        <v>3837</v>
      </c>
      <c r="H653" s="82" t="s">
        <v>3838</v>
      </c>
      <c r="I653" s="78" t="s">
        <v>2554</v>
      </c>
      <c r="J653" s="78"/>
      <c r="K653" s="33" t="s">
        <v>91</v>
      </c>
      <c r="L653" s="33"/>
      <c r="M653" s="75" t="s">
        <v>701</v>
      </c>
      <c r="N653" s="86"/>
      <c r="O653" s="86"/>
      <c r="P653" s="86"/>
      <c r="Q653" s="86"/>
      <c r="R653" s="86"/>
      <c r="S653" s="86"/>
      <c r="T653" s="86"/>
      <c r="U653" s="86"/>
      <c r="V653" s="86"/>
      <c r="W653" s="86"/>
      <c r="X653" s="75"/>
      <c r="Y653" s="75"/>
      <c r="Z653" s="75" t="s">
        <v>1491</v>
      </c>
      <c r="AA653" s="75"/>
      <c r="AB653" s="75"/>
      <c r="AC653" s="77">
        <v>45309</v>
      </c>
      <c r="AD653" s="72" t="s">
        <v>1001</v>
      </c>
      <c r="AE653" s="90" t="s">
        <v>73</v>
      </c>
      <c r="AF653" s="88" t="str">
        <f>IF(ISNA(VLOOKUP(E653,Tableau13[[SIRET]:[Statut de la mise en relation]],6,FALSE)),"",VLOOKUP(E653,Tableau13[[SIRET]:[Statut de la mise en relation]],6,FALSE))</f>
        <v>Aide proposée</v>
      </c>
      <c r="AG653" s="88"/>
      <c r="AH653" s="40"/>
      <c r="AI653" s="40"/>
      <c r="AJ653" s="40"/>
      <c r="AK653" s="76"/>
      <c r="AL653" s="76"/>
      <c r="AM653" s="40"/>
    </row>
    <row r="654" spans="1:39" ht="16.5" customHeight="1">
      <c r="A654" s="79">
        <v>45309</v>
      </c>
      <c r="B654" s="78" t="s">
        <v>3839</v>
      </c>
      <c r="C654" s="78" t="s">
        <v>3840</v>
      </c>
      <c r="D654" s="78" t="s">
        <v>3841</v>
      </c>
      <c r="E654" s="80">
        <v>40296604800017</v>
      </c>
      <c r="F654" s="40" t="s">
        <v>3842</v>
      </c>
      <c r="G654" s="81" t="s">
        <v>3843</v>
      </c>
      <c r="H654" s="82">
        <v>384357230</v>
      </c>
      <c r="I654" s="78" t="s">
        <v>1217</v>
      </c>
      <c r="J654" s="78" t="s">
        <v>3844</v>
      </c>
      <c r="K654" s="33" t="s">
        <v>135</v>
      </c>
      <c r="L654" s="33" t="s">
        <v>3834</v>
      </c>
      <c r="M654" s="75" t="s">
        <v>3835</v>
      </c>
      <c r="N654" s="86"/>
      <c r="O654" s="86"/>
      <c r="P654" s="86"/>
      <c r="Q654" s="86"/>
      <c r="R654" s="86"/>
      <c r="S654" s="86"/>
      <c r="T654" s="86"/>
      <c r="U654" s="86"/>
      <c r="V654" s="86"/>
      <c r="W654" s="86"/>
      <c r="X654" s="75"/>
      <c r="Y654" s="75"/>
      <c r="Z654" s="75"/>
      <c r="AA654" s="75"/>
      <c r="AB654" s="75"/>
      <c r="AC654" s="40"/>
      <c r="AD654" s="66" t="s">
        <v>764</v>
      </c>
      <c r="AE654" s="90" t="s">
        <v>73</v>
      </c>
      <c r="AF654" s="88" t="str">
        <f>IF(ISNA(VLOOKUP(E654,Tableau13[[SIRET]:[Statut de la mise en relation]],6,FALSE)),"",VLOOKUP(E654,Tableau13[[SIRET]:[Statut de la mise en relation]],6,FALSE))</f>
        <v/>
      </c>
      <c r="AG654" s="88"/>
      <c r="AH654" s="40"/>
      <c r="AI654" s="40"/>
      <c r="AJ654" s="40"/>
      <c r="AK654" s="76"/>
      <c r="AL654" s="76"/>
      <c r="AM654" s="40"/>
    </row>
    <row r="655" spans="1:39" ht="16.5" customHeight="1">
      <c r="A655" s="79">
        <v>45309</v>
      </c>
      <c r="B655" s="78" t="s">
        <v>3845</v>
      </c>
      <c r="C655" s="78" t="s">
        <v>3846</v>
      </c>
      <c r="D655" s="78" t="s">
        <v>3409</v>
      </c>
      <c r="E655" s="80">
        <v>95850523200016</v>
      </c>
      <c r="F655" s="40" t="s">
        <v>3847</v>
      </c>
      <c r="G655" s="81" t="s">
        <v>3848</v>
      </c>
      <c r="H655" s="82">
        <v>664222245</v>
      </c>
      <c r="I655" s="78" t="s">
        <v>659</v>
      </c>
      <c r="J655" s="78"/>
      <c r="K655" s="33" t="s">
        <v>433</v>
      </c>
      <c r="L655" s="33"/>
      <c r="M655" s="75" t="s">
        <v>701</v>
      </c>
      <c r="N655" s="86"/>
      <c r="O655" s="86"/>
      <c r="P655" s="86"/>
      <c r="Q655" s="86"/>
      <c r="R655" s="86"/>
      <c r="S655" s="86"/>
      <c r="T655" s="86"/>
      <c r="U655" s="86"/>
      <c r="V655" s="86"/>
      <c r="W655" s="86"/>
      <c r="X655" s="75"/>
      <c r="Y655" s="75"/>
      <c r="Z655" s="75" t="s">
        <v>1491</v>
      </c>
      <c r="AA655" s="75"/>
      <c r="AB655" s="75"/>
      <c r="AC655" s="77">
        <v>45309</v>
      </c>
      <c r="AD655" s="72" t="s">
        <v>1001</v>
      </c>
      <c r="AE655" s="90" t="s">
        <v>73</v>
      </c>
      <c r="AF655" s="88" t="str">
        <f>IF(ISNA(VLOOKUP(E655,Tableau13[[SIRET]:[Statut de la mise en relation]],6,FALSE)),"",VLOOKUP(E655,Tableau13[[SIRET]:[Statut de la mise en relation]],6,FALSE))</f>
        <v>Aide proposée</v>
      </c>
      <c r="AG655" s="88"/>
      <c r="AH655" s="40"/>
      <c r="AI655" s="40"/>
      <c r="AJ655" s="40"/>
      <c r="AK655" s="76"/>
      <c r="AL655" s="76"/>
      <c r="AM655" s="40"/>
    </row>
    <row r="656" spans="1:39" ht="16.5" customHeight="1">
      <c r="A656" s="79">
        <v>45309</v>
      </c>
      <c r="B656" s="78" t="s">
        <v>3849</v>
      </c>
      <c r="C656" s="78" t="s">
        <v>3850</v>
      </c>
      <c r="D656" s="78" t="s">
        <v>3851</v>
      </c>
      <c r="E656" s="80">
        <v>79340339500031</v>
      </c>
      <c r="F656" s="40" t="s">
        <v>3505</v>
      </c>
      <c r="G656" s="81" t="s">
        <v>3852</v>
      </c>
      <c r="H656" s="82">
        <v>620238030</v>
      </c>
      <c r="I656" s="78" t="s">
        <v>659</v>
      </c>
      <c r="J656" s="78"/>
      <c r="K656" s="33" t="s">
        <v>433</v>
      </c>
      <c r="L656" s="33"/>
      <c r="M656" s="75" t="s">
        <v>701</v>
      </c>
      <c r="N656" s="86"/>
      <c r="O656" s="86"/>
      <c r="P656" s="86"/>
      <c r="Q656" s="86"/>
      <c r="R656" s="86"/>
      <c r="S656" s="86"/>
      <c r="T656" s="86"/>
      <c r="U656" s="86"/>
      <c r="V656" s="86"/>
      <c r="W656" s="86"/>
      <c r="X656" s="75"/>
      <c r="Y656" s="75"/>
      <c r="Z656" s="75" t="s">
        <v>1491</v>
      </c>
      <c r="AA656" s="75"/>
      <c r="AB656" s="75"/>
      <c r="AC656" s="77">
        <v>45309</v>
      </c>
      <c r="AD656" s="72" t="s">
        <v>1001</v>
      </c>
      <c r="AE656" s="90" t="s">
        <v>73</v>
      </c>
      <c r="AF656" s="88" t="str">
        <f>IF(ISNA(VLOOKUP(E656,Tableau13[[SIRET]:[Statut de la mise en relation]],6,FALSE)),"",VLOOKUP(E656,Tableau13[[SIRET]:[Statut de la mise en relation]],6,FALSE))</f>
        <v>Aide proposée</v>
      </c>
      <c r="AG656" s="88"/>
      <c r="AH656" s="40"/>
      <c r="AI656" s="40"/>
      <c r="AJ656" s="40"/>
      <c r="AK656" s="76"/>
      <c r="AL656" s="76"/>
      <c r="AM656" s="40"/>
    </row>
    <row r="657" spans="1:39" ht="16.5" customHeight="1">
      <c r="A657" s="79">
        <v>45309</v>
      </c>
      <c r="B657" s="78" t="s">
        <v>3853</v>
      </c>
      <c r="C657" s="78" t="s">
        <v>3854</v>
      </c>
      <c r="D657" s="78" t="s">
        <v>3855</v>
      </c>
      <c r="E657" s="80">
        <v>38529030900454</v>
      </c>
      <c r="F657" s="40" t="s">
        <v>3856</v>
      </c>
      <c r="G657" s="81" t="s">
        <v>3857</v>
      </c>
      <c r="H657" s="82">
        <v>677112436</v>
      </c>
      <c r="I657" s="78" t="s">
        <v>932</v>
      </c>
      <c r="J657" s="78"/>
      <c r="K657" s="33" t="s">
        <v>114</v>
      </c>
      <c r="L657" s="33"/>
      <c r="M657" s="75" t="s">
        <v>1234</v>
      </c>
      <c r="N657" s="86"/>
      <c r="O657" s="86"/>
      <c r="P657" s="86"/>
      <c r="Q657" s="86"/>
      <c r="R657" s="86"/>
      <c r="S657" s="86"/>
      <c r="T657" s="86"/>
      <c r="U657" s="86"/>
      <c r="V657" s="86"/>
      <c r="W657" s="86"/>
      <c r="X657" s="75"/>
      <c r="Y657" s="75"/>
      <c r="Z657" s="75" t="s">
        <v>1491</v>
      </c>
      <c r="AA657" s="75"/>
      <c r="AB657" s="75"/>
      <c r="AC657" s="77">
        <v>45309</v>
      </c>
      <c r="AD657" s="72" t="s">
        <v>1001</v>
      </c>
      <c r="AE657" s="90" t="s">
        <v>73</v>
      </c>
      <c r="AF657" s="88" t="str">
        <f>IF(ISNA(VLOOKUP(E657,Tableau13[[SIRET]:[Statut de la mise en relation]],6,FALSE)),"",VLOOKUP(E657,Tableau13[[SIRET]:[Statut de la mise en relation]],6,FALSE))</f>
        <v>Refusé</v>
      </c>
      <c r="AG657" s="88"/>
      <c r="AH657" s="40"/>
      <c r="AI657" s="40"/>
      <c r="AJ657" s="40"/>
      <c r="AK657" s="76"/>
      <c r="AL657" s="76"/>
      <c r="AM657" s="40"/>
    </row>
    <row r="658" spans="1:39" ht="16.5" customHeight="1">
      <c r="A658" s="79">
        <v>45310</v>
      </c>
      <c r="B658" s="78" t="s">
        <v>3858</v>
      </c>
      <c r="C658" s="78" t="s">
        <v>3859</v>
      </c>
      <c r="D658" s="78" t="s">
        <v>474</v>
      </c>
      <c r="E658" s="80">
        <v>48814565700042</v>
      </c>
      <c r="F658" s="40" t="s">
        <v>3860</v>
      </c>
      <c r="G658" s="81" t="s">
        <v>3861</v>
      </c>
      <c r="H658" s="82">
        <v>681157366</v>
      </c>
      <c r="I658" s="78" t="s">
        <v>552</v>
      </c>
      <c r="J658" s="78" t="s">
        <v>3862</v>
      </c>
      <c r="K658" s="33" t="s">
        <v>433</v>
      </c>
      <c r="L658" s="33"/>
      <c r="M658" s="75" t="s">
        <v>701</v>
      </c>
      <c r="N658" s="86"/>
      <c r="O658" s="86"/>
      <c r="P658" s="86"/>
      <c r="Q658" s="86"/>
      <c r="R658" s="86"/>
      <c r="S658" s="86"/>
      <c r="T658" s="86"/>
      <c r="U658" s="86"/>
      <c r="V658" s="86"/>
      <c r="W658" s="86"/>
      <c r="X658" s="75"/>
      <c r="Y658" s="75"/>
      <c r="Z658" s="75"/>
      <c r="AA658" s="75"/>
      <c r="AB658" s="75"/>
      <c r="AC658" s="77">
        <v>45313</v>
      </c>
      <c r="AD658" s="83" t="s">
        <v>2627</v>
      </c>
      <c r="AE658" s="90" t="s">
        <v>73</v>
      </c>
      <c r="AF658" s="88" t="str">
        <f>IF(ISNA(VLOOKUP(E658,Tableau13[[SIRET]:[Statut de la mise en relation]],6,FALSE)),"",VLOOKUP(E658,Tableau13[[SIRET]:[Statut de la mise en relation]],6,FALSE))</f>
        <v/>
      </c>
      <c r="AG658" s="90"/>
      <c r="AH658" s="40"/>
      <c r="AI658" s="40"/>
      <c r="AJ658" s="40"/>
      <c r="AK658" s="76"/>
      <c r="AL658" s="76"/>
      <c r="AM658" s="40"/>
    </row>
    <row r="659" spans="1:39" ht="16.5" customHeight="1">
      <c r="A659" s="79">
        <v>45310</v>
      </c>
      <c r="B659" s="78" t="s">
        <v>3863</v>
      </c>
      <c r="C659" s="78" t="s">
        <v>3864</v>
      </c>
      <c r="D659" s="78" t="s">
        <v>527</v>
      </c>
      <c r="E659" s="80">
        <v>79899778900028</v>
      </c>
      <c r="F659" s="40" t="s">
        <v>3865</v>
      </c>
      <c r="G659" s="81" t="s">
        <v>3866</v>
      </c>
      <c r="H659" s="82">
        <v>684337429</v>
      </c>
      <c r="I659" s="78" t="s">
        <v>552</v>
      </c>
      <c r="J659" s="78" t="s">
        <v>3867</v>
      </c>
      <c r="K659" s="33" t="s">
        <v>433</v>
      </c>
      <c r="L659" s="33"/>
      <c r="M659" s="75" t="s">
        <v>701</v>
      </c>
      <c r="N659" s="86"/>
      <c r="O659" s="86"/>
      <c r="P659" s="86"/>
      <c r="Q659" s="86"/>
      <c r="R659" s="86"/>
      <c r="S659" s="86"/>
      <c r="T659" s="86"/>
      <c r="U659" s="86"/>
      <c r="V659" s="86"/>
      <c r="W659" s="86"/>
      <c r="X659" s="75"/>
      <c r="Y659" s="75"/>
      <c r="Z659" s="75"/>
      <c r="AA659" s="75"/>
      <c r="AB659" s="75"/>
      <c r="AC659" s="77">
        <v>45313</v>
      </c>
      <c r="AD659" s="83" t="s">
        <v>2627</v>
      </c>
      <c r="AE659" s="90" t="s">
        <v>73</v>
      </c>
      <c r="AF659" s="88" t="str">
        <f>IF(ISNA(VLOOKUP(E659,Tableau13[[SIRET]:[Statut de la mise en relation]],6,FALSE)),"",VLOOKUP(E659,Tableau13[[SIRET]:[Statut de la mise en relation]],6,FALSE))</f>
        <v/>
      </c>
      <c r="AG659" s="90"/>
      <c r="AH659" s="40"/>
      <c r="AI659" s="40"/>
      <c r="AJ659" s="40"/>
      <c r="AK659" s="76"/>
      <c r="AL659" s="76"/>
      <c r="AM659" s="40"/>
    </row>
    <row r="660" spans="1:39" ht="16.5" customHeight="1">
      <c r="A660" s="79">
        <v>45310</v>
      </c>
      <c r="B660" s="78" t="s">
        <v>3868</v>
      </c>
      <c r="C660" s="78" t="s">
        <v>3869</v>
      </c>
      <c r="D660" s="78" t="s">
        <v>2749</v>
      </c>
      <c r="E660" s="80">
        <v>82223344100010</v>
      </c>
      <c r="F660" s="40" t="s">
        <v>3870</v>
      </c>
      <c r="G660" s="81" t="s">
        <v>3871</v>
      </c>
      <c r="H660" s="82">
        <v>475617213</v>
      </c>
      <c r="I660" s="78" t="s">
        <v>431</v>
      </c>
      <c r="J660" s="78" t="s">
        <v>3872</v>
      </c>
      <c r="K660" s="33" t="s">
        <v>433</v>
      </c>
      <c r="L660" s="33"/>
      <c r="M660" s="75" t="s">
        <v>701</v>
      </c>
      <c r="N660" s="86"/>
      <c r="O660" s="86"/>
      <c r="P660" s="86"/>
      <c r="Q660" s="86"/>
      <c r="R660" s="86"/>
      <c r="S660" s="86"/>
      <c r="T660" s="86"/>
      <c r="U660" s="86"/>
      <c r="V660" s="86"/>
      <c r="W660" s="86"/>
      <c r="X660" s="75"/>
      <c r="Y660" s="75"/>
      <c r="Z660" s="75" t="s">
        <v>3447</v>
      </c>
      <c r="AA660" s="75" t="s">
        <v>563</v>
      </c>
      <c r="AB660" s="75"/>
      <c r="AC660" s="77">
        <v>45313</v>
      </c>
      <c r="AD660" s="72" t="s">
        <v>1001</v>
      </c>
      <c r="AE660" s="90" t="s">
        <v>73</v>
      </c>
      <c r="AF660" s="88" t="str">
        <f>IF(ISNA(VLOOKUP(E660,Tableau13[[SIRET]:[Statut de la mise en relation]],6,FALSE)),"",VLOOKUP(E660,Tableau13[[SIRET]:[Statut de la mise en relation]],6,FALSE))</f>
        <v>Aide proposée</v>
      </c>
      <c r="AG660" s="88"/>
      <c r="AH660" s="40"/>
      <c r="AI660" s="40"/>
      <c r="AJ660" s="40"/>
      <c r="AK660" s="76"/>
      <c r="AL660" s="76"/>
      <c r="AM660" s="40"/>
    </row>
    <row r="661" spans="1:39" ht="16.5" customHeight="1">
      <c r="A661" s="79">
        <v>45310</v>
      </c>
      <c r="B661" s="78" t="s">
        <v>3873</v>
      </c>
      <c r="C661" s="78" t="s">
        <v>3874</v>
      </c>
      <c r="D661" s="78" t="s">
        <v>980</v>
      </c>
      <c r="E661" s="80">
        <v>52860318600024</v>
      </c>
      <c r="F661" s="40" t="s">
        <v>3875</v>
      </c>
      <c r="G661" s="81" t="s">
        <v>3876</v>
      </c>
      <c r="H661" s="82">
        <v>634575795</v>
      </c>
      <c r="I661" s="78" t="s">
        <v>3877</v>
      </c>
      <c r="J661" s="78"/>
      <c r="K661" s="33" t="s">
        <v>977</v>
      </c>
      <c r="L661" s="33"/>
      <c r="M661" s="75" t="s">
        <v>701</v>
      </c>
      <c r="N661" s="86"/>
      <c r="O661" s="86"/>
      <c r="P661" s="86"/>
      <c r="Q661" s="86"/>
      <c r="R661" s="86"/>
      <c r="S661" s="86"/>
      <c r="T661" s="86"/>
      <c r="U661" s="86"/>
      <c r="V661" s="86"/>
      <c r="W661" s="86"/>
      <c r="X661" s="75"/>
      <c r="Y661" s="75"/>
      <c r="Z661" s="75" t="s">
        <v>1491</v>
      </c>
      <c r="AA661" s="75"/>
      <c r="AB661" s="75"/>
      <c r="AC661" s="77">
        <v>45313</v>
      </c>
      <c r="AD661" s="72" t="s">
        <v>1001</v>
      </c>
      <c r="AE661" s="90" t="s">
        <v>73</v>
      </c>
      <c r="AF661" s="88" t="str">
        <f>IF(ISNA(VLOOKUP(E661,Tableau13[[SIRET]:[Statut de la mise en relation]],6,FALSE)),"",VLOOKUP(E661,Tableau13[[SIRET]:[Statut de la mise en relation]],6,FALSE))</f>
        <v>Aide proposée</v>
      </c>
      <c r="AG661" s="88"/>
      <c r="AH661" s="40"/>
      <c r="AI661" s="40"/>
      <c r="AJ661" s="40"/>
      <c r="AK661" s="76"/>
      <c r="AL661" s="76"/>
      <c r="AM661" s="40"/>
    </row>
    <row r="662" spans="1:39" ht="16.5" customHeight="1">
      <c r="A662" s="79">
        <v>45311</v>
      </c>
      <c r="B662" s="78" t="s">
        <v>3878</v>
      </c>
      <c r="C662" s="78" t="s">
        <v>1819</v>
      </c>
      <c r="D662" s="78" t="s">
        <v>2216</v>
      </c>
      <c r="E662" s="80">
        <v>82091100600030</v>
      </c>
      <c r="F662" s="40" t="s">
        <v>3879</v>
      </c>
      <c r="G662" s="81" t="s">
        <v>3880</v>
      </c>
      <c r="H662" s="82">
        <v>619681399</v>
      </c>
      <c r="I662" s="78" t="s">
        <v>552</v>
      </c>
      <c r="J662" s="78" t="s">
        <v>3881</v>
      </c>
      <c r="K662" s="33" t="s">
        <v>433</v>
      </c>
      <c r="L662" s="33"/>
      <c r="M662" s="75" t="s">
        <v>701</v>
      </c>
      <c r="N662" s="86"/>
      <c r="O662" s="86"/>
      <c r="P662" s="86"/>
      <c r="Q662" s="86"/>
      <c r="R662" s="86"/>
      <c r="S662" s="86"/>
      <c r="T662" s="86"/>
      <c r="U662" s="86"/>
      <c r="V662" s="86"/>
      <c r="W662" s="86"/>
      <c r="X662" s="75"/>
      <c r="Y662" s="75"/>
      <c r="Z662" s="75"/>
      <c r="AA662" s="75"/>
      <c r="AB662" s="75"/>
      <c r="AC662" s="77">
        <v>45313</v>
      </c>
      <c r="AD662" s="83" t="s">
        <v>2627</v>
      </c>
      <c r="AE662" s="90" t="s">
        <v>73</v>
      </c>
      <c r="AF662" s="88" t="str">
        <f>IF(ISNA(VLOOKUP(E662,Tableau13[[SIRET]:[Statut de la mise en relation]],6,FALSE)),"",VLOOKUP(E662,Tableau13[[SIRET]:[Statut de la mise en relation]],6,FALSE))</f>
        <v/>
      </c>
      <c r="AG662" s="90"/>
      <c r="AH662" s="40"/>
      <c r="AI662" s="40"/>
      <c r="AJ662" s="40"/>
      <c r="AK662" s="76"/>
      <c r="AL662" s="76"/>
      <c r="AM662" s="40"/>
    </row>
    <row r="663" spans="1:39" ht="16.5" customHeight="1">
      <c r="A663" s="79">
        <v>45311</v>
      </c>
      <c r="B663" s="78" t="s">
        <v>3882</v>
      </c>
      <c r="C663" s="78" t="s">
        <v>3883</v>
      </c>
      <c r="D663" s="78" t="s">
        <v>379</v>
      </c>
      <c r="E663" s="80">
        <v>37982761100045</v>
      </c>
      <c r="F663" s="40" t="s">
        <v>3884</v>
      </c>
      <c r="G663" s="81" t="s">
        <v>3885</v>
      </c>
      <c r="H663" s="82">
        <v>612659865</v>
      </c>
      <c r="I663" s="78" t="s">
        <v>2119</v>
      </c>
      <c r="J663" s="78" t="s">
        <v>3886</v>
      </c>
      <c r="K663" s="33" t="s">
        <v>55</v>
      </c>
      <c r="L663" s="33"/>
      <c r="M663" s="75" t="s">
        <v>701</v>
      </c>
      <c r="N663" s="86"/>
      <c r="O663" s="86"/>
      <c r="P663" s="86"/>
      <c r="Q663" s="86"/>
      <c r="R663" s="86"/>
      <c r="S663" s="86"/>
      <c r="T663" s="86"/>
      <c r="U663" s="86"/>
      <c r="V663" s="86"/>
      <c r="W663" s="86"/>
      <c r="X663" s="75"/>
      <c r="Y663" s="75"/>
      <c r="Z663" s="75" t="s">
        <v>1491</v>
      </c>
      <c r="AA663" s="75"/>
      <c r="AB663" s="75"/>
      <c r="AC663" s="77">
        <v>45313</v>
      </c>
      <c r="AD663" s="72" t="s">
        <v>1001</v>
      </c>
      <c r="AE663" s="90" t="s">
        <v>73</v>
      </c>
      <c r="AF663" s="88" t="str">
        <f>IF(ISNA(VLOOKUP(E663,Tableau13[[SIRET]:[Statut de la mise en relation]],6,FALSE)),"",VLOOKUP(E663,Tableau13[[SIRET]:[Statut de la mise en relation]],6,FALSE))</f>
        <v>Aide proposée</v>
      </c>
      <c r="AG663" s="88"/>
      <c r="AH663" s="40"/>
      <c r="AI663" s="40"/>
      <c r="AJ663" s="40"/>
      <c r="AK663" s="76"/>
      <c r="AL663" s="76"/>
      <c r="AM663" s="40"/>
    </row>
    <row r="664" spans="1:39" ht="16.5" customHeight="1">
      <c r="A664" s="79">
        <v>45311</v>
      </c>
      <c r="B664" s="78" t="s">
        <v>3887</v>
      </c>
      <c r="C664" s="78" t="s">
        <v>3888</v>
      </c>
      <c r="D664" s="78" t="s">
        <v>3889</v>
      </c>
      <c r="E664" s="80">
        <v>91746622900015</v>
      </c>
      <c r="F664" s="40" t="s">
        <v>3890</v>
      </c>
      <c r="G664" s="81" t="s">
        <v>3891</v>
      </c>
      <c r="H664" s="82">
        <v>647617880</v>
      </c>
      <c r="I664" s="78" t="s">
        <v>2119</v>
      </c>
      <c r="J664" s="78" t="s">
        <v>3892</v>
      </c>
      <c r="K664" s="33" t="s">
        <v>55</v>
      </c>
      <c r="L664" s="33"/>
      <c r="M664" s="75" t="s">
        <v>701</v>
      </c>
      <c r="N664" s="86"/>
      <c r="O664" s="86"/>
      <c r="P664" s="86"/>
      <c r="Q664" s="86"/>
      <c r="R664" s="86"/>
      <c r="S664" s="86"/>
      <c r="T664" s="86"/>
      <c r="U664" s="86"/>
      <c r="V664" s="86"/>
      <c r="W664" s="86"/>
      <c r="X664" s="75"/>
      <c r="Y664" s="75"/>
      <c r="Z664" s="75" t="s">
        <v>1491</v>
      </c>
      <c r="AA664" s="75"/>
      <c r="AB664" s="75"/>
      <c r="AC664" s="77">
        <v>45313</v>
      </c>
      <c r="AD664" s="72" t="s">
        <v>1001</v>
      </c>
      <c r="AE664" s="90" t="s">
        <v>73</v>
      </c>
      <c r="AF664" s="88" t="str">
        <f>IF(ISNA(VLOOKUP(E664,Tableau13[[SIRET]:[Statut de la mise en relation]],6,FALSE)),"",VLOOKUP(E664,Tableau13[[SIRET]:[Statut de la mise en relation]],6,FALSE))</f>
        <v>Aide proposée</v>
      </c>
      <c r="AG664" s="88"/>
      <c r="AH664" s="40"/>
      <c r="AI664" s="40"/>
      <c r="AJ664" s="40"/>
      <c r="AK664" s="76"/>
      <c r="AL664" s="76"/>
      <c r="AM664" s="40"/>
    </row>
    <row r="665" spans="1:39" ht="16.5" customHeight="1">
      <c r="A665" s="79">
        <v>45312</v>
      </c>
      <c r="B665" s="78" t="s">
        <v>3893</v>
      </c>
      <c r="C665" s="78" t="s">
        <v>3894</v>
      </c>
      <c r="D665" s="78" t="s">
        <v>922</v>
      </c>
      <c r="E665" s="80">
        <v>88028478100015</v>
      </c>
      <c r="F665" s="40" t="s">
        <v>3895</v>
      </c>
      <c r="G665" s="81" t="s">
        <v>3896</v>
      </c>
      <c r="H665" s="82">
        <v>646236971</v>
      </c>
      <c r="I665" s="78" t="s">
        <v>450</v>
      </c>
      <c r="J665" s="78" t="s">
        <v>3897</v>
      </c>
      <c r="K665" s="33" t="s">
        <v>433</v>
      </c>
      <c r="L665" s="33"/>
      <c r="M665" s="75" t="s">
        <v>701</v>
      </c>
      <c r="N665" s="86"/>
      <c r="O665" s="86"/>
      <c r="P665" s="86"/>
      <c r="Q665" s="86"/>
      <c r="R665" s="86"/>
      <c r="S665" s="86"/>
      <c r="T665" s="86"/>
      <c r="U665" s="86"/>
      <c r="V665" s="86"/>
      <c r="W665" s="86"/>
      <c r="X665" s="75"/>
      <c r="Y665" s="75"/>
      <c r="Z665" s="75" t="s">
        <v>1491</v>
      </c>
      <c r="AA665" s="75"/>
      <c r="AB665" s="75"/>
      <c r="AC665" s="77">
        <v>45314</v>
      </c>
      <c r="AD665" s="72" t="s">
        <v>1001</v>
      </c>
      <c r="AE665" s="90" t="s">
        <v>73</v>
      </c>
      <c r="AF665" s="88" t="str">
        <f>IF(ISNA(VLOOKUP(E665,Tableau13[[SIRET]:[Statut de la mise en relation]],6,FALSE)),"",VLOOKUP(E665,Tableau13[[SIRET]:[Statut de la mise en relation]],6,FALSE))</f>
        <v>Aide proposée</v>
      </c>
      <c r="AG665" s="88"/>
      <c r="AH665" s="40"/>
      <c r="AI665" s="40"/>
      <c r="AJ665" s="40"/>
      <c r="AK665" s="76"/>
      <c r="AL665" s="76"/>
      <c r="AM665" s="40"/>
    </row>
    <row r="666" spans="1:39" ht="16.5" customHeight="1">
      <c r="A666" s="79">
        <v>45312</v>
      </c>
      <c r="B666" s="78" t="s">
        <v>3898</v>
      </c>
      <c r="C666" s="78" t="s">
        <v>3899</v>
      </c>
      <c r="D666" s="78" t="s">
        <v>1431</v>
      </c>
      <c r="E666" s="80">
        <v>95279648000012</v>
      </c>
      <c r="F666" s="40" t="s">
        <v>3900</v>
      </c>
      <c r="G666" s="81" t="s">
        <v>3901</v>
      </c>
      <c r="H666" s="82">
        <v>682850958</v>
      </c>
      <c r="I666" s="78" t="s">
        <v>208</v>
      </c>
      <c r="J666" s="78" t="s">
        <v>3902</v>
      </c>
      <c r="K666" s="33" t="s">
        <v>135</v>
      </c>
      <c r="L666" s="33" t="s">
        <v>3834</v>
      </c>
      <c r="M666" s="75" t="s">
        <v>3835</v>
      </c>
      <c r="N666" s="86"/>
      <c r="O666" s="86"/>
      <c r="P666" s="86"/>
      <c r="Q666" s="86"/>
      <c r="R666" s="86"/>
      <c r="S666" s="86"/>
      <c r="T666" s="86"/>
      <c r="U666" s="86"/>
      <c r="V666" s="86"/>
      <c r="W666" s="86"/>
      <c r="X666" s="75"/>
      <c r="Y666" s="75"/>
      <c r="Z666" s="75"/>
      <c r="AA666" s="75"/>
      <c r="AB666" s="75"/>
      <c r="AC666" s="40"/>
      <c r="AD666" s="66" t="s">
        <v>764</v>
      </c>
      <c r="AE666" s="90" t="s">
        <v>73</v>
      </c>
      <c r="AF666" s="88" t="str">
        <f>IF(ISNA(VLOOKUP(E666,Tableau13[[SIRET]:[Statut de la mise en relation]],6,FALSE)),"",VLOOKUP(E666,Tableau13[[SIRET]:[Statut de la mise en relation]],6,FALSE))</f>
        <v/>
      </c>
      <c r="AG666" s="88"/>
      <c r="AH666" s="40"/>
      <c r="AI666" s="40"/>
      <c r="AJ666" s="40"/>
      <c r="AK666" s="76"/>
      <c r="AL666" s="76"/>
      <c r="AM666" s="40"/>
    </row>
    <row r="667" spans="1:39" ht="16.5" customHeight="1">
      <c r="A667" s="79">
        <v>45312</v>
      </c>
      <c r="B667" s="78" t="s">
        <v>3903</v>
      </c>
      <c r="C667" s="78" t="s">
        <v>3904</v>
      </c>
      <c r="D667" s="78" t="s">
        <v>491</v>
      </c>
      <c r="E667" s="80">
        <v>34092092500013</v>
      </c>
      <c r="F667" s="40" t="s">
        <v>3905</v>
      </c>
      <c r="G667" s="81" t="s">
        <v>3906</v>
      </c>
      <c r="H667" s="82">
        <v>645682586</v>
      </c>
      <c r="I667" s="78" t="s">
        <v>1964</v>
      </c>
      <c r="J667" s="78" t="s">
        <v>3907</v>
      </c>
      <c r="K667" s="33" t="s">
        <v>55</v>
      </c>
      <c r="L667" s="33"/>
      <c r="M667" s="75" t="s">
        <v>701</v>
      </c>
      <c r="N667" s="86"/>
      <c r="O667" s="86"/>
      <c r="P667" s="86"/>
      <c r="Q667" s="86"/>
      <c r="R667" s="86"/>
      <c r="S667" s="86"/>
      <c r="T667" s="86"/>
      <c r="U667" s="86"/>
      <c r="V667" s="86"/>
      <c r="W667" s="86"/>
      <c r="X667" s="75"/>
      <c r="Y667" s="75"/>
      <c r="Z667" s="75" t="s">
        <v>1491</v>
      </c>
      <c r="AA667" s="75"/>
      <c r="AB667" s="75"/>
      <c r="AC667" s="77">
        <v>45314</v>
      </c>
      <c r="AD667" s="72" t="s">
        <v>1001</v>
      </c>
      <c r="AE667" s="90" t="s">
        <v>73</v>
      </c>
      <c r="AF667" s="88" t="str">
        <f>IF(ISNA(VLOOKUP(E667,Tableau13[[SIRET]:[Statut de la mise en relation]],6,FALSE)),"",VLOOKUP(E667,Tableau13[[SIRET]:[Statut de la mise en relation]],6,FALSE))</f>
        <v>Aide proposée</v>
      </c>
      <c r="AG667" s="88"/>
      <c r="AH667" s="40"/>
      <c r="AI667" s="40"/>
      <c r="AJ667" s="40"/>
      <c r="AK667" s="76"/>
      <c r="AL667" s="76"/>
      <c r="AM667" s="40"/>
    </row>
    <row r="668" spans="1:39" ht="16.5" customHeight="1">
      <c r="A668" s="79">
        <v>45312</v>
      </c>
      <c r="B668" s="78" t="s">
        <v>3908</v>
      </c>
      <c r="C668" s="78" t="s">
        <v>3909</v>
      </c>
      <c r="D668" s="78" t="s">
        <v>428</v>
      </c>
      <c r="E668" s="80">
        <v>83381537600011</v>
      </c>
      <c r="F668" s="40" t="s">
        <v>3910</v>
      </c>
      <c r="G668" s="81" t="s">
        <v>3911</v>
      </c>
      <c r="H668" s="82">
        <v>683199577</v>
      </c>
      <c r="I668" s="78" t="s">
        <v>659</v>
      </c>
      <c r="J668" s="78" t="s">
        <v>3912</v>
      </c>
      <c r="K668" s="33" t="s">
        <v>433</v>
      </c>
      <c r="L668" s="33"/>
      <c r="M668" s="75" t="s">
        <v>701</v>
      </c>
      <c r="N668" s="86"/>
      <c r="O668" s="86"/>
      <c r="P668" s="86"/>
      <c r="Q668" s="86"/>
      <c r="R668" s="86"/>
      <c r="S668" s="86"/>
      <c r="T668" s="86"/>
      <c r="U668" s="86"/>
      <c r="V668" s="86"/>
      <c r="W668" s="86"/>
      <c r="X668" s="75"/>
      <c r="Y668" s="75"/>
      <c r="Z668" s="75" t="s">
        <v>1491</v>
      </c>
      <c r="AA668" s="75"/>
      <c r="AB668" s="75"/>
      <c r="AC668" s="77">
        <v>45313</v>
      </c>
      <c r="AD668" s="72" t="s">
        <v>1001</v>
      </c>
      <c r="AE668" s="90" t="s">
        <v>73</v>
      </c>
      <c r="AF668" s="88" t="str">
        <f>IF(ISNA(VLOOKUP(E668,Tableau13[[SIRET]:[Statut de la mise en relation]],6,FALSE)),"",VLOOKUP(E668,Tableau13[[SIRET]:[Statut de la mise en relation]],6,FALSE))</f>
        <v>Aide proposée</v>
      </c>
      <c r="AG668" s="88"/>
      <c r="AH668" s="40"/>
      <c r="AI668" s="40"/>
      <c r="AJ668" s="40"/>
      <c r="AK668" s="76"/>
      <c r="AL668" s="76"/>
      <c r="AM668" s="40"/>
    </row>
    <row r="669" spans="1:39" ht="16.5" customHeight="1">
      <c r="A669" s="79">
        <v>45312</v>
      </c>
      <c r="B669" s="78" t="s">
        <v>3913</v>
      </c>
      <c r="C669" s="78" t="s">
        <v>3909</v>
      </c>
      <c r="D669" s="78" t="s">
        <v>428</v>
      </c>
      <c r="E669" s="80">
        <v>84265414700011</v>
      </c>
      <c r="F669" s="40" t="s">
        <v>3914</v>
      </c>
      <c r="G669" s="81" t="s">
        <v>3915</v>
      </c>
      <c r="H669" s="82">
        <v>683199577</v>
      </c>
      <c r="I669" s="78" t="s">
        <v>932</v>
      </c>
      <c r="J669" s="78" t="s">
        <v>3916</v>
      </c>
      <c r="K669" s="33" t="s">
        <v>114</v>
      </c>
      <c r="L669" s="33"/>
      <c r="M669" s="75" t="s">
        <v>1234</v>
      </c>
      <c r="N669" s="86"/>
      <c r="O669" s="86"/>
      <c r="P669" s="86"/>
      <c r="Q669" s="86"/>
      <c r="R669" s="86"/>
      <c r="S669" s="86"/>
      <c r="T669" s="86"/>
      <c r="U669" s="86"/>
      <c r="V669" s="86"/>
      <c r="W669" s="86"/>
      <c r="X669" s="75"/>
      <c r="Y669" s="75"/>
      <c r="Z669" s="75" t="s">
        <v>1491</v>
      </c>
      <c r="AA669" s="75"/>
      <c r="AB669" s="75"/>
      <c r="AC669" s="77">
        <v>45313</v>
      </c>
      <c r="AD669" s="72" t="s">
        <v>1001</v>
      </c>
      <c r="AE669" s="90" t="s">
        <v>73</v>
      </c>
      <c r="AF669" s="88" t="str">
        <f>IF(ISNA(VLOOKUP(E669,Tableau13[[SIRET]:[Statut de la mise en relation]],6,FALSE)),"",VLOOKUP(E669,Tableau13[[SIRET]:[Statut de la mise en relation]],6,FALSE))</f>
        <v>Aide proposée</v>
      </c>
      <c r="AG669" s="88"/>
      <c r="AH669" s="40"/>
      <c r="AI669" s="40"/>
      <c r="AJ669" s="40"/>
      <c r="AK669" s="76"/>
      <c r="AL669" s="76"/>
      <c r="AM669" s="40"/>
    </row>
    <row r="670" spans="1:39" ht="16.5" customHeight="1">
      <c r="A670" s="79">
        <v>45313</v>
      </c>
      <c r="B670" s="78" t="s">
        <v>3917</v>
      </c>
      <c r="C670" s="78" t="s">
        <v>3918</v>
      </c>
      <c r="D670" s="78" t="s">
        <v>1985</v>
      </c>
      <c r="E670" s="80">
        <v>41808181600013</v>
      </c>
      <c r="F670" s="40"/>
      <c r="G670" s="81" t="s">
        <v>3919</v>
      </c>
      <c r="H670" s="82">
        <v>33613251454</v>
      </c>
      <c r="I670" s="78" t="s">
        <v>134</v>
      </c>
      <c r="J670" s="78" t="s">
        <v>3920</v>
      </c>
      <c r="K670" s="33" t="s">
        <v>135</v>
      </c>
      <c r="L670" s="33" t="s">
        <v>3834</v>
      </c>
      <c r="M670" s="75" t="s">
        <v>3835</v>
      </c>
      <c r="N670" s="86"/>
      <c r="O670" s="86"/>
      <c r="P670" s="86"/>
      <c r="Q670" s="86"/>
      <c r="R670" s="86"/>
      <c r="S670" s="86"/>
      <c r="T670" s="86"/>
      <c r="U670" s="86"/>
      <c r="V670" s="86"/>
      <c r="W670" s="86"/>
      <c r="X670" s="75"/>
      <c r="Y670" s="75"/>
      <c r="Z670" s="75"/>
      <c r="AA670" s="75"/>
      <c r="AB670" s="75"/>
      <c r="AC670" s="40"/>
      <c r="AD670" s="66" t="s">
        <v>764</v>
      </c>
      <c r="AE670" s="90" t="s">
        <v>73</v>
      </c>
      <c r="AF670" s="88" t="str">
        <f>IF(ISNA(VLOOKUP(E670,Tableau13[[SIRET]:[Statut de la mise en relation]],6,FALSE)),"",VLOOKUP(E670,Tableau13[[SIRET]:[Statut de la mise en relation]],6,FALSE))</f>
        <v/>
      </c>
      <c r="AG670" s="88"/>
      <c r="AH670" s="40"/>
      <c r="AI670" s="40"/>
      <c r="AJ670" s="40"/>
      <c r="AK670" s="76"/>
      <c r="AL670" s="76"/>
      <c r="AM670" s="40"/>
    </row>
    <row r="671" spans="1:39" ht="16.5" customHeight="1">
      <c r="A671" s="79">
        <v>45313</v>
      </c>
      <c r="B671" s="78" t="s">
        <v>3921</v>
      </c>
      <c r="C671" s="78" t="s">
        <v>3922</v>
      </c>
      <c r="D671" s="78" t="s">
        <v>3923</v>
      </c>
      <c r="E671" s="80">
        <v>33535478300078</v>
      </c>
      <c r="F671" s="40" t="s">
        <v>3924</v>
      </c>
      <c r="G671" s="81" t="s">
        <v>3925</v>
      </c>
      <c r="H671" s="82">
        <v>546301176</v>
      </c>
      <c r="I671" s="78" t="s">
        <v>1185</v>
      </c>
      <c r="J671" s="78" t="s">
        <v>3926</v>
      </c>
      <c r="K671" s="33" t="s">
        <v>977</v>
      </c>
      <c r="L671" s="33"/>
      <c r="M671" s="75" t="s">
        <v>701</v>
      </c>
      <c r="N671" s="86"/>
      <c r="O671" s="86"/>
      <c r="P671" s="86"/>
      <c r="Q671" s="86"/>
      <c r="R671" s="86"/>
      <c r="S671" s="86"/>
      <c r="T671" s="86"/>
      <c r="U671" s="86"/>
      <c r="V671" s="86"/>
      <c r="W671" s="86"/>
      <c r="X671" s="75"/>
      <c r="Y671" s="75"/>
      <c r="Z671" s="75" t="s">
        <v>1491</v>
      </c>
      <c r="AA671" s="75"/>
      <c r="AB671" s="75"/>
      <c r="AC671" s="77">
        <v>45314</v>
      </c>
      <c r="AD671" s="72" t="s">
        <v>1001</v>
      </c>
      <c r="AE671" s="90" t="s">
        <v>73</v>
      </c>
      <c r="AF671" s="88" t="str">
        <f>IF(ISNA(VLOOKUP(E671,Tableau13[[SIRET]:[Statut de la mise en relation]],6,FALSE)),"",VLOOKUP(E671,Tableau13[[SIRET]:[Statut de la mise en relation]],6,FALSE))</f>
        <v>Aide proposée</v>
      </c>
      <c r="AG671" s="88"/>
      <c r="AH671" s="40"/>
      <c r="AI671" s="40"/>
      <c r="AJ671" s="40"/>
      <c r="AK671" s="76"/>
      <c r="AL671" s="76"/>
      <c r="AM671" s="40"/>
    </row>
    <row r="672" spans="1:39" ht="16.5" customHeight="1">
      <c r="A672" s="79">
        <v>45313</v>
      </c>
      <c r="B672" s="78" t="s">
        <v>3927</v>
      </c>
      <c r="C672" s="78" t="s">
        <v>3928</v>
      </c>
      <c r="D672" s="78" t="s">
        <v>1819</v>
      </c>
      <c r="E672" s="80">
        <v>98147879500017</v>
      </c>
      <c r="F672" s="40" t="s">
        <v>3929</v>
      </c>
      <c r="G672" s="81" t="s">
        <v>3930</v>
      </c>
      <c r="H672" s="82">
        <v>235282097</v>
      </c>
      <c r="I672" s="78" t="s">
        <v>1732</v>
      </c>
      <c r="J672" s="78" t="s">
        <v>3931</v>
      </c>
      <c r="K672" s="33" t="s">
        <v>91</v>
      </c>
      <c r="L672" s="33"/>
      <c r="M672" s="75" t="s">
        <v>701</v>
      </c>
      <c r="N672" s="86"/>
      <c r="O672" s="86"/>
      <c r="P672" s="86"/>
      <c r="Q672" s="86"/>
      <c r="R672" s="86"/>
      <c r="S672" s="86"/>
      <c r="T672" s="86"/>
      <c r="U672" s="86"/>
      <c r="V672" s="86"/>
      <c r="W672" s="86"/>
      <c r="X672" s="75"/>
      <c r="Y672" s="75"/>
      <c r="Z672" s="75" t="s">
        <v>1491</v>
      </c>
      <c r="AA672" s="75"/>
      <c r="AB672" s="75"/>
      <c r="AC672" s="77">
        <v>45314</v>
      </c>
      <c r="AD672" s="72" t="s">
        <v>1001</v>
      </c>
      <c r="AE672" s="90" t="s">
        <v>73</v>
      </c>
      <c r="AF672" s="88" t="str">
        <f>IF(ISNA(VLOOKUP(E672,Tableau13[[SIRET]:[Statut de la mise en relation]],6,FALSE)),"",VLOOKUP(E672,Tableau13[[SIRET]:[Statut de la mise en relation]],6,FALSE))</f>
        <v>Aide proposée</v>
      </c>
      <c r="AG672" s="88"/>
      <c r="AH672" s="40"/>
      <c r="AI672" s="40"/>
      <c r="AJ672" s="40"/>
      <c r="AK672" s="76"/>
      <c r="AL672" s="76"/>
      <c r="AM672" s="40"/>
    </row>
    <row r="673" spans="1:39" ht="16.5" customHeight="1">
      <c r="A673" s="79">
        <v>45313</v>
      </c>
      <c r="B673" s="78" t="s">
        <v>3932</v>
      </c>
      <c r="C673" s="78" t="s">
        <v>3933</v>
      </c>
      <c r="D673" s="78" t="s">
        <v>2334</v>
      </c>
      <c r="E673" s="80">
        <v>95324513100016</v>
      </c>
      <c r="F673" s="40" t="s">
        <v>3934</v>
      </c>
      <c r="G673" s="81" t="s">
        <v>3935</v>
      </c>
      <c r="H673" s="82">
        <v>768307448</v>
      </c>
      <c r="I673" s="78" t="s">
        <v>729</v>
      </c>
      <c r="J673" s="78" t="s">
        <v>3936</v>
      </c>
      <c r="K673" s="33" t="s">
        <v>124</v>
      </c>
      <c r="L673" s="33"/>
      <c r="M673" s="75" t="s">
        <v>701</v>
      </c>
      <c r="N673" s="86"/>
      <c r="O673" s="86"/>
      <c r="P673" s="86"/>
      <c r="Q673" s="86"/>
      <c r="R673" s="86"/>
      <c r="S673" s="86"/>
      <c r="T673" s="86"/>
      <c r="U673" s="86"/>
      <c r="V673" s="86"/>
      <c r="W673" s="86"/>
      <c r="X673" s="75"/>
      <c r="Y673" s="75"/>
      <c r="Z673" s="75" t="s">
        <v>1491</v>
      </c>
      <c r="AA673" s="75"/>
      <c r="AB673" s="75"/>
      <c r="AC673" s="77">
        <v>45314</v>
      </c>
      <c r="AD673" s="72" t="s">
        <v>1001</v>
      </c>
      <c r="AE673" s="90" t="s">
        <v>73</v>
      </c>
      <c r="AF673" s="88" t="str">
        <f>IF(ISNA(VLOOKUP(E673,Tableau13[[SIRET]:[Statut de la mise en relation]],6,FALSE)),"",VLOOKUP(E673,Tableau13[[SIRET]:[Statut de la mise en relation]],6,FALSE))</f>
        <v>Aide proposée</v>
      </c>
      <c r="AG673" s="88"/>
      <c r="AH673" s="40"/>
      <c r="AI673" s="40"/>
      <c r="AJ673" s="40"/>
      <c r="AK673" s="76"/>
      <c r="AL673" s="76"/>
      <c r="AM673" s="40"/>
    </row>
    <row r="674" spans="1:39" ht="16.5" customHeight="1">
      <c r="A674" s="79">
        <v>45313</v>
      </c>
      <c r="B674" s="78" t="s">
        <v>3937</v>
      </c>
      <c r="C674" s="78" t="s">
        <v>3938</v>
      </c>
      <c r="D674" s="78" t="s">
        <v>2520</v>
      </c>
      <c r="E674" s="80">
        <v>90968505900018</v>
      </c>
      <c r="F674" s="40" t="s">
        <v>3939</v>
      </c>
      <c r="G674" s="81" t="s">
        <v>3940</v>
      </c>
      <c r="H674" s="82">
        <v>677273473</v>
      </c>
      <c r="I674" s="78" t="s">
        <v>1282</v>
      </c>
      <c r="J674" s="78"/>
      <c r="K674" s="33" t="s">
        <v>135</v>
      </c>
      <c r="L674" s="33" t="s">
        <v>3834</v>
      </c>
      <c r="M674" s="75" t="s">
        <v>3835</v>
      </c>
      <c r="N674" s="86"/>
      <c r="O674" s="86"/>
      <c r="P674" s="86"/>
      <c r="Q674" s="86"/>
      <c r="R674" s="86"/>
      <c r="S674" s="86"/>
      <c r="T674" s="86"/>
      <c r="U674" s="86"/>
      <c r="V674" s="86"/>
      <c r="W674" s="86"/>
      <c r="X674" s="75"/>
      <c r="Y674" s="75"/>
      <c r="Z674" s="75"/>
      <c r="AA674" s="75"/>
      <c r="AB674" s="75"/>
      <c r="AC674" s="40"/>
      <c r="AD674" s="66" t="s">
        <v>764</v>
      </c>
      <c r="AE674" s="90" t="s">
        <v>73</v>
      </c>
      <c r="AF674" s="88" t="str">
        <f>IF(ISNA(VLOOKUP(E674,Tableau13[[SIRET]:[Statut de la mise en relation]],6,FALSE)),"",VLOOKUP(E674,Tableau13[[SIRET]:[Statut de la mise en relation]],6,FALSE))</f>
        <v/>
      </c>
      <c r="AG674" s="88"/>
      <c r="AH674" s="40"/>
      <c r="AI674" s="40"/>
      <c r="AJ674" s="40"/>
      <c r="AK674" s="76"/>
      <c r="AL674" s="76"/>
      <c r="AM674" s="40"/>
    </row>
    <row r="675" spans="1:39" ht="16.5" customHeight="1">
      <c r="A675" s="79">
        <v>45313</v>
      </c>
      <c r="B675" s="78" t="s">
        <v>3941</v>
      </c>
      <c r="C675" s="78" t="s">
        <v>3404</v>
      </c>
      <c r="D675" s="78" t="s">
        <v>3405</v>
      </c>
      <c r="E675" s="80">
        <v>80501885000018</v>
      </c>
      <c r="F675" s="40" t="s">
        <v>3942</v>
      </c>
      <c r="G675" s="81" t="s">
        <v>3943</v>
      </c>
      <c r="H675" s="82">
        <v>642304279</v>
      </c>
      <c r="I675" s="78" t="s">
        <v>538</v>
      </c>
      <c r="J675" s="78"/>
      <c r="K675" s="33" t="s">
        <v>135</v>
      </c>
      <c r="L675" s="33" t="s">
        <v>3944</v>
      </c>
      <c r="M675" s="75" t="s">
        <v>701</v>
      </c>
      <c r="N675" s="86"/>
      <c r="O675" s="86"/>
      <c r="P675" s="86"/>
      <c r="Q675" s="86"/>
      <c r="R675" s="86"/>
      <c r="S675" s="86"/>
      <c r="T675" s="86"/>
      <c r="U675" s="86"/>
      <c r="V675" s="86"/>
      <c r="W675" s="86"/>
      <c r="X675" s="75"/>
      <c r="Y675" s="75"/>
      <c r="Z675" s="75"/>
      <c r="AA675" s="75"/>
      <c r="AB675" s="75"/>
      <c r="AC675" s="40"/>
      <c r="AD675" s="85" t="s">
        <v>3945</v>
      </c>
      <c r="AE675" s="88" t="s">
        <v>673</v>
      </c>
      <c r="AF675" s="88" t="str">
        <f>IF(ISNA(VLOOKUP(E675,Tableau13[[SIRET]:[Statut de la mise en relation]],6,FALSE)),"",VLOOKUP(E675,Tableau13[[SIRET]:[Statut de la mise en relation]],6,FALSE))</f>
        <v/>
      </c>
      <c r="AG675" s="90"/>
      <c r="AH675" s="40"/>
      <c r="AI675" s="40"/>
      <c r="AJ675" s="40"/>
      <c r="AK675" s="76"/>
      <c r="AL675" s="76"/>
      <c r="AM675" s="40"/>
    </row>
    <row r="676" spans="1:39" ht="16.5" customHeight="1">
      <c r="A676" s="79">
        <v>45313</v>
      </c>
      <c r="B676" s="78" t="s">
        <v>3946</v>
      </c>
      <c r="C676" s="78" t="s">
        <v>3404</v>
      </c>
      <c r="D676" s="78" t="s">
        <v>3405</v>
      </c>
      <c r="E676" s="80">
        <v>80501885000018</v>
      </c>
      <c r="F676" s="40" t="s">
        <v>3942</v>
      </c>
      <c r="G676" s="81" t="s">
        <v>3947</v>
      </c>
      <c r="H676" s="82">
        <v>642304279</v>
      </c>
      <c r="I676" s="78" t="s">
        <v>538</v>
      </c>
      <c r="J676" s="78"/>
      <c r="K676" s="33" t="s">
        <v>135</v>
      </c>
      <c r="L676" s="33" t="s">
        <v>3944</v>
      </c>
      <c r="M676" s="75" t="s">
        <v>701</v>
      </c>
      <c r="N676" s="86"/>
      <c r="O676" s="86"/>
      <c r="P676" s="86"/>
      <c r="Q676" s="86"/>
      <c r="R676" s="86"/>
      <c r="S676" s="86"/>
      <c r="T676" s="86"/>
      <c r="U676" s="86"/>
      <c r="V676" s="86"/>
      <c r="W676" s="86"/>
      <c r="X676" s="75"/>
      <c r="Y676" s="75"/>
      <c r="Z676" s="75" t="s">
        <v>3948</v>
      </c>
      <c r="AA676" s="75"/>
      <c r="AB676" s="75"/>
      <c r="AC676" s="77">
        <v>45314</v>
      </c>
      <c r="AD676" s="66" t="s">
        <v>764</v>
      </c>
      <c r="AE676" s="90" t="s">
        <v>73</v>
      </c>
      <c r="AF676" s="88" t="str">
        <f>IF(ISNA(VLOOKUP(E676,Tableau13[[SIRET]:[Statut de la mise en relation]],6,FALSE)),"",VLOOKUP(E676,Tableau13[[SIRET]:[Statut de la mise en relation]],6,FALSE))</f>
        <v/>
      </c>
      <c r="AG676" s="88"/>
      <c r="AH676" s="40"/>
      <c r="AI676" s="40"/>
      <c r="AJ676" s="40"/>
      <c r="AK676" s="76"/>
      <c r="AL676" s="76"/>
      <c r="AM676" s="40"/>
    </row>
    <row r="677" spans="1:39" ht="16.5" customHeight="1">
      <c r="A677" s="79">
        <v>45313</v>
      </c>
      <c r="B677" s="78" t="s">
        <v>3949</v>
      </c>
      <c r="C677" s="78" t="s">
        <v>3950</v>
      </c>
      <c r="D677" s="78" t="s">
        <v>2917</v>
      </c>
      <c r="E677" s="80">
        <v>48529554700015</v>
      </c>
      <c r="F677" s="40" t="s">
        <v>3951</v>
      </c>
      <c r="G677" s="81" t="s">
        <v>3952</v>
      </c>
      <c r="H677" s="82">
        <v>683713704</v>
      </c>
      <c r="I677" s="78" t="s">
        <v>1217</v>
      </c>
      <c r="J677" s="78" t="s">
        <v>3953</v>
      </c>
      <c r="K677" s="33" t="s">
        <v>135</v>
      </c>
      <c r="L677" s="33" t="s">
        <v>3834</v>
      </c>
      <c r="M677" s="75" t="s">
        <v>3835</v>
      </c>
      <c r="N677" s="86"/>
      <c r="O677" s="86"/>
      <c r="P677" s="86"/>
      <c r="Q677" s="86"/>
      <c r="R677" s="86"/>
      <c r="S677" s="86"/>
      <c r="T677" s="86"/>
      <c r="U677" s="86"/>
      <c r="V677" s="86"/>
      <c r="W677" s="86"/>
      <c r="X677" s="75"/>
      <c r="Y677" s="75"/>
      <c r="Z677" s="75"/>
      <c r="AA677" s="75"/>
      <c r="AB677" s="75"/>
      <c r="AC677" s="40"/>
      <c r="AD677" s="66" t="s">
        <v>764</v>
      </c>
      <c r="AE677" s="90" t="s">
        <v>73</v>
      </c>
      <c r="AF677" s="88" t="str">
        <f>IF(ISNA(VLOOKUP(E677,Tableau13[[SIRET]:[Statut de la mise en relation]],6,FALSE)),"",VLOOKUP(E677,Tableau13[[SIRET]:[Statut de la mise en relation]],6,FALSE))</f>
        <v/>
      </c>
      <c r="AG677" s="88"/>
      <c r="AH677" s="40"/>
      <c r="AI677" s="40"/>
      <c r="AJ677" s="40"/>
      <c r="AK677" s="76"/>
      <c r="AL677" s="76"/>
      <c r="AM677" s="40"/>
    </row>
    <row r="678" spans="1:39" ht="16.5" customHeight="1">
      <c r="A678" s="79">
        <v>45313</v>
      </c>
      <c r="B678" s="78" t="s">
        <v>3954</v>
      </c>
      <c r="C678" s="78" t="s">
        <v>3955</v>
      </c>
      <c r="D678" s="78" t="s">
        <v>1426</v>
      </c>
      <c r="E678" s="80">
        <v>82808494700013</v>
      </c>
      <c r="F678" s="40" t="s">
        <v>3956</v>
      </c>
      <c r="G678" s="81" t="s">
        <v>3957</v>
      </c>
      <c r="H678" s="82">
        <v>603174723</v>
      </c>
      <c r="I678" s="78" t="s">
        <v>932</v>
      </c>
      <c r="J678" s="78" t="s">
        <v>3958</v>
      </c>
      <c r="K678" s="33" t="s">
        <v>114</v>
      </c>
      <c r="L678" s="33"/>
      <c r="M678" s="75" t="s">
        <v>1234</v>
      </c>
      <c r="N678" s="86"/>
      <c r="O678" s="86"/>
      <c r="P678" s="86"/>
      <c r="Q678" s="86"/>
      <c r="R678" s="86"/>
      <c r="S678" s="86"/>
      <c r="T678" s="86"/>
      <c r="U678" s="86"/>
      <c r="V678" s="86"/>
      <c r="W678" s="86"/>
      <c r="X678" s="75"/>
      <c r="Y678" s="75"/>
      <c r="Z678" s="75" t="s">
        <v>1491</v>
      </c>
      <c r="AA678" s="75"/>
      <c r="AB678" s="75"/>
      <c r="AC678" s="77">
        <v>45314</v>
      </c>
      <c r="AD678" s="72" t="s">
        <v>1001</v>
      </c>
      <c r="AE678" s="90" t="s">
        <v>73</v>
      </c>
      <c r="AF678" s="88" t="str">
        <f>IF(ISNA(VLOOKUP(E678,Tableau13[[SIRET]:[Statut de la mise en relation]],6,FALSE)),"",VLOOKUP(E678,Tableau13[[SIRET]:[Statut de la mise en relation]],6,FALSE))</f>
        <v>Aide proposée</v>
      </c>
      <c r="AG678" s="88"/>
      <c r="AH678" s="40"/>
      <c r="AI678" s="40"/>
      <c r="AJ678" s="40"/>
      <c r="AK678" s="76"/>
      <c r="AL678" s="76"/>
      <c r="AM678" s="40"/>
    </row>
    <row r="679" spans="1:39" ht="16.5" customHeight="1">
      <c r="A679" s="79">
        <v>45313</v>
      </c>
      <c r="B679" s="78" t="s">
        <v>3959</v>
      </c>
      <c r="C679" s="78" t="s">
        <v>3960</v>
      </c>
      <c r="D679" s="78" t="s">
        <v>3961</v>
      </c>
      <c r="E679" s="80">
        <v>82267971800020</v>
      </c>
      <c r="F679" s="40" t="s">
        <v>3962</v>
      </c>
      <c r="G679" s="81" t="s">
        <v>3963</v>
      </c>
      <c r="H679" s="82">
        <v>625011193</v>
      </c>
      <c r="I679" s="78" t="s">
        <v>932</v>
      </c>
      <c r="J679" s="78" t="s">
        <v>3964</v>
      </c>
      <c r="K679" s="33" t="s">
        <v>114</v>
      </c>
      <c r="L679" s="33"/>
      <c r="M679" s="75" t="s">
        <v>1234</v>
      </c>
      <c r="N679" s="86"/>
      <c r="O679" s="86"/>
      <c r="P679" s="86"/>
      <c r="Q679" s="86"/>
      <c r="R679" s="86"/>
      <c r="S679" s="86"/>
      <c r="T679" s="86"/>
      <c r="U679" s="86"/>
      <c r="V679" s="86"/>
      <c r="W679" s="86"/>
      <c r="X679" s="75"/>
      <c r="Y679" s="75"/>
      <c r="Z679" s="75" t="s">
        <v>1491</v>
      </c>
      <c r="AA679" s="75"/>
      <c r="AB679" s="75"/>
      <c r="AC679" s="77">
        <v>45314</v>
      </c>
      <c r="AD679" s="72" t="s">
        <v>1001</v>
      </c>
      <c r="AE679" s="90" t="s">
        <v>73</v>
      </c>
      <c r="AF679" s="88" t="str">
        <f>IF(ISNA(VLOOKUP(E679,Tableau13[[SIRET]:[Statut de la mise en relation]],6,FALSE)),"",VLOOKUP(E679,Tableau13[[SIRET]:[Statut de la mise en relation]],6,FALSE))</f>
        <v>Pris en charge</v>
      </c>
      <c r="AG679" s="88"/>
      <c r="AH679" s="40"/>
      <c r="AI679" s="40"/>
      <c r="AJ679" s="40"/>
      <c r="AK679" s="76"/>
      <c r="AL679" s="76"/>
      <c r="AM679" s="40"/>
    </row>
    <row r="680" spans="1:39" ht="16.5" customHeight="1">
      <c r="A680" s="79">
        <v>45313</v>
      </c>
      <c r="B680" s="78" t="s">
        <v>3965</v>
      </c>
      <c r="C680" s="78" t="s">
        <v>3966</v>
      </c>
      <c r="D680" s="78" t="s">
        <v>3967</v>
      </c>
      <c r="E680" s="80">
        <v>50864799700024</v>
      </c>
      <c r="F680" s="40" t="s">
        <v>3968</v>
      </c>
      <c r="G680" s="81" t="s">
        <v>3969</v>
      </c>
      <c r="H680" s="82">
        <v>650114731</v>
      </c>
      <c r="I680" s="78" t="s">
        <v>2119</v>
      </c>
      <c r="J680" s="78" t="s">
        <v>3970</v>
      </c>
      <c r="K680" s="33" t="s">
        <v>55</v>
      </c>
      <c r="L680" s="33"/>
      <c r="M680" s="75" t="s">
        <v>701</v>
      </c>
      <c r="N680" s="86"/>
      <c r="O680" s="86"/>
      <c r="P680" s="86"/>
      <c r="Q680" s="86"/>
      <c r="R680" s="86"/>
      <c r="S680" s="86"/>
      <c r="T680" s="86"/>
      <c r="U680" s="86"/>
      <c r="V680" s="86"/>
      <c r="W680" s="86"/>
      <c r="X680" s="75"/>
      <c r="Y680" s="75"/>
      <c r="Z680" s="75" t="s">
        <v>1491</v>
      </c>
      <c r="AA680" s="75"/>
      <c r="AB680" s="75"/>
      <c r="AC680" s="77">
        <v>45314</v>
      </c>
      <c r="AD680" s="72" t="s">
        <v>1001</v>
      </c>
      <c r="AE680" s="90" t="s">
        <v>73</v>
      </c>
      <c r="AF680" s="88" t="str">
        <f>IF(ISNA(VLOOKUP(E680,Tableau13[[SIRET]:[Statut de la mise en relation]],6,FALSE)),"",VLOOKUP(E680,Tableau13[[SIRET]:[Statut de la mise en relation]],6,FALSE))</f>
        <v>Refusé</v>
      </c>
      <c r="AG680" s="88"/>
      <c r="AH680" s="40"/>
      <c r="AI680" s="40"/>
      <c r="AJ680" s="40"/>
      <c r="AK680" s="76"/>
      <c r="AL680" s="76"/>
      <c r="AM680" s="40"/>
    </row>
    <row r="681" spans="1:39" ht="16.5" customHeight="1">
      <c r="A681" s="79">
        <v>45314</v>
      </c>
      <c r="B681" s="78" t="s">
        <v>3971</v>
      </c>
      <c r="C681" s="78" t="s">
        <v>3972</v>
      </c>
      <c r="D681" s="78" t="s">
        <v>1108</v>
      </c>
      <c r="E681" s="80">
        <v>45058722500050</v>
      </c>
      <c r="F681" s="40" t="s">
        <v>3973</v>
      </c>
      <c r="G681" s="81" t="s">
        <v>3974</v>
      </c>
      <c r="H681" s="82">
        <v>683514121</v>
      </c>
      <c r="I681" s="78" t="s">
        <v>431</v>
      </c>
      <c r="J681" s="78" t="s">
        <v>3975</v>
      </c>
      <c r="K681" s="33" t="s">
        <v>433</v>
      </c>
      <c r="L681" s="33"/>
      <c r="M681" s="75" t="s">
        <v>701</v>
      </c>
      <c r="N681" s="86"/>
      <c r="O681" s="86"/>
      <c r="P681" s="86"/>
      <c r="Q681" s="86"/>
      <c r="R681" s="86"/>
      <c r="S681" s="86"/>
      <c r="T681" s="86"/>
      <c r="U681" s="86"/>
      <c r="V681" s="86"/>
      <c r="W681" s="86"/>
      <c r="X681" s="75"/>
      <c r="Y681" s="75"/>
      <c r="Z681" s="75" t="s">
        <v>3976</v>
      </c>
      <c r="AA681" s="75"/>
      <c r="AB681" s="75"/>
      <c r="AC681" s="77">
        <v>45314</v>
      </c>
      <c r="AD681" s="72" t="s">
        <v>1001</v>
      </c>
      <c r="AE681" s="90" t="s">
        <v>73</v>
      </c>
      <c r="AF681" s="88" t="str">
        <f>IF(ISNA(VLOOKUP(E681,Tableau13[[SIRET]:[Statut de la mise en relation]],6,FALSE)),"",VLOOKUP(E681,Tableau13[[SIRET]:[Statut de la mise en relation]],6,FALSE))</f>
        <v>Refusé</v>
      </c>
      <c r="AG681" s="88"/>
      <c r="AH681" s="40"/>
      <c r="AI681" s="40"/>
      <c r="AJ681" s="40"/>
      <c r="AK681" s="76"/>
      <c r="AL681" s="76"/>
      <c r="AM681" s="40"/>
    </row>
    <row r="682" spans="1:39" ht="16.5" customHeight="1">
      <c r="A682" s="79">
        <v>45314</v>
      </c>
      <c r="B682" s="78" t="s">
        <v>3977</v>
      </c>
      <c r="C682" s="78" t="s">
        <v>3978</v>
      </c>
      <c r="D682" s="78" t="s">
        <v>3380</v>
      </c>
      <c r="E682" s="80">
        <v>81221286800051</v>
      </c>
      <c r="F682" s="40"/>
      <c r="G682" s="81" t="s">
        <v>3979</v>
      </c>
      <c r="H682" s="82">
        <v>688379817</v>
      </c>
      <c r="I682" s="78" t="s">
        <v>431</v>
      </c>
      <c r="J682" s="78" t="s">
        <v>3980</v>
      </c>
      <c r="K682" s="33" t="s">
        <v>433</v>
      </c>
      <c r="L682" s="33"/>
      <c r="M682" s="75" t="s">
        <v>701</v>
      </c>
      <c r="N682" s="86"/>
      <c r="O682" s="86"/>
      <c r="P682" s="86"/>
      <c r="Q682" s="86"/>
      <c r="R682" s="86"/>
      <c r="S682" s="86"/>
      <c r="T682" s="86"/>
      <c r="U682" s="86"/>
      <c r="V682" s="86"/>
      <c r="W682" s="86"/>
      <c r="X682" s="75"/>
      <c r="Y682" s="75"/>
      <c r="Z682" s="75" t="s">
        <v>1491</v>
      </c>
      <c r="AA682" s="75"/>
      <c r="AB682" s="75"/>
      <c r="AC682" s="77">
        <v>45316</v>
      </c>
      <c r="AD682" s="72" t="s">
        <v>3981</v>
      </c>
      <c r="AE682" s="90" t="s">
        <v>73</v>
      </c>
      <c r="AF682" s="88" t="str">
        <f>IF(ISNA(VLOOKUP(E682,Tableau13[[SIRET]:[Statut de la mise en relation]],6,FALSE)),"",VLOOKUP(E682,Tableau13[[SIRET]:[Statut de la mise en relation]],6,FALSE))</f>
        <v/>
      </c>
      <c r="AG682" s="88"/>
      <c r="AH682" s="40"/>
      <c r="AI682" s="40"/>
      <c r="AJ682" s="40"/>
      <c r="AK682" s="76"/>
      <c r="AL682" s="76"/>
      <c r="AM682" s="40"/>
    </row>
    <row r="683" spans="1:39" ht="16.5" customHeight="1">
      <c r="A683" s="79">
        <v>45314</v>
      </c>
      <c r="B683" s="78" t="s">
        <v>3982</v>
      </c>
      <c r="C683" s="78" t="s">
        <v>3983</v>
      </c>
      <c r="D683" s="78" t="s">
        <v>3984</v>
      </c>
      <c r="E683" s="80">
        <v>80082740400024</v>
      </c>
      <c r="F683" s="40" t="s">
        <v>3985</v>
      </c>
      <c r="G683" s="81" t="s">
        <v>3986</v>
      </c>
      <c r="H683" s="82">
        <v>778421560</v>
      </c>
      <c r="I683" s="78" t="s">
        <v>932</v>
      </c>
      <c r="J683" s="78" t="s">
        <v>3987</v>
      </c>
      <c r="K683" s="33" t="s">
        <v>114</v>
      </c>
      <c r="L683" s="33"/>
      <c r="M683" s="75" t="s">
        <v>1234</v>
      </c>
      <c r="N683" s="86"/>
      <c r="O683" s="86"/>
      <c r="P683" s="86"/>
      <c r="Q683" s="86"/>
      <c r="R683" s="86"/>
      <c r="S683" s="86"/>
      <c r="T683" s="86"/>
      <c r="U683" s="86"/>
      <c r="V683" s="86"/>
      <c r="W683" s="86"/>
      <c r="X683" s="75"/>
      <c r="Y683" s="75"/>
      <c r="Z683" s="75" t="s">
        <v>1491</v>
      </c>
      <c r="AA683" s="75"/>
      <c r="AB683" s="75"/>
      <c r="AC683" s="77">
        <v>45316</v>
      </c>
      <c r="AD683" s="72" t="s">
        <v>1001</v>
      </c>
      <c r="AE683" s="90" t="s">
        <v>73</v>
      </c>
      <c r="AF683" s="88" t="str">
        <f>IF(ISNA(VLOOKUP(E683,Tableau13[[SIRET]:[Statut de la mise en relation]],6,FALSE)),"",VLOOKUP(E683,Tableau13[[SIRET]:[Statut de la mise en relation]],6,FALSE))</f>
        <v>Aide proposée</v>
      </c>
      <c r="AG683" s="88"/>
      <c r="AH683" s="40"/>
      <c r="AI683" s="40"/>
      <c r="AJ683" s="40"/>
      <c r="AK683" s="76"/>
      <c r="AL683" s="76"/>
      <c r="AM683" s="40"/>
    </row>
    <row r="684" spans="1:39" ht="16.5" customHeight="1">
      <c r="A684" s="79">
        <v>45315</v>
      </c>
      <c r="B684" s="78" t="s">
        <v>3988</v>
      </c>
      <c r="C684" s="78" t="s">
        <v>3989</v>
      </c>
      <c r="D684" s="78" t="s">
        <v>3990</v>
      </c>
      <c r="E684" s="80">
        <v>88032775400011</v>
      </c>
      <c r="F684" s="40" t="s">
        <v>3991</v>
      </c>
      <c r="G684" s="81" t="s">
        <v>3992</v>
      </c>
      <c r="H684" s="82">
        <v>251397602</v>
      </c>
      <c r="I684" s="78" t="s">
        <v>450</v>
      </c>
      <c r="J684" s="78" t="s">
        <v>3993</v>
      </c>
      <c r="K684" s="33" t="s">
        <v>433</v>
      </c>
      <c r="L684" s="33"/>
      <c r="M684" s="75" t="s">
        <v>701</v>
      </c>
      <c r="N684" s="86"/>
      <c r="O684" s="86"/>
      <c r="P684" s="86"/>
      <c r="Q684" s="86"/>
      <c r="R684" s="86"/>
      <c r="S684" s="86"/>
      <c r="T684" s="86"/>
      <c r="U684" s="86"/>
      <c r="V684" s="86"/>
      <c r="W684" s="86"/>
      <c r="X684" s="75"/>
      <c r="Y684" s="75"/>
      <c r="Z684" s="75" t="s">
        <v>1491</v>
      </c>
      <c r="AA684" s="75"/>
      <c r="AB684" s="75"/>
      <c r="AC684" s="77">
        <v>45316</v>
      </c>
      <c r="AD684" s="72" t="s">
        <v>1001</v>
      </c>
      <c r="AE684" s="90" t="s">
        <v>73</v>
      </c>
      <c r="AF684" s="88" t="str">
        <f>IF(ISNA(VLOOKUP(E684,Tableau13[[SIRET]:[Statut de la mise en relation]],6,FALSE)),"",VLOOKUP(E684,Tableau13[[SIRET]:[Statut de la mise en relation]],6,FALSE))</f>
        <v>Aide proposée</v>
      </c>
      <c r="AG684" s="88"/>
      <c r="AH684" s="40"/>
      <c r="AI684" s="40"/>
      <c r="AJ684" s="40"/>
      <c r="AK684" s="76"/>
      <c r="AL684" s="76"/>
      <c r="AM684" s="40"/>
    </row>
    <row r="685" spans="1:39" ht="16.5" customHeight="1">
      <c r="A685" s="79">
        <v>45315</v>
      </c>
      <c r="B685" s="78" t="s">
        <v>3994</v>
      </c>
      <c r="C685" s="78" t="s">
        <v>3995</v>
      </c>
      <c r="D685" s="78" t="s">
        <v>817</v>
      </c>
      <c r="E685" s="80">
        <v>80077250100014</v>
      </c>
      <c r="F685" s="40" t="s">
        <v>3996</v>
      </c>
      <c r="G685" s="81" t="s">
        <v>3997</v>
      </c>
      <c r="H685" s="82">
        <v>33633052806</v>
      </c>
      <c r="I685" s="78" t="s">
        <v>450</v>
      </c>
      <c r="J685" s="78" t="s">
        <v>3998</v>
      </c>
      <c r="K685" s="33" t="s">
        <v>433</v>
      </c>
      <c r="L685" s="33"/>
      <c r="M685" s="75" t="s">
        <v>701</v>
      </c>
      <c r="N685" s="86"/>
      <c r="O685" s="86"/>
      <c r="P685" s="86"/>
      <c r="Q685" s="86"/>
      <c r="R685" s="86"/>
      <c r="S685" s="86"/>
      <c r="T685" s="86"/>
      <c r="U685" s="86"/>
      <c r="V685" s="86"/>
      <c r="W685" s="86"/>
      <c r="X685" s="75"/>
      <c r="Y685" s="75"/>
      <c r="Z685" s="75" t="s">
        <v>1491</v>
      </c>
      <c r="AA685" s="75"/>
      <c r="AB685" s="75"/>
      <c r="AC685" s="77">
        <v>45316</v>
      </c>
      <c r="AD685" s="72" t="s">
        <v>1001</v>
      </c>
      <c r="AE685" s="90" t="s">
        <v>73</v>
      </c>
      <c r="AF685" s="88" t="str">
        <f>IF(ISNA(VLOOKUP(E685,Tableau13[[SIRET]:[Statut de la mise en relation]],6,FALSE)),"",VLOOKUP(E685,Tableau13[[SIRET]:[Statut de la mise en relation]],6,FALSE))</f>
        <v>Aide proposée</v>
      </c>
      <c r="AG685" s="88"/>
      <c r="AH685" s="40"/>
      <c r="AI685" s="40"/>
      <c r="AJ685" s="40"/>
      <c r="AK685" s="76"/>
      <c r="AL685" s="76"/>
      <c r="AM685" s="40"/>
    </row>
    <row r="686" spans="1:39" ht="16.5" customHeight="1">
      <c r="A686" s="79">
        <v>45315</v>
      </c>
      <c r="B686" s="20" t="s">
        <v>3999</v>
      </c>
      <c r="C686" s="78" t="s">
        <v>4000</v>
      </c>
      <c r="D686" s="78" t="s">
        <v>69</v>
      </c>
      <c r="E686" s="80">
        <v>87942948800015</v>
      </c>
      <c r="F686" s="40" t="s">
        <v>4001</v>
      </c>
      <c r="G686" s="81" t="s">
        <v>4002</v>
      </c>
      <c r="H686" s="82">
        <v>251057332</v>
      </c>
      <c r="I686" s="78" t="s">
        <v>431</v>
      </c>
      <c r="J686" s="78" t="s">
        <v>4003</v>
      </c>
      <c r="K686" s="33" t="s">
        <v>433</v>
      </c>
      <c r="L686" s="33"/>
      <c r="M686" s="75" t="s">
        <v>701</v>
      </c>
      <c r="N686" s="86"/>
      <c r="O686" s="86"/>
      <c r="P686" s="86"/>
      <c r="Q686" s="86"/>
      <c r="R686" s="86"/>
      <c r="S686" s="86"/>
      <c r="T686" s="86"/>
      <c r="U686" s="86"/>
      <c r="V686" s="86"/>
      <c r="W686" s="86"/>
      <c r="X686" s="75"/>
      <c r="Y686" s="75"/>
      <c r="Z686" s="23" t="s">
        <v>4004</v>
      </c>
      <c r="AA686" s="75"/>
      <c r="AB686" s="75"/>
      <c r="AC686" s="77">
        <v>45316</v>
      </c>
      <c r="AD686" s="83" t="s">
        <v>2983</v>
      </c>
      <c r="AE686" s="90" t="s">
        <v>73</v>
      </c>
      <c r="AF686" s="88" t="str">
        <f>IF(ISNA(VLOOKUP(E686,Tableau13[[SIRET]:[Statut de la mise en relation]],6,FALSE)),"",VLOOKUP(E686,Tableau13[[SIRET]:[Statut de la mise en relation]],6,FALSE))</f>
        <v/>
      </c>
      <c r="AG686" s="90"/>
      <c r="AH686" s="40"/>
      <c r="AI686" s="40"/>
      <c r="AJ686" s="40"/>
      <c r="AK686" s="76"/>
      <c r="AL686" s="76"/>
      <c r="AM686" s="40"/>
    </row>
    <row r="687" spans="1:39" ht="16.5" customHeight="1">
      <c r="A687" s="79">
        <v>45315</v>
      </c>
      <c r="B687" s="78" t="s">
        <v>4005</v>
      </c>
      <c r="C687" s="78" t="s">
        <v>4006</v>
      </c>
      <c r="D687" s="78" t="s">
        <v>4007</v>
      </c>
      <c r="E687" s="80">
        <v>33146730800028</v>
      </c>
      <c r="F687" s="40" t="s">
        <v>4008</v>
      </c>
      <c r="G687" s="81" t="s">
        <v>4009</v>
      </c>
      <c r="H687" s="82">
        <v>679019001</v>
      </c>
      <c r="I687" s="78" t="s">
        <v>431</v>
      </c>
      <c r="J687" s="78" t="s">
        <v>4010</v>
      </c>
      <c r="K687" s="33" t="s">
        <v>433</v>
      </c>
      <c r="L687" s="33"/>
      <c r="M687" s="75" t="s">
        <v>701</v>
      </c>
      <c r="N687" s="86"/>
      <c r="O687" s="86"/>
      <c r="P687" s="86"/>
      <c r="Q687" s="86"/>
      <c r="R687" s="86"/>
      <c r="S687" s="86"/>
      <c r="T687" s="86"/>
      <c r="U687" s="86"/>
      <c r="V687" s="86"/>
      <c r="W687" s="86"/>
      <c r="X687" s="75"/>
      <c r="Y687" s="75"/>
      <c r="Z687" s="75" t="s">
        <v>1491</v>
      </c>
      <c r="AA687" s="75"/>
      <c r="AB687" s="75"/>
      <c r="AC687" s="77">
        <v>45316</v>
      </c>
      <c r="AD687" s="72" t="s">
        <v>3981</v>
      </c>
      <c r="AE687" s="90" t="s">
        <v>73</v>
      </c>
      <c r="AF687" s="88" t="str">
        <f>IF(ISNA(VLOOKUP(E687,Tableau13[[SIRET]:[Statut de la mise en relation]],6,FALSE)),"",VLOOKUP(E687,Tableau13[[SIRET]:[Statut de la mise en relation]],6,FALSE))</f>
        <v>Aide proposée</v>
      </c>
      <c r="AG687" s="88"/>
      <c r="AH687" s="40"/>
      <c r="AI687" s="40"/>
      <c r="AJ687" s="40"/>
      <c r="AK687" s="76"/>
      <c r="AL687" s="76"/>
      <c r="AM687" s="40"/>
    </row>
    <row r="688" spans="1:39" ht="16.5" customHeight="1">
      <c r="A688" s="79">
        <v>45315</v>
      </c>
      <c r="B688" s="78" t="s">
        <v>4011</v>
      </c>
      <c r="C688" s="78" t="s">
        <v>4012</v>
      </c>
      <c r="D688" s="78" t="s">
        <v>4013</v>
      </c>
      <c r="E688" s="80">
        <v>34538028100021</v>
      </c>
      <c r="F688" s="40" t="s">
        <v>4014</v>
      </c>
      <c r="G688" s="81" t="s">
        <v>4015</v>
      </c>
      <c r="H688" s="82">
        <v>630009337</v>
      </c>
      <c r="I688" s="78" t="s">
        <v>1732</v>
      </c>
      <c r="J688" s="78" t="s">
        <v>4016</v>
      </c>
      <c r="K688" s="33" t="s">
        <v>91</v>
      </c>
      <c r="L688" s="33"/>
      <c r="M688" s="75" t="s">
        <v>701</v>
      </c>
      <c r="N688" s="86"/>
      <c r="O688" s="86"/>
      <c r="P688" s="86"/>
      <c r="Q688" s="86"/>
      <c r="R688" s="86"/>
      <c r="S688" s="86"/>
      <c r="T688" s="86"/>
      <c r="U688" s="86"/>
      <c r="V688" s="86"/>
      <c r="W688" s="86"/>
      <c r="X688" s="75"/>
      <c r="Y688" s="75"/>
      <c r="Z688" s="75" t="s">
        <v>1491</v>
      </c>
      <c r="AA688" s="75"/>
      <c r="AB688" s="75"/>
      <c r="AC688" s="77">
        <v>45316</v>
      </c>
      <c r="AD688" s="72" t="s">
        <v>1001</v>
      </c>
      <c r="AE688" s="90" t="s">
        <v>73</v>
      </c>
      <c r="AF688" s="88" t="str">
        <f>IF(ISNA(VLOOKUP(E688,Tableau13[[SIRET]:[Statut de la mise en relation]],6,FALSE)),"",VLOOKUP(E688,Tableau13[[SIRET]:[Statut de la mise en relation]],6,FALSE))</f>
        <v>Refusé</v>
      </c>
      <c r="AG688" s="88"/>
      <c r="AH688" s="40"/>
      <c r="AI688" s="40"/>
      <c r="AJ688" s="40"/>
      <c r="AK688" s="76"/>
      <c r="AL688" s="76"/>
      <c r="AM688" s="40"/>
    </row>
    <row r="689" spans="1:39" ht="16.5" customHeight="1">
      <c r="A689" s="79">
        <v>45315</v>
      </c>
      <c r="B689" s="78" t="s">
        <v>4017</v>
      </c>
      <c r="C689" s="78" t="s">
        <v>4018</v>
      </c>
      <c r="D689" s="78" t="s">
        <v>4019</v>
      </c>
      <c r="E689" s="80">
        <v>38865362800023</v>
      </c>
      <c r="F689" s="40" t="s">
        <v>4020</v>
      </c>
      <c r="G689" s="81" t="s">
        <v>4021</v>
      </c>
      <c r="H689" s="82">
        <v>553249767</v>
      </c>
      <c r="I689" s="78" t="s">
        <v>761</v>
      </c>
      <c r="J689" s="78" t="s">
        <v>4022</v>
      </c>
      <c r="K689" s="33" t="s">
        <v>135</v>
      </c>
      <c r="L689" s="33" t="s">
        <v>3834</v>
      </c>
      <c r="M689" s="75" t="s">
        <v>3835</v>
      </c>
      <c r="N689" s="86"/>
      <c r="O689" s="86"/>
      <c r="P689" s="86"/>
      <c r="Q689" s="86"/>
      <c r="R689" s="86"/>
      <c r="S689" s="86"/>
      <c r="T689" s="86"/>
      <c r="U689" s="86"/>
      <c r="V689" s="86"/>
      <c r="W689" s="86"/>
      <c r="X689" s="75"/>
      <c r="Y689" s="75"/>
      <c r="Z689" s="75"/>
      <c r="AA689" s="75"/>
      <c r="AB689" s="75"/>
      <c r="AC689" s="40"/>
      <c r="AD689" s="66" t="s">
        <v>764</v>
      </c>
      <c r="AE689" s="90" t="s">
        <v>73</v>
      </c>
      <c r="AF689" s="88" t="str">
        <f>IF(ISNA(VLOOKUP(E689,Tableau13[[SIRET]:[Statut de la mise en relation]],6,FALSE)),"",VLOOKUP(E689,Tableau13[[SIRET]:[Statut de la mise en relation]],6,FALSE))</f>
        <v/>
      </c>
      <c r="AG689" s="88"/>
      <c r="AH689" s="40"/>
      <c r="AI689" s="40"/>
      <c r="AJ689" s="40"/>
      <c r="AK689" s="76"/>
      <c r="AL689" s="76"/>
      <c r="AM689" s="40"/>
    </row>
    <row r="690" spans="1:39" ht="16.5" customHeight="1">
      <c r="A690" s="79">
        <v>45315</v>
      </c>
      <c r="B690" s="78" t="s">
        <v>4023</v>
      </c>
      <c r="C690" s="78" t="s">
        <v>4024</v>
      </c>
      <c r="D690" s="78" t="s">
        <v>4025</v>
      </c>
      <c r="E690" s="80">
        <v>98333732000011</v>
      </c>
      <c r="F690" s="40" t="s">
        <v>4026</v>
      </c>
      <c r="G690" s="81" t="s">
        <v>4027</v>
      </c>
      <c r="H690" s="82">
        <v>610708933</v>
      </c>
      <c r="I690" s="78" t="s">
        <v>1964</v>
      </c>
      <c r="J690" s="78" t="s">
        <v>4028</v>
      </c>
      <c r="K690" s="33" t="s">
        <v>55</v>
      </c>
      <c r="L690" s="33"/>
      <c r="M690" s="75" t="s">
        <v>701</v>
      </c>
      <c r="N690" s="86"/>
      <c r="O690" s="86"/>
      <c r="P690" s="86"/>
      <c r="Q690" s="86"/>
      <c r="R690" s="86"/>
      <c r="S690" s="86"/>
      <c r="T690" s="86"/>
      <c r="U690" s="86"/>
      <c r="V690" s="86"/>
      <c r="W690" s="86"/>
      <c r="X690" s="75"/>
      <c r="Y690" s="75"/>
      <c r="Z690" s="75" t="s">
        <v>1491</v>
      </c>
      <c r="AA690" s="75"/>
      <c r="AB690" s="75"/>
      <c r="AC690" s="77">
        <v>45316</v>
      </c>
      <c r="AD690" s="72" t="s">
        <v>1001</v>
      </c>
      <c r="AE690" s="90" t="s">
        <v>73</v>
      </c>
      <c r="AF690" s="88" t="str">
        <f>IF(ISNA(VLOOKUP(E690,Tableau13[[SIRET]:[Statut de la mise en relation]],6,FALSE)),"",VLOOKUP(E690,Tableau13[[SIRET]:[Statut de la mise en relation]],6,FALSE))</f>
        <v>Aide proposée</v>
      </c>
      <c r="AG690" s="88"/>
      <c r="AH690" s="40"/>
      <c r="AI690" s="40"/>
      <c r="AJ690" s="40"/>
      <c r="AK690" s="76"/>
      <c r="AL690" s="76"/>
      <c r="AM690" s="40"/>
    </row>
    <row r="691" spans="1:39" ht="16.5" customHeight="1">
      <c r="A691" s="79">
        <v>45315</v>
      </c>
      <c r="B691" s="78" t="s">
        <v>4029</v>
      </c>
      <c r="C691" s="78" t="s">
        <v>4030</v>
      </c>
      <c r="D691" s="78" t="s">
        <v>767</v>
      </c>
      <c r="E691" s="80">
        <v>79105241800013</v>
      </c>
      <c r="F691" s="40" t="s">
        <v>4031</v>
      </c>
      <c r="G691" s="81" t="s">
        <v>4032</v>
      </c>
      <c r="H691" s="82">
        <v>672783729</v>
      </c>
      <c r="I691" s="78" t="s">
        <v>1282</v>
      </c>
      <c r="J691" s="78" t="s">
        <v>4033</v>
      </c>
      <c r="K691" s="33" t="s">
        <v>135</v>
      </c>
      <c r="L691" s="33" t="s">
        <v>3834</v>
      </c>
      <c r="M691" s="75" t="s">
        <v>3835</v>
      </c>
      <c r="N691" s="86"/>
      <c r="O691" s="86"/>
      <c r="P691" s="86"/>
      <c r="Q691" s="86"/>
      <c r="R691" s="86"/>
      <c r="S691" s="86"/>
      <c r="T691" s="86"/>
      <c r="U691" s="86"/>
      <c r="V691" s="86"/>
      <c r="W691" s="86"/>
      <c r="X691" s="75"/>
      <c r="Y691" s="75"/>
      <c r="Z691" s="75"/>
      <c r="AA691" s="75"/>
      <c r="AB691" s="75"/>
      <c r="AC691" s="40"/>
      <c r="AD691" s="66" t="s">
        <v>764</v>
      </c>
      <c r="AE691" s="90" t="s">
        <v>73</v>
      </c>
      <c r="AF691" s="88" t="str">
        <f>IF(ISNA(VLOOKUP(E691,Tableau13[[SIRET]:[Statut de la mise en relation]],6,FALSE)),"",VLOOKUP(E691,Tableau13[[SIRET]:[Statut de la mise en relation]],6,FALSE))</f>
        <v/>
      </c>
      <c r="AG691" s="88"/>
      <c r="AH691" s="40"/>
      <c r="AI691" s="40"/>
      <c r="AJ691" s="40"/>
      <c r="AK691" s="76"/>
      <c r="AL691" s="76"/>
      <c r="AM691" s="40"/>
    </row>
    <row r="692" spans="1:39" ht="16.5" customHeight="1">
      <c r="A692" s="79">
        <v>45315</v>
      </c>
      <c r="B692" s="78" t="s">
        <v>4034</v>
      </c>
      <c r="C692" s="78" t="s">
        <v>4035</v>
      </c>
      <c r="D692" s="78" t="s">
        <v>4036</v>
      </c>
      <c r="E692" s="80">
        <v>88508952400015</v>
      </c>
      <c r="F692" s="40" t="s">
        <v>4037</v>
      </c>
      <c r="G692" s="81" t="s">
        <v>4038</v>
      </c>
      <c r="H692" s="82">
        <v>251208118</v>
      </c>
      <c r="I692" s="78" t="s">
        <v>1997</v>
      </c>
      <c r="J692" s="78" t="s">
        <v>4039</v>
      </c>
      <c r="K692" s="33" t="s">
        <v>135</v>
      </c>
      <c r="L692" s="33" t="s">
        <v>3834</v>
      </c>
      <c r="M692" s="75" t="s">
        <v>3835</v>
      </c>
      <c r="N692" s="86"/>
      <c r="O692" s="86"/>
      <c r="P692" s="86"/>
      <c r="Q692" s="86"/>
      <c r="R692" s="86"/>
      <c r="S692" s="86"/>
      <c r="T692" s="86"/>
      <c r="U692" s="86"/>
      <c r="V692" s="86"/>
      <c r="W692" s="86"/>
      <c r="X692" s="75"/>
      <c r="Y692" s="75"/>
      <c r="Z692" s="75"/>
      <c r="AA692" s="75"/>
      <c r="AB692" s="75"/>
      <c r="AC692" s="40"/>
      <c r="AD692" s="66" t="s">
        <v>764</v>
      </c>
      <c r="AE692" s="90" t="s">
        <v>73</v>
      </c>
      <c r="AF692" s="88" t="str">
        <f>IF(ISNA(VLOOKUP(E692,Tableau13[[SIRET]:[Statut de la mise en relation]],6,FALSE)),"",VLOOKUP(E692,Tableau13[[SIRET]:[Statut de la mise en relation]],6,FALSE))</f>
        <v/>
      </c>
      <c r="AG692" s="88"/>
      <c r="AH692" s="40"/>
      <c r="AI692" s="40"/>
      <c r="AJ692" s="40"/>
      <c r="AK692" s="76"/>
      <c r="AL692" s="76"/>
      <c r="AM692" s="40"/>
    </row>
    <row r="693" spans="1:39" ht="16.5" customHeight="1">
      <c r="A693" s="79">
        <v>45315</v>
      </c>
      <c r="B693" s="78" t="s">
        <v>4040</v>
      </c>
      <c r="C693" s="78" t="s">
        <v>4041</v>
      </c>
      <c r="D693" s="78" t="s">
        <v>4042</v>
      </c>
      <c r="E693" s="80">
        <v>39347394700041</v>
      </c>
      <c r="F693" s="40" t="s">
        <v>4043</v>
      </c>
      <c r="G693" s="81" t="s">
        <v>4044</v>
      </c>
      <c r="H693" s="82">
        <v>620147166</v>
      </c>
      <c r="I693" s="78" t="s">
        <v>1997</v>
      </c>
      <c r="J693" s="78" t="s">
        <v>4045</v>
      </c>
      <c r="K693" s="33" t="s">
        <v>135</v>
      </c>
      <c r="L693" s="33" t="s">
        <v>3834</v>
      </c>
      <c r="M693" s="75" t="s">
        <v>3835</v>
      </c>
      <c r="N693" s="86"/>
      <c r="O693" s="86"/>
      <c r="P693" s="86"/>
      <c r="Q693" s="86"/>
      <c r="R693" s="86"/>
      <c r="S693" s="86"/>
      <c r="T693" s="86"/>
      <c r="U693" s="86"/>
      <c r="V693" s="86"/>
      <c r="W693" s="86"/>
      <c r="X693" s="75"/>
      <c r="Y693" s="75"/>
      <c r="Z693" s="75"/>
      <c r="AA693" s="75"/>
      <c r="AB693" s="75"/>
      <c r="AC693" s="40"/>
      <c r="AD693" s="66" t="s">
        <v>764</v>
      </c>
      <c r="AE693" s="90" t="s">
        <v>73</v>
      </c>
      <c r="AF693" s="88" t="str">
        <f>IF(ISNA(VLOOKUP(E693,Tableau13[[SIRET]:[Statut de la mise en relation]],6,FALSE)),"",VLOOKUP(E693,Tableau13[[SIRET]:[Statut de la mise en relation]],6,FALSE))</f>
        <v/>
      </c>
      <c r="AG693" s="88"/>
      <c r="AH693" s="40"/>
      <c r="AI693" s="40"/>
      <c r="AJ693" s="40"/>
      <c r="AK693" s="76"/>
      <c r="AL693" s="76"/>
      <c r="AM693" s="40"/>
    </row>
    <row r="694" spans="1:39" ht="16.5" customHeight="1">
      <c r="A694" s="79">
        <v>45316</v>
      </c>
      <c r="B694" s="78" t="s">
        <v>4046</v>
      </c>
      <c r="C694" s="78" t="s">
        <v>4047</v>
      </c>
      <c r="D694" s="78" t="s">
        <v>4048</v>
      </c>
      <c r="E694" s="80">
        <v>51830222900027</v>
      </c>
      <c r="F694" s="40" t="s">
        <v>4049</v>
      </c>
      <c r="G694" s="81" t="s">
        <v>4050</v>
      </c>
      <c r="H694" s="82">
        <v>608548967</v>
      </c>
      <c r="I694" s="78" t="s">
        <v>1282</v>
      </c>
      <c r="J694" s="78" t="s">
        <v>4051</v>
      </c>
      <c r="K694" s="33" t="s">
        <v>135</v>
      </c>
      <c r="L694" s="33" t="s">
        <v>3834</v>
      </c>
      <c r="M694" s="75" t="s">
        <v>3835</v>
      </c>
      <c r="N694" s="86"/>
      <c r="O694" s="86"/>
      <c r="P694" s="86"/>
      <c r="Q694" s="86"/>
      <c r="R694" s="86"/>
      <c r="S694" s="86"/>
      <c r="T694" s="86"/>
      <c r="U694" s="86"/>
      <c r="V694" s="86"/>
      <c r="W694" s="86"/>
      <c r="X694" s="75"/>
      <c r="Y694" s="75"/>
      <c r="Z694" s="75"/>
      <c r="AA694" s="75"/>
      <c r="AB694" s="75"/>
      <c r="AC694" s="40"/>
      <c r="AD694" s="66" t="s">
        <v>764</v>
      </c>
      <c r="AE694" s="90" t="s">
        <v>73</v>
      </c>
      <c r="AF694" s="88" t="str">
        <f>IF(ISNA(VLOOKUP(E694,Tableau13[[SIRET]:[Statut de la mise en relation]],6,FALSE)),"",VLOOKUP(E694,Tableau13[[SIRET]:[Statut de la mise en relation]],6,FALSE))</f>
        <v/>
      </c>
      <c r="AG694" s="88"/>
      <c r="AH694" s="40"/>
      <c r="AI694" s="40"/>
      <c r="AJ694" s="40"/>
      <c r="AK694" s="76"/>
      <c r="AL694" s="76"/>
      <c r="AM694" s="40"/>
    </row>
    <row r="695" spans="1:39" ht="16.5" customHeight="1">
      <c r="A695" s="79">
        <v>45316</v>
      </c>
      <c r="B695" s="78" t="s">
        <v>4052</v>
      </c>
      <c r="C695" s="78" t="s">
        <v>4053</v>
      </c>
      <c r="D695" s="78" t="s">
        <v>4054</v>
      </c>
      <c r="E695" s="80">
        <v>32379080800014</v>
      </c>
      <c r="F695" s="40" t="s">
        <v>4055</v>
      </c>
      <c r="G695" s="81" t="s">
        <v>4056</v>
      </c>
      <c r="H695" s="82">
        <v>251390907</v>
      </c>
      <c r="I695" s="78" t="s">
        <v>1997</v>
      </c>
      <c r="J695" s="78" t="s">
        <v>4057</v>
      </c>
      <c r="K695" s="33" t="s">
        <v>135</v>
      </c>
      <c r="L695" s="33" t="s">
        <v>3834</v>
      </c>
      <c r="M695" s="75" t="s">
        <v>3835</v>
      </c>
      <c r="N695" s="86"/>
      <c r="O695" s="86"/>
      <c r="P695" s="86"/>
      <c r="Q695" s="86"/>
      <c r="R695" s="86"/>
      <c r="S695" s="86"/>
      <c r="T695" s="86"/>
      <c r="U695" s="86"/>
      <c r="V695" s="86"/>
      <c r="W695" s="86"/>
      <c r="X695" s="75"/>
      <c r="Y695" s="75"/>
      <c r="Z695" s="75"/>
      <c r="AA695" s="75"/>
      <c r="AB695" s="75"/>
      <c r="AC695" s="40"/>
      <c r="AD695" s="66" t="s">
        <v>764</v>
      </c>
      <c r="AE695" s="90" t="s">
        <v>73</v>
      </c>
      <c r="AF695" s="88" t="str">
        <f>IF(ISNA(VLOOKUP(E695,Tableau13[[SIRET]:[Statut de la mise en relation]],6,FALSE)),"",VLOOKUP(E695,Tableau13[[SIRET]:[Statut de la mise en relation]],6,FALSE))</f>
        <v/>
      </c>
      <c r="AG695" s="88"/>
      <c r="AH695" s="40"/>
      <c r="AI695" s="40"/>
      <c r="AJ695" s="40"/>
      <c r="AK695" s="76"/>
      <c r="AL695" s="76"/>
      <c r="AM695" s="40"/>
    </row>
    <row r="696" spans="1:39" ht="16.5" customHeight="1">
      <c r="A696" s="79">
        <v>45316</v>
      </c>
      <c r="B696" s="78" t="s">
        <v>4058</v>
      </c>
      <c r="C696" s="78" t="s">
        <v>4059</v>
      </c>
      <c r="D696" s="78" t="s">
        <v>4060</v>
      </c>
      <c r="E696" s="80">
        <v>83115805000029</v>
      </c>
      <c r="F696" s="40" t="s">
        <v>4061</v>
      </c>
      <c r="G696" s="81" t="s">
        <v>4062</v>
      </c>
      <c r="H696" s="82">
        <v>622270350</v>
      </c>
      <c r="I696" s="78" t="s">
        <v>932</v>
      </c>
      <c r="J696" s="78" t="s">
        <v>4063</v>
      </c>
      <c r="K696" s="33" t="s">
        <v>114</v>
      </c>
      <c r="L696" s="33"/>
      <c r="M696" s="75" t="s">
        <v>1234</v>
      </c>
      <c r="N696" s="86"/>
      <c r="O696" s="86"/>
      <c r="P696" s="86"/>
      <c r="Q696" s="86"/>
      <c r="R696" s="86"/>
      <c r="S696" s="86"/>
      <c r="T696" s="86"/>
      <c r="U696" s="86"/>
      <c r="V696" s="86"/>
      <c r="W696" s="86"/>
      <c r="X696" s="75"/>
      <c r="Y696" s="75"/>
      <c r="Z696" s="75" t="s">
        <v>1491</v>
      </c>
      <c r="AA696" s="75"/>
      <c r="AB696" s="75"/>
      <c r="AC696" s="77">
        <v>45316</v>
      </c>
      <c r="AD696" s="72" t="s">
        <v>3981</v>
      </c>
      <c r="AE696" s="90" t="s">
        <v>73</v>
      </c>
      <c r="AF696" s="88" t="str">
        <f>IF(ISNA(VLOOKUP(E696,Tableau13[[SIRET]:[Statut de la mise en relation]],6,FALSE)),"",VLOOKUP(E696,Tableau13[[SIRET]:[Statut de la mise en relation]],6,FALSE))</f>
        <v>Pas d’aide</v>
      </c>
      <c r="AG696" s="88"/>
      <c r="AH696" s="40"/>
      <c r="AI696" s="40"/>
      <c r="AJ696" s="40"/>
      <c r="AK696" s="76"/>
      <c r="AL696" s="76"/>
      <c r="AM696" s="40"/>
    </row>
    <row r="697" spans="1:39" ht="16.5" customHeight="1">
      <c r="A697" s="79">
        <v>45316</v>
      </c>
      <c r="B697" s="78" t="s">
        <v>4064</v>
      </c>
      <c r="C697" s="78" t="s">
        <v>4065</v>
      </c>
      <c r="D697" s="78" t="s">
        <v>1143</v>
      </c>
      <c r="E697" s="80">
        <v>82396999300018</v>
      </c>
      <c r="F697" s="40" t="s">
        <v>4066</v>
      </c>
      <c r="G697" s="81" t="s">
        <v>4067</v>
      </c>
      <c r="H697" s="82">
        <v>768149451</v>
      </c>
      <c r="I697" s="78" t="s">
        <v>2119</v>
      </c>
      <c r="J697" s="78" t="s">
        <v>4068</v>
      </c>
      <c r="K697" s="33" t="s">
        <v>55</v>
      </c>
      <c r="L697" s="33"/>
      <c r="M697" s="75" t="s">
        <v>701</v>
      </c>
      <c r="N697" s="86"/>
      <c r="O697" s="86"/>
      <c r="P697" s="86"/>
      <c r="Q697" s="86"/>
      <c r="R697" s="86"/>
      <c r="S697" s="86"/>
      <c r="T697" s="86"/>
      <c r="U697" s="86"/>
      <c r="V697" s="86"/>
      <c r="W697" s="86"/>
      <c r="X697" s="75"/>
      <c r="Y697" s="75"/>
      <c r="Z697" s="75" t="s">
        <v>1491</v>
      </c>
      <c r="AA697" s="75"/>
      <c r="AB697" s="75"/>
      <c r="AC697" s="77">
        <v>45320</v>
      </c>
      <c r="AD697" s="72" t="s">
        <v>1001</v>
      </c>
      <c r="AE697" s="90" t="s">
        <v>73</v>
      </c>
      <c r="AF697" s="88" t="str">
        <f>IF(ISNA(VLOOKUP(E697,Tableau13[[SIRET]:[Statut de la mise en relation]],6,FALSE)),"",VLOOKUP(E697,Tableau13[[SIRET]:[Statut de la mise en relation]],6,FALSE))</f>
        <v>Pris en charge</v>
      </c>
      <c r="AG697" s="88"/>
      <c r="AH697" s="40"/>
      <c r="AI697" s="40"/>
      <c r="AJ697" s="40"/>
      <c r="AK697" s="76"/>
      <c r="AL697" s="76"/>
      <c r="AM697" s="40"/>
    </row>
    <row r="698" spans="1:39" ht="16.5" customHeight="1">
      <c r="A698" s="79">
        <v>45316</v>
      </c>
      <c r="B698" s="78" t="s">
        <v>4069</v>
      </c>
      <c r="C698" s="78" t="s">
        <v>4070</v>
      </c>
      <c r="D698" s="78" t="s">
        <v>173</v>
      </c>
      <c r="E698" s="80">
        <v>89871159300027</v>
      </c>
      <c r="F698" s="40" t="s">
        <v>4071</v>
      </c>
      <c r="G698" s="81" t="s">
        <v>4072</v>
      </c>
      <c r="H698" s="82">
        <v>33682399592</v>
      </c>
      <c r="I698" s="78" t="s">
        <v>113</v>
      </c>
      <c r="J698" s="78"/>
      <c r="K698" s="33" t="s">
        <v>114</v>
      </c>
      <c r="L698" s="33"/>
      <c r="M698" s="75"/>
      <c r="N698" s="86"/>
      <c r="O698" s="86"/>
      <c r="P698" s="86"/>
      <c r="Q698" s="86"/>
      <c r="R698" s="86"/>
      <c r="S698" s="86"/>
      <c r="T698" s="86"/>
      <c r="U698" s="86"/>
      <c r="V698" s="86"/>
      <c r="W698" s="86"/>
      <c r="X698" s="75"/>
      <c r="Y698" s="75"/>
      <c r="Z698" s="75"/>
      <c r="AA698" s="75"/>
      <c r="AB698" s="75"/>
      <c r="AC698" s="40"/>
      <c r="AD698" s="40"/>
      <c r="AE698" s="88" t="s">
        <v>203</v>
      </c>
      <c r="AF698" s="88" t="str">
        <f>IF(ISNA(VLOOKUP(E698,Tableau13[[SIRET]:[Statut de la mise en relation]],6,FALSE)),"",VLOOKUP(E698,Tableau13[[SIRET]:[Statut de la mise en relation]],6,FALSE))</f>
        <v/>
      </c>
      <c r="AG698" s="90"/>
      <c r="AH698" s="40"/>
      <c r="AI698" s="40"/>
      <c r="AJ698" s="40"/>
      <c r="AK698" s="76"/>
      <c r="AL698" s="76"/>
      <c r="AM698" s="40"/>
    </row>
    <row r="699" spans="1:39" ht="16.5" customHeight="1">
      <c r="A699" s="79">
        <v>45317</v>
      </c>
      <c r="B699" s="78" t="s">
        <v>4073</v>
      </c>
      <c r="C699" s="78" t="s">
        <v>4074</v>
      </c>
      <c r="D699" s="78" t="s">
        <v>4075</v>
      </c>
      <c r="E699" s="80">
        <v>41057393500013</v>
      </c>
      <c r="F699" s="40" t="s">
        <v>4076</v>
      </c>
      <c r="G699" s="81" t="s">
        <v>4077</v>
      </c>
      <c r="H699" s="82">
        <v>623182931</v>
      </c>
      <c r="I699" s="78" t="s">
        <v>431</v>
      </c>
      <c r="J699" s="78" t="s">
        <v>4078</v>
      </c>
      <c r="K699" s="33" t="s">
        <v>433</v>
      </c>
      <c r="L699" s="33"/>
      <c r="M699" s="75" t="s">
        <v>701</v>
      </c>
      <c r="N699" s="86"/>
      <c r="O699" s="86"/>
      <c r="P699" s="86"/>
      <c r="Q699" s="86"/>
      <c r="R699" s="86"/>
      <c r="S699" s="86"/>
      <c r="T699" s="86"/>
      <c r="U699" s="86"/>
      <c r="V699" s="86"/>
      <c r="W699" s="86"/>
      <c r="X699" s="75"/>
      <c r="Y699" s="75"/>
      <c r="Z699" s="75"/>
      <c r="AA699" s="75"/>
      <c r="AB699" s="75"/>
      <c r="AC699" s="77">
        <v>45320</v>
      </c>
      <c r="AD699" s="83" t="s">
        <v>2983</v>
      </c>
      <c r="AE699" s="90" t="s">
        <v>73</v>
      </c>
      <c r="AF699" s="88" t="str">
        <f>IF(ISNA(VLOOKUP(E699,Tableau13[[SIRET]:[Statut de la mise en relation]],6,FALSE)),"",VLOOKUP(E699,Tableau13[[SIRET]:[Statut de la mise en relation]],6,FALSE))</f>
        <v/>
      </c>
      <c r="AG699" s="90"/>
      <c r="AH699" s="40"/>
      <c r="AI699" s="40"/>
      <c r="AJ699" s="40"/>
      <c r="AK699" s="76"/>
      <c r="AL699" s="76"/>
      <c r="AM699" s="40"/>
    </row>
    <row r="700" spans="1:39" ht="16.5" customHeight="1">
      <c r="A700" s="79">
        <v>45317</v>
      </c>
      <c r="B700" s="78" t="s">
        <v>4079</v>
      </c>
      <c r="C700" s="78" t="s">
        <v>4080</v>
      </c>
      <c r="D700" s="78" t="s">
        <v>4081</v>
      </c>
      <c r="E700" s="80">
        <v>48900677500014</v>
      </c>
      <c r="F700" s="40" t="s">
        <v>4082</v>
      </c>
      <c r="G700" s="81" t="s">
        <v>4083</v>
      </c>
      <c r="H700" s="82">
        <v>615568063</v>
      </c>
      <c r="I700" s="78" t="s">
        <v>431</v>
      </c>
      <c r="J700" s="78" t="s">
        <v>4084</v>
      </c>
      <c r="K700" s="33" t="s">
        <v>433</v>
      </c>
      <c r="L700" s="33"/>
      <c r="M700" s="75" t="s">
        <v>701</v>
      </c>
      <c r="N700" s="86"/>
      <c r="O700" s="86"/>
      <c r="P700" s="86"/>
      <c r="Q700" s="86"/>
      <c r="R700" s="86"/>
      <c r="S700" s="86"/>
      <c r="T700" s="86"/>
      <c r="U700" s="86"/>
      <c r="V700" s="86"/>
      <c r="W700" s="86"/>
      <c r="X700" s="75"/>
      <c r="Y700" s="75"/>
      <c r="Z700" s="75"/>
      <c r="AA700" s="75"/>
      <c r="AB700" s="75"/>
      <c r="AC700" s="77">
        <v>45320</v>
      </c>
      <c r="AD700" s="83" t="s">
        <v>2983</v>
      </c>
      <c r="AE700" s="90" t="s">
        <v>73</v>
      </c>
      <c r="AF700" s="88" t="str">
        <f>IF(ISNA(VLOOKUP(E700,Tableau13[[SIRET]:[Statut de la mise en relation]],6,FALSE)),"",VLOOKUP(E700,Tableau13[[SIRET]:[Statut de la mise en relation]],6,FALSE))</f>
        <v/>
      </c>
      <c r="AG700" s="90"/>
      <c r="AH700" s="40"/>
      <c r="AI700" s="40"/>
      <c r="AJ700" s="40"/>
      <c r="AK700" s="76"/>
      <c r="AL700" s="76"/>
      <c r="AM700" s="40"/>
    </row>
    <row r="701" spans="1:39" ht="16.5" customHeight="1">
      <c r="A701" s="79">
        <v>45317</v>
      </c>
      <c r="B701" s="78" t="s">
        <v>4085</v>
      </c>
      <c r="C701" s="78" t="s">
        <v>4086</v>
      </c>
      <c r="D701" s="78" t="s">
        <v>69</v>
      </c>
      <c r="E701" s="80">
        <v>77947230700023</v>
      </c>
      <c r="F701" s="40" t="s">
        <v>4087</v>
      </c>
      <c r="G701" s="81" t="s">
        <v>4088</v>
      </c>
      <c r="H701" s="82">
        <v>651870810</v>
      </c>
      <c r="I701" s="78" t="s">
        <v>932</v>
      </c>
      <c r="J701" s="78"/>
      <c r="K701" s="33" t="s">
        <v>114</v>
      </c>
      <c r="L701" s="33"/>
      <c r="M701" s="75" t="s">
        <v>1234</v>
      </c>
      <c r="N701" s="86"/>
      <c r="O701" s="86"/>
      <c r="P701" s="86"/>
      <c r="Q701" s="86"/>
      <c r="R701" s="86"/>
      <c r="S701" s="86"/>
      <c r="T701" s="86"/>
      <c r="U701" s="86"/>
      <c r="V701" s="86"/>
      <c r="W701" s="86"/>
      <c r="X701" s="75"/>
      <c r="Y701" s="75"/>
      <c r="Z701" s="75" t="s">
        <v>1491</v>
      </c>
      <c r="AA701" s="75"/>
      <c r="AB701" s="75"/>
      <c r="AC701" s="77">
        <v>45320</v>
      </c>
      <c r="AD701" s="72" t="s">
        <v>1001</v>
      </c>
      <c r="AE701" s="90" t="s">
        <v>73</v>
      </c>
      <c r="AF701" s="88" t="str">
        <f>IF(ISNA(VLOOKUP(E701,Tableau13[[SIRET]:[Statut de la mise en relation]],6,FALSE)),"",VLOOKUP(E701,Tableau13[[SIRET]:[Statut de la mise en relation]],6,FALSE))</f>
        <v/>
      </c>
      <c r="AG701" s="88"/>
      <c r="AH701" s="40"/>
      <c r="AI701" s="40"/>
      <c r="AJ701" s="40"/>
      <c r="AK701" s="76"/>
      <c r="AL701" s="76"/>
      <c r="AM701" s="40"/>
    </row>
    <row r="702" spans="1:39" ht="16.5" customHeight="1">
      <c r="A702" s="79">
        <v>45319</v>
      </c>
      <c r="B702" s="78" t="s">
        <v>4089</v>
      </c>
      <c r="C702" s="78" t="s">
        <v>4090</v>
      </c>
      <c r="D702" s="78" t="s">
        <v>4091</v>
      </c>
      <c r="E702" s="80">
        <v>91403981300011</v>
      </c>
      <c r="F702" s="40" t="s">
        <v>4092</v>
      </c>
      <c r="G702" s="81" t="s">
        <v>4093</v>
      </c>
      <c r="H702" s="82">
        <v>781718871</v>
      </c>
      <c r="I702" s="78" t="s">
        <v>1997</v>
      </c>
      <c r="J702" s="78" t="s">
        <v>4094</v>
      </c>
      <c r="K702" s="33" t="s">
        <v>135</v>
      </c>
      <c r="L702" s="33" t="s">
        <v>3834</v>
      </c>
      <c r="M702" s="75" t="s">
        <v>3835</v>
      </c>
      <c r="N702" s="86"/>
      <c r="O702" s="86"/>
      <c r="P702" s="86"/>
      <c r="Q702" s="86"/>
      <c r="R702" s="86"/>
      <c r="S702" s="86"/>
      <c r="T702" s="86"/>
      <c r="U702" s="86"/>
      <c r="V702" s="86"/>
      <c r="W702" s="86"/>
      <c r="X702" s="75"/>
      <c r="Y702" s="75"/>
      <c r="Z702" s="75"/>
      <c r="AA702" s="75"/>
      <c r="AB702" s="75"/>
      <c r="AC702" s="40"/>
      <c r="AD702" s="66" t="s">
        <v>764</v>
      </c>
      <c r="AE702" s="90" t="s">
        <v>73</v>
      </c>
      <c r="AF702" s="88" t="str">
        <f>IF(ISNA(VLOOKUP(E702,Tableau13[[SIRET]:[Statut de la mise en relation]],6,FALSE)),"",VLOOKUP(E702,Tableau13[[SIRET]:[Statut de la mise en relation]],6,FALSE))</f>
        <v/>
      </c>
      <c r="AG702" s="88"/>
      <c r="AH702" s="40"/>
      <c r="AI702" s="40"/>
      <c r="AJ702" s="40"/>
      <c r="AK702" s="76"/>
      <c r="AL702" s="76"/>
      <c r="AM702" s="40"/>
    </row>
    <row r="703" spans="1:39" ht="16.5" customHeight="1">
      <c r="A703" s="79">
        <v>45320</v>
      </c>
      <c r="B703" s="78" t="s">
        <v>4095</v>
      </c>
      <c r="C703" s="78" t="s">
        <v>4096</v>
      </c>
      <c r="D703" s="78" t="s">
        <v>4097</v>
      </c>
      <c r="E703" s="80">
        <v>55213083300049</v>
      </c>
      <c r="F703" s="40" t="s">
        <v>4098</v>
      </c>
      <c r="G703" s="81" t="s">
        <v>4099</v>
      </c>
      <c r="H703" s="82" t="s">
        <v>4100</v>
      </c>
      <c r="I703" s="78" t="s">
        <v>2252</v>
      </c>
      <c r="J703" s="78"/>
      <c r="K703" s="33" t="s">
        <v>91</v>
      </c>
      <c r="L703" s="33"/>
      <c r="M703" s="75" t="s">
        <v>701</v>
      </c>
      <c r="N703" s="86"/>
      <c r="O703" s="86"/>
      <c r="P703" s="86"/>
      <c r="Q703" s="86"/>
      <c r="R703" s="86"/>
      <c r="S703" s="86"/>
      <c r="T703" s="86"/>
      <c r="U703" s="86"/>
      <c r="V703" s="86"/>
      <c r="W703" s="86"/>
      <c r="X703" s="75"/>
      <c r="Y703" s="75"/>
      <c r="Z703" s="75" t="s">
        <v>1491</v>
      </c>
      <c r="AA703" s="75"/>
      <c r="AB703" s="75"/>
      <c r="AC703" s="77">
        <v>45321</v>
      </c>
      <c r="AD703" s="72" t="s">
        <v>1001</v>
      </c>
      <c r="AE703" s="90" t="s">
        <v>73</v>
      </c>
      <c r="AF703" s="88" t="str">
        <f>IF(ISNA(VLOOKUP(E703,Tableau13[[SIRET]:[Statut de la mise en relation]],6,FALSE)),"",VLOOKUP(E703,Tableau13[[SIRET]:[Statut de la mise en relation]],6,FALSE))</f>
        <v/>
      </c>
      <c r="AG703" s="88"/>
      <c r="AH703" s="40"/>
      <c r="AI703" s="40"/>
      <c r="AJ703" s="40"/>
      <c r="AK703" s="76"/>
      <c r="AL703" s="76"/>
      <c r="AM703" s="40"/>
    </row>
    <row r="704" spans="1:39" ht="16.5" customHeight="1">
      <c r="A704" s="79">
        <v>45320</v>
      </c>
      <c r="B704" s="78" t="s">
        <v>4101</v>
      </c>
      <c r="C704" s="78" t="s">
        <v>3121</v>
      </c>
      <c r="D704" s="78" t="s">
        <v>3122</v>
      </c>
      <c r="E704" s="80">
        <v>95192662500017</v>
      </c>
      <c r="F704" s="40" t="s">
        <v>4102</v>
      </c>
      <c r="G704" s="81" t="s">
        <v>4103</v>
      </c>
      <c r="H704" s="82">
        <v>650821546</v>
      </c>
      <c r="I704" s="78" t="s">
        <v>1185</v>
      </c>
      <c r="J704" s="78"/>
      <c r="K704" s="33" t="s">
        <v>91</v>
      </c>
      <c r="L704" s="33"/>
      <c r="M704" s="75" t="s">
        <v>701</v>
      </c>
      <c r="N704" s="86"/>
      <c r="O704" s="86"/>
      <c r="P704" s="86"/>
      <c r="Q704" s="86"/>
      <c r="R704" s="86"/>
      <c r="S704" s="86"/>
      <c r="T704" s="86"/>
      <c r="U704" s="86"/>
      <c r="V704" s="86"/>
      <c r="W704" s="86"/>
      <c r="X704" s="75"/>
      <c r="Y704" s="75"/>
      <c r="Z704" s="75"/>
      <c r="AA704" s="75"/>
      <c r="AB704" s="75"/>
      <c r="AC704" s="77">
        <v>45321</v>
      </c>
      <c r="AD704" s="72" t="s">
        <v>1001</v>
      </c>
      <c r="AE704" s="90" t="s">
        <v>73</v>
      </c>
      <c r="AF704" s="88" t="str">
        <f>IF(ISNA(VLOOKUP(E704,Tableau13[[SIRET]:[Statut de la mise en relation]],6,FALSE)),"",VLOOKUP(E704,Tableau13[[SIRET]:[Statut de la mise en relation]],6,FALSE))</f>
        <v/>
      </c>
      <c r="AG704" s="88"/>
      <c r="AH704" s="40"/>
      <c r="AI704" s="40"/>
      <c r="AJ704" s="40"/>
      <c r="AK704" s="76"/>
      <c r="AL704" s="76"/>
      <c r="AM704" s="40"/>
    </row>
    <row r="705" spans="1:39" ht="16.5" customHeight="1">
      <c r="A705" s="79">
        <v>45320</v>
      </c>
      <c r="B705" s="78" t="s">
        <v>4104</v>
      </c>
      <c r="C705" s="78" t="s">
        <v>4105</v>
      </c>
      <c r="D705" s="78" t="s">
        <v>2315</v>
      </c>
      <c r="E705" s="80">
        <v>53057811100037</v>
      </c>
      <c r="F705" s="40" t="s">
        <v>3235</v>
      </c>
      <c r="G705" s="81" t="s">
        <v>4106</v>
      </c>
      <c r="H705" s="82">
        <v>675652356</v>
      </c>
      <c r="I705" s="78" t="s">
        <v>2554</v>
      </c>
      <c r="J705" s="78"/>
      <c r="K705" s="33" t="s">
        <v>91</v>
      </c>
      <c r="L705" s="33"/>
      <c r="M705" s="75" t="s">
        <v>701</v>
      </c>
      <c r="N705" s="86"/>
      <c r="O705" s="86"/>
      <c r="P705" s="86"/>
      <c r="Q705" s="86"/>
      <c r="R705" s="86"/>
      <c r="S705" s="86"/>
      <c r="T705" s="86"/>
      <c r="U705" s="86"/>
      <c r="V705" s="86"/>
      <c r="W705" s="86"/>
      <c r="X705" s="75"/>
      <c r="Y705" s="75"/>
      <c r="Z705" s="75"/>
      <c r="AA705" s="75"/>
      <c r="AB705" s="75"/>
      <c r="AC705" s="77">
        <v>45321</v>
      </c>
      <c r="AD705" s="72" t="s">
        <v>4107</v>
      </c>
      <c r="AE705" s="90" t="s">
        <v>73</v>
      </c>
      <c r="AF705" s="88" t="str">
        <f>IF(ISNA(VLOOKUP(E705,Tableau13[[SIRET]:[Statut de la mise en relation]],6,FALSE)),"",VLOOKUP(E705,Tableau13[[SIRET]:[Statut de la mise en relation]],6,FALSE))</f>
        <v>Aide proposée</v>
      </c>
      <c r="AG705" s="88"/>
      <c r="AH705" s="40"/>
      <c r="AI705" s="40"/>
      <c r="AJ705" s="40"/>
      <c r="AK705" s="76"/>
      <c r="AL705" s="76"/>
      <c r="AM705" s="40"/>
    </row>
    <row r="706" spans="1:39" ht="16.5" customHeight="1">
      <c r="A706" s="79">
        <v>45320</v>
      </c>
      <c r="B706" s="78" t="s">
        <v>4108</v>
      </c>
      <c r="C706" s="78" t="s">
        <v>3735</v>
      </c>
      <c r="D706" s="78" t="s">
        <v>676</v>
      </c>
      <c r="E706" s="80">
        <v>90854510600019</v>
      </c>
      <c r="F706" s="40" t="s">
        <v>3736</v>
      </c>
      <c r="G706" s="81" t="s">
        <v>4109</v>
      </c>
      <c r="H706" s="82" t="s">
        <v>4110</v>
      </c>
      <c r="I706" s="78" t="s">
        <v>538</v>
      </c>
      <c r="J706" s="78"/>
      <c r="K706" s="33" t="s">
        <v>135</v>
      </c>
      <c r="L706" s="33" t="s">
        <v>3834</v>
      </c>
      <c r="M706" s="75" t="s">
        <v>3835</v>
      </c>
      <c r="N706" s="86"/>
      <c r="O706" s="86"/>
      <c r="P706" s="86"/>
      <c r="Q706" s="86"/>
      <c r="R706" s="86"/>
      <c r="S706" s="86"/>
      <c r="T706" s="86"/>
      <c r="U706" s="86"/>
      <c r="V706" s="86"/>
      <c r="W706" s="86"/>
      <c r="X706" s="75"/>
      <c r="Y706" s="75"/>
      <c r="Z706" s="75"/>
      <c r="AA706" s="75"/>
      <c r="AB706" s="75"/>
      <c r="AC706" s="40"/>
      <c r="AD706" s="66" t="s">
        <v>764</v>
      </c>
      <c r="AE706" s="90" t="s">
        <v>73</v>
      </c>
      <c r="AF706" s="88" t="str">
        <f>IF(ISNA(VLOOKUP(E706,Tableau13[[SIRET]:[Statut de la mise en relation]],6,FALSE)),"",VLOOKUP(E706,Tableau13[[SIRET]:[Statut de la mise en relation]],6,FALSE))</f>
        <v/>
      </c>
      <c r="AG706" s="88"/>
      <c r="AH706" s="40"/>
      <c r="AI706" s="40"/>
      <c r="AJ706" s="40"/>
      <c r="AK706" s="76"/>
      <c r="AL706" s="76"/>
      <c r="AM706" s="40"/>
    </row>
    <row r="707" spans="1:39" ht="16.5" customHeight="1">
      <c r="A707" s="79">
        <v>45320</v>
      </c>
      <c r="B707" s="78" t="s">
        <v>4111</v>
      </c>
      <c r="C707" s="78" t="s">
        <v>527</v>
      </c>
      <c r="D707" s="78" t="s">
        <v>4112</v>
      </c>
      <c r="E707" s="80">
        <v>38386604300029</v>
      </c>
      <c r="F707" s="40" t="s">
        <v>4113</v>
      </c>
      <c r="G707" s="81" t="s">
        <v>4114</v>
      </c>
      <c r="H707" s="82">
        <v>644183300</v>
      </c>
      <c r="I707" s="78" t="s">
        <v>2948</v>
      </c>
      <c r="J707" s="78"/>
      <c r="K707" s="33" t="s">
        <v>433</v>
      </c>
      <c r="L707" s="33"/>
      <c r="M707" s="75" t="s">
        <v>701</v>
      </c>
      <c r="N707" s="86"/>
      <c r="O707" s="86"/>
      <c r="P707" s="86"/>
      <c r="Q707" s="86"/>
      <c r="R707" s="86"/>
      <c r="S707" s="86"/>
      <c r="T707" s="86"/>
      <c r="U707" s="86"/>
      <c r="V707" s="86"/>
      <c r="W707" s="86"/>
      <c r="X707" s="75"/>
      <c r="Y707" s="75"/>
      <c r="Z707" s="75"/>
      <c r="AA707" s="75"/>
      <c r="AB707" s="75"/>
      <c r="AC707" s="77">
        <v>45321</v>
      </c>
      <c r="AD707" s="72" t="s">
        <v>1001</v>
      </c>
      <c r="AE707" s="90" t="s">
        <v>73</v>
      </c>
      <c r="AF707" s="88" t="str">
        <f>IF(ISNA(VLOOKUP(E707,Tableau13[[SIRET]:[Statut de la mise en relation]],6,FALSE)),"",VLOOKUP(E707,Tableau13[[SIRET]:[Statut de la mise en relation]],6,FALSE))</f>
        <v>Aide proposée</v>
      </c>
      <c r="AG707" s="88"/>
      <c r="AH707" s="40"/>
      <c r="AI707" s="40"/>
      <c r="AJ707" s="40"/>
      <c r="AK707" s="76"/>
      <c r="AL707" s="76"/>
      <c r="AM707" s="40"/>
    </row>
    <row r="708" spans="1:39" ht="16.5" customHeight="1">
      <c r="A708" s="79">
        <v>45321</v>
      </c>
      <c r="B708" s="78" t="s">
        <v>4115</v>
      </c>
      <c r="C708" s="78" t="s">
        <v>4116</v>
      </c>
      <c r="D708" s="78" t="s">
        <v>2844</v>
      </c>
      <c r="E708" s="80">
        <v>91037207700016</v>
      </c>
      <c r="F708" s="40" t="s">
        <v>4117</v>
      </c>
      <c r="G708" s="81" t="s">
        <v>4118</v>
      </c>
      <c r="H708" s="82">
        <v>235271185</v>
      </c>
      <c r="I708" s="78" t="s">
        <v>431</v>
      </c>
      <c r="J708" s="78" t="s">
        <v>4119</v>
      </c>
      <c r="K708" s="33" t="s">
        <v>433</v>
      </c>
      <c r="L708" s="33"/>
      <c r="M708" s="75" t="s">
        <v>701</v>
      </c>
      <c r="N708" s="86"/>
      <c r="O708" s="86"/>
      <c r="P708" s="86"/>
      <c r="Q708" s="86"/>
      <c r="R708" s="86"/>
      <c r="S708" s="86"/>
      <c r="T708" s="86"/>
      <c r="U708" s="86"/>
      <c r="V708" s="86"/>
      <c r="W708" s="86"/>
      <c r="X708" s="75"/>
      <c r="Y708" s="75"/>
      <c r="Z708" s="75"/>
      <c r="AA708" s="75"/>
      <c r="AB708" s="75"/>
      <c r="AC708" s="77">
        <v>45327</v>
      </c>
      <c r="AD708" s="83" t="s">
        <v>2983</v>
      </c>
      <c r="AE708" s="90" t="s">
        <v>73</v>
      </c>
      <c r="AF708" s="88" t="str">
        <f>IF(ISNA(VLOOKUP(E708,Tableau13[[SIRET]:[Statut de la mise en relation]],6,FALSE)),"",VLOOKUP(E708,Tableau13[[SIRET]:[Statut de la mise en relation]],6,FALSE))</f>
        <v/>
      </c>
      <c r="AG708" s="90"/>
      <c r="AH708" s="40"/>
      <c r="AI708" s="40"/>
      <c r="AJ708" s="40"/>
      <c r="AK708" s="76"/>
      <c r="AL708" s="76"/>
      <c r="AM708" s="40"/>
    </row>
    <row r="709" spans="1:39" ht="16.5" customHeight="1">
      <c r="A709" s="79">
        <v>45321</v>
      </c>
      <c r="B709" s="78" t="s">
        <v>4120</v>
      </c>
      <c r="C709" s="78" t="s">
        <v>4121</v>
      </c>
      <c r="D709" s="78" t="s">
        <v>4122</v>
      </c>
      <c r="E709" s="80">
        <v>38033654500021</v>
      </c>
      <c r="F709" s="40" t="s">
        <v>4123</v>
      </c>
      <c r="G709" s="81" t="s">
        <v>4124</v>
      </c>
      <c r="H709" s="82">
        <v>768540245</v>
      </c>
      <c r="I709" s="78" t="s">
        <v>431</v>
      </c>
      <c r="J709" s="78" t="s">
        <v>4125</v>
      </c>
      <c r="K709" s="33" t="s">
        <v>433</v>
      </c>
      <c r="L709" s="33"/>
      <c r="M709" s="75" t="s">
        <v>701</v>
      </c>
      <c r="N709" s="86"/>
      <c r="O709" s="86"/>
      <c r="P709" s="86"/>
      <c r="Q709" s="86"/>
      <c r="R709" s="86"/>
      <c r="S709" s="86"/>
      <c r="T709" s="86"/>
      <c r="U709" s="86"/>
      <c r="V709" s="86"/>
      <c r="W709" s="86"/>
      <c r="X709" s="75"/>
      <c r="Y709" s="75"/>
      <c r="Z709" s="75" t="s">
        <v>4126</v>
      </c>
      <c r="AA709" s="75"/>
      <c r="AB709" s="75"/>
      <c r="AC709" s="77">
        <v>45321</v>
      </c>
      <c r="AD709" s="72" t="s">
        <v>1001</v>
      </c>
      <c r="AE709" s="90" t="s">
        <v>73</v>
      </c>
      <c r="AF709" s="88" t="str">
        <f>IF(ISNA(VLOOKUP(E709,Tableau13[[SIRET]:[Statut de la mise en relation]],6,FALSE)),"",VLOOKUP(E709,Tableau13[[SIRET]:[Statut de la mise en relation]],6,FALSE))</f>
        <v/>
      </c>
      <c r="AG709" s="88"/>
      <c r="AH709" s="40"/>
      <c r="AI709" s="40"/>
      <c r="AJ709" s="40"/>
      <c r="AK709" s="76"/>
      <c r="AL709" s="76"/>
      <c r="AM709" s="40"/>
    </row>
    <row r="710" spans="1:39" ht="16.5" customHeight="1">
      <c r="A710" s="79">
        <v>45321</v>
      </c>
      <c r="B710" s="20" t="s">
        <v>4127</v>
      </c>
      <c r="C710" s="78" t="s">
        <v>4128</v>
      </c>
      <c r="D710" s="78" t="s">
        <v>4129</v>
      </c>
      <c r="E710" s="80">
        <v>97871583700016</v>
      </c>
      <c r="F710" s="40" t="s">
        <v>4130</v>
      </c>
      <c r="G710" s="81" t="s">
        <v>4131</v>
      </c>
      <c r="H710" s="82">
        <v>647430461</v>
      </c>
      <c r="I710" s="78" t="s">
        <v>1877</v>
      </c>
      <c r="J710" s="78" t="s">
        <v>4132</v>
      </c>
      <c r="K710" s="33" t="s">
        <v>91</v>
      </c>
      <c r="L710" s="33"/>
      <c r="M710" s="75" t="s">
        <v>701</v>
      </c>
      <c r="N710" s="86"/>
      <c r="O710" s="86"/>
      <c r="P710" s="86"/>
      <c r="Q710" s="86"/>
      <c r="R710" s="86"/>
      <c r="S710" s="86"/>
      <c r="T710" s="86"/>
      <c r="U710" s="86"/>
      <c r="V710" s="86"/>
      <c r="W710" s="86"/>
      <c r="X710" s="75"/>
      <c r="Y710" s="75"/>
      <c r="Z710" s="75"/>
      <c r="AA710" s="75"/>
      <c r="AB710" s="75"/>
      <c r="AC710" s="77">
        <v>45321</v>
      </c>
      <c r="AD710" s="83" t="s">
        <v>4133</v>
      </c>
      <c r="AE710" s="90" t="s">
        <v>73</v>
      </c>
      <c r="AF710" s="88" t="str">
        <f>IF(ISNA(VLOOKUP(E710,Tableau13[[SIRET]:[Statut de la mise en relation]],6,FALSE)),"",VLOOKUP(E710,Tableau13[[SIRET]:[Statut de la mise en relation]],6,FALSE))</f>
        <v/>
      </c>
      <c r="AG710" s="90"/>
      <c r="AH710" s="40"/>
      <c r="AI710" s="40"/>
      <c r="AJ710" s="40"/>
      <c r="AK710" s="76"/>
      <c r="AL710" s="76"/>
      <c r="AM710" s="40"/>
    </row>
    <row r="711" spans="1:39" ht="16.5" customHeight="1">
      <c r="A711" s="79">
        <v>45321</v>
      </c>
      <c r="B711" s="78" t="s">
        <v>4134</v>
      </c>
      <c r="C711" s="78" t="s">
        <v>4135</v>
      </c>
      <c r="D711" s="78" t="s">
        <v>4136</v>
      </c>
      <c r="E711" s="80">
        <v>84498411200012</v>
      </c>
      <c r="F711" s="40" t="s">
        <v>4137</v>
      </c>
      <c r="G711" s="81" t="s">
        <v>4138</v>
      </c>
      <c r="H711" s="82">
        <v>762253127</v>
      </c>
      <c r="I711" s="78" t="s">
        <v>1877</v>
      </c>
      <c r="J711" s="78"/>
      <c r="K711" s="33" t="s">
        <v>91</v>
      </c>
      <c r="L711" s="33"/>
      <c r="M711" s="75" t="s">
        <v>701</v>
      </c>
      <c r="N711" s="86"/>
      <c r="O711" s="86"/>
      <c r="P711" s="86"/>
      <c r="Q711" s="86"/>
      <c r="R711" s="86"/>
      <c r="S711" s="86"/>
      <c r="T711" s="86"/>
      <c r="U711" s="86"/>
      <c r="V711" s="86"/>
      <c r="W711" s="86"/>
      <c r="X711" s="75"/>
      <c r="Y711" s="75"/>
      <c r="Z711" s="75"/>
      <c r="AA711" s="75"/>
      <c r="AB711" s="75"/>
      <c r="AC711" s="77">
        <v>45321</v>
      </c>
      <c r="AD711" s="83" t="s">
        <v>4133</v>
      </c>
      <c r="AE711" s="90" t="s">
        <v>73</v>
      </c>
      <c r="AF711" s="88" t="str">
        <f>IF(ISNA(VLOOKUP(E711,Tableau13[[SIRET]:[Statut de la mise en relation]],6,FALSE)),"",VLOOKUP(E711,Tableau13[[SIRET]:[Statut de la mise en relation]],6,FALSE))</f>
        <v/>
      </c>
      <c r="AG711" s="90"/>
      <c r="AH711" s="40"/>
      <c r="AI711" s="40"/>
      <c r="AJ711" s="40"/>
      <c r="AK711" s="76"/>
      <c r="AL711" s="76"/>
      <c r="AM711" s="40"/>
    </row>
    <row r="712" spans="1:39" ht="16.5" customHeight="1">
      <c r="A712" s="79">
        <v>45321</v>
      </c>
      <c r="B712" s="78" t="s">
        <v>4139</v>
      </c>
      <c r="C712" s="78" t="s">
        <v>4140</v>
      </c>
      <c r="D712" s="78" t="s">
        <v>4141</v>
      </c>
      <c r="E712" s="80">
        <v>50502394500049</v>
      </c>
      <c r="F712" s="40" t="s">
        <v>4142</v>
      </c>
      <c r="G712" s="81" t="s">
        <v>4143</v>
      </c>
      <c r="H712" s="82">
        <v>612702867</v>
      </c>
      <c r="I712" s="78" t="s">
        <v>4144</v>
      </c>
      <c r="J712" s="78" t="s">
        <v>4145</v>
      </c>
      <c r="K712" s="33" t="s">
        <v>55</v>
      </c>
      <c r="L712" s="33"/>
      <c r="M712" s="75" t="s">
        <v>701</v>
      </c>
      <c r="N712" s="86"/>
      <c r="O712" s="86"/>
      <c r="P712" s="86"/>
      <c r="Q712" s="86"/>
      <c r="R712" s="86"/>
      <c r="S712" s="86"/>
      <c r="T712" s="86"/>
      <c r="U712" s="86"/>
      <c r="V712" s="86"/>
      <c r="W712" s="86"/>
      <c r="X712" s="75"/>
      <c r="Y712" s="75"/>
      <c r="Z712" s="75" t="s">
        <v>1491</v>
      </c>
      <c r="AA712" s="75"/>
      <c r="AB712" s="75"/>
      <c r="AC712" s="77">
        <v>45327</v>
      </c>
      <c r="AD712" s="72" t="s">
        <v>1001</v>
      </c>
      <c r="AE712" s="90" t="s">
        <v>73</v>
      </c>
      <c r="AF712" s="88" t="str">
        <f>IF(ISNA(VLOOKUP(E712,Tableau13[[SIRET]:[Statut de la mise en relation]],6,FALSE)),"",VLOOKUP(E712,Tableau13[[SIRET]:[Statut de la mise en relation]],6,FALSE))</f>
        <v/>
      </c>
      <c r="AG712" s="88"/>
      <c r="AH712" s="40"/>
      <c r="AI712" s="40"/>
      <c r="AJ712" s="40"/>
      <c r="AK712" s="76"/>
      <c r="AL712" s="76"/>
      <c r="AM712" s="40"/>
    </row>
    <row r="713" spans="1:39" ht="16.5" customHeight="1">
      <c r="A713" s="79">
        <v>45321</v>
      </c>
      <c r="B713" s="78" t="s">
        <v>4146</v>
      </c>
      <c r="C713" s="78" t="s">
        <v>4147</v>
      </c>
      <c r="D713" s="78" t="s">
        <v>4148</v>
      </c>
      <c r="E713" s="80">
        <v>50204941400019</v>
      </c>
      <c r="F713" s="40" t="s">
        <v>4149</v>
      </c>
      <c r="G713" s="81" t="s">
        <v>4150</v>
      </c>
      <c r="H713" s="82">
        <v>557746923</v>
      </c>
      <c r="I713" s="78" t="s">
        <v>1282</v>
      </c>
      <c r="J713" s="78" t="s">
        <v>4151</v>
      </c>
      <c r="K713" s="33" t="s">
        <v>135</v>
      </c>
      <c r="L713" s="33" t="s">
        <v>3834</v>
      </c>
      <c r="M713" s="75" t="s">
        <v>3835</v>
      </c>
      <c r="N713" s="86"/>
      <c r="O713" s="86"/>
      <c r="P713" s="86"/>
      <c r="Q713" s="86"/>
      <c r="R713" s="86"/>
      <c r="S713" s="86"/>
      <c r="T713" s="86"/>
      <c r="U713" s="86"/>
      <c r="V713" s="86"/>
      <c r="W713" s="86"/>
      <c r="X713" s="75"/>
      <c r="Y713" s="75"/>
      <c r="Z713" s="75"/>
      <c r="AA713" s="75"/>
      <c r="AB713" s="75"/>
      <c r="AC713" s="40"/>
      <c r="AD713" s="66" t="s">
        <v>764</v>
      </c>
      <c r="AE713" s="90" t="s">
        <v>73</v>
      </c>
      <c r="AF713" s="88" t="str">
        <f>IF(ISNA(VLOOKUP(E713,Tableau13[[SIRET]:[Statut de la mise en relation]],6,FALSE)),"",VLOOKUP(E713,Tableau13[[SIRET]:[Statut de la mise en relation]],6,FALSE))</f>
        <v/>
      </c>
      <c r="AG713" s="88"/>
      <c r="AH713" s="40"/>
      <c r="AI713" s="40"/>
      <c r="AJ713" s="40"/>
      <c r="AK713" s="76"/>
      <c r="AL713" s="76"/>
      <c r="AM713" s="40"/>
    </row>
    <row r="714" spans="1:39" ht="16.5" customHeight="1">
      <c r="A714" s="79">
        <v>45321</v>
      </c>
      <c r="B714" s="78" t="s">
        <v>4152</v>
      </c>
      <c r="C714" s="78" t="s">
        <v>4153</v>
      </c>
      <c r="D714" s="78" t="s">
        <v>1459</v>
      </c>
      <c r="E714" s="80">
        <v>95371072000012</v>
      </c>
      <c r="F714" s="40" t="s">
        <v>4154</v>
      </c>
      <c r="G714" s="81" t="s">
        <v>4155</v>
      </c>
      <c r="H714" s="82">
        <v>642361979</v>
      </c>
      <c r="I714" s="78" t="s">
        <v>659</v>
      </c>
      <c r="J714" s="78" t="s">
        <v>4156</v>
      </c>
      <c r="K714" s="33" t="s">
        <v>433</v>
      </c>
      <c r="L714" s="33"/>
      <c r="M714" s="75" t="s">
        <v>701</v>
      </c>
      <c r="N714" s="86"/>
      <c r="O714" s="86"/>
      <c r="P714" s="86"/>
      <c r="Q714" s="86"/>
      <c r="R714" s="86"/>
      <c r="S714" s="86"/>
      <c r="T714" s="86"/>
      <c r="U714" s="86"/>
      <c r="V714" s="86"/>
      <c r="W714" s="86"/>
      <c r="X714" s="75"/>
      <c r="Y714" s="75"/>
      <c r="Z714" s="75" t="s">
        <v>1491</v>
      </c>
      <c r="AA714" s="75"/>
      <c r="AB714" s="75"/>
      <c r="AC714" s="77">
        <v>45321</v>
      </c>
      <c r="AD714" s="72" t="s">
        <v>1001</v>
      </c>
      <c r="AE714" s="90" t="s">
        <v>73</v>
      </c>
      <c r="AF714" s="88" t="str">
        <f>IF(ISNA(VLOOKUP(E714,Tableau13[[SIRET]:[Statut de la mise en relation]],6,FALSE)),"",VLOOKUP(E714,Tableau13[[SIRET]:[Statut de la mise en relation]],6,FALSE))</f>
        <v/>
      </c>
      <c r="AG714" s="88"/>
      <c r="AH714" s="40"/>
      <c r="AI714" s="40"/>
      <c r="AJ714" s="40"/>
      <c r="AK714" s="76"/>
      <c r="AL714" s="76"/>
      <c r="AM714" s="40"/>
    </row>
    <row r="715" spans="1:39" ht="16.5" customHeight="1">
      <c r="A715" s="79">
        <v>45321</v>
      </c>
      <c r="B715" s="78" t="s">
        <v>4157</v>
      </c>
      <c r="C715" s="78" t="s">
        <v>4158</v>
      </c>
      <c r="D715" s="78" t="s">
        <v>689</v>
      </c>
      <c r="E715" s="80">
        <v>84998133700017</v>
      </c>
      <c r="F715" s="40" t="s">
        <v>4159</v>
      </c>
      <c r="G715" s="81" t="s">
        <v>4160</v>
      </c>
      <c r="H715" s="82">
        <v>468323721</v>
      </c>
      <c r="I715" s="78" t="s">
        <v>932</v>
      </c>
      <c r="J715" s="78" t="s">
        <v>4161</v>
      </c>
      <c r="K715" s="33" t="s">
        <v>114</v>
      </c>
      <c r="L715" s="33"/>
      <c r="M715" s="75" t="s">
        <v>1234</v>
      </c>
      <c r="N715" s="86"/>
      <c r="O715" s="86"/>
      <c r="P715" s="86"/>
      <c r="Q715" s="86"/>
      <c r="R715" s="86"/>
      <c r="S715" s="86"/>
      <c r="T715" s="86"/>
      <c r="U715" s="86"/>
      <c r="V715" s="86"/>
      <c r="W715" s="86"/>
      <c r="X715" s="75"/>
      <c r="Y715" s="75"/>
      <c r="Z715" s="75" t="s">
        <v>1491</v>
      </c>
      <c r="AA715" s="75"/>
      <c r="AB715" s="75"/>
      <c r="AC715" s="77">
        <v>45327</v>
      </c>
      <c r="AD715" s="72" t="s">
        <v>1001</v>
      </c>
      <c r="AE715" s="90" t="s">
        <v>73</v>
      </c>
      <c r="AF715" s="88" t="str">
        <f>IF(ISNA(VLOOKUP(E715,Tableau13[[SIRET]:[Statut de la mise en relation]],6,FALSE)),"",VLOOKUP(E715,Tableau13[[SIRET]:[Statut de la mise en relation]],6,FALSE))</f>
        <v/>
      </c>
      <c r="AG715" s="88"/>
      <c r="AH715" s="40"/>
      <c r="AI715" s="40"/>
      <c r="AJ715" s="40"/>
      <c r="AK715" s="76"/>
      <c r="AL715" s="76"/>
      <c r="AM715" s="40"/>
    </row>
    <row r="716" spans="1:39" ht="16.5" customHeight="1">
      <c r="A716" s="79">
        <v>45322</v>
      </c>
      <c r="B716" s="78" t="s">
        <v>4162</v>
      </c>
      <c r="C716" s="78" t="s">
        <v>3309</v>
      </c>
      <c r="D716" s="78" t="s">
        <v>2722</v>
      </c>
      <c r="E716" s="80">
        <v>89300476200017</v>
      </c>
      <c r="F716" s="40" t="s">
        <v>4163</v>
      </c>
      <c r="G716" s="81" t="s">
        <v>4164</v>
      </c>
      <c r="H716" s="82">
        <v>762641824</v>
      </c>
      <c r="I716" s="78" t="s">
        <v>552</v>
      </c>
      <c r="J716" s="78" t="s">
        <v>4165</v>
      </c>
      <c r="K716" s="33" t="s">
        <v>433</v>
      </c>
      <c r="L716" s="33"/>
      <c r="M716" s="75" t="s">
        <v>701</v>
      </c>
      <c r="N716" s="86"/>
      <c r="O716" s="86"/>
      <c r="P716" s="86"/>
      <c r="Q716" s="86"/>
      <c r="R716" s="86"/>
      <c r="S716" s="86"/>
      <c r="T716" s="86"/>
      <c r="U716" s="86"/>
      <c r="V716" s="86"/>
      <c r="W716" s="86"/>
      <c r="X716" s="75"/>
      <c r="Y716" s="75"/>
      <c r="Z716" s="75"/>
      <c r="AA716" s="75"/>
      <c r="AB716" s="75"/>
      <c r="AC716" s="77">
        <v>45327</v>
      </c>
      <c r="AD716" s="83" t="s">
        <v>2627</v>
      </c>
      <c r="AE716" s="90" t="s">
        <v>73</v>
      </c>
      <c r="AF716" s="88" t="str">
        <f>IF(ISNA(VLOOKUP(E716,Tableau13[[SIRET]:[Statut de la mise en relation]],6,FALSE)),"",VLOOKUP(E716,Tableau13[[SIRET]:[Statut de la mise en relation]],6,FALSE))</f>
        <v/>
      </c>
      <c r="AG716" s="90"/>
      <c r="AH716" s="40"/>
      <c r="AI716" s="40"/>
      <c r="AJ716" s="40"/>
      <c r="AK716" s="76"/>
      <c r="AL716" s="76"/>
      <c r="AM716" s="40"/>
    </row>
    <row r="717" spans="1:39" ht="16.5" customHeight="1">
      <c r="A717" s="79">
        <v>45322</v>
      </c>
      <c r="B717" s="78" t="s">
        <v>4166</v>
      </c>
      <c r="C717" s="78" t="s">
        <v>4167</v>
      </c>
      <c r="D717" s="78" t="s">
        <v>4168</v>
      </c>
      <c r="E717" s="80">
        <v>90252040200014</v>
      </c>
      <c r="F717" s="40" t="s">
        <v>4169</v>
      </c>
      <c r="G717" s="81" t="s">
        <v>4170</v>
      </c>
      <c r="H717" s="82">
        <v>33632556692</v>
      </c>
      <c r="I717" s="78" t="s">
        <v>1224</v>
      </c>
      <c r="J717" s="78" t="s">
        <v>4171</v>
      </c>
      <c r="K717" s="33" t="s">
        <v>433</v>
      </c>
      <c r="L717" s="33"/>
      <c r="M717" s="75" t="s">
        <v>701</v>
      </c>
      <c r="N717" s="86"/>
      <c r="O717" s="86"/>
      <c r="P717" s="86"/>
      <c r="Q717" s="86"/>
      <c r="R717" s="86"/>
      <c r="S717" s="86"/>
      <c r="T717" s="86"/>
      <c r="U717" s="86"/>
      <c r="V717" s="86"/>
      <c r="W717" s="86"/>
      <c r="X717" s="75"/>
      <c r="Y717" s="75"/>
      <c r="Z717" s="75"/>
      <c r="AA717" s="75"/>
      <c r="AB717" s="75"/>
      <c r="AC717" s="77">
        <v>45327</v>
      </c>
      <c r="AD717" s="83" t="s">
        <v>2627</v>
      </c>
      <c r="AE717" s="90" t="s">
        <v>73</v>
      </c>
      <c r="AF717" s="88" t="str">
        <f>IF(ISNA(VLOOKUP(E717,Tableau13[[SIRET]:[Statut de la mise en relation]],6,FALSE)),"",VLOOKUP(E717,Tableau13[[SIRET]:[Statut de la mise en relation]],6,FALSE))</f>
        <v/>
      </c>
      <c r="AG717" s="90"/>
      <c r="AH717" s="40"/>
      <c r="AI717" s="40"/>
      <c r="AJ717" s="40"/>
      <c r="AK717" s="76"/>
      <c r="AL717" s="76"/>
      <c r="AM717" s="40"/>
    </row>
    <row r="718" spans="1:39" ht="16.5" customHeight="1">
      <c r="A718" s="79">
        <v>45322</v>
      </c>
      <c r="B718" s="78" t="s">
        <v>4172</v>
      </c>
      <c r="C718" s="78" t="s">
        <v>4173</v>
      </c>
      <c r="D718" s="78" t="s">
        <v>4174</v>
      </c>
      <c r="E718" s="80">
        <v>50218726300012</v>
      </c>
      <c r="F718" s="40" t="s">
        <v>4175</v>
      </c>
      <c r="G718" s="81" t="s">
        <v>4176</v>
      </c>
      <c r="H718" s="82">
        <v>674772196</v>
      </c>
      <c r="I718" s="78" t="s">
        <v>659</v>
      </c>
      <c r="J718" s="78" t="s">
        <v>4177</v>
      </c>
      <c r="K718" s="33" t="s">
        <v>433</v>
      </c>
      <c r="L718" s="33"/>
      <c r="M718" s="75" t="s">
        <v>701</v>
      </c>
      <c r="N718" s="86"/>
      <c r="O718" s="86"/>
      <c r="P718" s="86"/>
      <c r="Q718" s="86"/>
      <c r="R718" s="86"/>
      <c r="S718" s="86"/>
      <c r="T718" s="86"/>
      <c r="U718" s="86"/>
      <c r="V718" s="86"/>
      <c r="W718" s="86"/>
      <c r="X718" s="75"/>
      <c r="Y718" s="75"/>
      <c r="Z718" s="75"/>
      <c r="AA718" s="75"/>
      <c r="AB718" s="75"/>
      <c r="AC718" s="77">
        <v>45327</v>
      </c>
      <c r="AD718" s="72" t="s">
        <v>1001</v>
      </c>
      <c r="AE718" s="90" t="s">
        <v>73</v>
      </c>
      <c r="AF718" s="88" t="str">
        <f>IF(ISNA(VLOOKUP(E718,Tableau13[[SIRET]:[Statut de la mise en relation]],6,FALSE)),"",VLOOKUP(E718,Tableau13[[SIRET]:[Statut de la mise en relation]],6,FALSE))</f>
        <v/>
      </c>
      <c r="AG718" s="88"/>
      <c r="AH718" s="40"/>
      <c r="AI718" s="40"/>
      <c r="AJ718" s="40"/>
      <c r="AK718" s="76"/>
      <c r="AL718" s="76"/>
      <c r="AM718" s="40"/>
    </row>
    <row r="719" spans="1:39" ht="16.5" customHeight="1">
      <c r="A719" s="79"/>
      <c r="B719" s="78"/>
      <c r="C719" s="78"/>
      <c r="D719" s="78"/>
      <c r="E719" s="80"/>
      <c r="F719" s="40"/>
      <c r="G719" s="81"/>
      <c r="H719" s="82"/>
      <c r="I719" s="78"/>
      <c r="J719" s="78"/>
      <c r="K719" s="33"/>
      <c r="L719" s="33"/>
      <c r="M719" s="75"/>
      <c r="N719" s="86"/>
      <c r="O719" s="86"/>
      <c r="P719" s="86"/>
      <c r="Q719" s="86"/>
      <c r="R719" s="86"/>
      <c r="S719" s="86"/>
      <c r="T719" s="86"/>
      <c r="U719" s="86"/>
      <c r="V719" s="86"/>
      <c r="W719" s="86"/>
      <c r="X719" s="75"/>
      <c r="Y719" s="75"/>
      <c r="Z719" s="75"/>
      <c r="AA719" s="75"/>
      <c r="AB719" s="75"/>
      <c r="AC719" s="40"/>
      <c r="AD719" s="40"/>
      <c r="AE719" s="90"/>
      <c r="AF719" s="90"/>
      <c r="AG719" s="90"/>
      <c r="AH719" s="40"/>
      <c r="AI719" s="40"/>
      <c r="AJ719" s="40"/>
      <c r="AK719" s="76"/>
      <c r="AL719" s="76"/>
      <c r="AM719" s="40"/>
    </row>
    <row r="720" spans="1:39" ht="16.5" customHeight="1">
      <c r="A720" s="79"/>
      <c r="B720" s="78"/>
      <c r="C720" s="78"/>
      <c r="D720" s="78"/>
      <c r="E720" s="80"/>
      <c r="F720" s="40"/>
      <c r="G720" s="81"/>
      <c r="H720" s="82"/>
      <c r="I720" s="78"/>
      <c r="J720" s="78"/>
      <c r="K720" s="33"/>
      <c r="L720" s="33"/>
      <c r="M720" s="75"/>
      <c r="N720" s="86"/>
      <c r="O720" s="86"/>
      <c r="P720" s="86"/>
      <c r="Q720" s="86"/>
      <c r="R720" s="86"/>
      <c r="S720" s="86"/>
      <c r="T720" s="86"/>
      <c r="U720" s="86"/>
      <c r="V720" s="86"/>
      <c r="W720" s="86"/>
      <c r="X720" s="75"/>
      <c r="Y720" s="75"/>
      <c r="Z720" s="75"/>
      <c r="AA720" s="75"/>
      <c r="AB720" s="75"/>
      <c r="AC720" s="40"/>
      <c r="AD720" s="40"/>
      <c r="AE720" s="90"/>
      <c r="AF720" s="90"/>
      <c r="AG720" s="90"/>
      <c r="AH720" s="40"/>
      <c r="AI720" s="40"/>
      <c r="AJ720" s="40"/>
      <c r="AK720" s="76"/>
      <c r="AL720" s="76"/>
      <c r="AM720" s="40"/>
    </row>
  </sheetData>
  <autoFilter ref="A1:AL718" xr:uid="{00000000-0001-0000-0000-000000000000}">
    <sortState xmlns:xlrd2="http://schemas.microsoft.com/office/spreadsheetml/2017/richdata2" ref="A2:AL718">
      <sortCondition ref="A1:A718"/>
    </sortState>
  </autoFilter>
  <hyperlinks>
    <hyperlink ref="B482" r:id="rId1" xr:uid="{4D5EBC1B-B182-49B4-ABA8-D154A95AFEF0}"/>
    <hyperlink ref="B564" r:id="rId2" xr:uid="{931AC63D-8E63-4825-AB84-5CD21663AB82}"/>
    <hyperlink ref="B546" r:id="rId3" xr:uid="{E34C8CC1-FA42-4C63-8F63-0A5573EF9A60}"/>
    <hyperlink ref="AI442" r:id="rId4" xr:uid="{A3D90282-59D4-410F-98AB-6E1F5C90E600}"/>
    <hyperlink ref="AI443" r:id="rId5" xr:uid="{8DE1E178-0330-4CC9-A11B-72B0FACFE5BB}"/>
    <hyperlink ref="AI388" r:id="rId6" xr:uid="{B948D780-7BC4-4F25-8D10-4296275FA9BC}"/>
    <hyperlink ref="AI361" r:id="rId7" xr:uid="{24AE0409-5872-4AA3-9C28-1AF04950D0F6}"/>
    <hyperlink ref="AI356" r:id="rId8" xr:uid="{7C487048-0B84-4F58-B6B8-3C4D0AD44807}"/>
    <hyperlink ref="AI325" r:id="rId9" xr:uid="{7345BDC0-D028-45DE-9D3F-C44CD3FC31FE}"/>
    <hyperlink ref="AI323" r:id="rId10" xr:uid="{566B383D-D238-498A-B977-C24FF2F05024}"/>
    <hyperlink ref="B484" r:id="rId11" xr:uid="{27B5F648-78D5-4953-87A5-88119A91D0BF}"/>
    <hyperlink ref="B473" r:id="rId12" xr:uid="{F35B481C-30CB-4698-A387-E9CE1888686E}"/>
    <hyperlink ref="B463" r:id="rId13" xr:uid="{F7FF6AF4-DC8E-4510-AEDF-2ECA3272D618}"/>
    <hyperlink ref="B470" r:id="rId14" xr:uid="{0DEEE72E-D90E-4AFF-9D10-A10980810C93}"/>
    <hyperlink ref="B474" r:id="rId15" xr:uid="{8F8BA414-8548-4C4A-9CEE-560570C726C0}"/>
    <hyperlink ref="AI324" r:id="rId16" xr:uid="{9D80A899-BBF0-4E2C-8E5B-3F2F081A4589}"/>
    <hyperlink ref="AI315" r:id="rId17" xr:uid="{189CABAC-D6A5-4D48-8642-57CCA9BC3835}"/>
    <hyperlink ref="AI316" r:id="rId18" xr:uid="{EA233890-1CAC-48F9-921F-5606A961D2A6}"/>
    <hyperlink ref="AI322" r:id="rId19" xr:uid="{8DDBB8BD-CF0E-4788-B67B-538AF7667BDE}"/>
    <hyperlink ref="AI178" r:id="rId20" xr:uid="{85138D45-2F98-44D1-A08E-2CBFE85A3BEA}"/>
    <hyperlink ref="AI167" r:id="rId21" xr:uid="{A57A0FCA-3E26-4F57-85A7-876C5738CEBB}"/>
    <hyperlink ref="AI155" r:id="rId22" xr:uid="{6884682D-037C-4809-984B-703004A34E11}"/>
    <hyperlink ref="AI132" r:id="rId23" xr:uid="{3CB02553-14E5-461F-8476-54C0A645E31A}"/>
    <hyperlink ref="AI122" r:id="rId24" xr:uid="{436EC1D3-A7F4-4B37-A252-B2CB14446543}"/>
    <hyperlink ref="B485" r:id="rId25" xr:uid="{E75FE500-03A2-451F-A208-C46728341C8E}"/>
    <hyperlink ref="B393" r:id="rId26" xr:uid="{F90A8E37-0F48-4F31-B607-7E8CB1453088}"/>
    <hyperlink ref="AI118" r:id="rId27" xr:uid="{D5895E6A-210C-4F15-AB71-41BD6B5331CC}"/>
    <hyperlink ref="AI117" r:id="rId28" xr:uid="{600D30AD-CD93-4200-9B26-C5CB249E1019}"/>
    <hyperlink ref="AI96" r:id="rId29" xr:uid="{9E1D063C-2B8D-4CEE-9BF6-83E2C43DA987}"/>
    <hyperlink ref="AI83" r:id="rId30" xr:uid="{E19AD135-283D-4463-9F44-89DF3365092C}"/>
    <hyperlink ref="B418" r:id="rId31" xr:uid="{6485C221-6183-4B7A-8FAF-483CB5EFACCF}"/>
    <hyperlink ref="B430" r:id="rId32" xr:uid="{D73A569E-A5F7-40BC-80DB-F256AD7EA162}"/>
    <hyperlink ref="B429" r:id="rId33" xr:uid="{85D5D9DD-D600-4ED7-8749-1407D1970480}"/>
    <hyperlink ref="B407" r:id="rId34" xr:uid="{6C8B6A50-0D1A-44A8-BAB1-C0BABD607EA0}"/>
    <hyperlink ref="B406" r:id="rId35" xr:uid="{69090A56-868E-45EF-9DC1-46F81987CF71}"/>
    <hyperlink ref="B122" r:id="rId36" xr:uid="{E141C649-56B4-4BC5-9548-76D99BC9602A}"/>
    <hyperlink ref="B256" r:id="rId37" xr:uid="{6DDD99AA-2278-4C9A-834C-27ADE0DABA69}"/>
    <hyperlink ref="B405" r:id="rId38" xr:uid="{292E153A-D5ED-45F9-A01C-D785116792DA}"/>
    <hyperlink ref="B404" r:id="rId39" xr:uid="{078527AF-4C92-4860-BDCB-032EEC92B790}"/>
    <hyperlink ref="B397" r:id="rId40" xr:uid="{9387DBA5-691D-4A0A-8AA5-7A1B590944B3}"/>
    <hyperlink ref="B384" r:id="rId41" xr:uid="{8B4E3B6A-5EA8-4A61-BCE6-3720C5E478C8}"/>
    <hyperlink ref="B212" r:id="rId42" xr:uid="{DC96869E-8778-4515-AE64-EFFFA3294F61}"/>
    <hyperlink ref="B297" r:id="rId43" xr:uid="{B0EAF96C-BA55-444F-98D4-8621F46DB102}"/>
    <hyperlink ref="B302" r:id="rId44" xr:uid="{488A2A33-63AA-44BE-8003-F5A3CFF97493}"/>
    <hyperlink ref="B301" r:id="rId45" xr:uid="{EF8F55DA-9D2A-4927-8C44-F5772FEC07DC}"/>
    <hyperlink ref="B282" r:id="rId46" xr:uid="{1A94F2D2-B9B1-47A0-8B8B-B23CD0FB50D0}"/>
    <hyperlink ref="B248" r:id="rId47" xr:uid="{379D28A1-8989-489A-8CA1-5C842BEA15DF}"/>
    <hyperlink ref="B281" r:id="rId48" xr:uid="{E6202115-510B-41F5-96EE-9FCB650CAC47}"/>
    <hyperlink ref="B179" r:id="rId49" xr:uid="{91A77226-0DD9-465C-80DB-62ABD6D92BA4}"/>
    <hyperlink ref="B296" r:id="rId50" xr:uid="{A744334C-9A2F-4B88-898C-66187416A200}"/>
    <hyperlink ref="B303" r:id="rId51" xr:uid="{BAAEF381-6DC6-4174-8BDB-2D589877EC2E}"/>
    <hyperlink ref="B280" r:id="rId52" xr:uid="{A7B31255-EEE7-4E9F-86AD-1EFBE7DB9D36}"/>
    <hyperlink ref="B279" r:id="rId53" xr:uid="{81D19B83-60D7-42D1-864B-DDE24EA5C611}"/>
    <hyperlink ref="B295" r:id="rId54" xr:uid="{17CD3854-787B-48FC-BBE2-A6D14AAD72F1}"/>
    <hyperlink ref="B278" r:id="rId55" xr:uid="{10AB3827-8B14-42A8-B66E-D35D36B4070C}"/>
    <hyperlink ref="B252" r:id="rId56" xr:uid="{EFB8F90A-847F-48DE-B5A9-E3B8DEFF914C}"/>
    <hyperlink ref="B277" r:id="rId57" xr:uid="{F6AA0265-5C7C-455C-BDE1-16D897392580}"/>
    <hyperlink ref="B300" r:id="rId58" xr:uid="{D7060540-EBA1-4109-BDA6-0036C6BF4BD6}"/>
    <hyperlink ref="B238" r:id="rId59" xr:uid="{E0672C60-A86C-4873-B5AF-6F6B9A76F5B4}"/>
    <hyperlink ref="B315" r:id="rId60" xr:uid="{E18A622A-C122-45D9-BFEC-0A11B1A9E9B1}"/>
    <hyperlink ref="B237" r:id="rId61" xr:uid="{CC7795AD-2B15-40B1-B5B8-746A9E7E6CC5}"/>
    <hyperlink ref="B209" r:id="rId62" xr:uid="{2EB22FD6-C3A1-4A0F-8F30-7311F9739BFF}"/>
    <hyperlink ref="B276" r:id="rId63" xr:uid="{74BE113F-F79A-4D5D-BE30-E9277CA83AD2}"/>
    <hyperlink ref="B332" r:id="rId64" xr:uid="{70EFAB84-86EA-48CD-A25A-F5BCADC819A6}"/>
    <hyperlink ref="B305" r:id="rId65" xr:uid="{AC23A6E5-B8E4-406E-A3B5-7463A790669E}"/>
    <hyperlink ref="B298" r:id="rId66" xr:uid="{A9DEFA36-D043-4539-9F6A-50FB2746C7B7}"/>
    <hyperlink ref="B299" r:id="rId67" xr:uid="{FF58DB52-7E07-4547-93B7-1C1EF6B9C36F}"/>
    <hyperlink ref="B294" r:id="rId68" xr:uid="{23F3DC1E-D041-4167-97D0-5222D5075991}"/>
    <hyperlink ref="B175" r:id="rId69" xr:uid="{36FB5F84-90BA-4FFF-AAE7-F6D9964EAE12}"/>
    <hyperlink ref="B162" r:id="rId70" xr:uid="{01486338-C564-4568-8E29-859C4C025264}"/>
    <hyperlink ref="B163" r:id="rId71" xr:uid="{0108D3DE-4244-494C-8FFF-7D6C5AF254F9}"/>
    <hyperlink ref="B160" r:id="rId72" xr:uid="{E671011B-6298-4F23-AC0C-B87A29EC8688}"/>
    <hyperlink ref="B159" r:id="rId73" xr:uid="{114333E1-5186-46D3-919B-E8A5BD56D23F}"/>
    <hyperlink ref="B150" r:id="rId74" xr:uid="{8F0A81D9-5D64-4598-8807-8658EEA18B42}"/>
    <hyperlink ref="B327" r:id="rId75" xr:uid="{FB208DB8-0EAE-4338-BF34-60523B8BB3E0}"/>
    <hyperlink ref="B321" r:id="rId76" xr:uid="{BFE5E315-C3C3-4E98-90BA-8128831961EA}"/>
    <hyperlink ref="AI123" r:id="rId77" xr:uid="{D123E5EA-8D71-4D06-993B-190259BABD82}"/>
    <hyperlink ref="AI131" r:id="rId78" xr:uid="{19E93EBD-2B69-4398-BC98-AB1618AF11E4}"/>
    <hyperlink ref="AI116" r:id="rId79" xr:uid="{4B153CBF-C0CE-419B-80C8-8D02297D16D0}"/>
    <hyperlink ref="AI127" r:id="rId80" xr:uid="{552F8C0F-A353-4BF8-AABA-747CA5263208}"/>
    <hyperlink ref="AI99" r:id="rId81" xr:uid="{5258F427-FB96-47B7-B01C-C0AED76C3485}"/>
    <hyperlink ref="AI100" r:id="rId82" xr:uid="{908D12B8-3908-46E4-9A95-5F83AA286430}"/>
    <hyperlink ref="AI101" r:id="rId83" xr:uid="{2255F736-9CD1-42E4-AF8F-0B49841F50E8}"/>
    <hyperlink ref="AI81" r:id="rId84" xr:uid="{93B6ABE4-819E-418E-8261-2BF2B2130459}"/>
    <hyperlink ref="AI88" r:id="rId85" xr:uid="{394C0C5E-363B-4CC8-B052-2EED34974172}"/>
    <hyperlink ref="AI89" r:id="rId86" xr:uid="{B64F6C82-47BE-45EE-B3E3-5A1EF450A2FC}"/>
    <hyperlink ref="AI80" r:id="rId87" xr:uid="{A9C7484D-9ED4-4226-B8DD-D3F7ACEA3E70}"/>
    <hyperlink ref="AI82" r:id="rId88" xr:uid="{95AF0042-DFB5-4D54-B968-2133BFF56B1F}"/>
    <hyperlink ref="AI75" r:id="rId89" xr:uid="{28632B0E-B806-4A0A-ACB5-BF2E07EBA1C3}"/>
    <hyperlink ref="AI73" r:id="rId90" xr:uid="{112BE663-5638-4CA6-8AB4-FD8C8CA00921}"/>
    <hyperlink ref="AI72" r:id="rId91" xr:uid="{16C41A66-FADD-4775-8238-0BC7247948FF}"/>
    <hyperlink ref="AI69" r:id="rId92" xr:uid="{0DD03554-FD55-461F-9495-3DFCCDDFFD89}"/>
    <hyperlink ref="AI70" r:id="rId93" xr:uid="{1E6C641E-E944-4421-B86F-806C0D0FF423}"/>
    <hyperlink ref="AI68" r:id="rId94" xr:uid="{84A9E31F-C623-43A9-949F-EF8F2114FA61}"/>
    <hyperlink ref="AI71" r:id="rId95" xr:uid="{42D16400-56BE-4574-A66C-EF9E8F1844AB}"/>
    <hyperlink ref="AI67" r:id="rId96" xr:uid="{ECF761A9-BAE9-4AAD-8F8F-562707B319E7}"/>
    <hyperlink ref="AI66" r:id="rId97" xr:uid="{EAE94697-4E82-4A4A-A02F-405E0C2526CF}"/>
    <hyperlink ref="AI64" r:id="rId98" xr:uid="{5C67EE50-9C4C-4988-9D2A-4593E5999ED8}"/>
    <hyperlink ref="AI63" r:id="rId99" xr:uid="{0A58C52F-EE81-4D85-AA8B-A6EF18A81C00}"/>
    <hyperlink ref="AI62" r:id="rId100" xr:uid="{C8DEFBE3-DD6B-457A-AD10-17A6951BDC1B}"/>
    <hyperlink ref="AI65" r:id="rId101" xr:uid="{1930FE61-F0CF-454A-B84D-BEFD2406CF20}"/>
    <hyperlink ref="AI60" r:id="rId102" xr:uid="{19EEDF94-7B5D-43DB-B966-DDDA9348D0B1}"/>
    <hyperlink ref="AI58" r:id="rId103" xr:uid="{A32E693D-4649-49E3-AF6F-705DC48761D4}"/>
    <hyperlink ref="AI57" r:id="rId104" xr:uid="{1980D5FB-E732-47F6-AA4B-76C3A4FC8477}"/>
    <hyperlink ref="AI56" r:id="rId105" xr:uid="{F6537A5B-DC70-4BCD-83AD-7B0D579B0823}"/>
    <hyperlink ref="AI55" r:id="rId106" xr:uid="{19ECFF6B-5BFB-4025-B216-F0237654678D}"/>
    <hyperlink ref="AI52" r:id="rId107" xr:uid="{5DD31583-26C8-43D1-86F5-5AAB2F998E7B}"/>
    <hyperlink ref="AI53" r:id="rId108" xr:uid="{7F228A89-2F93-43CF-8125-06B9E4C3D944}"/>
    <hyperlink ref="AI51" r:id="rId109" xr:uid="{9DDE7B4B-02D6-4A42-A607-8970F28243C6}"/>
    <hyperlink ref="AI49" r:id="rId110" xr:uid="{ED21AF9B-414F-4214-9585-578524C0AC27}"/>
    <hyperlink ref="AI50" r:id="rId111" xr:uid="{464BA12F-40B8-4752-AA14-9218A8507AFD}"/>
    <hyperlink ref="AI48" r:id="rId112" xr:uid="{6DFD9A14-09B4-4B40-B961-31A4D4AB1C02}"/>
    <hyperlink ref="AI47" r:id="rId113" xr:uid="{D5981258-F028-4D76-AD62-F4E52048A817}"/>
    <hyperlink ref="AI46" r:id="rId114" xr:uid="{B63E6DD2-3E61-4BC6-93C1-2EB4837D8EBB}"/>
    <hyperlink ref="AI45" r:id="rId115" xr:uid="{B8E33B73-D9E9-4924-83A0-7FF6A0C13B9E}"/>
    <hyperlink ref="AI44" r:id="rId116" xr:uid="{C9AB3FB1-3B64-4262-9484-E7290079D9C7}"/>
    <hyperlink ref="AI42" r:id="rId117" xr:uid="{86B986D0-B9FF-41C4-8194-A0CE63D370B8}"/>
    <hyperlink ref="AI41" r:id="rId118" xr:uid="{BCB9EDCA-B41C-48C2-A724-19C2448CD83B}"/>
    <hyperlink ref="AI40" r:id="rId119" xr:uid="{7DB0A9CA-ABAA-462B-9715-4DEA8243C838}"/>
    <hyperlink ref="AI39" r:id="rId120" xr:uid="{C74E3096-6951-49F8-89BB-5582BDA8FE1E}"/>
    <hyperlink ref="AI38" r:id="rId121" xr:uid="{929D5C98-403B-44B9-AA8F-AEE6BD007B68}"/>
    <hyperlink ref="AI37" r:id="rId122" xr:uid="{B8FE7B72-E80A-414C-9E72-F82A9DA23097}"/>
    <hyperlink ref="AI36" r:id="rId123" xr:uid="{740F4A7F-36E1-45CA-95DC-FAD7A3BF0549}"/>
    <hyperlink ref="AI35" r:id="rId124" xr:uid="{B3537661-61C0-4070-BFD3-50C2A8BD3342}"/>
    <hyperlink ref="AI34" r:id="rId125" xr:uid="{C1B65A17-C6F0-4AE4-AD34-20EB0CEA0A56}"/>
    <hyperlink ref="AI33" r:id="rId126" xr:uid="{2F9E9378-8ED7-49A4-ADD7-AA4F6F635A4B}"/>
    <hyperlink ref="AI31" r:id="rId127" xr:uid="{3BA60644-D882-46D1-9398-D379D6E7DF95}"/>
    <hyperlink ref="AI32" r:id="rId128" xr:uid="{E388796D-7EEB-4A87-93CA-3BDC0C4E306B}"/>
    <hyperlink ref="AI30" r:id="rId129" xr:uid="{DD7DAC82-45FA-4D9B-9C96-A29831A0787F}"/>
    <hyperlink ref="AI28" r:id="rId130" xr:uid="{F926E418-F583-4E08-A22B-C7D74B94FF34}"/>
    <hyperlink ref="AI27" r:id="rId131" xr:uid="{041F3CA1-4092-4BF8-9505-716DBEDEAC90}"/>
    <hyperlink ref="AI26" r:id="rId132" xr:uid="{9ED40F9D-6D9A-4DBE-88C8-D39B85B4E1C1}"/>
    <hyperlink ref="AI25" r:id="rId133" xr:uid="{D04351A0-1F04-4FC2-9ECF-8BF634A44F66}"/>
    <hyperlink ref="AI23" r:id="rId134" xr:uid="{0D0BB589-610F-4C45-A459-259755F28F87}"/>
    <hyperlink ref="AI24" r:id="rId135" xr:uid="{533DD48F-4645-4697-AC80-24EAEA85618D}"/>
    <hyperlink ref="AI21" r:id="rId136" xr:uid="{FAAF6BED-8B57-4974-9FB6-9D362570061B}"/>
    <hyperlink ref="AI20" r:id="rId137" xr:uid="{2F4BDA81-C179-4976-AB3B-F8F8F08A8060}"/>
    <hyperlink ref="AI19" r:id="rId138" xr:uid="{3FE7E091-D06D-4B74-BB3E-E1573AE81449}"/>
    <hyperlink ref="AI18" r:id="rId139" xr:uid="{0AC7CC28-DF3E-4419-AC20-23CEF28C9D89}"/>
    <hyperlink ref="AI15" r:id="rId140" xr:uid="{925EFBEF-80E3-4CBE-AA17-3F20B129D903}"/>
    <hyperlink ref="AI17" r:id="rId141" xr:uid="{387C12BA-B306-4BDC-9E43-B9E95FF41217}"/>
    <hyperlink ref="AI14" r:id="rId142" xr:uid="{047D9AD2-6DF5-46E5-8208-7E05870DBF18}"/>
    <hyperlink ref="AI13" r:id="rId143" xr:uid="{82300205-B94C-444B-924C-E8109ACAC74E}"/>
    <hyperlink ref="AI12" r:id="rId144" xr:uid="{B037929A-D7B3-4364-A55C-B37C8325EAFE}"/>
    <hyperlink ref="AI11" r:id="rId145" xr:uid="{29850862-D969-479B-B697-A24E4D5FDB42}"/>
    <hyperlink ref="AI10" r:id="rId146" xr:uid="{0EECB212-15BF-4BFD-AFE8-376E3ED81886}"/>
    <hyperlink ref="AI9" r:id="rId147" xr:uid="{670B72FC-AD34-4778-A1DC-5BB5B2D69946}"/>
    <hyperlink ref="AI7" r:id="rId148" xr:uid="{61500089-726F-43EA-BBEC-D0DFCDE45FFC}"/>
    <hyperlink ref="AI6" r:id="rId149" xr:uid="{B5F2B403-DE30-41F2-98C3-52F2B2C9591E}"/>
    <hyperlink ref="AI5" r:id="rId150" xr:uid="{59ED1DD4-82CF-48EA-AE1E-54DD29A6CA99}"/>
    <hyperlink ref="AK4" r:id="rId151" location="e2" xr:uid="{60623415-2895-47B1-ABD4-380772C4A5F9}"/>
    <hyperlink ref="AI4" r:id="rId152" xr:uid="{AF8477B6-8F05-488B-A8D5-B099B846B0DD}"/>
    <hyperlink ref="AI3" r:id="rId153" xr:uid="{1D68BFD7-2780-415D-AF60-5214009C0E3A}"/>
    <hyperlink ref="AI2" r:id="rId154" xr:uid="{CDD3B1B2-16D7-4B48-80D6-BA8AB00656CE}"/>
    <hyperlink ref="B167" r:id="rId155" xr:uid="{318E0637-97E5-4416-973E-1FE93DCB01FF}"/>
    <hyperlink ref="B686" r:id="rId156" xr:uid="{D655B9B5-A726-4D69-9DE5-B2EB8C1A1966}"/>
    <hyperlink ref="Z686" r:id="rId157" xr:uid="{85EF103B-85D9-4E88-B503-CD84E75769D3}"/>
    <hyperlink ref="B459" r:id="rId158" xr:uid="{CA55CC7F-B0D0-4BF6-9845-89F9FF65FB0E}"/>
    <hyperlink ref="B710" r:id="rId159" xr:uid="{3D8B4D79-8ABB-4B38-8F15-C83CB2C576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DE6B6-A964-47AC-B8AF-9E8191F50296}">
  <dimension ref="A1:P247"/>
  <sheetViews>
    <sheetView topLeftCell="C161" workbookViewId="0">
      <selection activeCell="G180" sqref="G180"/>
    </sheetView>
  </sheetViews>
  <sheetFormatPr defaultColWidth="15.85546875" defaultRowHeight="15.75" customHeight="1"/>
  <sheetData>
    <row r="1" spans="1:16" ht="15.75" customHeight="1">
      <c r="A1" s="105" t="s">
        <v>4178</v>
      </c>
      <c r="B1" s="106" t="s">
        <v>4179</v>
      </c>
      <c r="C1" s="106" t="s">
        <v>4180</v>
      </c>
      <c r="D1" s="106" t="s">
        <v>4181</v>
      </c>
      <c r="E1" s="106" t="s">
        <v>4182</v>
      </c>
      <c r="F1" s="106" t="s">
        <v>4183</v>
      </c>
      <c r="G1" s="106" t="s">
        <v>4</v>
      </c>
      <c r="H1" s="106" t="s">
        <v>4184</v>
      </c>
      <c r="I1" s="106" t="s">
        <v>4185</v>
      </c>
      <c r="J1" s="106" t="s">
        <v>4186</v>
      </c>
      <c r="K1" s="106" t="s">
        <v>4187</v>
      </c>
      <c r="L1" s="119" t="s">
        <v>4188</v>
      </c>
      <c r="M1" s="106" t="s">
        <v>4189</v>
      </c>
      <c r="N1" s="106" t="s">
        <v>4190</v>
      </c>
      <c r="O1" s="106" t="s">
        <v>4191</v>
      </c>
      <c r="P1" s="107" t="s">
        <v>4192</v>
      </c>
    </row>
    <row r="2" spans="1:16" ht="15.75" customHeight="1">
      <c r="A2" s="108" t="s">
        <v>4193</v>
      </c>
      <c r="B2" s="109" t="s">
        <v>4194</v>
      </c>
      <c r="C2" s="109"/>
      <c r="D2" s="109">
        <v>90782</v>
      </c>
      <c r="E2" s="109">
        <v>1</v>
      </c>
      <c r="F2" s="110">
        <v>45232.40625</v>
      </c>
      <c r="G2" s="111">
        <v>53849786800033</v>
      </c>
      <c r="H2" s="109" t="s">
        <v>4195</v>
      </c>
      <c r="I2" s="109" t="s">
        <v>150</v>
      </c>
      <c r="J2" s="109" t="s">
        <v>4196</v>
      </c>
      <c r="K2" s="110">
        <v>45233.646527777775</v>
      </c>
      <c r="L2" s="111" t="s">
        <v>41</v>
      </c>
      <c r="M2" s="110">
        <v>45236.468055555553</v>
      </c>
      <c r="N2" s="109" t="s">
        <v>4197</v>
      </c>
      <c r="O2" s="109" t="s">
        <v>4198</v>
      </c>
      <c r="P2" s="112" t="s">
        <v>4199</v>
      </c>
    </row>
    <row r="3" spans="1:16" ht="15.75" customHeight="1">
      <c r="A3" s="108" t="s">
        <v>4193</v>
      </c>
      <c r="B3" s="109" t="s">
        <v>4194</v>
      </c>
      <c r="C3" s="109"/>
      <c r="D3" s="109">
        <v>90831</v>
      </c>
      <c r="E3" s="109">
        <v>1</v>
      </c>
      <c r="F3" s="110">
        <v>45232.469444444447</v>
      </c>
      <c r="G3" s="111">
        <v>84100519200015</v>
      </c>
      <c r="H3" s="109" t="s">
        <v>4195</v>
      </c>
      <c r="I3" s="109" t="s">
        <v>150</v>
      </c>
      <c r="J3" s="109" t="s">
        <v>4196</v>
      </c>
      <c r="K3" s="110">
        <v>45233.646527777775</v>
      </c>
      <c r="L3" s="111" t="s">
        <v>41</v>
      </c>
      <c r="M3" s="110">
        <v>45257.38958333333</v>
      </c>
      <c r="N3" s="109" t="s">
        <v>4200</v>
      </c>
      <c r="O3" s="109" t="s">
        <v>4201</v>
      </c>
      <c r="P3" s="112" t="s">
        <v>4202</v>
      </c>
    </row>
    <row r="4" spans="1:16" ht="15.75" customHeight="1">
      <c r="A4" s="108" t="s">
        <v>4203</v>
      </c>
      <c r="B4" s="109" t="s">
        <v>4194</v>
      </c>
      <c r="C4" s="109" t="s">
        <v>4204</v>
      </c>
      <c r="D4" s="109">
        <v>91434</v>
      </c>
      <c r="E4" s="109">
        <v>1</v>
      </c>
      <c r="F4" s="110">
        <v>45237.601388888892</v>
      </c>
      <c r="G4" s="111">
        <v>92134531000012</v>
      </c>
      <c r="H4" s="109" t="s">
        <v>4195</v>
      </c>
      <c r="I4" s="109" t="s">
        <v>4205</v>
      </c>
      <c r="J4" s="109" t="s">
        <v>4196</v>
      </c>
      <c r="K4" s="110">
        <v>45264.539583333331</v>
      </c>
      <c r="L4" s="111" t="s">
        <v>41</v>
      </c>
      <c r="M4" s="110">
        <v>45264.539583333331</v>
      </c>
      <c r="N4" s="109" t="s">
        <v>4206</v>
      </c>
      <c r="O4" s="109" t="s">
        <v>4198</v>
      </c>
      <c r="P4" s="112" t="s">
        <v>4207</v>
      </c>
    </row>
    <row r="5" spans="1:16" ht="15.75" customHeight="1">
      <c r="A5" s="108" t="s">
        <v>4203</v>
      </c>
      <c r="B5" s="109" t="s">
        <v>4194</v>
      </c>
      <c r="C5" s="109" t="s">
        <v>4204</v>
      </c>
      <c r="D5" s="109">
        <v>91448</v>
      </c>
      <c r="E5" s="109">
        <v>1</v>
      </c>
      <c r="F5" s="110">
        <v>45237.693749999999</v>
      </c>
      <c r="G5" s="109">
        <v>41809766300011</v>
      </c>
      <c r="H5" s="109" t="s">
        <v>4195</v>
      </c>
      <c r="I5" s="109" t="s">
        <v>150</v>
      </c>
      <c r="J5" s="109" t="s">
        <v>4196</v>
      </c>
      <c r="K5" s="110">
        <v>45238.693749999999</v>
      </c>
      <c r="L5" s="111" t="s">
        <v>41</v>
      </c>
      <c r="M5" s="110">
        <v>45238.73333333333</v>
      </c>
      <c r="N5" s="109" t="s">
        <v>4208</v>
      </c>
      <c r="O5" s="109" t="s">
        <v>4198</v>
      </c>
      <c r="P5" s="114" t="s">
        <v>4209</v>
      </c>
    </row>
    <row r="6" spans="1:16" ht="15.75" customHeight="1">
      <c r="A6" s="108" t="s">
        <v>4193</v>
      </c>
      <c r="B6" s="109" t="s">
        <v>4194</v>
      </c>
      <c r="C6" s="109"/>
      <c r="D6" s="109">
        <v>91600</v>
      </c>
      <c r="E6" s="109">
        <v>1</v>
      </c>
      <c r="F6" s="110">
        <v>45239.426388888889</v>
      </c>
      <c r="G6" s="111">
        <v>83211196700010</v>
      </c>
      <c r="H6" s="109" t="s">
        <v>4195</v>
      </c>
      <c r="I6" s="109" t="s">
        <v>4205</v>
      </c>
      <c r="J6" s="109" t="s">
        <v>4196</v>
      </c>
      <c r="K6" s="110">
        <v>45240.737500000003</v>
      </c>
      <c r="L6" s="111" t="s">
        <v>41</v>
      </c>
      <c r="M6" s="110">
        <v>45271.431250000001</v>
      </c>
      <c r="N6" s="109" t="s">
        <v>4210</v>
      </c>
      <c r="O6" s="109" t="s">
        <v>4201</v>
      </c>
      <c r="P6" s="112" t="s">
        <v>4211</v>
      </c>
    </row>
    <row r="7" spans="1:16" ht="15.75" customHeight="1">
      <c r="A7" s="108" t="s">
        <v>4193</v>
      </c>
      <c r="B7" s="109" t="s">
        <v>4194</v>
      </c>
      <c r="C7" s="109"/>
      <c r="D7" s="109">
        <v>91606</v>
      </c>
      <c r="E7" s="109">
        <v>1</v>
      </c>
      <c r="F7" s="110">
        <v>45239.444444444445</v>
      </c>
      <c r="G7" s="111">
        <v>43222935900026</v>
      </c>
      <c r="H7" s="109" t="s">
        <v>4195</v>
      </c>
      <c r="I7" s="109" t="s">
        <v>150</v>
      </c>
      <c r="J7" s="109" t="s">
        <v>4196</v>
      </c>
      <c r="K7" s="110">
        <v>45239.665972222225</v>
      </c>
      <c r="L7" s="111" t="s">
        <v>41</v>
      </c>
      <c r="M7" s="110">
        <v>45268.631944444445</v>
      </c>
      <c r="N7" s="109" t="s">
        <v>4212</v>
      </c>
      <c r="O7" s="109" t="s">
        <v>4201</v>
      </c>
      <c r="P7" s="112" t="s">
        <v>4213</v>
      </c>
    </row>
    <row r="8" spans="1:16" ht="15.75" customHeight="1">
      <c r="A8" s="108" t="s">
        <v>4193</v>
      </c>
      <c r="B8" s="109" t="s">
        <v>4194</v>
      </c>
      <c r="C8" s="109"/>
      <c r="D8" s="109">
        <v>91733</v>
      </c>
      <c r="E8" s="109">
        <v>1</v>
      </c>
      <c r="F8" s="110">
        <v>45240.660416666666</v>
      </c>
      <c r="G8" s="109">
        <v>32449844300054</v>
      </c>
      <c r="H8" s="109" t="s">
        <v>4195</v>
      </c>
      <c r="I8" s="109" t="s">
        <v>4214</v>
      </c>
      <c r="J8" s="109" t="s">
        <v>4196</v>
      </c>
      <c r="K8" s="110">
        <v>45243.427083333336</v>
      </c>
      <c r="L8" s="111" t="s">
        <v>41</v>
      </c>
      <c r="M8" s="110">
        <v>45265.425694444442</v>
      </c>
      <c r="N8" s="109" t="s">
        <v>4215</v>
      </c>
      <c r="O8" s="109" t="s">
        <v>4216</v>
      </c>
      <c r="P8" s="114" t="s">
        <v>4217</v>
      </c>
    </row>
    <row r="9" spans="1:16" ht="15.75" customHeight="1">
      <c r="A9" s="108" t="s">
        <v>4203</v>
      </c>
      <c r="B9" s="109" t="s">
        <v>4194</v>
      </c>
      <c r="C9" s="109" t="s">
        <v>4204</v>
      </c>
      <c r="D9" s="109">
        <v>91848</v>
      </c>
      <c r="E9" s="109">
        <v>1</v>
      </c>
      <c r="F9" s="110">
        <v>45243.488194444442</v>
      </c>
      <c r="G9" s="109">
        <v>82176586400029</v>
      </c>
      <c r="H9" s="109" t="s">
        <v>4195</v>
      </c>
      <c r="I9" s="109" t="s">
        <v>4205</v>
      </c>
      <c r="J9" s="109" t="s">
        <v>4196</v>
      </c>
      <c r="K9" s="110">
        <v>45244.489583333336</v>
      </c>
      <c r="L9" s="111" t="s">
        <v>41</v>
      </c>
      <c r="M9" s="110">
        <v>45244.489583333336</v>
      </c>
      <c r="N9" s="109" t="s">
        <v>4218</v>
      </c>
      <c r="O9" s="109" t="s">
        <v>4219</v>
      </c>
      <c r="P9" s="112" t="s">
        <v>4220</v>
      </c>
    </row>
    <row r="10" spans="1:16" ht="15.75" customHeight="1">
      <c r="A10" s="108" t="s">
        <v>4203</v>
      </c>
      <c r="B10" s="109" t="s">
        <v>4194</v>
      </c>
      <c r="C10" s="109" t="s">
        <v>4204</v>
      </c>
      <c r="D10" s="109">
        <v>91864</v>
      </c>
      <c r="E10" s="109">
        <v>1</v>
      </c>
      <c r="F10" s="110">
        <v>45243.620833333334</v>
      </c>
      <c r="G10" s="111">
        <v>38303010300030</v>
      </c>
      <c r="H10" s="109" t="s">
        <v>4195</v>
      </c>
      <c r="I10" s="109" t="s">
        <v>4205</v>
      </c>
      <c r="J10" s="109" t="s">
        <v>4196</v>
      </c>
      <c r="K10" s="110">
        <v>45244.493750000001</v>
      </c>
      <c r="L10" s="111" t="s">
        <v>41</v>
      </c>
      <c r="M10" s="110">
        <v>45275.447222222225</v>
      </c>
      <c r="N10" s="109" t="s">
        <v>4210</v>
      </c>
      <c r="O10" s="109" t="s">
        <v>4201</v>
      </c>
      <c r="P10" s="112" t="s">
        <v>4221</v>
      </c>
    </row>
    <row r="11" spans="1:16" ht="15.75" customHeight="1">
      <c r="A11" s="108" t="s">
        <v>4203</v>
      </c>
      <c r="B11" s="109" t="s">
        <v>4194</v>
      </c>
      <c r="C11" s="109" t="s">
        <v>4204</v>
      </c>
      <c r="D11" s="109">
        <v>91869</v>
      </c>
      <c r="E11" s="109">
        <v>1</v>
      </c>
      <c r="F11" s="110">
        <v>45243.640277777777</v>
      </c>
      <c r="G11" s="111">
        <v>32585688800038</v>
      </c>
      <c r="H11" s="109" t="s">
        <v>4195</v>
      </c>
      <c r="I11" s="109" t="s">
        <v>4205</v>
      </c>
      <c r="J11" s="109" t="s">
        <v>4196</v>
      </c>
      <c r="K11" s="110">
        <v>45244.392361111109</v>
      </c>
      <c r="L11" s="111" t="s">
        <v>41</v>
      </c>
      <c r="M11" s="110">
        <v>45244.392361111109</v>
      </c>
      <c r="N11" s="109" t="s">
        <v>4222</v>
      </c>
      <c r="O11" s="109" t="s">
        <v>4201</v>
      </c>
      <c r="P11" s="112" t="s">
        <v>4223</v>
      </c>
    </row>
    <row r="12" spans="1:16" ht="15.75" customHeight="1">
      <c r="A12" s="108" t="s">
        <v>4203</v>
      </c>
      <c r="B12" s="109" t="s">
        <v>4194</v>
      </c>
      <c r="C12" s="109" t="s">
        <v>4204</v>
      </c>
      <c r="D12" s="109">
        <v>91884</v>
      </c>
      <c r="E12" s="109">
        <v>1</v>
      </c>
      <c r="F12" s="110">
        <v>45243.690972222219</v>
      </c>
      <c r="G12" s="109">
        <v>44350474100044</v>
      </c>
      <c r="H12" s="109" t="s">
        <v>4195</v>
      </c>
      <c r="I12" s="109" t="s">
        <v>4205</v>
      </c>
      <c r="J12" s="109" t="s">
        <v>4196</v>
      </c>
      <c r="K12" s="110">
        <v>45244.49722222222</v>
      </c>
      <c r="L12" s="111" t="s">
        <v>41</v>
      </c>
      <c r="M12" s="110">
        <v>45244.49722222222</v>
      </c>
      <c r="N12" s="109" t="s">
        <v>4218</v>
      </c>
      <c r="O12" s="109" t="s">
        <v>4219</v>
      </c>
      <c r="P12" s="112" t="s">
        <v>4224</v>
      </c>
    </row>
    <row r="13" spans="1:16" ht="15.75" customHeight="1">
      <c r="A13" s="108" t="s">
        <v>4203</v>
      </c>
      <c r="B13" s="109" t="s">
        <v>4194</v>
      </c>
      <c r="C13" s="109" t="s">
        <v>4204</v>
      </c>
      <c r="D13" s="109">
        <v>92405</v>
      </c>
      <c r="E13" s="109">
        <v>1</v>
      </c>
      <c r="F13" s="110">
        <v>45250.637499999997</v>
      </c>
      <c r="G13" s="111">
        <v>95850345000040</v>
      </c>
      <c r="H13" s="109" t="s">
        <v>4195</v>
      </c>
      <c r="I13" s="109" t="s">
        <v>4214</v>
      </c>
      <c r="J13" s="109" t="s">
        <v>4196</v>
      </c>
      <c r="K13" s="110">
        <v>45251.393750000003</v>
      </c>
      <c r="L13" s="111" t="s">
        <v>41</v>
      </c>
      <c r="M13" s="110">
        <v>45251.393750000003</v>
      </c>
      <c r="N13" s="109" t="s">
        <v>4225</v>
      </c>
      <c r="O13" s="109" t="s">
        <v>4201</v>
      </c>
      <c r="P13" s="112" t="s">
        <v>4226</v>
      </c>
    </row>
    <row r="14" spans="1:16" ht="15.75" customHeight="1">
      <c r="A14" s="108" t="s">
        <v>4203</v>
      </c>
      <c r="B14" s="109" t="s">
        <v>4194</v>
      </c>
      <c r="C14" s="109" t="s">
        <v>4204</v>
      </c>
      <c r="D14" s="109">
        <v>92480</v>
      </c>
      <c r="E14" s="109">
        <v>1</v>
      </c>
      <c r="F14" s="110">
        <v>45251.493055555555</v>
      </c>
      <c r="G14" s="111">
        <v>49954052400018</v>
      </c>
      <c r="H14" s="109" t="s">
        <v>4195</v>
      </c>
      <c r="I14" s="109" t="s">
        <v>150</v>
      </c>
      <c r="J14" s="109" t="s">
        <v>4196</v>
      </c>
      <c r="K14" s="110">
        <v>45252.355555555558</v>
      </c>
      <c r="L14" s="111" t="s">
        <v>41</v>
      </c>
      <c r="M14" s="110">
        <v>45252.355555555558</v>
      </c>
      <c r="N14" s="109" t="s">
        <v>4227</v>
      </c>
      <c r="O14" s="109" t="s">
        <v>4201</v>
      </c>
      <c r="P14" s="114" t="s">
        <v>4228</v>
      </c>
    </row>
    <row r="15" spans="1:16" ht="15.75" customHeight="1">
      <c r="A15" s="108" t="s">
        <v>4203</v>
      </c>
      <c r="B15" s="109" t="s">
        <v>4194</v>
      </c>
      <c r="C15" s="109" t="s">
        <v>4204</v>
      </c>
      <c r="D15" s="109">
        <v>92489</v>
      </c>
      <c r="E15" s="109">
        <v>1</v>
      </c>
      <c r="F15" s="110">
        <v>45251.50277777778</v>
      </c>
      <c r="G15" s="111">
        <v>43758477400016</v>
      </c>
      <c r="H15" s="109" t="s">
        <v>4195</v>
      </c>
      <c r="I15" s="109" t="s">
        <v>150</v>
      </c>
      <c r="J15" s="109" t="s">
        <v>4196</v>
      </c>
      <c r="K15" s="110">
        <v>45252.624305555553</v>
      </c>
      <c r="L15" s="111" t="s">
        <v>41</v>
      </c>
      <c r="M15" s="110">
        <v>45259.453472222223</v>
      </c>
      <c r="N15" s="109" t="s">
        <v>4229</v>
      </c>
      <c r="O15" s="109" t="s">
        <v>4201</v>
      </c>
      <c r="P15" s="114" t="s">
        <v>4230</v>
      </c>
    </row>
    <row r="16" spans="1:16" ht="15.75" customHeight="1">
      <c r="A16" s="108" t="s">
        <v>4203</v>
      </c>
      <c r="B16" s="109" t="s">
        <v>4194</v>
      </c>
      <c r="C16" s="109" t="s">
        <v>4204</v>
      </c>
      <c r="D16" s="109">
        <v>92521</v>
      </c>
      <c r="E16" s="109">
        <v>1</v>
      </c>
      <c r="F16" s="110">
        <v>45251.628472222219</v>
      </c>
      <c r="G16" s="111">
        <v>45100982300027</v>
      </c>
      <c r="H16" s="109" t="s">
        <v>4195</v>
      </c>
      <c r="I16" s="109" t="s">
        <v>4205</v>
      </c>
      <c r="J16" s="109" t="s">
        <v>4196</v>
      </c>
      <c r="K16" s="110">
        <v>45253.429166666669</v>
      </c>
      <c r="L16" s="111" t="s">
        <v>41</v>
      </c>
      <c r="M16" s="110">
        <v>45257.700694444444</v>
      </c>
      <c r="N16" s="109" t="s">
        <v>4218</v>
      </c>
      <c r="O16" s="109" t="s">
        <v>4219</v>
      </c>
      <c r="P16" s="112" t="s">
        <v>4231</v>
      </c>
    </row>
    <row r="17" spans="1:16" ht="15.75" customHeight="1">
      <c r="A17" s="108" t="s">
        <v>4203</v>
      </c>
      <c r="B17" s="109" t="s">
        <v>4194</v>
      </c>
      <c r="C17" s="109" t="s">
        <v>4204</v>
      </c>
      <c r="D17" s="109">
        <v>92530</v>
      </c>
      <c r="E17" s="109">
        <v>1</v>
      </c>
      <c r="F17" s="110">
        <v>45251.681944444441</v>
      </c>
      <c r="G17" s="111">
        <v>35298996600010</v>
      </c>
      <c r="H17" s="109" t="s">
        <v>4195</v>
      </c>
      <c r="I17" s="109" t="s">
        <v>150</v>
      </c>
      <c r="J17" s="109" t="s">
        <v>4196</v>
      </c>
      <c r="K17" s="110">
        <v>45252.354861111111</v>
      </c>
      <c r="L17" s="111" t="s">
        <v>41</v>
      </c>
      <c r="M17" s="110">
        <v>45252.354861111111</v>
      </c>
      <c r="N17" s="109" t="s">
        <v>4227</v>
      </c>
      <c r="O17" s="109" t="s">
        <v>4201</v>
      </c>
      <c r="P17" s="114" t="s">
        <v>4232</v>
      </c>
    </row>
    <row r="18" spans="1:16" ht="15.75" customHeight="1">
      <c r="A18" s="108" t="s">
        <v>4203</v>
      </c>
      <c r="B18" s="109" t="s">
        <v>4194</v>
      </c>
      <c r="C18" s="109" t="s">
        <v>4204</v>
      </c>
      <c r="D18" s="109">
        <v>93175</v>
      </c>
      <c r="E18" s="109">
        <v>1</v>
      </c>
      <c r="F18" s="110">
        <v>45258.446527777778</v>
      </c>
      <c r="G18" s="111">
        <v>89049232500018</v>
      </c>
      <c r="H18" s="109" t="s">
        <v>4195</v>
      </c>
      <c r="I18" s="109" t="s">
        <v>150</v>
      </c>
      <c r="J18" s="109" t="s">
        <v>4196</v>
      </c>
      <c r="K18" s="110">
        <v>45266.487500000003</v>
      </c>
      <c r="L18" s="111" t="s">
        <v>41</v>
      </c>
      <c r="M18" s="110">
        <v>45266.487500000003</v>
      </c>
      <c r="N18" s="109" t="s">
        <v>4233</v>
      </c>
      <c r="O18" s="109" t="s">
        <v>4201</v>
      </c>
      <c r="P18" s="113"/>
    </row>
    <row r="19" spans="1:16" ht="15.75" customHeight="1">
      <c r="A19" s="108" t="s">
        <v>4203</v>
      </c>
      <c r="B19" s="109" t="s">
        <v>4194</v>
      </c>
      <c r="C19" s="109" t="s">
        <v>4204</v>
      </c>
      <c r="D19" s="109">
        <v>93194</v>
      </c>
      <c r="E19" s="109">
        <v>1</v>
      </c>
      <c r="F19" s="110">
        <v>45258.497916666667</v>
      </c>
      <c r="G19" s="111">
        <v>56208299000036</v>
      </c>
      <c r="H19" s="109" t="s">
        <v>4195</v>
      </c>
      <c r="I19" s="109" t="s">
        <v>4205</v>
      </c>
      <c r="J19" s="109" t="s">
        <v>4196</v>
      </c>
      <c r="K19" s="110">
        <v>45261.443749999999</v>
      </c>
      <c r="L19" s="111" t="s">
        <v>41</v>
      </c>
      <c r="M19" s="110">
        <v>45261.443749999999</v>
      </c>
      <c r="N19" s="109" t="s">
        <v>4234</v>
      </c>
      <c r="O19" s="109" t="s">
        <v>4201</v>
      </c>
      <c r="P19" s="112" t="s">
        <v>4235</v>
      </c>
    </row>
    <row r="20" spans="1:16" ht="15.75" customHeight="1">
      <c r="A20" s="108" t="s">
        <v>4203</v>
      </c>
      <c r="B20" s="109" t="s">
        <v>4194</v>
      </c>
      <c r="C20" s="109" t="s">
        <v>4204</v>
      </c>
      <c r="D20" s="109">
        <v>93266</v>
      </c>
      <c r="E20" s="109">
        <v>1</v>
      </c>
      <c r="F20" s="110">
        <v>45258.693055555559</v>
      </c>
      <c r="G20" s="111">
        <v>83044301600019</v>
      </c>
      <c r="H20" s="109" t="s">
        <v>4195</v>
      </c>
      <c r="I20" s="109" t="s">
        <v>150</v>
      </c>
      <c r="J20" s="109" t="s">
        <v>4196</v>
      </c>
      <c r="K20" s="110">
        <v>45259.579861111109</v>
      </c>
      <c r="L20" s="111" t="s">
        <v>41</v>
      </c>
      <c r="M20" s="110">
        <v>45260.59375</v>
      </c>
      <c r="N20" s="109" t="s">
        <v>4236</v>
      </c>
      <c r="O20" s="109" t="s">
        <v>4201</v>
      </c>
      <c r="P20" s="112" t="s">
        <v>4237</v>
      </c>
    </row>
    <row r="21" spans="1:16" ht="15.75" customHeight="1">
      <c r="A21" s="108" t="s">
        <v>4203</v>
      </c>
      <c r="B21" s="109" t="s">
        <v>4194</v>
      </c>
      <c r="C21" s="109" t="s">
        <v>4204</v>
      </c>
      <c r="D21" s="109">
        <v>93276</v>
      </c>
      <c r="E21" s="109">
        <v>1</v>
      </c>
      <c r="F21" s="110">
        <v>45258.70416666667</v>
      </c>
      <c r="G21" s="111">
        <v>80835330400021</v>
      </c>
      <c r="H21" s="109" t="s">
        <v>4195</v>
      </c>
      <c r="I21" s="109" t="s">
        <v>4205</v>
      </c>
      <c r="J21" s="109" t="s">
        <v>4196</v>
      </c>
      <c r="K21" s="110">
        <v>45259.445833333331</v>
      </c>
      <c r="L21" s="111" t="s">
        <v>41</v>
      </c>
      <c r="M21" s="110">
        <v>45259.445833333331</v>
      </c>
      <c r="N21" s="109" t="s">
        <v>4222</v>
      </c>
      <c r="O21" s="109" t="s">
        <v>4201</v>
      </c>
      <c r="P21" s="112" t="s">
        <v>4238</v>
      </c>
    </row>
    <row r="22" spans="1:16" ht="15.75" customHeight="1">
      <c r="A22" s="108" t="s">
        <v>4203</v>
      </c>
      <c r="B22" s="109" t="s">
        <v>4194</v>
      </c>
      <c r="C22" s="109" t="s">
        <v>4204</v>
      </c>
      <c r="D22" s="109">
        <v>93289</v>
      </c>
      <c r="E22" s="109">
        <v>1</v>
      </c>
      <c r="F22" s="110">
        <v>45258.724999999999</v>
      </c>
      <c r="G22" s="111">
        <v>39950747400027</v>
      </c>
      <c r="H22" s="109" t="s">
        <v>4195</v>
      </c>
      <c r="I22" s="109" t="s">
        <v>150</v>
      </c>
      <c r="J22" s="109" t="s">
        <v>4196</v>
      </c>
      <c r="K22" s="110">
        <v>45259.599305555559</v>
      </c>
      <c r="L22" s="111" t="s">
        <v>41</v>
      </c>
      <c r="M22" s="110">
        <v>45260.430555555555</v>
      </c>
      <c r="N22" s="109" t="s">
        <v>4234</v>
      </c>
      <c r="O22" s="109" t="s">
        <v>4201</v>
      </c>
      <c r="P22" s="112" t="s">
        <v>4239</v>
      </c>
    </row>
    <row r="23" spans="1:16" ht="15.75" customHeight="1">
      <c r="A23" s="108" t="s">
        <v>4203</v>
      </c>
      <c r="B23" s="109" t="s">
        <v>4194</v>
      </c>
      <c r="C23" s="109" t="s">
        <v>4204</v>
      </c>
      <c r="D23" s="109">
        <v>93349</v>
      </c>
      <c r="E23" s="109">
        <v>1</v>
      </c>
      <c r="F23" s="110">
        <v>45259.407638888886</v>
      </c>
      <c r="G23" s="109">
        <v>91459707500011</v>
      </c>
      <c r="H23" s="109" t="s">
        <v>4240</v>
      </c>
      <c r="I23" s="109" t="s">
        <v>4241</v>
      </c>
      <c r="J23" s="109" t="s">
        <v>4196</v>
      </c>
      <c r="K23" s="110">
        <v>45259.60833333333</v>
      </c>
      <c r="L23" s="111" t="s">
        <v>41</v>
      </c>
      <c r="M23" s="110">
        <v>45259.612500000003</v>
      </c>
      <c r="N23" s="109" t="s">
        <v>4242</v>
      </c>
      <c r="O23" s="109" t="s">
        <v>4243</v>
      </c>
      <c r="P23" s="112" t="s">
        <v>4244</v>
      </c>
    </row>
    <row r="24" spans="1:16" ht="15.75" customHeight="1">
      <c r="A24" s="108" t="s">
        <v>4203</v>
      </c>
      <c r="B24" s="109" t="s">
        <v>4194</v>
      </c>
      <c r="C24" s="109" t="s">
        <v>4204</v>
      </c>
      <c r="D24" s="109">
        <v>93680</v>
      </c>
      <c r="E24" s="109">
        <v>1</v>
      </c>
      <c r="F24" s="110">
        <v>45260.630555555559</v>
      </c>
      <c r="G24" s="109">
        <v>45050552400014</v>
      </c>
      <c r="H24" s="109" t="s">
        <v>4195</v>
      </c>
      <c r="I24" s="109" t="s">
        <v>4205</v>
      </c>
      <c r="J24" s="109" t="s">
        <v>4196</v>
      </c>
      <c r="K24" s="110">
        <v>45265.446527777778</v>
      </c>
      <c r="L24" s="111" t="s">
        <v>41</v>
      </c>
      <c r="M24" s="110">
        <v>45265.739583333336</v>
      </c>
      <c r="N24" s="109" t="s">
        <v>4245</v>
      </c>
      <c r="O24" s="109" t="s">
        <v>4201</v>
      </c>
      <c r="P24" s="112" t="s">
        <v>4246</v>
      </c>
    </row>
    <row r="25" spans="1:16" ht="15.75" customHeight="1">
      <c r="A25" s="108" t="s">
        <v>4203</v>
      </c>
      <c r="B25" s="109" t="s">
        <v>4194</v>
      </c>
      <c r="C25" s="109" t="s">
        <v>4204</v>
      </c>
      <c r="D25" s="109">
        <v>93852</v>
      </c>
      <c r="E25" s="109">
        <v>1</v>
      </c>
      <c r="F25" s="110">
        <v>45261.497916666667</v>
      </c>
      <c r="G25" s="109">
        <v>34227069100021</v>
      </c>
      <c r="H25" s="109" t="s">
        <v>4195</v>
      </c>
      <c r="I25" s="109" t="s">
        <v>4205</v>
      </c>
      <c r="J25" s="109" t="s">
        <v>4196</v>
      </c>
      <c r="K25" s="110">
        <v>45279.423611111109</v>
      </c>
      <c r="L25" s="111" t="s">
        <v>41</v>
      </c>
      <c r="M25" s="110">
        <v>45279.505555555559</v>
      </c>
      <c r="N25" s="109" t="s">
        <v>4247</v>
      </c>
      <c r="O25" s="109" t="s">
        <v>4248</v>
      </c>
      <c r="P25" s="112" t="s">
        <v>4249</v>
      </c>
    </row>
    <row r="26" spans="1:16" ht="15.75" customHeight="1">
      <c r="A26" s="108" t="s">
        <v>4203</v>
      </c>
      <c r="B26" s="109" t="s">
        <v>4194</v>
      </c>
      <c r="C26" s="109" t="s">
        <v>4204</v>
      </c>
      <c r="D26" s="109">
        <v>93882</v>
      </c>
      <c r="E26" s="109">
        <v>1</v>
      </c>
      <c r="F26" s="110">
        <v>45261.602083333331</v>
      </c>
      <c r="G26" s="109">
        <v>81173519000027</v>
      </c>
      <c r="H26" s="109" t="s">
        <v>4195</v>
      </c>
      <c r="I26" s="109" t="s">
        <v>4205</v>
      </c>
      <c r="J26" s="109" t="s">
        <v>4196</v>
      </c>
      <c r="K26" s="110">
        <v>45261.645138888889</v>
      </c>
      <c r="L26" s="111" t="s">
        <v>41</v>
      </c>
      <c r="M26" s="110">
        <v>45264.699305555558</v>
      </c>
      <c r="N26" s="109" t="s">
        <v>4250</v>
      </c>
      <c r="O26" s="109" t="s">
        <v>4198</v>
      </c>
      <c r="P26" s="114" t="s">
        <v>4251</v>
      </c>
    </row>
    <row r="27" spans="1:16" ht="15.75" customHeight="1">
      <c r="A27" s="108" t="s">
        <v>4203</v>
      </c>
      <c r="B27" s="109" t="s">
        <v>4194</v>
      </c>
      <c r="C27" s="109" t="s">
        <v>4204</v>
      </c>
      <c r="D27" s="109">
        <v>93919</v>
      </c>
      <c r="E27" s="109">
        <v>1</v>
      </c>
      <c r="F27" s="110">
        <v>45261.722916666666</v>
      </c>
      <c r="G27" s="111">
        <v>43451823900034</v>
      </c>
      <c r="H27" s="109" t="s">
        <v>4195</v>
      </c>
      <c r="I27" s="109" t="s">
        <v>4205</v>
      </c>
      <c r="J27" s="109" t="s">
        <v>4196</v>
      </c>
      <c r="K27" s="110">
        <v>45265.572222222225</v>
      </c>
      <c r="L27" s="111" t="s">
        <v>41</v>
      </c>
      <c r="M27" s="110">
        <v>45265.572222222225</v>
      </c>
      <c r="N27" s="109" t="s">
        <v>4234</v>
      </c>
      <c r="O27" s="109" t="s">
        <v>4201</v>
      </c>
      <c r="P27" s="112" t="s">
        <v>4252</v>
      </c>
    </row>
    <row r="28" spans="1:16" ht="15.75" customHeight="1">
      <c r="A28" s="108" t="s">
        <v>4203</v>
      </c>
      <c r="B28" s="109" t="s">
        <v>4194</v>
      </c>
      <c r="C28" s="109" t="s">
        <v>4204</v>
      </c>
      <c r="D28" s="109">
        <v>94287</v>
      </c>
      <c r="E28" s="109">
        <v>1</v>
      </c>
      <c r="F28" s="110">
        <v>45264.698611111111</v>
      </c>
      <c r="G28" s="111">
        <v>92180901800010</v>
      </c>
      <c r="H28" s="109" t="s">
        <v>4195</v>
      </c>
      <c r="I28" s="109" t="s">
        <v>4205</v>
      </c>
      <c r="J28" s="109" t="s">
        <v>4196</v>
      </c>
      <c r="K28" s="110">
        <v>45273.5</v>
      </c>
      <c r="L28" s="111" t="s">
        <v>41</v>
      </c>
      <c r="M28" s="110">
        <v>45273.5</v>
      </c>
      <c r="N28" s="109" t="s">
        <v>4253</v>
      </c>
      <c r="O28" s="109" t="s">
        <v>4201</v>
      </c>
      <c r="P28" s="112" t="s">
        <v>4254</v>
      </c>
    </row>
    <row r="29" spans="1:16" ht="15.75" customHeight="1">
      <c r="A29" s="108" t="s">
        <v>4203</v>
      </c>
      <c r="B29" s="109" t="s">
        <v>4194</v>
      </c>
      <c r="C29" s="109" t="s">
        <v>4204</v>
      </c>
      <c r="D29" s="109">
        <v>94300</v>
      </c>
      <c r="E29" s="109">
        <v>1</v>
      </c>
      <c r="F29" s="110">
        <v>45264.745833333334</v>
      </c>
      <c r="G29" s="111">
        <v>81070441100018</v>
      </c>
      <c r="H29" s="109" t="s">
        <v>4195</v>
      </c>
      <c r="I29" s="109" t="s">
        <v>150</v>
      </c>
      <c r="J29" s="109" t="s">
        <v>4196</v>
      </c>
      <c r="K29" s="110">
        <v>45267.633333333331</v>
      </c>
      <c r="L29" s="111" t="s">
        <v>41</v>
      </c>
      <c r="M29" s="110">
        <v>45267.633333333331</v>
      </c>
      <c r="N29" s="109" t="s">
        <v>4255</v>
      </c>
      <c r="O29" s="109" t="s">
        <v>4201</v>
      </c>
      <c r="P29" s="112" t="s">
        <v>4256</v>
      </c>
    </row>
    <row r="30" spans="1:16" ht="15.75" customHeight="1">
      <c r="A30" s="108" t="s">
        <v>4203</v>
      </c>
      <c r="B30" s="109" t="s">
        <v>4194</v>
      </c>
      <c r="C30" s="109" t="s">
        <v>4204</v>
      </c>
      <c r="D30" s="109">
        <v>94463</v>
      </c>
      <c r="E30" s="109">
        <v>1</v>
      </c>
      <c r="F30" s="110">
        <v>45265.584722222222</v>
      </c>
      <c r="G30" s="109">
        <v>80752172900036</v>
      </c>
      <c r="H30" s="109" t="s">
        <v>4195</v>
      </c>
      <c r="I30" s="109" t="s">
        <v>4205</v>
      </c>
      <c r="J30" s="109" t="s">
        <v>4196</v>
      </c>
      <c r="K30" s="110">
        <v>45266.650694444441</v>
      </c>
      <c r="L30" s="111" t="s">
        <v>41</v>
      </c>
      <c r="M30" s="110">
        <v>45267.640972222223</v>
      </c>
      <c r="N30" s="109" t="s">
        <v>4257</v>
      </c>
      <c r="O30" s="109" t="s">
        <v>4201</v>
      </c>
      <c r="P30" s="112" t="s">
        <v>4258</v>
      </c>
    </row>
    <row r="31" spans="1:16" ht="15.75" customHeight="1">
      <c r="A31" s="108" t="s">
        <v>4203</v>
      </c>
      <c r="B31" s="109" t="s">
        <v>4194</v>
      </c>
      <c r="C31" s="109" t="s">
        <v>4204</v>
      </c>
      <c r="D31" s="109">
        <v>94464</v>
      </c>
      <c r="E31" s="109">
        <v>1</v>
      </c>
      <c r="F31" s="110">
        <v>45265.586805555555</v>
      </c>
      <c r="G31" s="111">
        <v>44023659400071</v>
      </c>
      <c r="H31" s="109" t="s">
        <v>4195</v>
      </c>
      <c r="I31" s="109" t="s">
        <v>4214</v>
      </c>
      <c r="J31" s="109" t="s">
        <v>4196</v>
      </c>
      <c r="K31" s="110">
        <v>45295.446527777778</v>
      </c>
      <c r="L31" s="111" t="s">
        <v>41</v>
      </c>
      <c r="M31" s="110">
        <v>45342.479166666664</v>
      </c>
      <c r="N31" s="109" t="s">
        <v>4259</v>
      </c>
      <c r="O31" s="109" t="s">
        <v>4201</v>
      </c>
      <c r="P31" s="112" t="s">
        <v>4260</v>
      </c>
    </row>
    <row r="32" spans="1:16" ht="15.75" customHeight="1">
      <c r="A32" s="108" t="s">
        <v>4203</v>
      </c>
      <c r="B32" s="109" t="s">
        <v>4194</v>
      </c>
      <c r="C32" s="109" t="s">
        <v>4204</v>
      </c>
      <c r="D32" s="109">
        <v>94483</v>
      </c>
      <c r="E32" s="109">
        <v>1</v>
      </c>
      <c r="F32" s="110">
        <v>45265.618750000001</v>
      </c>
      <c r="G32" s="111">
        <v>44072347600030</v>
      </c>
      <c r="H32" s="109" t="s">
        <v>4195</v>
      </c>
      <c r="I32" s="109" t="s">
        <v>150</v>
      </c>
      <c r="J32" s="109" t="s">
        <v>4196</v>
      </c>
      <c r="K32" s="110">
        <v>45266.650694444441</v>
      </c>
      <c r="L32" s="111" t="s">
        <v>41</v>
      </c>
      <c r="M32" s="110">
        <v>45281.431250000001</v>
      </c>
      <c r="N32" s="109" t="s">
        <v>4234</v>
      </c>
      <c r="O32" s="109" t="s">
        <v>4201</v>
      </c>
      <c r="P32" s="112" t="s">
        <v>4261</v>
      </c>
    </row>
    <row r="33" spans="1:16" ht="15.75" customHeight="1">
      <c r="A33" s="108" t="s">
        <v>4203</v>
      </c>
      <c r="B33" s="109" t="s">
        <v>4194</v>
      </c>
      <c r="C33" s="109" t="s">
        <v>4204</v>
      </c>
      <c r="D33" s="109">
        <v>94837</v>
      </c>
      <c r="E33" s="109">
        <v>1</v>
      </c>
      <c r="F33" s="110">
        <v>45267.458333333336</v>
      </c>
      <c r="G33" s="111">
        <v>77557386800335</v>
      </c>
      <c r="H33" s="109" t="s">
        <v>4195</v>
      </c>
      <c r="I33" s="109" t="s">
        <v>150</v>
      </c>
      <c r="J33" s="109" t="s">
        <v>4196</v>
      </c>
      <c r="K33" s="110">
        <v>45268.353472222225</v>
      </c>
      <c r="L33" s="111" t="s">
        <v>41</v>
      </c>
      <c r="M33" s="110">
        <v>45302.410416666666</v>
      </c>
      <c r="N33" s="109" t="s">
        <v>4262</v>
      </c>
      <c r="O33" s="109" t="s">
        <v>4201</v>
      </c>
      <c r="P33" s="112" t="s">
        <v>4263</v>
      </c>
    </row>
    <row r="34" spans="1:16" ht="15.75" customHeight="1">
      <c r="A34" s="108" t="s">
        <v>4203</v>
      </c>
      <c r="B34" s="109" t="s">
        <v>4194</v>
      </c>
      <c r="C34" s="109" t="s">
        <v>4204</v>
      </c>
      <c r="D34" s="109">
        <v>94844</v>
      </c>
      <c r="E34" s="109">
        <v>1</v>
      </c>
      <c r="F34" s="110">
        <v>45267.466666666667</v>
      </c>
      <c r="G34" s="111">
        <v>91479742800028</v>
      </c>
      <c r="H34" s="109" t="s">
        <v>4195</v>
      </c>
      <c r="I34" s="109" t="s">
        <v>4205</v>
      </c>
      <c r="J34" s="109" t="s">
        <v>4196</v>
      </c>
      <c r="K34" s="110">
        <v>45271.386805555558</v>
      </c>
      <c r="L34" s="111" t="s">
        <v>41</v>
      </c>
      <c r="M34" s="110">
        <v>45271.386805555558</v>
      </c>
      <c r="N34" s="109" t="s">
        <v>4264</v>
      </c>
      <c r="O34" s="109" t="s">
        <v>4265</v>
      </c>
      <c r="P34" s="112" t="s">
        <v>4266</v>
      </c>
    </row>
    <row r="35" spans="1:16" ht="15.75" customHeight="1">
      <c r="A35" s="108" t="s">
        <v>4203</v>
      </c>
      <c r="B35" s="109" t="s">
        <v>4194</v>
      </c>
      <c r="C35" s="109" t="s">
        <v>4204</v>
      </c>
      <c r="D35" s="109">
        <v>94858</v>
      </c>
      <c r="E35" s="109">
        <v>1</v>
      </c>
      <c r="F35" s="110">
        <v>45267.488194444442</v>
      </c>
      <c r="G35" s="111">
        <v>63728016500050</v>
      </c>
      <c r="H35" s="109" t="s">
        <v>4195</v>
      </c>
      <c r="I35" s="109" t="s">
        <v>150</v>
      </c>
      <c r="J35" s="109" t="s">
        <v>4196</v>
      </c>
      <c r="K35" s="110">
        <v>45278.599305555559</v>
      </c>
      <c r="L35" s="111" t="s">
        <v>41</v>
      </c>
      <c r="M35" s="110">
        <v>45278.599305555559</v>
      </c>
      <c r="N35" s="109" t="s">
        <v>4267</v>
      </c>
      <c r="O35" s="109" t="s">
        <v>4201</v>
      </c>
      <c r="P35" s="112" t="s">
        <v>4268</v>
      </c>
    </row>
    <row r="36" spans="1:16" ht="15.75" customHeight="1">
      <c r="A36" s="108" t="s">
        <v>4203</v>
      </c>
      <c r="B36" s="109" t="s">
        <v>4194</v>
      </c>
      <c r="C36" s="109" t="s">
        <v>4204</v>
      </c>
      <c r="D36" s="109">
        <v>94898</v>
      </c>
      <c r="E36" s="109">
        <v>1</v>
      </c>
      <c r="F36" s="110">
        <v>45267.595833333333</v>
      </c>
      <c r="G36" s="111">
        <v>82355947100029</v>
      </c>
      <c r="H36" s="109" t="s">
        <v>4195</v>
      </c>
      <c r="I36" s="109" t="s">
        <v>4205</v>
      </c>
      <c r="J36" s="109" t="s">
        <v>4196</v>
      </c>
      <c r="K36" s="110">
        <v>45267.695138888892</v>
      </c>
      <c r="L36" s="111" t="s">
        <v>41</v>
      </c>
      <c r="M36" s="110">
        <v>45267.695138888892</v>
      </c>
      <c r="N36" s="109" t="s">
        <v>4225</v>
      </c>
      <c r="O36" s="109" t="s">
        <v>4201</v>
      </c>
      <c r="P36" s="112" t="s">
        <v>4269</v>
      </c>
    </row>
    <row r="37" spans="1:16" ht="15.75" customHeight="1">
      <c r="A37" s="108" t="s">
        <v>4203</v>
      </c>
      <c r="B37" s="109" t="s">
        <v>4194</v>
      </c>
      <c r="C37" s="109" t="s">
        <v>4204</v>
      </c>
      <c r="D37" s="109">
        <v>95331</v>
      </c>
      <c r="E37" s="109">
        <v>1</v>
      </c>
      <c r="F37" s="110">
        <v>45271.465277777781</v>
      </c>
      <c r="G37" s="111">
        <v>39347588400028</v>
      </c>
      <c r="H37" s="109" t="s">
        <v>4195</v>
      </c>
      <c r="I37" s="109" t="s">
        <v>4205</v>
      </c>
      <c r="J37" s="109" t="s">
        <v>4196</v>
      </c>
      <c r="K37" s="110">
        <v>45272.461111111108</v>
      </c>
      <c r="L37" s="111" t="s">
        <v>41</v>
      </c>
      <c r="M37" s="110">
        <v>45272.461111111108</v>
      </c>
      <c r="N37" s="109" t="s">
        <v>4225</v>
      </c>
      <c r="O37" s="109" t="s">
        <v>4201</v>
      </c>
      <c r="P37" s="112" t="s">
        <v>4270</v>
      </c>
    </row>
    <row r="38" spans="1:16" ht="15.75" customHeight="1">
      <c r="A38" s="108" t="s">
        <v>4203</v>
      </c>
      <c r="B38" s="109" t="s">
        <v>4194</v>
      </c>
      <c r="C38" s="109" t="s">
        <v>4204</v>
      </c>
      <c r="D38" s="109">
        <v>95336</v>
      </c>
      <c r="E38" s="109">
        <v>1</v>
      </c>
      <c r="F38" s="110">
        <v>45271.46875</v>
      </c>
      <c r="G38" s="111">
        <v>43973805500029</v>
      </c>
      <c r="H38" s="109" t="s">
        <v>4195</v>
      </c>
      <c r="I38" s="109" t="s">
        <v>4205</v>
      </c>
      <c r="J38" s="109" t="s">
        <v>4196</v>
      </c>
      <c r="K38" s="110">
        <v>45306.638194444444</v>
      </c>
      <c r="L38" s="111" t="s">
        <v>41</v>
      </c>
      <c r="M38" s="110">
        <v>45306.638194444444</v>
      </c>
      <c r="N38" s="109" t="s">
        <v>4271</v>
      </c>
      <c r="O38" s="109" t="s">
        <v>4201</v>
      </c>
      <c r="P38" s="112" t="s">
        <v>4272</v>
      </c>
    </row>
    <row r="39" spans="1:16" ht="15.75" customHeight="1">
      <c r="A39" s="108" t="s">
        <v>4203</v>
      </c>
      <c r="B39" s="109" t="s">
        <v>4194</v>
      </c>
      <c r="C39" s="109" t="s">
        <v>4204</v>
      </c>
      <c r="D39" s="109">
        <v>95342</v>
      </c>
      <c r="E39" s="109">
        <v>1</v>
      </c>
      <c r="F39" s="110">
        <v>45271.475694444445</v>
      </c>
      <c r="G39" s="111">
        <v>44915374100011</v>
      </c>
      <c r="H39" s="109" t="s">
        <v>4195</v>
      </c>
      <c r="I39" s="109" t="s">
        <v>150</v>
      </c>
      <c r="J39" s="109" t="s">
        <v>4196</v>
      </c>
      <c r="K39" s="110">
        <v>45272.499305555553</v>
      </c>
      <c r="L39" s="111" t="s">
        <v>41</v>
      </c>
      <c r="M39" s="110">
        <v>45272.499305555553</v>
      </c>
      <c r="N39" s="109" t="s">
        <v>4273</v>
      </c>
      <c r="O39" s="109" t="s">
        <v>4198</v>
      </c>
      <c r="P39" s="112" t="s">
        <v>4274</v>
      </c>
    </row>
    <row r="40" spans="1:16" ht="15.75" customHeight="1">
      <c r="A40" s="108" t="s">
        <v>4203</v>
      </c>
      <c r="B40" s="109" t="s">
        <v>4194</v>
      </c>
      <c r="C40" s="109" t="s">
        <v>4204</v>
      </c>
      <c r="D40" s="109">
        <v>95351</v>
      </c>
      <c r="E40" s="109">
        <v>1</v>
      </c>
      <c r="F40" s="110">
        <v>45271.481944444444</v>
      </c>
      <c r="G40" s="111">
        <v>83965361500022</v>
      </c>
      <c r="H40" s="109" t="s">
        <v>4195</v>
      </c>
      <c r="I40" s="109" t="s">
        <v>4205</v>
      </c>
      <c r="J40" s="109" t="s">
        <v>4196</v>
      </c>
      <c r="K40" s="110">
        <v>45272.447916666664</v>
      </c>
      <c r="L40" s="111" t="s">
        <v>41</v>
      </c>
      <c r="M40" s="110">
        <v>45272.447916666664</v>
      </c>
      <c r="N40" s="109" t="s">
        <v>4225</v>
      </c>
      <c r="O40" s="109" t="s">
        <v>4201</v>
      </c>
      <c r="P40" s="112" t="s">
        <v>4275</v>
      </c>
    </row>
    <row r="41" spans="1:16" ht="15.75" customHeight="1">
      <c r="A41" s="108" t="s">
        <v>4203</v>
      </c>
      <c r="B41" s="109" t="s">
        <v>4194</v>
      </c>
      <c r="C41" s="109" t="s">
        <v>4204</v>
      </c>
      <c r="D41" s="109">
        <v>95355</v>
      </c>
      <c r="E41" s="109">
        <v>1</v>
      </c>
      <c r="F41" s="110">
        <v>45271.484722222223</v>
      </c>
      <c r="G41" s="111">
        <v>32334697300023</v>
      </c>
      <c r="H41" s="109" t="s">
        <v>4195</v>
      </c>
      <c r="I41" s="109" t="s">
        <v>150</v>
      </c>
      <c r="J41" s="109" t="s">
        <v>4196</v>
      </c>
      <c r="K41" s="110">
        <v>45272.588194444441</v>
      </c>
      <c r="L41" s="111" t="s">
        <v>41</v>
      </c>
      <c r="M41" s="110">
        <v>45294.46875</v>
      </c>
      <c r="N41" s="109" t="s">
        <v>4276</v>
      </c>
      <c r="O41" s="109" t="s">
        <v>4277</v>
      </c>
      <c r="P41" s="113"/>
    </row>
    <row r="42" spans="1:16" ht="15.75" customHeight="1">
      <c r="A42" s="108" t="s">
        <v>4203</v>
      </c>
      <c r="B42" s="109" t="s">
        <v>4194</v>
      </c>
      <c r="C42" s="109" t="s">
        <v>4204</v>
      </c>
      <c r="D42" s="109">
        <v>95375</v>
      </c>
      <c r="E42" s="109">
        <v>1</v>
      </c>
      <c r="F42" s="110">
        <v>45271.540277777778</v>
      </c>
      <c r="G42" s="111">
        <v>53457235900030</v>
      </c>
      <c r="H42" s="109" t="s">
        <v>4195</v>
      </c>
      <c r="I42" s="109" t="s">
        <v>150</v>
      </c>
      <c r="J42" s="109" t="s">
        <v>4196</v>
      </c>
      <c r="K42" s="110">
        <v>45272.468055555553</v>
      </c>
      <c r="L42" s="111" t="s">
        <v>41</v>
      </c>
      <c r="M42" s="110">
        <v>45302.409722222219</v>
      </c>
      <c r="N42" s="109" t="s">
        <v>4262</v>
      </c>
      <c r="O42" s="109" t="s">
        <v>4201</v>
      </c>
      <c r="P42" s="112" t="s">
        <v>4278</v>
      </c>
    </row>
    <row r="43" spans="1:16" ht="15.75" customHeight="1">
      <c r="A43" s="108" t="s">
        <v>4203</v>
      </c>
      <c r="B43" s="109" t="s">
        <v>4194</v>
      </c>
      <c r="C43" s="109" t="s">
        <v>4204</v>
      </c>
      <c r="D43" s="109">
        <v>95377</v>
      </c>
      <c r="E43" s="109">
        <v>1</v>
      </c>
      <c r="F43" s="110">
        <v>45271.541666666664</v>
      </c>
      <c r="G43" s="111">
        <v>48872060800048</v>
      </c>
      <c r="H43" s="109" t="s">
        <v>4195</v>
      </c>
      <c r="I43" s="109" t="s">
        <v>4205</v>
      </c>
      <c r="J43" s="109" t="s">
        <v>4196</v>
      </c>
      <c r="K43" s="110">
        <v>45272.369444444441</v>
      </c>
      <c r="L43" s="111" t="s">
        <v>41</v>
      </c>
      <c r="M43" s="110">
        <v>45272.369444444441</v>
      </c>
      <c r="N43" s="109" t="s">
        <v>4222</v>
      </c>
      <c r="O43" s="109" t="s">
        <v>4201</v>
      </c>
      <c r="P43" s="114" t="s">
        <v>4279</v>
      </c>
    </row>
    <row r="44" spans="1:16" ht="15.75" customHeight="1">
      <c r="A44" s="108" t="s">
        <v>4203</v>
      </c>
      <c r="B44" s="109" t="s">
        <v>4194</v>
      </c>
      <c r="C44" s="109" t="s">
        <v>4204</v>
      </c>
      <c r="D44" s="109">
        <v>95380</v>
      </c>
      <c r="E44" s="109">
        <v>1</v>
      </c>
      <c r="F44" s="110">
        <v>45271.545138888891</v>
      </c>
      <c r="G44" s="111">
        <v>81488490400016</v>
      </c>
      <c r="H44" s="109" t="s">
        <v>4195</v>
      </c>
      <c r="I44" s="109" t="s">
        <v>188</v>
      </c>
      <c r="J44" s="109" t="s">
        <v>4196</v>
      </c>
      <c r="K44" s="110">
        <v>45272.408333333333</v>
      </c>
      <c r="L44" s="111" t="s">
        <v>41</v>
      </c>
      <c r="M44" s="110">
        <v>45272.408333333333</v>
      </c>
      <c r="N44" s="109" t="s">
        <v>4280</v>
      </c>
      <c r="O44" s="109" t="s">
        <v>4201</v>
      </c>
      <c r="P44" s="112" t="s">
        <v>4281</v>
      </c>
    </row>
    <row r="45" spans="1:16" ht="15.75" customHeight="1">
      <c r="A45" s="108" t="s">
        <v>4203</v>
      </c>
      <c r="B45" s="109" t="s">
        <v>4194</v>
      </c>
      <c r="C45" s="109" t="s">
        <v>4204</v>
      </c>
      <c r="D45" s="109">
        <v>95381</v>
      </c>
      <c r="E45" s="109">
        <v>1</v>
      </c>
      <c r="F45" s="110">
        <v>45271.547222222223</v>
      </c>
      <c r="G45" s="111">
        <v>63582029300150</v>
      </c>
      <c r="H45" s="109" t="s">
        <v>4195</v>
      </c>
      <c r="I45" s="109" t="s">
        <v>4205</v>
      </c>
      <c r="J45" s="109" t="s">
        <v>4196</v>
      </c>
      <c r="K45" s="110">
        <v>45273.625</v>
      </c>
      <c r="L45" s="111" t="s">
        <v>41</v>
      </c>
      <c r="M45" s="110">
        <v>45273.625</v>
      </c>
      <c r="N45" s="109" t="s">
        <v>4282</v>
      </c>
      <c r="O45" s="109" t="s">
        <v>4201</v>
      </c>
      <c r="P45" s="112" t="s">
        <v>4283</v>
      </c>
    </row>
    <row r="46" spans="1:16" ht="15.75" customHeight="1">
      <c r="A46" s="108" t="s">
        <v>4203</v>
      </c>
      <c r="B46" s="109" t="s">
        <v>4194</v>
      </c>
      <c r="C46" s="109" t="s">
        <v>4204</v>
      </c>
      <c r="D46" s="109">
        <v>95398</v>
      </c>
      <c r="E46" s="109">
        <v>1</v>
      </c>
      <c r="F46" s="110">
        <v>45271.587500000001</v>
      </c>
      <c r="G46" s="111">
        <v>82003638200027</v>
      </c>
      <c r="H46" s="109" t="s">
        <v>4195</v>
      </c>
      <c r="I46" s="109" t="s">
        <v>188</v>
      </c>
      <c r="J46" s="109" t="s">
        <v>4196</v>
      </c>
      <c r="K46" s="110">
        <v>45272.463194444441</v>
      </c>
      <c r="L46" s="111" t="s">
        <v>41</v>
      </c>
      <c r="M46" s="110">
        <v>45272.463194444441</v>
      </c>
      <c r="N46" s="109" t="s">
        <v>4280</v>
      </c>
      <c r="O46" s="109" t="s">
        <v>4201</v>
      </c>
      <c r="P46" s="112" t="s">
        <v>4284</v>
      </c>
    </row>
    <row r="47" spans="1:16" ht="15.75" customHeight="1">
      <c r="A47" s="108" t="s">
        <v>4203</v>
      </c>
      <c r="B47" s="109" t="s">
        <v>4194</v>
      </c>
      <c r="C47" s="109" t="s">
        <v>4204</v>
      </c>
      <c r="D47" s="109">
        <v>95402</v>
      </c>
      <c r="E47" s="109">
        <v>1</v>
      </c>
      <c r="F47" s="110">
        <v>45271.590277777781</v>
      </c>
      <c r="G47" s="111">
        <v>52836105800027</v>
      </c>
      <c r="H47" s="109" t="s">
        <v>4195</v>
      </c>
      <c r="I47" s="109" t="s">
        <v>188</v>
      </c>
      <c r="J47" s="109" t="s">
        <v>4196</v>
      </c>
      <c r="K47" s="110">
        <v>45272.446527777778</v>
      </c>
      <c r="L47" s="111" t="s">
        <v>41</v>
      </c>
      <c r="M47" s="110">
        <v>45272.446527777778</v>
      </c>
      <c r="N47" s="109" t="s">
        <v>4225</v>
      </c>
      <c r="O47" s="109" t="s">
        <v>4201</v>
      </c>
      <c r="P47" s="112" t="s">
        <v>4285</v>
      </c>
    </row>
    <row r="48" spans="1:16" ht="15.75" customHeight="1">
      <c r="A48" s="108" t="s">
        <v>4203</v>
      </c>
      <c r="B48" s="109" t="s">
        <v>4194</v>
      </c>
      <c r="C48" s="109" t="s">
        <v>4204</v>
      </c>
      <c r="D48" s="109">
        <v>95410</v>
      </c>
      <c r="E48" s="109">
        <v>1</v>
      </c>
      <c r="F48" s="110">
        <v>45271.597916666666</v>
      </c>
      <c r="G48" s="111">
        <v>90357569400026</v>
      </c>
      <c r="H48" s="109" t="s">
        <v>4195</v>
      </c>
      <c r="I48" s="109" t="s">
        <v>150</v>
      </c>
      <c r="J48" s="109" t="s">
        <v>4196</v>
      </c>
      <c r="K48" s="110">
        <v>45279.70416666667</v>
      </c>
      <c r="L48" s="111" t="s">
        <v>41</v>
      </c>
      <c r="M48" s="110">
        <v>45279.70416666667</v>
      </c>
      <c r="N48" s="109" t="s">
        <v>4286</v>
      </c>
      <c r="O48" s="109" t="s">
        <v>4201</v>
      </c>
      <c r="P48" s="112" t="s">
        <v>4287</v>
      </c>
    </row>
    <row r="49" spans="1:16" ht="15.75" customHeight="1">
      <c r="A49" s="108" t="s">
        <v>4203</v>
      </c>
      <c r="B49" s="109" t="s">
        <v>4194</v>
      </c>
      <c r="C49" s="109" t="s">
        <v>4204</v>
      </c>
      <c r="D49" s="109">
        <v>95436</v>
      </c>
      <c r="E49" s="109">
        <v>1</v>
      </c>
      <c r="F49" s="110">
        <v>45271.628472222219</v>
      </c>
      <c r="G49" s="111">
        <v>39023087800188</v>
      </c>
      <c r="H49" s="109" t="s">
        <v>4195</v>
      </c>
      <c r="I49" s="109" t="s">
        <v>4205</v>
      </c>
      <c r="J49" s="109" t="s">
        <v>4196</v>
      </c>
      <c r="K49" s="110">
        <v>45273.781944444447</v>
      </c>
      <c r="L49" s="111" t="s">
        <v>41</v>
      </c>
      <c r="M49" s="110">
        <v>45281.636805555558</v>
      </c>
      <c r="N49" s="109" t="s">
        <v>4234</v>
      </c>
      <c r="O49" s="109" t="s">
        <v>4201</v>
      </c>
      <c r="P49" s="112" t="s">
        <v>4288</v>
      </c>
    </row>
    <row r="50" spans="1:16" ht="15.75" customHeight="1">
      <c r="A50" s="108" t="s">
        <v>4203</v>
      </c>
      <c r="B50" s="109" t="s">
        <v>4194</v>
      </c>
      <c r="C50" s="109" t="s">
        <v>4204</v>
      </c>
      <c r="D50" s="109">
        <v>95437</v>
      </c>
      <c r="E50" s="109">
        <v>1</v>
      </c>
      <c r="F50" s="110">
        <v>45271.631249999999</v>
      </c>
      <c r="G50" s="111">
        <v>84460557600017</v>
      </c>
      <c r="H50" s="109" t="s">
        <v>4195</v>
      </c>
      <c r="I50" s="109" t="s">
        <v>150</v>
      </c>
      <c r="J50" s="109" t="s">
        <v>4196</v>
      </c>
      <c r="K50" s="110">
        <v>45272.394444444442</v>
      </c>
      <c r="L50" s="111" t="s">
        <v>41</v>
      </c>
      <c r="M50" s="110">
        <v>45313.418749999997</v>
      </c>
      <c r="N50" s="109" t="s">
        <v>4289</v>
      </c>
      <c r="O50" s="109" t="s">
        <v>4201</v>
      </c>
      <c r="P50" s="112" t="s">
        <v>4290</v>
      </c>
    </row>
    <row r="51" spans="1:16" ht="15.75" customHeight="1">
      <c r="A51" s="108" t="s">
        <v>4203</v>
      </c>
      <c r="B51" s="109" t="s">
        <v>4194</v>
      </c>
      <c r="C51" s="109" t="s">
        <v>4204</v>
      </c>
      <c r="D51" s="109">
        <v>95438</v>
      </c>
      <c r="E51" s="109">
        <v>1</v>
      </c>
      <c r="F51" s="110">
        <v>45271.634027777778</v>
      </c>
      <c r="G51" s="109">
        <v>49339235100018</v>
      </c>
      <c r="H51" s="109" t="s">
        <v>4195</v>
      </c>
      <c r="I51" s="109" t="s">
        <v>150</v>
      </c>
      <c r="J51" s="109" t="s">
        <v>4196</v>
      </c>
      <c r="K51" s="110">
        <v>45273.783333333333</v>
      </c>
      <c r="L51" s="111" t="s">
        <v>41</v>
      </c>
      <c r="M51" s="110">
        <v>45273.783333333333</v>
      </c>
      <c r="N51" s="109" t="s">
        <v>4218</v>
      </c>
      <c r="O51" s="109" t="s">
        <v>4219</v>
      </c>
      <c r="P51" s="113"/>
    </row>
    <row r="52" spans="1:16" ht="15.75" customHeight="1">
      <c r="A52" s="108" t="s">
        <v>4203</v>
      </c>
      <c r="B52" s="109" t="s">
        <v>4194</v>
      </c>
      <c r="C52" s="109" t="s">
        <v>4204</v>
      </c>
      <c r="D52" s="109">
        <v>95443</v>
      </c>
      <c r="E52" s="109">
        <v>1</v>
      </c>
      <c r="F52" s="110">
        <v>45271.636111111111</v>
      </c>
      <c r="G52" s="111">
        <v>85342563500010</v>
      </c>
      <c r="H52" s="109" t="s">
        <v>4195</v>
      </c>
      <c r="I52" s="109" t="s">
        <v>188</v>
      </c>
      <c r="J52" s="109" t="s">
        <v>4196</v>
      </c>
      <c r="K52" s="110">
        <v>45272.371527777781</v>
      </c>
      <c r="L52" s="111" t="s">
        <v>41</v>
      </c>
      <c r="M52" s="110">
        <v>45272.371527777781</v>
      </c>
      <c r="N52" s="109" t="s">
        <v>4291</v>
      </c>
      <c r="O52" s="109" t="s">
        <v>4198</v>
      </c>
      <c r="P52" s="112" t="s">
        <v>4292</v>
      </c>
    </row>
    <row r="53" spans="1:16" ht="15.75" customHeight="1">
      <c r="A53" s="108" t="s">
        <v>4203</v>
      </c>
      <c r="B53" s="109" t="s">
        <v>4194</v>
      </c>
      <c r="C53" s="109" t="s">
        <v>4204</v>
      </c>
      <c r="D53" s="109">
        <v>95447</v>
      </c>
      <c r="E53" s="109">
        <v>1</v>
      </c>
      <c r="F53" s="110">
        <v>45271.640277777777</v>
      </c>
      <c r="G53" s="111">
        <v>44903412300041</v>
      </c>
      <c r="H53" s="109" t="s">
        <v>4195</v>
      </c>
      <c r="I53" s="109" t="s">
        <v>188</v>
      </c>
      <c r="J53" s="109" t="s">
        <v>4196</v>
      </c>
      <c r="K53" s="110">
        <v>45281.655555555553</v>
      </c>
      <c r="L53" s="111" t="s">
        <v>41</v>
      </c>
      <c r="M53" s="110">
        <v>45281.655555555553</v>
      </c>
      <c r="N53" s="109" t="s">
        <v>4234</v>
      </c>
      <c r="O53" s="109" t="s">
        <v>4201</v>
      </c>
      <c r="P53" s="112" t="s">
        <v>4293</v>
      </c>
    </row>
    <row r="54" spans="1:16" ht="15.75" customHeight="1">
      <c r="A54" s="108" t="s">
        <v>4203</v>
      </c>
      <c r="B54" s="109" t="s">
        <v>4194</v>
      </c>
      <c r="C54" s="109" t="s">
        <v>4204</v>
      </c>
      <c r="D54" s="109">
        <v>95448</v>
      </c>
      <c r="E54" s="109">
        <v>1</v>
      </c>
      <c r="F54" s="110">
        <v>45271.64166666667</v>
      </c>
      <c r="G54" s="109">
        <v>77950722700048</v>
      </c>
      <c r="H54" s="109" t="s">
        <v>4195</v>
      </c>
      <c r="I54" s="109" t="s">
        <v>188</v>
      </c>
      <c r="J54" s="109" t="s">
        <v>4196</v>
      </c>
      <c r="K54" s="110">
        <v>45272.511111111111</v>
      </c>
      <c r="L54" s="111" t="s">
        <v>41</v>
      </c>
      <c r="M54" s="110">
        <v>45272.511111111111</v>
      </c>
      <c r="N54" s="109" t="s">
        <v>4294</v>
      </c>
      <c r="O54" s="109" t="s">
        <v>4265</v>
      </c>
      <c r="P54" s="112" t="s">
        <v>4295</v>
      </c>
    </row>
    <row r="55" spans="1:16" ht="15.75" customHeight="1">
      <c r="A55" s="108" t="s">
        <v>4203</v>
      </c>
      <c r="B55" s="109" t="s">
        <v>4194</v>
      </c>
      <c r="C55" s="109" t="s">
        <v>4204</v>
      </c>
      <c r="D55" s="109">
        <v>95450</v>
      </c>
      <c r="E55" s="109">
        <v>1</v>
      </c>
      <c r="F55" s="110">
        <v>45271.643055555556</v>
      </c>
      <c r="G55" s="111">
        <v>89999665600018</v>
      </c>
      <c r="H55" s="109" t="s">
        <v>4195</v>
      </c>
      <c r="I55" s="109" t="s">
        <v>150</v>
      </c>
      <c r="J55" s="109" t="s">
        <v>4196</v>
      </c>
      <c r="K55" s="110">
        <v>45279.691666666666</v>
      </c>
      <c r="L55" s="111" t="s">
        <v>41</v>
      </c>
      <c r="M55" s="110">
        <v>45279.691666666666</v>
      </c>
      <c r="N55" s="109" t="s">
        <v>4267</v>
      </c>
      <c r="O55" s="109" t="s">
        <v>4201</v>
      </c>
      <c r="P55" s="112" t="s">
        <v>4296</v>
      </c>
    </row>
    <row r="56" spans="1:16" ht="15.75" customHeight="1">
      <c r="A56" s="108" t="s">
        <v>4203</v>
      </c>
      <c r="B56" s="109" t="s">
        <v>4194</v>
      </c>
      <c r="C56" s="109" t="s">
        <v>4204</v>
      </c>
      <c r="D56" s="109">
        <v>95452</v>
      </c>
      <c r="E56" s="109">
        <v>1</v>
      </c>
      <c r="F56" s="110">
        <v>45271.645138888889</v>
      </c>
      <c r="G56" s="111">
        <v>57215017500030</v>
      </c>
      <c r="H56" s="109" t="s">
        <v>4195</v>
      </c>
      <c r="I56" s="109" t="s">
        <v>4205</v>
      </c>
      <c r="J56" s="109" t="s">
        <v>4196</v>
      </c>
      <c r="K56" s="110">
        <v>45281.644444444442</v>
      </c>
      <c r="L56" s="111" t="s">
        <v>41</v>
      </c>
      <c r="M56" s="110">
        <v>45281.644444444442</v>
      </c>
      <c r="N56" s="109" t="s">
        <v>4234</v>
      </c>
      <c r="O56" s="109" t="s">
        <v>4201</v>
      </c>
      <c r="P56" s="112" t="s">
        <v>4297</v>
      </c>
    </row>
    <row r="57" spans="1:16" ht="15.75" customHeight="1">
      <c r="A57" s="108" t="s">
        <v>4203</v>
      </c>
      <c r="B57" s="109" t="s">
        <v>4194</v>
      </c>
      <c r="C57" s="109" t="s">
        <v>4204</v>
      </c>
      <c r="D57" s="109">
        <v>95457</v>
      </c>
      <c r="E57" s="109">
        <v>1</v>
      </c>
      <c r="F57" s="110">
        <v>45271.646527777775</v>
      </c>
      <c r="G57" s="111">
        <v>49185935100026</v>
      </c>
      <c r="H57" s="109" t="s">
        <v>4195</v>
      </c>
      <c r="I57" s="109" t="s">
        <v>4205</v>
      </c>
      <c r="J57" s="109" t="s">
        <v>4196</v>
      </c>
      <c r="K57" s="110">
        <v>45273.697222222225</v>
      </c>
      <c r="L57" s="111" t="s">
        <v>41</v>
      </c>
      <c r="M57" s="110">
        <v>45282.65902777778</v>
      </c>
      <c r="N57" s="109" t="s">
        <v>4267</v>
      </c>
      <c r="O57" s="109" t="s">
        <v>4201</v>
      </c>
      <c r="P57" s="112" t="s">
        <v>4298</v>
      </c>
    </row>
    <row r="58" spans="1:16" ht="15.75" customHeight="1">
      <c r="A58" s="108" t="s">
        <v>4203</v>
      </c>
      <c r="B58" s="109" t="s">
        <v>4194</v>
      </c>
      <c r="C58" s="109" t="s">
        <v>4204</v>
      </c>
      <c r="D58" s="109">
        <v>95460</v>
      </c>
      <c r="E58" s="109">
        <v>1</v>
      </c>
      <c r="F58" s="110">
        <v>45271.649305555555</v>
      </c>
      <c r="G58" s="109">
        <v>38181962200014</v>
      </c>
      <c r="H58" s="109" t="s">
        <v>4195</v>
      </c>
      <c r="I58" s="109" t="s">
        <v>150</v>
      </c>
      <c r="J58" s="109" t="s">
        <v>4196</v>
      </c>
      <c r="K58" s="110">
        <v>45273.612500000003</v>
      </c>
      <c r="L58" s="111" t="s">
        <v>41</v>
      </c>
      <c r="M58" s="110">
        <v>45273.78402777778</v>
      </c>
      <c r="N58" s="109" t="s">
        <v>4218</v>
      </c>
      <c r="O58" s="109" t="s">
        <v>4219</v>
      </c>
      <c r="P58" s="113"/>
    </row>
    <row r="59" spans="1:16" ht="15.75" customHeight="1">
      <c r="A59" s="108" t="s">
        <v>4203</v>
      </c>
      <c r="B59" s="109" t="s">
        <v>4194</v>
      </c>
      <c r="C59" s="109" t="s">
        <v>4204</v>
      </c>
      <c r="D59" s="109">
        <v>95467</v>
      </c>
      <c r="E59" s="109">
        <v>1</v>
      </c>
      <c r="F59" s="110">
        <v>45271.660416666666</v>
      </c>
      <c r="G59" s="111">
        <v>75198937700021</v>
      </c>
      <c r="H59" s="109" t="s">
        <v>4195</v>
      </c>
      <c r="I59" s="109" t="s">
        <v>150</v>
      </c>
      <c r="J59" s="109" t="s">
        <v>4196</v>
      </c>
      <c r="K59" s="110">
        <v>45273.600694444445</v>
      </c>
      <c r="L59" s="111" t="s">
        <v>41</v>
      </c>
      <c r="M59" s="110">
        <v>45273.600694444445</v>
      </c>
      <c r="N59" s="109" t="s">
        <v>4299</v>
      </c>
      <c r="O59" s="109" t="s">
        <v>4201</v>
      </c>
      <c r="P59" s="112" t="s">
        <v>4300</v>
      </c>
    </row>
    <row r="60" spans="1:16" ht="15.75" customHeight="1">
      <c r="A60" s="108" t="s">
        <v>4203</v>
      </c>
      <c r="B60" s="109" t="s">
        <v>4194</v>
      </c>
      <c r="C60" s="109" t="s">
        <v>4204</v>
      </c>
      <c r="D60" s="109">
        <v>95468</v>
      </c>
      <c r="E60" s="109">
        <v>1</v>
      </c>
      <c r="F60" s="110">
        <v>45271.662499999999</v>
      </c>
      <c r="G60" s="111">
        <v>41064619400077</v>
      </c>
      <c r="H60" s="109" t="s">
        <v>4195</v>
      </c>
      <c r="I60" s="109" t="s">
        <v>4205</v>
      </c>
      <c r="J60" s="109" t="s">
        <v>4196</v>
      </c>
      <c r="K60" s="110">
        <v>45279.599305555559</v>
      </c>
      <c r="L60" s="111" t="s">
        <v>41</v>
      </c>
      <c r="M60" s="110">
        <v>45279.599305555559</v>
      </c>
      <c r="N60" s="109" t="s">
        <v>4301</v>
      </c>
      <c r="O60" s="109" t="s">
        <v>4201</v>
      </c>
      <c r="P60" s="113"/>
    </row>
    <row r="61" spans="1:16" ht="15.75" customHeight="1">
      <c r="A61" s="108" t="s">
        <v>4203</v>
      </c>
      <c r="B61" s="109" t="s">
        <v>4194</v>
      </c>
      <c r="C61" s="109" t="s">
        <v>4204</v>
      </c>
      <c r="D61" s="109">
        <v>95470</v>
      </c>
      <c r="E61" s="109">
        <v>1</v>
      </c>
      <c r="F61" s="110">
        <v>45271.663888888892</v>
      </c>
      <c r="G61" s="111">
        <v>89435079200012</v>
      </c>
      <c r="H61" s="109" t="s">
        <v>4195</v>
      </c>
      <c r="I61" s="109" t="s">
        <v>150</v>
      </c>
      <c r="J61" s="109" t="s">
        <v>4196</v>
      </c>
      <c r="K61" s="110">
        <v>45282.39166666667</v>
      </c>
      <c r="L61" s="111" t="s">
        <v>41</v>
      </c>
      <c r="M61" s="110">
        <v>45282.39166666667</v>
      </c>
      <c r="N61" s="109" t="s">
        <v>4234</v>
      </c>
      <c r="O61" s="109" t="s">
        <v>4201</v>
      </c>
      <c r="P61" s="112" t="s">
        <v>4302</v>
      </c>
    </row>
    <row r="62" spans="1:16" ht="15.75" customHeight="1">
      <c r="A62" s="108" t="s">
        <v>4203</v>
      </c>
      <c r="B62" s="109" t="s">
        <v>4194</v>
      </c>
      <c r="C62" s="109" t="s">
        <v>4204</v>
      </c>
      <c r="D62" s="109">
        <v>95473</v>
      </c>
      <c r="E62" s="109">
        <v>1</v>
      </c>
      <c r="F62" s="110">
        <v>45271.666666666664</v>
      </c>
      <c r="G62" s="111">
        <v>89805277400020</v>
      </c>
      <c r="H62" s="109" t="s">
        <v>4195</v>
      </c>
      <c r="I62" s="109" t="s">
        <v>150</v>
      </c>
      <c r="J62" s="109" t="s">
        <v>4196</v>
      </c>
      <c r="K62" s="110">
        <v>45275.408333333333</v>
      </c>
      <c r="L62" s="111" t="s">
        <v>41</v>
      </c>
      <c r="M62" s="110">
        <v>45275.408333333333</v>
      </c>
      <c r="N62" s="109" t="s">
        <v>4303</v>
      </c>
      <c r="O62" s="109" t="s">
        <v>4201</v>
      </c>
      <c r="P62" s="113"/>
    </row>
    <row r="63" spans="1:16" ht="15.75" customHeight="1">
      <c r="A63" s="108" t="s">
        <v>4203</v>
      </c>
      <c r="B63" s="109" t="s">
        <v>4194</v>
      </c>
      <c r="C63" s="109" t="s">
        <v>4204</v>
      </c>
      <c r="D63" s="109">
        <v>95474</v>
      </c>
      <c r="E63" s="109">
        <v>1</v>
      </c>
      <c r="F63" s="110">
        <v>45271.667361111111</v>
      </c>
      <c r="G63" s="109">
        <v>43955806500041</v>
      </c>
      <c r="H63" s="109" t="s">
        <v>4195</v>
      </c>
      <c r="I63" s="109" t="s">
        <v>4205</v>
      </c>
      <c r="J63" s="109" t="s">
        <v>4196</v>
      </c>
      <c r="K63" s="110">
        <v>45272.715277777781</v>
      </c>
      <c r="L63" s="111" t="s">
        <v>41</v>
      </c>
      <c r="M63" s="110">
        <v>45300.59097222222</v>
      </c>
      <c r="N63" s="109" t="s">
        <v>4304</v>
      </c>
      <c r="O63" s="109" t="s">
        <v>4201</v>
      </c>
      <c r="P63" s="114" t="s">
        <v>4305</v>
      </c>
    </row>
    <row r="64" spans="1:16" ht="15.75" customHeight="1">
      <c r="A64" s="108" t="s">
        <v>4203</v>
      </c>
      <c r="B64" s="109" t="s">
        <v>4194</v>
      </c>
      <c r="C64" s="109" t="s">
        <v>4204</v>
      </c>
      <c r="D64" s="109">
        <v>95475</v>
      </c>
      <c r="E64" s="109">
        <v>1</v>
      </c>
      <c r="F64" s="110">
        <v>45271.668749999997</v>
      </c>
      <c r="G64" s="111">
        <v>49855639800036</v>
      </c>
      <c r="H64" s="109" t="s">
        <v>4195</v>
      </c>
      <c r="I64" s="109" t="s">
        <v>188</v>
      </c>
      <c r="J64" s="109" t="s">
        <v>4196</v>
      </c>
      <c r="K64" s="110">
        <v>45282.407638888886</v>
      </c>
      <c r="L64" s="111" t="s">
        <v>41</v>
      </c>
      <c r="M64" s="110">
        <v>45282.407638888886</v>
      </c>
      <c r="N64" s="109" t="s">
        <v>4234</v>
      </c>
      <c r="O64" s="109" t="s">
        <v>4201</v>
      </c>
      <c r="P64" s="112" t="s">
        <v>4306</v>
      </c>
    </row>
    <row r="65" spans="1:16" ht="15.75" customHeight="1">
      <c r="A65" s="108" t="s">
        <v>4203</v>
      </c>
      <c r="B65" s="109" t="s">
        <v>4194</v>
      </c>
      <c r="C65" s="109" t="s">
        <v>4204</v>
      </c>
      <c r="D65" s="109">
        <v>95483</v>
      </c>
      <c r="E65" s="109">
        <v>1</v>
      </c>
      <c r="F65" s="110">
        <v>45271.674305555556</v>
      </c>
      <c r="G65" s="109">
        <v>84498148000016</v>
      </c>
      <c r="H65" s="109" t="s">
        <v>4195</v>
      </c>
      <c r="I65" s="109" t="s">
        <v>150</v>
      </c>
      <c r="J65" s="109" t="s">
        <v>4196</v>
      </c>
      <c r="K65" s="110">
        <v>45273.613888888889</v>
      </c>
      <c r="L65" s="111" t="s">
        <v>41</v>
      </c>
      <c r="M65" s="110">
        <v>45273.786111111112</v>
      </c>
      <c r="N65" s="109" t="s">
        <v>4218</v>
      </c>
      <c r="O65" s="109" t="s">
        <v>4219</v>
      </c>
      <c r="P65" s="113"/>
    </row>
    <row r="66" spans="1:16" ht="15.75" customHeight="1">
      <c r="A66" s="108" t="s">
        <v>4203</v>
      </c>
      <c r="B66" s="109" t="s">
        <v>4194</v>
      </c>
      <c r="C66" s="109" t="s">
        <v>4204</v>
      </c>
      <c r="D66" s="109">
        <v>95492</v>
      </c>
      <c r="E66" s="109">
        <v>1</v>
      </c>
      <c r="F66" s="110">
        <v>45271.682638888888</v>
      </c>
      <c r="G66" s="111">
        <v>34885298900014</v>
      </c>
      <c r="H66" s="109" t="s">
        <v>4195</v>
      </c>
      <c r="I66" s="109" t="s">
        <v>150</v>
      </c>
      <c r="J66" s="109" t="s">
        <v>4196</v>
      </c>
      <c r="K66" s="110">
        <v>45272.491666666669</v>
      </c>
      <c r="L66" s="111" t="s">
        <v>41</v>
      </c>
      <c r="M66" s="110">
        <v>45279.425694444442</v>
      </c>
      <c r="N66" s="109" t="s">
        <v>4307</v>
      </c>
      <c r="O66" s="109" t="s">
        <v>4201</v>
      </c>
      <c r="P66" s="112" t="s">
        <v>4308</v>
      </c>
    </row>
    <row r="67" spans="1:16" ht="15.75" customHeight="1">
      <c r="A67" s="108" t="s">
        <v>4203</v>
      </c>
      <c r="B67" s="109" t="s">
        <v>4194</v>
      </c>
      <c r="C67" s="109" t="s">
        <v>4204</v>
      </c>
      <c r="D67" s="109">
        <v>95498</v>
      </c>
      <c r="E67" s="109">
        <v>1</v>
      </c>
      <c r="F67" s="110">
        <v>45271.696527777778</v>
      </c>
      <c r="G67" s="111">
        <v>53989489900068</v>
      </c>
      <c r="H67" s="109" t="s">
        <v>4195</v>
      </c>
      <c r="I67" s="109" t="s">
        <v>188</v>
      </c>
      <c r="J67" s="109" t="s">
        <v>4196</v>
      </c>
      <c r="K67" s="110">
        <v>45282.412499999999</v>
      </c>
      <c r="L67" s="111" t="s">
        <v>41</v>
      </c>
      <c r="M67" s="110">
        <v>45282.412499999999</v>
      </c>
      <c r="N67" s="109" t="s">
        <v>4234</v>
      </c>
      <c r="O67" s="109" t="s">
        <v>4201</v>
      </c>
      <c r="P67" s="112" t="s">
        <v>4309</v>
      </c>
    </row>
    <row r="68" spans="1:16" ht="15.75" customHeight="1">
      <c r="A68" s="108" t="s">
        <v>4203</v>
      </c>
      <c r="B68" s="109" t="s">
        <v>4194</v>
      </c>
      <c r="C68" s="109" t="s">
        <v>4204</v>
      </c>
      <c r="D68" s="109">
        <v>95500</v>
      </c>
      <c r="E68" s="109">
        <v>1</v>
      </c>
      <c r="F68" s="110">
        <v>45271.697916666664</v>
      </c>
      <c r="G68" s="111">
        <v>55080052800030</v>
      </c>
      <c r="H68" s="109" t="s">
        <v>4195</v>
      </c>
      <c r="I68" s="109" t="s">
        <v>150</v>
      </c>
      <c r="J68" s="109" t="s">
        <v>4196</v>
      </c>
      <c r="K68" s="110">
        <v>45273.431944444441</v>
      </c>
      <c r="L68" s="111" t="s">
        <v>41</v>
      </c>
      <c r="M68" s="110">
        <v>45273.431944444441</v>
      </c>
      <c r="N68" s="109" t="s">
        <v>4299</v>
      </c>
      <c r="O68" s="109" t="s">
        <v>4201</v>
      </c>
      <c r="P68" s="114" t="s">
        <v>4310</v>
      </c>
    </row>
    <row r="69" spans="1:16" ht="15.75" customHeight="1">
      <c r="A69" s="108" t="s">
        <v>4203</v>
      </c>
      <c r="B69" s="109" t="s">
        <v>4194</v>
      </c>
      <c r="C69" s="109" t="s">
        <v>4204</v>
      </c>
      <c r="D69" s="109">
        <v>95502</v>
      </c>
      <c r="E69" s="109">
        <v>1</v>
      </c>
      <c r="F69" s="110">
        <v>45271.699305555558</v>
      </c>
      <c r="G69" s="111">
        <v>89458116400015</v>
      </c>
      <c r="H69" s="109" t="s">
        <v>4195</v>
      </c>
      <c r="I69" s="109" t="s">
        <v>4205</v>
      </c>
      <c r="J69" s="109" t="s">
        <v>4196</v>
      </c>
      <c r="K69" s="110">
        <v>45280.496527777781</v>
      </c>
      <c r="L69" s="111" t="s">
        <v>41</v>
      </c>
      <c r="M69" s="110">
        <v>45280.496527777781</v>
      </c>
      <c r="N69" s="109" t="s">
        <v>4304</v>
      </c>
      <c r="O69" s="109" t="s">
        <v>4201</v>
      </c>
      <c r="P69" s="114" t="s">
        <v>4311</v>
      </c>
    </row>
    <row r="70" spans="1:16" ht="15.75" customHeight="1">
      <c r="A70" s="108" t="s">
        <v>4203</v>
      </c>
      <c r="B70" s="109" t="s">
        <v>4194</v>
      </c>
      <c r="C70" s="109" t="s">
        <v>4204</v>
      </c>
      <c r="D70" s="109">
        <v>95503</v>
      </c>
      <c r="E70" s="109">
        <v>1</v>
      </c>
      <c r="F70" s="110">
        <v>45271.701388888891</v>
      </c>
      <c r="G70" s="111">
        <v>88064695500018</v>
      </c>
      <c r="H70" s="109" t="s">
        <v>4195</v>
      </c>
      <c r="I70" s="109" t="s">
        <v>4205</v>
      </c>
      <c r="J70" s="109" t="s">
        <v>4196</v>
      </c>
      <c r="K70" s="110">
        <v>45273.790972222225</v>
      </c>
      <c r="L70" s="111" t="s">
        <v>41</v>
      </c>
      <c r="M70" s="110">
        <v>45273.790972222225</v>
      </c>
      <c r="N70" s="109" t="s">
        <v>4218</v>
      </c>
      <c r="O70" s="109" t="s">
        <v>4219</v>
      </c>
      <c r="P70" s="113"/>
    </row>
    <row r="71" spans="1:16" ht="15.75" customHeight="1">
      <c r="A71" s="108" t="s">
        <v>4203</v>
      </c>
      <c r="B71" s="109" t="s">
        <v>4194</v>
      </c>
      <c r="C71" s="109" t="s">
        <v>4204</v>
      </c>
      <c r="D71" s="109">
        <v>95504</v>
      </c>
      <c r="E71" s="109">
        <v>1</v>
      </c>
      <c r="F71" s="110">
        <v>45271.703472222223</v>
      </c>
      <c r="G71" s="109">
        <v>51983567200022</v>
      </c>
      <c r="H71" s="109" t="s">
        <v>4195</v>
      </c>
      <c r="I71" s="109" t="s">
        <v>188</v>
      </c>
      <c r="J71" s="109" t="s">
        <v>4196</v>
      </c>
      <c r="K71" s="110">
        <v>45275.422222222223</v>
      </c>
      <c r="L71" s="111" t="s">
        <v>41</v>
      </c>
      <c r="M71" s="110">
        <v>45275.422222222223</v>
      </c>
      <c r="N71" s="109" t="s">
        <v>4312</v>
      </c>
      <c r="O71" s="109" t="s">
        <v>4198</v>
      </c>
      <c r="P71" s="112" t="s">
        <v>4313</v>
      </c>
    </row>
    <row r="72" spans="1:16" ht="15.75" customHeight="1">
      <c r="A72" s="108" t="s">
        <v>4203</v>
      </c>
      <c r="B72" s="109" t="s">
        <v>4194</v>
      </c>
      <c r="C72" s="109" t="s">
        <v>4204</v>
      </c>
      <c r="D72" s="109">
        <v>95507</v>
      </c>
      <c r="E72" s="109">
        <v>1</v>
      </c>
      <c r="F72" s="110">
        <v>45271.706250000003</v>
      </c>
      <c r="G72" s="111">
        <v>49474275200020</v>
      </c>
      <c r="H72" s="109" t="s">
        <v>4195</v>
      </c>
      <c r="I72" s="109" t="s">
        <v>4205</v>
      </c>
      <c r="J72" s="109" t="s">
        <v>4196</v>
      </c>
      <c r="K72" s="110">
        <v>45279.4375</v>
      </c>
      <c r="L72" s="111" t="s">
        <v>41</v>
      </c>
      <c r="M72" s="110">
        <v>45279.4375</v>
      </c>
      <c r="N72" s="109" t="s">
        <v>4314</v>
      </c>
      <c r="O72" s="109" t="s">
        <v>4198</v>
      </c>
      <c r="P72" s="112" t="s">
        <v>4315</v>
      </c>
    </row>
    <row r="73" spans="1:16" ht="15.75" customHeight="1">
      <c r="A73" s="108" t="s">
        <v>4203</v>
      </c>
      <c r="B73" s="109" t="s">
        <v>4194</v>
      </c>
      <c r="C73" s="109" t="s">
        <v>4204</v>
      </c>
      <c r="D73" s="109">
        <v>95508</v>
      </c>
      <c r="E73" s="109">
        <v>1</v>
      </c>
      <c r="F73" s="110">
        <v>45271.707638888889</v>
      </c>
      <c r="G73" s="111">
        <v>85089970900024</v>
      </c>
      <c r="H73" s="109" t="s">
        <v>4195</v>
      </c>
      <c r="I73" s="109" t="s">
        <v>4205</v>
      </c>
      <c r="J73" s="109" t="s">
        <v>4196</v>
      </c>
      <c r="K73" s="110">
        <v>45281.686805555553</v>
      </c>
      <c r="L73" s="111" t="s">
        <v>41</v>
      </c>
      <c r="M73" s="110">
        <v>45281.686805555553</v>
      </c>
      <c r="N73" s="109" t="s">
        <v>4234</v>
      </c>
      <c r="O73" s="109" t="s">
        <v>4201</v>
      </c>
      <c r="P73" s="112" t="s">
        <v>4316</v>
      </c>
    </row>
    <row r="74" spans="1:16" ht="15.75" customHeight="1">
      <c r="A74" s="108" t="s">
        <v>4203</v>
      </c>
      <c r="B74" s="109" t="s">
        <v>4194</v>
      </c>
      <c r="C74" s="109" t="s">
        <v>4204</v>
      </c>
      <c r="D74" s="109">
        <v>95511</v>
      </c>
      <c r="E74" s="109">
        <v>1</v>
      </c>
      <c r="F74" s="110">
        <v>45271.709722222222</v>
      </c>
      <c r="G74" s="111">
        <v>38983879800319</v>
      </c>
      <c r="H74" s="109" t="s">
        <v>4195</v>
      </c>
      <c r="I74" s="109" t="s">
        <v>188</v>
      </c>
      <c r="J74" s="109" t="s">
        <v>4196</v>
      </c>
      <c r="K74" s="110">
        <v>45275.43472222222</v>
      </c>
      <c r="L74" s="111" t="s">
        <v>41</v>
      </c>
      <c r="M74" s="110">
        <v>45275.43472222222</v>
      </c>
      <c r="N74" s="109" t="s">
        <v>4301</v>
      </c>
      <c r="O74" s="109" t="s">
        <v>4201</v>
      </c>
      <c r="P74" s="112" t="s">
        <v>4317</v>
      </c>
    </row>
    <row r="75" spans="1:16" ht="15.75" customHeight="1">
      <c r="A75" s="108" t="s">
        <v>4203</v>
      </c>
      <c r="B75" s="109" t="s">
        <v>4194</v>
      </c>
      <c r="C75" s="109" t="s">
        <v>4204</v>
      </c>
      <c r="D75" s="109">
        <v>95619</v>
      </c>
      <c r="E75" s="109">
        <v>1</v>
      </c>
      <c r="F75" s="110">
        <v>45272.494444444441</v>
      </c>
      <c r="G75" s="111">
        <v>52829499400025</v>
      </c>
      <c r="H75" s="109" t="s">
        <v>4195</v>
      </c>
      <c r="I75" s="109" t="s">
        <v>150</v>
      </c>
      <c r="J75" s="109" t="s">
        <v>4196</v>
      </c>
      <c r="K75" s="110">
        <v>45279.628472222219</v>
      </c>
      <c r="L75" s="111" t="s">
        <v>41</v>
      </c>
      <c r="M75" s="110">
        <v>45279.628472222219</v>
      </c>
      <c r="N75" s="109" t="s">
        <v>4318</v>
      </c>
      <c r="O75" s="109" t="s">
        <v>4201</v>
      </c>
      <c r="P75" s="114" t="s">
        <v>4319</v>
      </c>
    </row>
    <row r="76" spans="1:16" ht="15.75" customHeight="1">
      <c r="A76" s="108" t="s">
        <v>4203</v>
      </c>
      <c r="B76" s="109" t="s">
        <v>4194</v>
      </c>
      <c r="C76" s="109" t="s">
        <v>4204</v>
      </c>
      <c r="D76" s="109">
        <v>95621</v>
      </c>
      <c r="E76" s="109">
        <v>1</v>
      </c>
      <c r="F76" s="110">
        <v>45272.495833333334</v>
      </c>
      <c r="G76" s="111">
        <v>41149953600018</v>
      </c>
      <c r="H76" s="109" t="s">
        <v>4195</v>
      </c>
      <c r="I76" s="109" t="s">
        <v>150</v>
      </c>
      <c r="J76" s="109" t="s">
        <v>4196</v>
      </c>
      <c r="K76" s="110">
        <v>45274.381944444445</v>
      </c>
      <c r="L76" s="111" t="s">
        <v>41</v>
      </c>
      <c r="M76" s="110">
        <v>45274.478472222225</v>
      </c>
      <c r="N76" s="109" t="s">
        <v>4218</v>
      </c>
      <c r="O76" s="109" t="s">
        <v>4219</v>
      </c>
      <c r="P76" s="113"/>
    </row>
    <row r="77" spans="1:16" ht="15.75" customHeight="1">
      <c r="A77" s="108" t="s">
        <v>4203</v>
      </c>
      <c r="B77" s="109" t="s">
        <v>4194</v>
      </c>
      <c r="C77" s="109" t="s">
        <v>4204</v>
      </c>
      <c r="D77" s="109">
        <v>95622</v>
      </c>
      <c r="E77" s="109">
        <v>1</v>
      </c>
      <c r="F77" s="110">
        <v>45272.496527777781</v>
      </c>
      <c r="G77" s="111">
        <v>50835389300037</v>
      </c>
      <c r="H77" s="109" t="s">
        <v>4195</v>
      </c>
      <c r="I77" s="109" t="s">
        <v>4205</v>
      </c>
      <c r="J77" s="109" t="s">
        <v>4196</v>
      </c>
      <c r="K77" s="110">
        <v>45273.795138888891</v>
      </c>
      <c r="L77" s="111" t="s">
        <v>41</v>
      </c>
      <c r="M77" s="110">
        <v>45275.609722222223</v>
      </c>
      <c r="N77" s="109" t="s">
        <v>4210</v>
      </c>
      <c r="O77" s="109" t="s">
        <v>4201</v>
      </c>
      <c r="P77" s="112" t="s">
        <v>4320</v>
      </c>
    </row>
    <row r="78" spans="1:16" ht="15.75" customHeight="1">
      <c r="A78" s="108" t="s">
        <v>4203</v>
      </c>
      <c r="B78" s="109" t="s">
        <v>4194</v>
      </c>
      <c r="C78" s="109" t="s">
        <v>4204</v>
      </c>
      <c r="D78" s="109">
        <v>95626</v>
      </c>
      <c r="E78" s="109">
        <v>1</v>
      </c>
      <c r="F78" s="110">
        <v>45272.499305555553</v>
      </c>
      <c r="G78" s="111">
        <v>32793138200011</v>
      </c>
      <c r="H78" s="109" t="s">
        <v>4195</v>
      </c>
      <c r="I78" s="109" t="s">
        <v>150</v>
      </c>
      <c r="J78" s="109" t="s">
        <v>4196</v>
      </c>
      <c r="K78" s="110">
        <v>45273.79583333333</v>
      </c>
      <c r="L78" s="111" t="s">
        <v>41</v>
      </c>
      <c r="M78" s="110">
        <v>45295.461805555555</v>
      </c>
      <c r="N78" s="109" t="s">
        <v>4321</v>
      </c>
      <c r="O78" s="109" t="s">
        <v>4201</v>
      </c>
      <c r="P78" s="112" t="s">
        <v>4322</v>
      </c>
    </row>
    <row r="79" spans="1:16" ht="15.75" customHeight="1">
      <c r="A79" s="108" t="s">
        <v>4203</v>
      </c>
      <c r="B79" s="109" t="s">
        <v>4194</v>
      </c>
      <c r="C79" s="109" t="s">
        <v>4204</v>
      </c>
      <c r="D79" s="109">
        <v>95629</v>
      </c>
      <c r="E79" s="109">
        <v>1</v>
      </c>
      <c r="F79" s="110">
        <v>45272.506944444445</v>
      </c>
      <c r="G79" s="111">
        <v>85118802900017</v>
      </c>
      <c r="H79" s="109" t="s">
        <v>4195</v>
      </c>
      <c r="I79" s="109" t="s">
        <v>188</v>
      </c>
      <c r="J79" s="109" t="s">
        <v>4196</v>
      </c>
      <c r="K79" s="110">
        <v>45282.445138888892</v>
      </c>
      <c r="L79" s="111" t="s">
        <v>41</v>
      </c>
      <c r="M79" s="110">
        <v>45282.445138888892</v>
      </c>
      <c r="N79" s="109" t="s">
        <v>4234</v>
      </c>
      <c r="O79" s="109" t="s">
        <v>4201</v>
      </c>
      <c r="P79" s="112" t="s">
        <v>4323</v>
      </c>
    </row>
    <row r="80" spans="1:16" ht="15.75" customHeight="1">
      <c r="A80" s="108" t="s">
        <v>4203</v>
      </c>
      <c r="B80" s="109" t="s">
        <v>4194</v>
      </c>
      <c r="C80" s="109" t="s">
        <v>4204</v>
      </c>
      <c r="D80" s="109">
        <v>95632</v>
      </c>
      <c r="E80" s="109">
        <v>1</v>
      </c>
      <c r="F80" s="110">
        <v>45272.507638888892</v>
      </c>
      <c r="G80" s="109">
        <v>52871212800016</v>
      </c>
      <c r="H80" s="109" t="s">
        <v>4195</v>
      </c>
      <c r="I80" s="109" t="s">
        <v>150</v>
      </c>
      <c r="J80" s="109" t="s">
        <v>4196</v>
      </c>
      <c r="K80" s="110">
        <v>45273.426388888889</v>
      </c>
      <c r="L80" s="111" t="s">
        <v>41</v>
      </c>
      <c r="M80" s="110">
        <v>45273.426388888889</v>
      </c>
      <c r="N80" s="109" t="s">
        <v>4208</v>
      </c>
      <c r="O80" s="109" t="s">
        <v>4198</v>
      </c>
      <c r="P80" s="114" t="s">
        <v>4324</v>
      </c>
    </row>
    <row r="81" spans="1:16" ht="15.75" customHeight="1">
      <c r="A81" s="108" t="s">
        <v>4203</v>
      </c>
      <c r="B81" s="109" t="s">
        <v>4194</v>
      </c>
      <c r="C81" s="109" t="s">
        <v>4204</v>
      </c>
      <c r="D81" s="109">
        <v>95647</v>
      </c>
      <c r="E81" s="109">
        <v>1</v>
      </c>
      <c r="F81" s="110">
        <v>45272.609027777777</v>
      </c>
      <c r="G81" s="111">
        <v>79143015000023</v>
      </c>
      <c r="H81" s="109" t="s">
        <v>4195</v>
      </c>
      <c r="I81" s="109" t="s">
        <v>150</v>
      </c>
      <c r="J81" s="109" t="s">
        <v>4196</v>
      </c>
      <c r="K81" s="110">
        <v>45282.503472222219</v>
      </c>
      <c r="L81" s="111" t="s">
        <v>41</v>
      </c>
      <c r="M81" s="110">
        <v>45282.503472222219</v>
      </c>
      <c r="N81" s="109" t="s">
        <v>4234</v>
      </c>
      <c r="O81" s="109" t="s">
        <v>4201</v>
      </c>
      <c r="P81" s="112" t="s">
        <v>4325</v>
      </c>
    </row>
    <row r="82" spans="1:16" ht="15.75" customHeight="1">
      <c r="A82" s="108" t="s">
        <v>4203</v>
      </c>
      <c r="B82" s="109" t="s">
        <v>4194</v>
      </c>
      <c r="C82" s="109" t="s">
        <v>4204</v>
      </c>
      <c r="D82" s="109">
        <v>95648</v>
      </c>
      <c r="E82" s="109">
        <v>1</v>
      </c>
      <c r="F82" s="110">
        <v>45272.61041666667</v>
      </c>
      <c r="G82" s="109">
        <v>78146080300021</v>
      </c>
      <c r="H82" s="109" t="s">
        <v>4195</v>
      </c>
      <c r="I82" s="109" t="s">
        <v>150</v>
      </c>
      <c r="J82" s="109" t="s">
        <v>4196</v>
      </c>
      <c r="K82" s="110">
        <v>45273.738194444442</v>
      </c>
      <c r="L82" s="111" t="s">
        <v>41</v>
      </c>
      <c r="M82" s="110">
        <v>45273.738194444442</v>
      </c>
      <c r="N82" s="109" t="s">
        <v>4326</v>
      </c>
      <c r="O82" s="109" t="s">
        <v>4198</v>
      </c>
      <c r="P82" s="112" t="s">
        <v>4327</v>
      </c>
    </row>
    <row r="83" spans="1:16" ht="15.75" customHeight="1">
      <c r="A83" s="108" t="s">
        <v>4203</v>
      </c>
      <c r="B83" s="109" t="s">
        <v>4194</v>
      </c>
      <c r="C83" s="109" t="s">
        <v>4204</v>
      </c>
      <c r="D83" s="109">
        <v>95710</v>
      </c>
      <c r="E83" s="109">
        <v>1</v>
      </c>
      <c r="F83" s="110">
        <v>45272.668749999997</v>
      </c>
      <c r="G83" s="111">
        <v>43125957100013</v>
      </c>
      <c r="H83" s="109" t="s">
        <v>4195</v>
      </c>
      <c r="I83" s="109" t="s">
        <v>150</v>
      </c>
      <c r="J83" s="109" t="s">
        <v>4196</v>
      </c>
      <c r="K83" s="110">
        <v>45282.51666666667</v>
      </c>
      <c r="L83" s="111" t="s">
        <v>41</v>
      </c>
      <c r="M83" s="110">
        <v>45282.51666666667</v>
      </c>
      <c r="N83" s="109" t="s">
        <v>4234</v>
      </c>
      <c r="O83" s="109" t="s">
        <v>4201</v>
      </c>
      <c r="P83" s="112" t="s">
        <v>4328</v>
      </c>
    </row>
    <row r="84" spans="1:16" ht="15.75" customHeight="1">
      <c r="A84" s="108" t="s">
        <v>4203</v>
      </c>
      <c r="B84" s="109" t="s">
        <v>4194</v>
      </c>
      <c r="C84" s="109" t="s">
        <v>4204</v>
      </c>
      <c r="D84" s="109">
        <v>95712</v>
      </c>
      <c r="E84" s="109">
        <v>1</v>
      </c>
      <c r="F84" s="110">
        <v>45272.67083333333</v>
      </c>
      <c r="G84" s="111">
        <v>43325708600028</v>
      </c>
      <c r="H84" s="109" t="s">
        <v>4195</v>
      </c>
      <c r="I84" s="109" t="s">
        <v>150</v>
      </c>
      <c r="J84" s="109" t="s">
        <v>4196</v>
      </c>
      <c r="K84" s="110">
        <v>45273.607638888891</v>
      </c>
      <c r="L84" s="111" t="s">
        <v>41</v>
      </c>
      <c r="M84" s="110">
        <v>45273.607638888891</v>
      </c>
      <c r="N84" s="109" t="s">
        <v>4329</v>
      </c>
      <c r="O84" s="109" t="s">
        <v>4201</v>
      </c>
      <c r="P84" s="114" t="s">
        <v>4330</v>
      </c>
    </row>
    <row r="85" spans="1:16" ht="15.75" customHeight="1">
      <c r="A85" s="108" t="s">
        <v>4203</v>
      </c>
      <c r="B85" s="109" t="s">
        <v>4194</v>
      </c>
      <c r="C85" s="109" t="s">
        <v>4204</v>
      </c>
      <c r="D85" s="109">
        <v>95713</v>
      </c>
      <c r="E85" s="109">
        <v>1</v>
      </c>
      <c r="F85" s="110">
        <v>45272.67083333333</v>
      </c>
      <c r="G85" s="111">
        <v>82984126100011</v>
      </c>
      <c r="H85" s="109" t="s">
        <v>4195</v>
      </c>
      <c r="I85" s="109" t="s">
        <v>150</v>
      </c>
      <c r="J85" s="109" t="s">
        <v>4196</v>
      </c>
      <c r="K85" s="110">
        <v>45273.411805555559</v>
      </c>
      <c r="L85" s="111" t="s">
        <v>41</v>
      </c>
      <c r="M85" s="110">
        <v>45302.409722222219</v>
      </c>
      <c r="N85" s="109" t="s">
        <v>4262</v>
      </c>
      <c r="O85" s="109" t="s">
        <v>4201</v>
      </c>
      <c r="P85" s="112" t="s">
        <v>4331</v>
      </c>
    </row>
    <row r="86" spans="1:16" ht="15.75" customHeight="1">
      <c r="A86" s="108" t="s">
        <v>4203</v>
      </c>
      <c r="B86" s="109" t="s">
        <v>4194</v>
      </c>
      <c r="C86" s="109" t="s">
        <v>4204</v>
      </c>
      <c r="D86" s="109">
        <v>95717</v>
      </c>
      <c r="E86" s="109">
        <v>1</v>
      </c>
      <c r="F86" s="110">
        <v>45272.677083333336</v>
      </c>
      <c r="G86" s="109">
        <v>38001958800058</v>
      </c>
      <c r="H86" s="109" t="s">
        <v>4195</v>
      </c>
      <c r="I86" s="109" t="s">
        <v>4205</v>
      </c>
      <c r="J86" s="109" t="s">
        <v>4196</v>
      </c>
      <c r="K86" s="110">
        <v>45275.395833333336</v>
      </c>
      <c r="L86" s="111" t="s">
        <v>41</v>
      </c>
      <c r="M86" s="110">
        <v>45293.618750000001</v>
      </c>
      <c r="N86" s="109" t="s">
        <v>4332</v>
      </c>
      <c r="O86" s="109" t="s">
        <v>4333</v>
      </c>
      <c r="P86" s="114" t="s">
        <v>4334</v>
      </c>
    </row>
    <row r="87" spans="1:16" ht="15.75" customHeight="1">
      <c r="A87" s="108" t="s">
        <v>4203</v>
      </c>
      <c r="B87" s="109" t="s">
        <v>4194</v>
      </c>
      <c r="C87" s="109" t="s">
        <v>4204</v>
      </c>
      <c r="D87" s="109">
        <v>95724</v>
      </c>
      <c r="E87" s="109">
        <v>1</v>
      </c>
      <c r="F87" s="110">
        <v>45272.686111111114</v>
      </c>
      <c r="G87" s="111">
        <v>92036391800029</v>
      </c>
      <c r="H87" s="109" t="s">
        <v>4195</v>
      </c>
      <c r="I87" s="109" t="s">
        <v>4205</v>
      </c>
      <c r="J87" s="109" t="s">
        <v>4196</v>
      </c>
      <c r="K87" s="110">
        <v>45279.659722222219</v>
      </c>
      <c r="L87" s="111" t="s">
        <v>41</v>
      </c>
      <c r="M87" s="110">
        <v>45279.659722222219</v>
      </c>
      <c r="N87" s="109" t="s">
        <v>4267</v>
      </c>
      <c r="O87" s="109" t="s">
        <v>4201</v>
      </c>
      <c r="P87" s="112" t="s">
        <v>4335</v>
      </c>
    </row>
    <row r="88" spans="1:16" ht="15.75" customHeight="1">
      <c r="A88" s="108" t="s">
        <v>4203</v>
      </c>
      <c r="B88" s="109" t="s">
        <v>4194</v>
      </c>
      <c r="C88" s="109" t="s">
        <v>4204</v>
      </c>
      <c r="D88" s="109">
        <v>95725</v>
      </c>
      <c r="E88" s="109">
        <v>1</v>
      </c>
      <c r="F88" s="110">
        <v>45272.6875</v>
      </c>
      <c r="G88" s="111">
        <v>45019620900016</v>
      </c>
      <c r="H88" s="109" t="s">
        <v>4195</v>
      </c>
      <c r="I88" s="109" t="s">
        <v>150</v>
      </c>
      <c r="J88" s="109" t="s">
        <v>4196</v>
      </c>
      <c r="K88" s="110">
        <v>45282.523611111108</v>
      </c>
      <c r="L88" s="111" t="s">
        <v>41</v>
      </c>
      <c r="M88" s="110">
        <v>45282.523611111108</v>
      </c>
      <c r="N88" s="109" t="s">
        <v>4234</v>
      </c>
      <c r="O88" s="109" t="s">
        <v>4201</v>
      </c>
      <c r="P88" s="112" t="s">
        <v>4336</v>
      </c>
    </row>
    <row r="89" spans="1:16" ht="15.75" customHeight="1">
      <c r="A89" s="108" t="s">
        <v>4203</v>
      </c>
      <c r="B89" s="109" t="s">
        <v>4194</v>
      </c>
      <c r="C89" s="109" t="s">
        <v>4204</v>
      </c>
      <c r="D89" s="109">
        <v>95730</v>
      </c>
      <c r="E89" s="109">
        <v>1</v>
      </c>
      <c r="F89" s="110">
        <v>45272.691666666666</v>
      </c>
      <c r="G89" s="111">
        <v>67201924700010</v>
      </c>
      <c r="H89" s="109" t="s">
        <v>4195</v>
      </c>
      <c r="I89" s="109" t="s">
        <v>188</v>
      </c>
      <c r="J89" s="109" t="s">
        <v>4196</v>
      </c>
      <c r="K89" s="110">
        <v>45287.414583333331</v>
      </c>
      <c r="L89" s="111" t="s">
        <v>41</v>
      </c>
      <c r="M89" s="110">
        <v>45287.414583333331</v>
      </c>
      <c r="N89" s="109" t="s">
        <v>4234</v>
      </c>
      <c r="O89" s="109" t="s">
        <v>4201</v>
      </c>
      <c r="P89" s="112" t="s">
        <v>4337</v>
      </c>
    </row>
    <row r="90" spans="1:16" ht="15.75" customHeight="1">
      <c r="A90" s="108" t="s">
        <v>4203</v>
      </c>
      <c r="B90" s="109" t="s">
        <v>4194</v>
      </c>
      <c r="C90" s="109" t="s">
        <v>4204</v>
      </c>
      <c r="D90" s="109">
        <v>95734</v>
      </c>
      <c r="E90" s="109">
        <v>1</v>
      </c>
      <c r="F90" s="110">
        <v>45272.695833333331</v>
      </c>
      <c r="G90" s="111">
        <v>8728107700021</v>
      </c>
      <c r="H90" s="109" t="s">
        <v>4195</v>
      </c>
      <c r="I90" s="109" t="s">
        <v>150</v>
      </c>
      <c r="J90" s="109" t="s">
        <v>4196</v>
      </c>
      <c r="K90" s="110">
        <v>45273.813194444447</v>
      </c>
      <c r="L90" s="111" t="s">
        <v>41</v>
      </c>
      <c r="M90" s="110">
        <v>45300.636805555558</v>
      </c>
      <c r="N90" s="109" t="s">
        <v>4338</v>
      </c>
      <c r="O90" s="109" t="s">
        <v>4201</v>
      </c>
      <c r="P90" s="112" t="s">
        <v>4339</v>
      </c>
    </row>
    <row r="91" spans="1:16" ht="15.75" customHeight="1">
      <c r="A91" s="108" t="s">
        <v>4203</v>
      </c>
      <c r="B91" s="109" t="s">
        <v>4194</v>
      </c>
      <c r="C91" s="109" t="s">
        <v>4204</v>
      </c>
      <c r="D91" s="109">
        <v>95735</v>
      </c>
      <c r="E91" s="109">
        <v>1</v>
      </c>
      <c r="F91" s="110">
        <v>45272.698611111111</v>
      </c>
      <c r="G91" s="111">
        <v>41107132700026</v>
      </c>
      <c r="H91" s="109" t="s">
        <v>4195</v>
      </c>
      <c r="I91" s="109" t="s">
        <v>150</v>
      </c>
      <c r="J91" s="109" t="s">
        <v>4196</v>
      </c>
      <c r="K91" s="110">
        <v>45272.731249999997</v>
      </c>
      <c r="L91" s="111" t="s">
        <v>41</v>
      </c>
      <c r="M91" s="110">
        <v>45272.731249999997</v>
      </c>
      <c r="N91" s="109" t="s">
        <v>4225</v>
      </c>
      <c r="O91" s="109" t="s">
        <v>4201</v>
      </c>
      <c r="P91" s="112" t="s">
        <v>4340</v>
      </c>
    </row>
    <row r="92" spans="1:16" ht="15.75" customHeight="1">
      <c r="A92" s="108" t="s">
        <v>4203</v>
      </c>
      <c r="B92" s="109" t="s">
        <v>4194</v>
      </c>
      <c r="C92" s="109" t="s">
        <v>4204</v>
      </c>
      <c r="D92" s="109">
        <v>95736</v>
      </c>
      <c r="E92" s="109">
        <v>1</v>
      </c>
      <c r="F92" s="110">
        <v>45272.701388888891</v>
      </c>
      <c r="G92" s="111">
        <v>80295484200018</v>
      </c>
      <c r="H92" s="109" t="s">
        <v>4195</v>
      </c>
      <c r="I92" s="109" t="s">
        <v>4205</v>
      </c>
      <c r="J92" s="109" t="s">
        <v>4196</v>
      </c>
      <c r="K92" s="110">
        <v>45273.815972222219</v>
      </c>
      <c r="L92" s="111" t="s">
        <v>41</v>
      </c>
      <c r="M92" s="110">
        <v>45303.615972222222</v>
      </c>
      <c r="N92" s="109" t="s">
        <v>4245</v>
      </c>
      <c r="O92" s="109" t="s">
        <v>4201</v>
      </c>
      <c r="P92" s="113"/>
    </row>
    <row r="93" spans="1:16" ht="15.75" customHeight="1">
      <c r="A93" s="108" t="s">
        <v>4203</v>
      </c>
      <c r="B93" s="109" t="s">
        <v>4194</v>
      </c>
      <c r="C93" s="109" t="s">
        <v>4204</v>
      </c>
      <c r="D93" s="109">
        <v>95739</v>
      </c>
      <c r="E93" s="109">
        <v>1</v>
      </c>
      <c r="F93" s="110">
        <v>45272.707638888889</v>
      </c>
      <c r="G93" s="111">
        <v>91328283600018</v>
      </c>
      <c r="H93" s="109" t="s">
        <v>4195</v>
      </c>
      <c r="I93" s="109" t="s">
        <v>188</v>
      </c>
      <c r="J93" s="109" t="s">
        <v>4196</v>
      </c>
      <c r="K93" s="110">
        <v>45273.397916666669</v>
      </c>
      <c r="L93" s="111" t="s">
        <v>41</v>
      </c>
      <c r="M93" s="110">
        <v>45273.397916666669</v>
      </c>
      <c r="N93" s="109" t="s">
        <v>4280</v>
      </c>
      <c r="O93" s="109" t="s">
        <v>4201</v>
      </c>
      <c r="P93" s="112" t="s">
        <v>4341</v>
      </c>
    </row>
    <row r="94" spans="1:16" ht="15.75" customHeight="1">
      <c r="A94" s="108" t="s">
        <v>4203</v>
      </c>
      <c r="B94" s="109" t="s">
        <v>4194</v>
      </c>
      <c r="C94" s="109" t="s">
        <v>4204</v>
      </c>
      <c r="D94" s="109">
        <v>95751</v>
      </c>
      <c r="E94" s="109">
        <v>1</v>
      </c>
      <c r="F94" s="110">
        <v>45272.718055555553</v>
      </c>
      <c r="G94" s="111">
        <v>83249179900017</v>
      </c>
      <c r="H94" s="109" t="s">
        <v>4195</v>
      </c>
      <c r="I94" s="109" t="s">
        <v>4205</v>
      </c>
      <c r="J94" s="109" t="s">
        <v>4196</v>
      </c>
      <c r="K94" s="110">
        <v>45273.818055555559</v>
      </c>
      <c r="L94" s="111" t="s">
        <v>41</v>
      </c>
      <c r="M94" s="110">
        <v>45293.395833333336</v>
      </c>
      <c r="N94" s="109" t="s">
        <v>4227</v>
      </c>
      <c r="O94" s="109" t="s">
        <v>4201</v>
      </c>
      <c r="P94" s="112" t="s">
        <v>4342</v>
      </c>
    </row>
    <row r="95" spans="1:16" ht="15.75" customHeight="1">
      <c r="A95" s="108" t="s">
        <v>4203</v>
      </c>
      <c r="B95" s="109" t="s">
        <v>4194</v>
      </c>
      <c r="C95" s="109" t="s">
        <v>4204</v>
      </c>
      <c r="D95" s="109">
        <v>95768</v>
      </c>
      <c r="E95" s="109">
        <v>1</v>
      </c>
      <c r="F95" s="110">
        <v>45272.742361111108</v>
      </c>
      <c r="G95" s="111">
        <v>81308963800049</v>
      </c>
      <c r="H95" s="109" t="s">
        <v>4195</v>
      </c>
      <c r="I95" s="109" t="s">
        <v>4214</v>
      </c>
      <c r="J95" s="109" t="s">
        <v>4196</v>
      </c>
      <c r="K95" s="110">
        <v>45281.479861111111</v>
      </c>
      <c r="L95" s="111" t="s">
        <v>41</v>
      </c>
      <c r="M95" s="110">
        <v>45282.650694444441</v>
      </c>
      <c r="N95" s="109" t="s">
        <v>4234</v>
      </c>
      <c r="O95" s="109" t="s">
        <v>4201</v>
      </c>
      <c r="P95" s="112" t="s">
        <v>4343</v>
      </c>
    </row>
    <row r="96" spans="1:16" ht="15.75" customHeight="1">
      <c r="A96" s="108" t="s">
        <v>4203</v>
      </c>
      <c r="B96" s="109" t="s">
        <v>4194</v>
      </c>
      <c r="C96" s="109" t="s">
        <v>4204</v>
      </c>
      <c r="D96" s="109">
        <v>95858</v>
      </c>
      <c r="E96" s="109">
        <v>1</v>
      </c>
      <c r="F96" s="110">
        <v>45273.451388888891</v>
      </c>
      <c r="G96" s="111">
        <v>85027606400019</v>
      </c>
      <c r="H96" s="109" t="s">
        <v>4344</v>
      </c>
      <c r="I96" s="109" t="s">
        <v>4345</v>
      </c>
      <c r="J96" s="109" t="s">
        <v>4196</v>
      </c>
      <c r="K96" s="110">
        <v>45273.462500000001</v>
      </c>
      <c r="L96" s="111" t="s">
        <v>41</v>
      </c>
      <c r="M96" s="110">
        <v>45273.462500000001</v>
      </c>
      <c r="N96" s="109" t="s">
        <v>4346</v>
      </c>
      <c r="O96" s="109" t="s">
        <v>4201</v>
      </c>
      <c r="P96" s="112" t="s">
        <v>4347</v>
      </c>
    </row>
    <row r="97" spans="1:16" ht="15.75" customHeight="1">
      <c r="A97" s="108" t="s">
        <v>4203</v>
      </c>
      <c r="B97" s="109" t="s">
        <v>4194</v>
      </c>
      <c r="C97" s="109" t="s">
        <v>4204</v>
      </c>
      <c r="D97" s="109">
        <v>96169</v>
      </c>
      <c r="E97" s="109">
        <v>1</v>
      </c>
      <c r="F97" s="110">
        <v>45275.446527777778</v>
      </c>
      <c r="G97" s="109">
        <v>43244819900039</v>
      </c>
      <c r="H97" s="109" t="s">
        <v>4195</v>
      </c>
      <c r="I97" s="109" t="s">
        <v>150</v>
      </c>
      <c r="J97" s="109" t="s">
        <v>4196</v>
      </c>
      <c r="K97" s="110">
        <v>45295.612500000003</v>
      </c>
      <c r="L97" s="111" t="s">
        <v>41</v>
      </c>
      <c r="M97" s="110">
        <v>45295.612500000003</v>
      </c>
      <c r="N97" s="109" t="s">
        <v>4282</v>
      </c>
      <c r="O97" s="109" t="s">
        <v>4201</v>
      </c>
      <c r="P97" s="112" t="s">
        <v>4348</v>
      </c>
    </row>
    <row r="98" spans="1:16" ht="15.75" customHeight="1">
      <c r="A98" s="108" t="s">
        <v>4203</v>
      </c>
      <c r="B98" s="109" t="s">
        <v>4194</v>
      </c>
      <c r="C98" s="109" t="s">
        <v>4204</v>
      </c>
      <c r="D98" s="109">
        <v>96396</v>
      </c>
      <c r="E98" s="109">
        <v>1</v>
      </c>
      <c r="F98" s="110">
        <v>45278.493750000001</v>
      </c>
      <c r="G98" s="111">
        <v>81368749800028</v>
      </c>
      <c r="H98" s="109" t="s">
        <v>4195</v>
      </c>
      <c r="I98" s="109" t="s">
        <v>4205</v>
      </c>
      <c r="J98" s="109" t="s">
        <v>4196</v>
      </c>
      <c r="K98" s="110">
        <v>45281.418055555558</v>
      </c>
      <c r="L98" s="111" t="s">
        <v>41</v>
      </c>
      <c r="M98" s="110">
        <v>45281.418055555558</v>
      </c>
      <c r="N98" s="109" t="s">
        <v>4210</v>
      </c>
      <c r="O98" s="109" t="s">
        <v>4201</v>
      </c>
      <c r="P98" s="112" t="s">
        <v>4349</v>
      </c>
    </row>
    <row r="99" spans="1:16" ht="15.75" customHeight="1">
      <c r="A99" s="108" t="s">
        <v>4203</v>
      </c>
      <c r="B99" s="109" t="s">
        <v>4194</v>
      </c>
      <c r="C99" s="109" t="s">
        <v>4204</v>
      </c>
      <c r="D99" s="109">
        <v>96400</v>
      </c>
      <c r="E99" s="109">
        <v>1</v>
      </c>
      <c r="F99" s="110">
        <v>45278.495138888888</v>
      </c>
      <c r="G99" s="111">
        <v>30967677300067</v>
      </c>
      <c r="H99" s="109" t="s">
        <v>4195</v>
      </c>
      <c r="I99" s="109" t="s">
        <v>4205</v>
      </c>
      <c r="J99" s="109" t="s">
        <v>4196</v>
      </c>
      <c r="K99" s="110">
        <v>45282.668749999997</v>
      </c>
      <c r="L99" s="111" t="s">
        <v>41</v>
      </c>
      <c r="M99" s="110">
        <v>45282.668749999997</v>
      </c>
      <c r="N99" s="109" t="s">
        <v>4234</v>
      </c>
      <c r="O99" s="109" t="s">
        <v>4201</v>
      </c>
      <c r="P99" s="112" t="s">
        <v>4350</v>
      </c>
    </row>
    <row r="100" spans="1:16" ht="15.75" customHeight="1">
      <c r="A100" s="108" t="s">
        <v>4203</v>
      </c>
      <c r="B100" s="109" t="s">
        <v>4194</v>
      </c>
      <c r="C100" s="109" t="s">
        <v>4204</v>
      </c>
      <c r="D100" s="109">
        <v>96402</v>
      </c>
      <c r="E100" s="109">
        <v>1</v>
      </c>
      <c r="F100" s="110">
        <v>45278.49722222222</v>
      </c>
      <c r="G100" s="111">
        <v>52346229900018</v>
      </c>
      <c r="H100" s="109" t="s">
        <v>4195</v>
      </c>
      <c r="I100" s="109" t="s">
        <v>4205</v>
      </c>
      <c r="J100" s="109" t="s">
        <v>4196</v>
      </c>
      <c r="K100" s="110">
        <v>45282.675694444442</v>
      </c>
      <c r="L100" s="111" t="s">
        <v>41</v>
      </c>
      <c r="M100" s="110">
        <v>45282.675694444442</v>
      </c>
      <c r="N100" s="109" t="s">
        <v>4234</v>
      </c>
      <c r="O100" s="109" t="s">
        <v>4201</v>
      </c>
      <c r="P100" s="112" t="s">
        <v>4351</v>
      </c>
    </row>
    <row r="101" spans="1:16" ht="15.75" customHeight="1">
      <c r="A101" s="108" t="s">
        <v>4203</v>
      </c>
      <c r="B101" s="109" t="s">
        <v>4194</v>
      </c>
      <c r="C101" s="109" t="s">
        <v>4204</v>
      </c>
      <c r="D101" s="109">
        <v>96415</v>
      </c>
      <c r="E101" s="109">
        <v>1</v>
      </c>
      <c r="F101" s="110">
        <v>45278.507638888892</v>
      </c>
      <c r="G101" s="109">
        <v>97786371100015</v>
      </c>
      <c r="H101" s="109" t="s">
        <v>4195</v>
      </c>
      <c r="I101" s="109" t="s">
        <v>150</v>
      </c>
      <c r="J101" s="109" t="s">
        <v>4196</v>
      </c>
      <c r="K101" s="110">
        <v>45280.654166666667</v>
      </c>
      <c r="L101" s="111" t="s">
        <v>41</v>
      </c>
      <c r="M101" s="110">
        <v>45294.420138888891</v>
      </c>
      <c r="N101" s="109" t="s">
        <v>4352</v>
      </c>
      <c r="O101" s="109" t="s">
        <v>4198</v>
      </c>
      <c r="P101" s="114" t="s">
        <v>4353</v>
      </c>
    </row>
    <row r="102" spans="1:16" ht="15.75" customHeight="1">
      <c r="A102" s="108" t="s">
        <v>4203</v>
      </c>
      <c r="B102" s="109" t="s">
        <v>4194</v>
      </c>
      <c r="C102" s="109" t="s">
        <v>4204</v>
      </c>
      <c r="D102" s="109">
        <v>96433</v>
      </c>
      <c r="E102" s="109">
        <v>1</v>
      </c>
      <c r="F102" s="110">
        <v>45278.531944444447</v>
      </c>
      <c r="G102" s="111">
        <v>77568807000017</v>
      </c>
      <c r="H102" s="109" t="s">
        <v>4195</v>
      </c>
      <c r="I102" s="109" t="s">
        <v>150</v>
      </c>
      <c r="J102" s="109" t="s">
        <v>4196</v>
      </c>
      <c r="K102" s="110">
        <v>45288.570833333331</v>
      </c>
      <c r="L102" s="111" t="s">
        <v>41</v>
      </c>
      <c r="M102" s="110">
        <v>45288.570833333331</v>
      </c>
      <c r="N102" s="109" t="s">
        <v>4234</v>
      </c>
      <c r="O102" s="109" t="s">
        <v>4201</v>
      </c>
      <c r="P102" s="112" t="s">
        <v>4354</v>
      </c>
    </row>
    <row r="103" spans="1:16" ht="15.75" customHeight="1">
      <c r="A103" s="108" t="s">
        <v>4203</v>
      </c>
      <c r="B103" s="109" t="s">
        <v>4194</v>
      </c>
      <c r="C103" s="109" t="s">
        <v>4204</v>
      </c>
      <c r="D103" s="109">
        <v>96451</v>
      </c>
      <c r="E103" s="109">
        <v>1</v>
      </c>
      <c r="F103" s="110">
        <v>45278.602777777778</v>
      </c>
      <c r="G103" s="111">
        <v>88378977800015</v>
      </c>
      <c r="H103" s="109" t="s">
        <v>4195</v>
      </c>
      <c r="I103" s="109" t="s">
        <v>4205</v>
      </c>
      <c r="J103" s="109" t="s">
        <v>4196</v>
      </c>
      <c r="K103" s="110">
        <v>45282.678472222222</v>
      </c>
      <c r="L103" s="111" t="s">
        <v>41</v>
      </c>
      <c r="M103" s="110">
        <v>45282.678472222222</v>
      </c>
      <c r="N103" s="109" t="s">
        <v>4234</v>
      </c>
      <c r="O103" s="109" t="s">
        <v>4201</v>
      </c>
      <c r="P103" s="112" t="s">
        <v>4355</v>
      </c>
    </row>
    <row r="104" spans="1:16" ht="15.75" customHeight="1">
      <c r="A104" s="108" t="s">
        <v>4203</v>
      </c>
      <c r="B104" s="109" t="s">
        <v>4194</v>
      </c>
      <c r="C104" s="109" t="s">
        <v>4204</v>
      </c>
      <c r="D104" s="109">
        <v>96458</v>
      </c>
      <c r="E104" s="109">
        <v>1</v>
      </c>
      <c r="F104" s="110">
        <v>45278.609722222223</v>
      </c>
      <c r="G104" s="109">
        <v>51100773400029</v>
      </c>
      <c r="H104" s="109" t="s">
        <v>4195</v>
      </c>
      <c r="I104" s="109" t="s">
        <v>150</v>
      </c>
      <c r="J104" s="109" t="s">
        <v>4196</v>
      </c>
      <c r="K104" s="110">
        <v>45279.663194444445</v>
      </c>
      <c r="L104" s="111" t="s">
        <v>41</v>
      </c>
      <c r="M104" s="110">
        <v>45279.6875</v>
      </c>
      <c r="N104" s="109" t="s">
        <v>4291</v>
      </c>
      <c r="O104" s="109" t="s">
        <v>4198</v>
      </c>
      <c r="P104" s="112" t="s">
        <v>4356</v>
      </c>
    </row>
    <row r="105" spans="1:16" ht="15.75" customHeight="1">
      <c r="A105" s="108" t="s">
        <v>4203</v>
      </c>
      <c r="B105" s="109" t="s">
        <v>4194</v>
      </c>
      <c r="C105" s="109" t="s">
        <v>4204</v>
      </c>
      <c r="D105" s="109">
        <v>96460</v>
      </c>
      <c r="E105" s="109">
        <v>1</v>
      </c>
      <c r="F105" s="110">
        <v>45278.611111111109</v>
      </c>
      <c r="G105" s="111">
        <v>79481930000011</v>
      </c>
      <c r="H105" s="109" t="s">
        <v>4195</v>
      </c>
      <c r="I105" s="109" t="s">
        <v>150</v>
      </c>
      <c r="J105" s="109" t="s">
        <v>4196</v>
      </c>
      <c r="K105" s="110">
        <v>45279.376388888886</v>
      </c>
      <c r="L105" s="111" t="s">
        <v>41</v>
      </c>
      <c r="M105" s="110">
        <v>45279.376388888886</v>
      </c>
      <c r="N105" s="109" t="s">
        <v>4222</v>
      </c>
      <c r="O105" s="109" t="s">
        <v>4201</v>
      </c>
      <c r="P105" s="112" t="s">
        <v>4357</v>
      </c>
    </row>
    <row r="106" spans="1:16" ht="15.75" customHeight="1">
      <c r="A106" s="108" t="s">
        <v>4203</v>
      </c>
      <c r="B106" s="109" t="s">
        <v>4194</v>
      </c>
      <c r="C106" s="109" t="s">
        <v>4204</v>
      </c>
      <c r="D106" s="109">
        <v>96462</v>
      </c>
      <c r="E106" s="109">
        <v>1</v>
      </c>
      <c r="F106" s="110">
        <v>45278.613194444442</v>
      </c>
      <c r="G106" s="109">
        <v>88962808700013</v>
      </c>
      <c r="H106" s="109" t="s">
        <v>4195</v>
      </c>
      <c r="I106" s="109" t="s">
        <v>150</v>
      </c>
      <c r="J106" s="109" t="s">
        <v>4196</v>
      </c>
      <c r="K106" s="110">
        <v>45281.463194444441</v>
      </c>
      <c r="L106" s="111" t="s">
        <v>41</v>
      </c>
      <c r="M106" s="110">
        <v>45281.463194444441</v>
      </c>
      <c r="N106" s="109" t="s">
        <v>4358</v>
      </c>
      <c r="O106" s="109" t="s">
        <v>4198</v>
      </c>
      <c r="P106" s="114" t="s">
        <v>4359</v>
      </c>
    </row>
    <row r="107" spans="1:16" ht="15.75" customHeight="1">
      <c r="A107" s="108" t="s">
        <v>4203</v>
      </c>
      <c r="B107" s="109" t="s">
        <v>4194</v>
      </c>
      <c r="C107" s="109" t="s">
        <v>4204</v>
      </c>
      <c r="D107" s="109">
        <v>96463</v>
      </c>
      <c r="E107" s="109">
        <v>1</v>
      </c>
      <c r="F107" s="110">
        <v>45278.614583333336</v>
      </c>
      <c r="G107" s="111">
        <v>43244869400021</v>
      </c>
      <c r="H107" s="109" t="s">
        <v>4195</v>
      </c>
      <c r="I107" s="109" t="s">
        <v>150</v>
      </c>
      <c r="J107" s="109" t="s">
        <v>4196</v>
      </c>
      <c r="K107" s="110">
        <v>45288.575694444444</v>
      </c>
      <c r="L107" s="111" t="s">
        <v>41</v>
      </c>
      <c r="M107" s="110">
        <v>45288.575694444444</v>
      </c>
      <c r="N107" s="109" t="s">
        <v>4234</v>
      </c>
      <c r="O107" s="109" t="s">
        <v>4201</v>
      </c>
      <c r="P107" s="112" t="s">
        <v>4360</v>
      </c>
    </row>
    <row r="108" spans="1:16" ht="15.75" customHeight="1">
      <c r="A108" s="108" t="s">
        <v>4203</v>
      </c>
      <c r="B108" s="109" t="s">
        <v>4194</v>
      </c>
      <c r="C108" s="109" t="s">
        <v>4204</v>
      </c>
      <c r="D108" s="109">
        <v>96464</v>
      </c>
      <c r="E108" s="109">
        <v>1</v>
      </c>
      <c r="F108" s="110">
        <v>45278.615972222222</v>
      </c>
      <c r="G108" s="111">
        <v>39307507200024</v>
      </c>
      <c r="H108" s="109" t="s">
        <v>4195</v>
      </c>
      <c r="I108" s="109" t="s">
        <v>150</v>
      </c>
      <c r="J108" s="109" t="s">
        <v>4196</v>
      </c>
      <c r="K108" s="110">
        <v>45288.59375</v>
      </c>
      <c r="L108" s="111" t="s">
        <v>41</v>
      </c>
      <c r="M108" s="110">
        <v>45288.59375</v>
      </c>
      <c r="N108" s="109" t="s">
        <v>4234</v>
      </c>
      <c r="O108" s="109" t="s">
        <v>4201</v>
      </c>
      <c r="P108" s="112" t="s">
        <v>4361</v>
      </c>
    </row>
    <row r="109" spans="1:16" ht="15.75" customHeight="1">
      <c r="A109" s="108" t="s">
        <v>4203</v>
      </c>
      <c r="B109" s="109" t="s">
        <v>4194</v>
      </c>
      <c r="C109" s="109" t="s">
        <v>4204</v>
      </c>
      <c r="D109" s="109">
        <v>96466</v>
      </c>
      <c r="E109" s="109">
        <v>1</v>
      </c>
      <c r="F109" s="110">
        <v>45278.617361111108</v>
      </c>
      <c r="G109" s="111">
        <v>91410906100012</v>
      </c>
      <c r="H109" s="109" t="s">
        <v>4195</v>
      </c>
      <c r="I109" s="109" t="s">
        <v>4214</v>
      </c>
      <c r="J109" s="109" t="s">
        <v>4196</v>
      </c>
      <c r="K109" s="110">
        <v>45289.600694444445</v>
      </c>
      <c r="L109" s="111" t="s">
        <v>41</v>
      </c>
      <c r="M109" s="110">
        <v>45289.600694444445</v>
      </c>
      <c r="N109" s="109" t="s">
        <v>4362</v>
      </c>
      <c r="O109" s="109" t="s">
        <v>4363</v>
      </c>
      <c r="P109" s="114" t="s">
        <v>4364</v>
      </c>
    </row>
    <row r="110" spans="1:16" ht="15.75" customHeight="1">
      <c r="A110" s="108" t="s">
        <v>4203</v>
      </c>
      <c r="B110" s="109" t="s">
        <v>4194</v>
      </c>
      <c r="C110" s="109" t="s">
        <v>4204</v>
      </c>
      <c r="D110" s="109">
        <v>96497</v>
      </c>
      <c r="E110" s="109">
        <v>1</v>
      </c>
      <c r="F110" s="110">
        <v>45278.731249999997</v>
      </c>
      <c r="G110" s="111">
        <v>33110117000057</v>
      </c>
      <c r="H110" s="109" t="s">
        <v>4195</v>
      </c>
      <c r="I110" s="109" t="s">
        <v>4205</v>
      </c>
      <c r="J110" s="109" t="s">
        <v>4196</v>
      </c>
      <c r="K110" s="110">
        <v>45282.6875</v>
      </c>
      <c r="L110" s="111" t="s">
        <v>41</v>
      </c>
      <c r="M110" s="110">
        <v>45282.6875</v>
      </c>
      <c r="N110" s="109" t="s">
        <v>4234</v>
      </c>
      <c r="O110" s="109" t="s">
        <v>4201</v>
      </c>
      <c r="P110" s="112" t="s">
        <v>4365</v>
      </c>
    </row>
    <row r="111" spans="1:16" ht="15.75" customHeight="1">
      <c r="A111" s="108" t="s">
        <v>4203</v>
      </c>
      <c r="B111" s="109" t="s">
        <v>4194</v>
      </c>
      <c r="C111" s="109" t="s">
        <v>4204</v>
      </c>
      <c r="D111" s="109">
        <v>96634</v>
      </c>
      <c r="E111" s="109">
        <v>1</v>
      </c>
      <c r="F111" s="110">
        <v>45279.635416666664</v>
      </c>
      <c r="G111" s="111">
        <v>52087313400024</v>
      </c>
      <c r="H111" s="109" t="s">
        <v>4195</v>
      </c>
      <c r="I111" s="109" t="s">
        <v>4205</v>
      </c>
      <c r="J111" s="109" t="s">
        <v>4196</v>
      </c>
      <c r="K111" s="110">
        <v>45280.482638888891</v>
      </c>
      <c r="L111" s="111" t="s">
        <v>41</v>
      </c>
      <c r="M111" s="110">
        <v>45280.482638888891</v>
      </c>
      <c r="N111" s="109" t="s">
        <v>4304</v>
      </c>
      <c r="O111" s="109" t="s">
        <v>4201</v>
      </c>
      <c r="P111" s="114" t="s">
        <v>4366</v>
      </c>
    </row>
    <row r="112" spans="1:16" ht="15.75" customHeight="1">
      <c r="A112" s="108" t="s">
        <v>4203</v>
      </c>
      <c r="B112" s="109" t="s">
        <v>4194</v>
      </c>
      <c r="C112" s="109" t="s">
        <v>4204</v>
      </c>
      <c r="D112" s="109">
        <v>96636</v>
      </c>
      <c r="E112" s="109">
        <v>1</v>
      </c>
      <c r="F112" s="110">
        <v>45279.648611111108</v>
      </c>
      <c r="G112" s="111">
        <v>89744636500024</v>
      </c>
      <c r="H112" s="109" t="s">
        <v>4195</v>
      </c>
      <c r="I112" s="109" t="s">
        <v>150</v>
      </c>
      <c r="J112" s="109" t="s">
        <v>4196</v>
      </c>
      <c r="K112" s="110">
        <v>45303.970833333333</v>
      </c>
      <c r="L112" s="111" t="s">
        <v>41</v>
      </c>
      <c r="M112" s="110">
        <v>45303.970833333333</v>
      </c>
      <c r="N112" s="109" t="s">
        <v>4253</v>
      </c>
      <c r="O112" s="109" t="s">
        <v>4201</v>
      </c>
      <c r="P112" s="114" t="s">
        <v>4367</v>
      </c>
    </row>
    <row r="113" spans="1:16" ht="15.75" customHeight="1">
      <c r="A113" s="108" t="s">
        <v>4203</v>
      </c>
      <c r="B113" s="109" t="s">
        <v>4194</v>
      </c>
      <c r="C113" s="109" t="s">
        <v>4204</v>
      </c>
      <c r="D113" s="109">
        <v>96637</v>
      </c>
      <c r="E113" s="109">
        <v>1</v>
      </c>
      <c r="F113" s="110">
        <v>45279.650694444441</v>
      </c>
      <c r="G113" s="109">
        <v>40902785100016</v>
      </c>
      <c r="H113" s="109" t="s">
        <v>4195</v>
      </c>
      <c r="I113" s="109" t="s">
        <v>150</v>
      </c>
      <c r="J113" s="109" t="s">
        <v>4196</v>
      </c>
      <c r="K113" s="110">
        <v>45294.722916666666</v>
      </c>
      <c r="L113" s="111" t="s">
        <v>41</v>
      </c>
      <c r="M113" s="110">
        <v>45294.722916666666</v>
      </c>
      <c r="N113" s="109" t="s">
        <v>4368</v>
      </c>
      <c r="O113" s="109" t="s">
        <v>4198</v>
      </c>
      <c r="P113" s="114" t="s">
        <v>4369</v>
      </c>
    </row>
    <row r="114" spans="1:16" ht="15.75" customHeight="1">
      <c r="A114" s="108" t="s">
        <v>4203</v>
      </c>
      <c r="B114" s="109" t="s">
        <v>4194</v>
      </c>
      <c r="C114" s="109" t="s">
        <v>4204</v>
      </c>
      <c r="D114" s="109">
        <v>96638</v>
      </c>
      <c r="E114" s="109">
        <v>1</v>
      </c>
      <c r="F114" s="110">
        <v>45279.652083333334</v>
      </c>
      <c r="G114" s="111">
        <v>89949023900022</v>
      </c>
      <c r="H114" s="109" t="s">
        <v>4195</v>
      </c>
      <c r="I114" s="109" t="s">
        <v>150</v>
      </c>
      <c r="J114" s="109" t="s">
        <v>4196</v>
      </c>
      <c r="K114" s="110">
        <v>45295.648611111108</v>
      </c>
      <c r="L114" s="111" t="s">
        <v>41</v>
      </c>
      <c r="M114" s="110">
        <v>45295.648611111108</v>
      </c>
      <c r="N114" s="109" t="s">
        <v>4370</v>
      </c>
      <c r="O114" s="109" t="s">
        <v>4201</v>
      </c>
      <c r="P114" s="112" t="s">
        <v>4371</v>
      </c>
    </row>
    <row r="115" spans="1:16" ht="15.75" customHeight="1">
      <c r="A115" s="108" t="s">
        <v>4203</v>
      </c>
      <c r="B115" s="109" t="s">
        <v>4194</v>
      </c>
      <c r="C115" s="109" t="s">
        <v>4204</v>
      </c>
      <c r="D115" s="109">
        <v>97454</v>
      </c>
      <c r="E115" s="109">
        <v>1</v>
      </c>
      <c r="F115" s="110">
        <v>45288.497916666667</v>
      </c>
      <c r="G115" s="111">
        <v>30500946600031</v>
      </c>
      <c r="H115" s="109" t="s">
        <v>4195</v>
      </c>
      <c r="I115" s="109" t="s">
        <v>188</v>
      </c>
      <c r="J115" s="109" t="s">
        <v>4196</v>
      </c>
      <c r="K115" s="110">
        <v>45293.59097222222</v>
      </c>
      <c r="L115" s="111" t="s">
        <v>41</v>
      </c>
      <c r="M115" s="110">
        <v>45293.59097222222</v>
      </c>
      <c r="N115" s="109" t="s">
        <v>4329</v>
      </c>
      <c r="O115" s="109" t="s">
        <v>4201</v>
      </c>
      <c r="P115" s="112" t="s">
        <v>4372</v>
      </c>
    </row>
    <row r="116" spans="1:16" ht="15.75" customHeight="1">
      <c r="A116" s="108" t="s">
        <v>4203</v>
      </c>
      <c r="B116" s="109" t="s">
        <v>4194</v>
      </c>
      <c r="C116" s="109" t="s">
        <v>4204</v>
      </c>
      <c r="D116" s="109">
        <v>97457</v>
      </c>
      <c r="E116" s="109">
        <v>1</v>
      </c>
      <c r="F116" s="110">
        <v>45288.500694444447</v>
      </c>
      <c r="G116" s="111">
        <v>91402582000012</v>
      </c>
      <c r="H116" s="109" t="s">
        <v>4195</v>
      </c>
      <c r="I116" s="109" t="s">
        <v>150</v>
      </c>
      <c r="J116" s="109" t="s">
        <v>4196</v>
      </c>
      <c r="K116" s="110">
        <v>45294.71597222222</v>
      </c>
      <c r="L116" s="111" t="s">
        <v>41</v>
      </c>
      <c r="M116" s="110">
        <v>45294.71597222222</v>
      </c>
      <c r="N116" s="109" t="s">
        <v>4373</v>
      </c>
      <c r="O116" s="109" t="s">
        <v>4201</v>
      </c>
      <c r="P116" s="112" t="s">
        <v>4374</v>
      </c>
    </row>
    <row r="117" spans="1:16" ht="15.75" customHeight="1">
      <c r="A117" s="108" t="s">
        <v>4203</v>
      </c>
      <c r="B117" s="109" t="s">
        <v>4194</v>
      </c>
      <c r="C117" s="109" t="s">
        <v>4204</v>
      </c>
      <c r="D117" s="109">
        <v>97459</v>
      </c>
      <c r="E117" s="109">
        <v>1</v>
      </c>
      <c r="F117" s="110">
        <v>45288.504166666666</v>
      </c>
      <c r="G117" s="109">
        <v>43527064000012</v>
      </c>
      <c r="H117" s="109" t="s">
        <v>4195</v>
      </c>
      <c r="I117" s="109" t="s">
        <v>4205</v>
      </c>
      <c r="J117" s="109" t="s">
        <v>4196</v>
      </c>
      <c r="K117" s="110">
        <v>45296.594444444447</v>
      </c>
      <c r="L117" s="111" t="s">
        <v>41</v>
      </c>
      <c r="M117" s="110">
        <v>45300.415972222225</v>
      </c>
      <c r="N117" s="109" t="s">
        <v>4375</v>
      </c>
      <c r="O117" s="109" t="s">
        <v>4198</v>
      </c>
      <c r="P117" s="114" t="s">
        <v>4376</v>
      </c>
    </row>
    <row r="118" spans="1:16" ht="15.75" customHeight="1">
      <c r="A118" s="108" t="s">
        <v>4203</v>
      </c>
      <c r="B118" s="109" t="s">
        <v>4194</v>
      </c>
      <c r="C118" s="109" t="s">
        <v>4204</v>
      </c>
      <c r="D118" s="109">
        <v>97523</v>
      </c>
      <c r="E118" s="109">
        <v>1</v>
      </c>
      <c r="F118" s="110">
        <v>45288.654166666667</v>
      </c>
      <c r="G118" s="111">
        <v>53057811100037</v>
      </c>
      <c r="H118" s="109" t="s">
        <v>4195</v>
      </c>
      <c r="I118" s="109" t="s">
        <v>150</v>
      </c>
      <c r="J118" s="109" t="s">
        <v>4196</v>
      </c>
      <c r="K118" s="110">
        <v>45289.588194444441</v>
      </c>
      <c r="L118" s="111" t="s">
        <v>41</v>
      </c>
      <c r="M118" s="110">
        <v>45289.588194444441</v>
      </c>
      <c r="N118" s="109" t="s">
        <v>4225</v>
      </c>
      <c r="O118" s="109" t="s">
        <v>4201</v>
      </c>
      <c r="P118" s="112" t="s">
        <v>4377</v>
      </c>
    </row>
    <row r="119" spans="1:16" ht="15.75" customHeight="1">
      <c r="A119" s="108" t="s">
        <v>4203</v>
      </c>
      <c r="B119" s="109" t="s">
        <v>4194</v>
      </c>
      <c r="C119" s="109" t="s">
        <v>4204</v>
      </c>
      <c r="D119" s="109">
        <v>97524</v>
      </c>
      <c r="E119" s="109">
        <v>1</v>
      </c>
      <c r="F119" s="110">
        <v>45288.659722222219</v>
      </c>
      <c r="G119" s="111">
        <v>39093142600014</v>
      </c>
      <c r="H119" s="109" t="s">
        <v>4195</v>
      </c>
      <c r="I119" s="109" t="s">
        <v>150</v>
      </c>
      <c r="J119" s="109" t="s">
        <v>4196</v>
      </c>
      <c r="K119" s="110">
        <v>45295.440972222219</v>
      </c>
      <c r="L119" s="111" t="s">
        <v>41</v>
      </c>
      <c r="M119" s="110">
        <v>45300.420138888891</v>
      </c>
      <c r="N119" s="109" t="s">
        <v>4255</v>
      </c>
      <c r="O119" s="109" t="s">
        <v>4201</v>
      </c>
      <c r="P119" s="114" t="s">
        <v>4378</v>
      </c>
    </row>
    <row r="120" spans="1:16" ht="15.75" customHeight="1">
      <c r="A120" s="108" t="s">
        <v>4203</v>
      </c>
      <c r="B120" s="109" t="s">
        <v>4194</v>
      </c>
      <c r="C120" s="109" t="s">
        <v>4204</v>
      </c>
      <c r="D120" s="109">
        <v>97525</v>
      </c>
      <c r="E120" s="109">
        <v>1</v>
      </c>
      <c r="F120" s="110">
        <v>45288.661111111112</v>
      </c>
      <c r="G120" s="111">
        <v>80524942200025</v>
      </c>
      <c r="H120" s="109" t="s">
        <v>4195</v>
      </c>
      <c r="I120" s="109" t="s">
        <v>150</v>
      </c>
      <c r="J120" s="109" t="s">
        <v>4196</v>
      </c>
      <c r="K120" s="110">
        <v>45295.442361111112</v>
      </c>
      <c r="L120" s="111" t="s">
        <v>41</v>
      </c>
      <c r="M120" s="110">
        <v>45295.698611111111</v>
      </c>
      <c r="N120" s="109" t="s">
        <v>4370</v>
      </c>
      <c r="O120" s="109" t="s">
        <v>4201</v>
      </c>
      <c r="P120" s="112" t="s">
        <v>4379</v>
      </c>
    </row>
    <row r="121" spans="1:16" ht="15.75" customHeight="1">
      <c r="A121" s="108" t="s">
        <v>4203</v>
      </c>
      <c r="B121" s="109" t="s">
        <v>4194</v>
      </c>
      <c r="C121" s="109" t="s">
        <v>4204</v>
      </c>
      <c r="D121" s="109">
        <v>97526</v>
      </c>
      <c r="E121" s="109">
        <v>1</v>
      </c>
      <c r="F121" s="110">
        <v>45288.661805555559</v>
      </c>
      <c r="G121" s="109">
        <v>78969292800011</v>
      </c>
      <c r="H121" s="109" t="s">
        <v>4195</v>
      </c>
      <c r="I121" s="109" t="s">
        <v>150</v>
      </c>
      <c r="J121" s="109" t="s">
        <v>4196</v>
      </c>
      <c r="K121" s="110">
        <v>45295.444444444445</v>
      </c>
      <c r="L121" s="111" t="s">
        <v>41</v>
      </c>
      <c r="M121" s="110">
        <v>45295.444444444445</v>
      </c>
      <c r="N121" s="109" t="s">
        <v>4380</v>
      </c>
      <c r="O121" s="109" t="s">
        <v>4198</v>
      </c>
      <c r="P121" s="112" t="s">
        <v>4381</v>
      </c>
    </row>
    <row r="122" spans="1:16" ht="15.75" customHeight="1">
      <c r="A122" s="108" t="s">
        <v>4203</v>
      </c>
      <c r="B122" s="109" t="s">
        <v>4194</v>
      </c>
      <c r="C122" s="109" t="s">
        <v>4204</v>
      </c>
      <c r="D122" s="109">
        <v>97527</v>
      </c>
      <c r="E122" s="109">
        <v>1</v>
      </c>
      <c r="F122" s="110">
        <v>45288.663888888892</v>
      </c>
      <c r="G122" s="111">
        <v>53372627900011</v>
      </c>
      <c r="H122" s="109" t="s">
        <v>4195</v>
      </c>
      <c r="I122" s="109" t="s">
        <v>150</v>
      </c>
      <c r="J122" s="109" t="s">
        <v>4196</v>
      </c>
      <c r="K122" s="110">
        <v>45295.461111111108</v>
      </c>
      <c r="L122" s="111" t="s">
        <v>41</v>
      </c>
      <c r="M122" s="110">
        <v>45295.461111111108</v>
      </c>
      <c r="N122" s="109" t="s">
        <v>4321</v>
      </c>
      <c r="O122" s="109" t="s">
        <v>4201</v>
      </c>
      <c r="P122" s="112" t="s">
        <v>4382</v>
      </c>
    </row>
    <row r="123" spans="1:16" ht="15.75" customHeight="1">
      <c r="A123" s="108" t="s">
        <v>4203</v>
      </c>
      <c r="B123" s="109" t="s">
        <v>4194</v>
      </c>
      <c r="C123" s="109" t="s">
        <v>4204</v>
      </c>
      <c r="D123" s="109">
        <v>97533</v>
      </c>
      <c r="E123" s="109">
        <v>1</v>
      </c>
      <c r="F123" s="110">
        <v>45288.671527777777</v>
      </c>
      <c r="G123" s="111">
        <v>82389202100010</v>
      </c>
      <c r="H123" s="109" t="s">
        <v>4195</v>
      </c>
      <c r="I123" s="109" t="s">
        <v>4205</v>
      </c>
      <c r="J123" s="109" t="s">
        <v>4196</v>
      </c>
      <c r="K123" s="110">
        <v>45289.67083333333</v>
      </c>
      <c r="L123" s="111" t="s">
        <v>41</v>
      </c>
      <c r="M123" s="110">
        <v>45289.67083333333</v>
      </c>
      <c r="N123" s="109" t="s">
        <v>4222</v>
      </c>
      <c r="O123" s="109" t="s">
        <v>4201</v>
      </c>
      <c r="P123" s="112" t="s">
        <v>4383</v>
      </c>
    </row>
    <row r="124" spans="1:16" ht="15.75" customHeight="1">
      <c r="A124" s="108" t="s">
        <v>4203</v>
      </c>
      <c r="B124" s="109" t="s">
        <v>4194</v>
      </c>
      <c r="C124" s="109" t="s">
        <v>4204</v>
      </c>
      <c r="D124" s="109">
        <v>97542</v>
      </c>
      <c r="E124" s="109">
        <v>1</v>
      </c>
      <c r="F124" s="110">
        <v>45288.713888888888</v>
      </c>
      <c r="G124" s="111">
        <v>91812889300016</v>
      </c>
      <c r="H124" s="109" t="s">
        <v>4195</v>
      </c>
      <c r="I124" s="109" t="s">
        <v>4205</v>
      </c>
      <c r="J124" s="109" t="s">
        <v>4196</v>
      </c>
      <c r="K124" s="110">
        <v>45293.468055555553</v>
      </c>
      <c r="L124" s="111" t="s">
        <v>41</v>
      </c>
      <c r="M124" s="110">
        <v>45293.468055555553</v>
      </c>
      <c r="N124" s="109" t="s">
        <v>4304</v>
      </c>
      <c r="O124" s="109" t="s">
        <v>4201</v>
      </c>
      <c r="P124" s="114" t="s">
        <v>4384</v>
      </c>
    </row>
    <row r="125" spans="1:16" ht="15.75" customHeight="1">
      <c r="A125" s="108" t="s">
        <v>4203</v>
      </c>
      <c r="B125" s="109" t="s">
        <v>4194</v>
      </c>
      <c r="C125" s="109" t="s">
        <v>4204</v>
      </c>
      <c r="D125" s="109">
        <v>98020</v>
      </c>
      <c r="E125" s="109">
        <v>1</v>
      </c>
      <c r="F125" s="110">
        <v>45295.595138888886</v>
      </c>
      <c r="G125" s="111">
        <v>80976537300026</v>
      </c>
      <c r="H125" s="109" t="s">
        <v>4195</v>
      </c>
      <c r="I125" s="109" t="s">
        <v>4205</v>
      </c>
      <c r="J125" s="109" t="s">
        <v>4196</v>
      </c>
      <c r="K125" s="110">
        <v>45301.602083333331</v>
      </c>
      <c r="L125" s="111" t="s">
        <v>41</v>
      </c>
      <c r="M125" s="110">
        <v>45301.602083333331</v>
      </c>
      <c r="N125" s="109" t="s">
        <v>4385</v>
      </c>
      <c r="O125" s="109" t="s">
        <v>4198</v>
      </c>
      <c r="P125" s="112" t="s">
        <v>4386</v>
      </c>
    </row>
    <row r="126" spans="1:16" ht="15.75" customHeight="1">
      <c r="A126" s="108" t="s">
        <v>4203</v>
      </c>
      <c r="B126" s="109" t="s">
        <v>4194</v>
      </c>
      <c r="C126" s="109" t="s">
        <v>4204</v>
      </c>
      <c r="D126" s="109">
        <v>98032</v>
      </c>
      <c r="E126" s="109">
        <v>1</v>
      </c>
      <c r="F126" s="110">
        <v>45295.678472222222</v>
      </c>
      <c r="G126" s="109">
        <v>82841516600010</v>
      </c>
      <c r="H126" s="109" t="s">
        <v>4195</v>
      </c>
      <c r="I126" s="109" t="s">
        <v>4205</v>
      </c>
      <c r="J126" s="109" t="s">
        <v>4196</v>
      </c>
      <c r="K126" s="110">
        <v>45295.722222222219</v>
      </c>
      <c r="L126" s="111" t="s">
        <v>41</v>
      </c>
      <c r="M126" s="110">
        <v>45296.634027777778</v>
      </c>
      <c r="N126" s="109" t="s">
        <v>4387</v>
      </c>
      <c r="O126" s="109" t="s">
        <v>4198</v>
      </c>
      <c r="P126" s="112" t="s">
        <v>4388</v>
      </c>
    </row>
    <row r="127" spans="1:16" ht="15.75" customHeight="1">
      <c r="A127" s="108" t="s">
        <v>4203</v>
      </c>
      <c r="B127" s="109" t="s">
        <v>4194</v>
      </c>
      <c r="C127" s="109" t="s">
        <v>4204</v>
      </c>
      <c r="D127" s="109">
        <v>98034</v>
      </c>
      <c r="E127" s="109">
        <v>1</v>
      </c>
      <c r="F127" s="110">
        <v>45295.685416666667</v>
      </c>
      <c r="G127" s="111">
        <v>77930538200045</v>
      </c>
      <c r="H127" s="109" t="s">
        <v>4195</v>
      </c>
      <c r="I127" s="109" t="s">
        <v>4205</v>
      </c>
      <c r="J127" s="109" t="s">
        <v>4196</v>
      </c>
      <c r="K127" s="110">
        <v>45296.469444444447</v>
      </c>
      <c r="L127" s="111" t="s">
        <v>41</v>
      </c>
      <c r="M127" s="110">
        <v>45296.469444444447</v>
      </c>
      <c r="N127" s="109" t="s">
        <v>4227</v>
      </c>
      <c r="O127" s="109" t="s">
        <v>4201</v>
      </c>
      <c r="P127" s="112" t="s">
        <v>4389</v>
      </c>
    </row>
    <row r="128" spans="1:16" ht="15.75" customHeight="1">
      <c r="A128" s="108" t="s">
        <v>4203</v>
      </c>
      <c r="B128" s="109" t="s">
        <v>4194</v>
      </c>
      <c r="C128" s="109" t="s">
        <v>4204</v>
      </c>
      <c r="D128" s="109">
        <v>98035</v>
      </c>
      <c r="E128" s="109">
        <v>1</v>
      </c>
      <c r="F128" s="110">
        <v>45295.688888888886</v>
      </c>
      <c r="G128" s="109">
        <v>31188987700172</v>
      </c>
      <c r="H128" s="109" t="s">
        <v>4195</v>
      </c>
      <c r="I128" s="109" t="s">
        <v>4205</v>
      </c>
      <c r="J128" s="109" t="s">
        <v>4196</v>
      </c>
      <c r="K128" s="110">
        <v>45296.349305555559</v>
      </c>
      <c r="L128" s="111" t="s">
        <v>41</v>
      </c>
      <c r="M128" s="110">
        <v>45300.593055555553</v>
      </c>
      <c r="N128" s="109" t="s">
        <v>4208</v>
      </c>
      <c r="O128" s="109" t="s">
        <v>4198</v>
      </c>
      <c r="P128" s="114" t="s">
        <v>4390</v>
      </c>
    </row>
    <row r="129" spans="1:16" ht="15.75" customHeight="1">
      <c r="A129" s="108" t="s">
        <v>4203</v>
      </c>
      <c r="B129" s="109" t="s">
        <v>4194</v>
      </c>
      <c r="C129" s="109" t="s">
        <v>4204</v>
      </c>
      <c r="D129" s="109">
        <v>98036</v>
      </c>
      <c r="E129" s="109">
        <v>1</v>
      </c>
      <c r="F129" s="110">
        <v>45295.692361111112</v>
      </c>
      <c r="G129" s="111">
        <v>91479742800028</v>
      </c>
      <c r="H129" s="109" t="s">
        <v>4195</v>
      </c>
      <c r="I129" s="109" t="s">
        <v>4205</v>
      </c>
      <c r="J129" s="109" t="s">
        <v>4196</v>
      </c>
      <c r="K129" s="110">
        <v>45315.705555555556</v>
      </c>
      <c r="L129" s="111" t="s">
        <v>41</v>
      </c>
      <c r="M129" s="110">
        <v>45315.705555555556</v>
      </c>
      <c r="N129" s="109" t="s">
        <v>4391</v>
      </c>
      <c r="O129" s="109" t="s">
        <v>4201</v>
      </c>
      <c r="P129" s="114" t="s">
        <v>4392</v>
      </c>
    </row>
    <row r="130" spans="1:16" ht="15.75" customHeight="1">
      <c r="A130" s="108" t="s">
        <v>4203</v>
      </c>
      <c r="B130" s="109" t="s">
        <v>4194</v>
      </c>
      <c r="C130" s="109" t="s">
        <v>4204</v>
      </c>
      <c r="D130" s="109">
        <v>98038</v>
      </c>
      <c r="E130" s="109">
        <v>1</v>
      </c>
      <c r="F130" s="110">
        <v>45295.695833333331</v>
      </c>
      <c r="G130" s="111">
        <v>81219477700031</v>
      </c>
      <c r="H130" s="109" t="s">
        <v>4195</v>
      </c>
      <c r="I130" s="109" t="s">
        <v>188</v>
      </c>
      <c r="J130" s="109" t="s">
        <v>4196</v>
      </c>
      <c r="K130" s="110">
        <v>45300.52847222222</v>
      </c>
      <c r="L130" s="111" t="s">
        <v>41</v>
      </c>
      <c r="M130" s="110">
        <v>45300.52847222222</v>
      </c>
      <c r="N130" s="109" t="s">
        <v>4304</v>
      </c>
      <c r="O130" s="109" t="s">
        <v>4201</v>
      </c>
      <c r="P130" s="112" t="s">
        <v>4393</v>
      </c>
    </row>
    <row r="131" spans="1:16" ht="15.75" customHeight="1">
      <c r="A131" s="108" t="s">
        <v>4203</v>
      </c>
      <c r="B131" s="109" t="s">
        <v>4194</v>
      </c>
      <c r="C131" s="109" t="s">
        <v>4204</v>
      </c>
      <c r="D131" s="109">
        <v>98039</v>
      </c>
      <c r="E131" s="109">
        <v>1</v>
      </c>
      <c r="F131" s="110">
        <v>45295.70208333333</v>
      </c>
      <c r="G131" s="111">
        <v>33533913100021</v>
      </c>
      <c r="H131" s="109" t="s">
        <v>4195</v>
      </c>
      <c r="I131" s="109" t="s">
        <v>150</v>
      </c>
      <c r="J131" s="109" t="s">
        <v>4196</v>
      </c>
      <c r="K131" s="110">
        <v>45296.497916666667</v>
      </c>
      <c r="L131" s="111" t="s">
        <v>41</v>
      </c>
      <c r="M131" s="110">
        <v>45296.497916666667</v>
      </c>
      <c r="N131" s="109" t="s">
        <v>4307</v>
      </c>
      <c r="O131" s="109" t="s">
        <v>4201</v>
      </c>
      <c r="P131" s="112" t="s">
        <v>4394</v>
      </c>
    </row>
    <row r="132" spans="1:16" ht="15.75" customHeight="1">
      <c r="A132" s="108" t="s">
        <v>4203</v>
      </c>
      <c r="B132" s="109" t="s">
        <v>4194</v>
      </c>
      <c r="C132" s="109" t="s">
        <v>4204</v>
      </c>
      <c r="D132" s="109">
        <v>98041</v>
      </c>
      <c r="E132" s="109">
        <v>1</v>
      </c>
      <c r="F132" s="110">
        <v>45295.70416666667</v>
      </c>
      <c r="G132" s="111">
        <v>32766735800011</v>
      </c>
      <c r="H132" s="109" t="s">
        <v>4195</v>
      </c>
      <c r="I132" s="109" t="s">
        <v>4205</v>
      </c>
      <c r="J132" s="109" t="s">
        <v>4196</v>
      </c>
      <c r="K132" s="110">
        <v>45299.428472222222</v>
      </c>
      <c r="L132" s="111" t="s">
        <v>41</v>
      </c>
      <c r="M132" s="110">
        <v>45328.491666666669</v>
      </c>
      <c r="N132" s="109" t="s">
        <v>4373</v>
      </c>
      <c r="O132" s="109" t="s">
        <v>4201</v>
      </c>
      <c r="P132" s="112" t="s">
        <v>4395</v>
      </c>
    </row>
    <row r="133" spans="1:16" ht="15.75" customHeight="1">
      <c r="A133" s="108" t="s">
        <v>4203</v>
      </c>
      <c r="B133" s="109" t="s">
        <v>4194</v>
      </c>
      <c r="C133" s="109" t="s">
        <v>4204</v>
      </c>
      <c r="D133" s="109">
        <v>98042</v>
      </c>
      <c r="E133" s="109">
        <v>1</v>
      </c>
      <c r="F133" s="110">
        <v>45295.706250000003</v>
      </c>
      <c r="G133" s="111">
        <v>94842808100012</v>
      </c>
      <c r="H133" s="109" t="s">
        <v>4195</v>
      </c>
      <c r="I133" s="109" t="s">
        <v>4205</v>
      </c>
      <c r="J133" s="109" t="s">
        <v>4196</v>
      </c>
      <c r="K133" s="110">
        <v>45296.660416666666</v>
      </c>
      <c r="L133" s="111" t="s">
        <v>41</v>
      </c>
      <c r="M133" s="110">
        <v>45296.660416666666</v>
      </c>
      <c r="N133" s="109" t="s">
        <v>4396</v>
      </c>
      <c r="O133" s="109" t="s">
        <v>4201</v>
      </c>
      <c r="P133" s="112" t="s">
        <v>4397</v>
      </c>
    </row>
    <row r="134" spans="1:16" ht="15.75" customHeight="1">
      <c r="A134" s="108" t="s">
        <v>4203</v>
      </c>
      <c r="B134" s="109" t="s">
        <v>4194</v>
      </c>
      <c r="C134" s="109" t="s">
        <v>4204</v>
      </c>
      <c r="D134" s="109">
        <v>98043</v>
      </c>
      <c r="E134" s="109">
        <v>1</v>
      </c>
      <c r="F134" s="110">
        <v>45295.706944444442</v>
      </c>
      <c r="G134" s="111">
        <v>91210437900025</v>
      </c>
      <c r="H134" s="109" t="s">
        <v>4195</v>
      </c>
      <c r="I134" s="109" t="s">
        <v>150</v>
      </c>
      <c r="J134" s="109" t="s">
        <v>4196</v>
      </c>
      <c r="K134" s="110">
        <v>45300.421527777777</v>
      </c>
      <c r="L134" s="111" t="s">
        <v>41</v>
      </c>
      <c r="M134" s="110">
        <v>45300.421527777777</v>
      </c>
      <c r="N134" s="109" t="s">
        <v>4255</v>
      </c>
      <c r="O134" s="109" t="s">
        <v>4201</v>
      </c>
      <c r="P134" s="112" t="s">
        <v>4398</v>
      </c>
    </row>
    <row r="135" spans="1:16" ht="15.75" customHeight="1">
      <c r="A135" s="108" t="s">
        <v>4193</v>
      </c>
      <c r="B135" s="109" t="s">
        <v>4194</v>
      </c>
      <c r="C135" s="109"/>
      <c r="D135" s="109">
        <v>98209</v>
      </c>
      <c r="E135" s="109">
        <v>1</v>
      </c>
      <c r="F135" s="110">
        <v>45299.416666666664</v>
      </c>
      <c r="G135" s="111">
        <v>50296579100028</v>
      </c>
      <c r="H135" s="109" t="s">
        <v>4399</v>
      </c>
      <c r="I135" s="109" t="s">
        <v>4400</v>
      </c>
      <c r="J135" s="109" t="s">
        <v>4196</v>
      </c>
      <c r="K135" s="110">
        <v>45299.722222222219</v>
      </c>
      <c r="L135" s="111" t="s">
        <v>41</v>
      </c>
      <c r="M135" s="110">
        <v>45309.696527777778</v>
      </c>
      <c r="N135" s="109" t="s">
        <v>4401</v>
      </c>
      <c r="O135" s="109" t="s">
        <v>4201</v>
      </c>
      <c r="P135" s="114" t="s">
        <v>4402</v>
      </c>
    </row>
    <row r="136" spans="1:16" ht="15.75" customHeight="1">
      <c r="A136" s="108" t="s">
        <v>4203</v>
      </c>
      <c r="B136" s="109" t="s">
        <v>4194</v>
      </c>
      <c r="C136" s="109" t="s">
        <v>4204</v>
      </c>
      <c r="D136" s="109">
        <v>98220</v>
      </c>
      <c r="E136" s="109">
        <v>1</v>
      </c>
      <c r="F136" s="110">
        <v>45299.446527777778</v>
      </c>
      <c r="G136" s="111">
        <v>81281805200043</v>
      </c>
      <c r="H136" s="109" t="s">
        <v>4195</v>
      </c>
      <c r="I136" s="109" t="s">
        <v>150</v>
      </c>
      <c r="J136" s="109" t="s">
        <v>4196</v>
      </c>
      <c r="K136" s="110">
        <v>45301.408333333333</v>
      </c>
      <c r="L136" s="111" t="s">
        <v>41</v>
      </c>
      <c r="M136" s="110">
        <v>45301.408333333333</v>
      </c>
      <c r="N136" s="109" t="s">
        <v>4403</v>
      </c>
      <c r="O136" s="109" t="s">
        <v>4201</v>
      </c>
      <c r="P136" s="112" t="s">
        <v>4404</v>
      </c>
    </row>
    <row r="137" spans="1:16" ht="15.75" customHeight="1">
      <c r="A137" s="108" t="s">
        <v>4203</v>
      </c>
      <c r="B137" s="109" t="s">
        <v>4194</v>
      </c>
      <c r="C137" s="109" t="s">
        <v>4204</v>
      </c>
      <c r="D137" s="109">
        <v>98221</v>
      </c>
      <c r="E137" s="109">
        <v>1</v>
      </c>
      <c r="F137" s="110">
        <v>45299.447916666664</v>
      </c>
      <c r="G137" s="111">
        <v>40024160000024</v>
      </c>
      <c r="H137" s="109" t="s">
        <v>4195</v>
      </c>
      <c r="I137" s="109" t="s">
        <v>4205</v>
      </c>
      <c r="J137" s="109" t="s">
        <v>4196</v>
      </c>
      <c r="K137" s="110">
        <v>45300.479166666664</v>
      </c>
      <c r="L137" s="111" t="s">
        <v>41</v>
      </c>
      <c r="M137" s="110">
        <v>45300.479166666664</v>
      </c>
      <c r="N137" s="109" t="s">
        <v>4227</v>
      </c>
      <c r="O137" s="109" t="s">
        <v>4201</v>
      </c>
      <c r="P137" s="112" t="s">
        <v>4405</v>
      </c>
    </row>
    <row r="138" spans="1:16" ht="15.75" customHeight="1">
      <c r="A138" s="108" t="s">
        <v>4203</v>
      </c>
      <c r="B138" s="109" t="s">
        <v>4194</v>
      </c>
      <c r="C138" s="109" t="s">
        <v>4204</v>
      </c>
      <c r="D138" s="109">
        <v>98280</v>
      </c>
      <c r="E138" s="109">
        <v>1</v>
      </c>
      <c r="F138" s="110">
        <v>45299.694444444445</v>
      </c>
      <c r="G138" s="109">
        <v>44195395700012</v>
      </c>
      <c r="H138" s="109" t="s">
        <v>4195</v>
      </c>
      <c r="I138" s="109" t="s">
        <v>4205</v>
      </c>
      <c r="J138" s="109" t="s">
        <v>4196</v>
      </c>
      <c r="K138" s="110">
        <v>45300.644444444442</v>
      </c>
      <c r="L138" s="111" t="s">
        <v>41</v>
      </c>
      <c r="M138" s="110">
        <v>45306.53402777778</v>
      </c>
      <c r="N138" s="109" t="s">
        <v>4406</v>
      </c>
      <c r="O138" s="109" t="s">
        <v>4198</v>
      </c>
      <c r="P138" s="114" t="s">
        <v>4407</v>
      </c>
    </row>
    <row r="139" spans="1:16" ht="15.75" customHeight="1">
      <c r="A139" s="108" t="s">
        <v>4203</v>
      </c>
      <c r="B139" s="109" t="s">
        <v>4194</v>
      </c>
      <c r="C139" s="109" t="s">
        <v>4204</v>
      </c>
      <c r="D139" s="109">
        <v>98281</v>
      </c>
      <c r="E139" s="109">
        <v>1</v>
      </c>
      <c r="F139" s="110">
        <v>45299.695833333331</v>
      </c>
      <c r="G139" s="109">
        <v>88142664700015</v>
      </c>
      <c r="H139" s="109" t="s">
        <v>4195</v>
      </c>
      <c r="I139" s="109" t="s">
        <v>4205</v>
      </c>
      <c r="J139" s="109" t="s">
        <v>4196</v>
      </c>
      <c r="K139" s="110">
        <v>45303.493750000001</v>
      </c>
      <c r="L139" s="111" t="s">
        <v>41</v>
      </c>
      <c r="M139" s="110">
        <v>45321.720833333333</v>
      </c>
      <c r="N139" s="109" t="s">
        <v>4408</v>
      </c>
      <c r="O139" s="109" t="s">
        <v>4198</v>
      </c>
      <c r="P139" s="112" t="s">
        <v>4409</v>
      </c>
    </row>
    <row r="140" spans="1:16" ht="15.75" customHeight="1">
      <c r="A140" s="108" t="s">
        <v>4203</v>
      </c>
      <c r="B140" s="109" t="s">
        <v>4194</v>
      </c>
      <c r="C140" s="109" t="s">
        <v>4204</v>
      </c>
      <c r="D140" s="109">
        <v>98284</v>
      </c>
      <c r="E140" s="109">
        <v>1</v>
      </c>
      <c r="F140" s="110">
        <v>45299.696527777778</v>
      </c>
      <c r="G140" s="111">
        <v>79305175600013</v>
      </c>
      <c r="H140" s="109" t="s">
        <v>4195</v>
      </c>
      <c r="I140" s="109" t="s">
        <v>150</v>
      </c>
      <c r="J140" s="109" t="s">
        <v>4196</v>
      </c>
      <c r="K140" s="110">
        <v>45300.445138888892</v>
      </c>
      <c r="L140" s="111" t="s">
        <v>41</v>
      </c>
      <c r="M140" s="110">
        <v>45300.445138888892</v>
      </c>
      <c r="N140" s="109" t="s">
        <v>4225</v>
      </c>
      <c r="O140" s="109" t="s">
        <v>4201</v>
      </c>
      <c r="P140" s="112" t="s">
        <v>4410</v>
      </c>
    </row>
    <row r="141" spans="1:16" ht="15.75" customHeight="1">
      <c r="A141" s="108" t="s">
        <v>4193</v>
      </c>
      <c r="B141" s="109" t="s">
        <v>4194</v>
      </c>
      <c r="C141" s="109"/>
      <c r="D141" s="109">
        <v>98364</v>
      </c>
      <c r="E141" s="109">
        <v>1</v>
      </c>
      <c r="F141" s="110">
        <v>45300.484722222223</v>
      </c>
      <c r="G141" s="111">
        <v>83947541500023</v>
      </c>
      <c r="H141" s="109" t="s">
        <v>4195</v>
      </c>
      <c r="I141" s="109" t="s">
        <v>4205</v>
      </c>
      <c r="J141" s="109" t="s">
        <v>4196</v>
      </c>
      <c r="K141" s="110">
        <v>45303.494444444441</v>
      </c>
      <c r="L141" s="111" t="s">
        <v>41</v>
      </c>
      <c r="M141" s="110">
        <v>45322.436805555553</v>
      </c>
      <c r="N141" s="109" t="s">
        <v>4200</v>
      </c>
      <c r="O141" s="109" t="s">
        <v>4201</v>
      </c>
      <c r="P141" s="113"/>
    </row>
    <row r="142" spans="1:16" ht="15.75" customHeight="1">
      <c r="A142" s="108" t="s">
        <v>4203</v>
      </c>
      <c r="B142" s="109" t="s">
        <v>4194</v>
      </c>
      <c r="C142" s="109" t="s">
        <v>4204</v>
      </c>
      <c r="D142" s="109">
        <v>98427</v>
      </c>
      <c r="E142" s="109">
        <v>1</v>
      </c>
      <c r="F142" s="110">
        <v>45300.6875</v>
      </c>
      <c r="G142" s="109"/>
      <c r="H142" s="109" t="s">
        <v>4195</v>
      </c>
      <c r="I142" s="109" t="s">
        <v>150</v>
      </c>
      <c r="J142" s="109" t="s">
        <v>4196</v>
      </c>
      <c r="K142" s="110">
        <v>45300.697916666664</v>
      </c>
      <c r="L142" s="111" t="s">
        <v>41</v>
      </c>
      <c r="M142" s="110">
        <v>45302.638194444444</v>
      </c>
      <c r="N142" s="109" t="s">
        <v>4208</v>
      </c>
      <c r="O142" s="109" t="s">
        <v>4198</v>
      </c>
      <c r="P142" s="112" t="s">
        <v>4411</v>
      </c>
    </row>
    <row r="143" spans="1:16" ht="15.75" customHeight="1">
      <c r="A143" s="108" t="s">
        <v>4203</v>
      </c>
      <c r="B143" s="109" t="s">
        <v>4194</v>
      </c>
      <c r="C143" s="109" t="s">
        <v>4204</v>
      </c>
      <c r="D143" s="109">
        <v>99314</v>
      </c>
      <c r="E143" s="109">
        <v>1</v>
      </c>
      <c r="F143" s="110">
        <v>45306.466666666667</v>
      </c>
      <c r="G143" s="111">
        <v>48164028200010</v>
      </c>
      <c r="H143" s="109" t="s">
        <v>4195</v>
      </c>
      <c r="I143" s="109" t="s">
        <v>150</v>
      </c>
      <c r="J143" s="109" t="s">
        <v>4196</v>
      </c>
      <c r="K143" s="110">
        <v>45307.696527777778</v>
      </c>
      <c r="L143" s="111" t="s">
        <v>41</v>
      </c>
      <c r="M143" s="110">
        <v>45307.696527777778</v>
      </c>
      <c r="N143" s="109" t="s">
        <v>4234</v>
      </c>
      <c r="O143" s="109" t="s">
        <v>4201</v>
      </c>
      <c r="P143" s="112" t="s">
        <v>4412</v>
      </c>
    </row>
    <row r="144" spans="1:16" ht="15.75" customHeight="1">
      <c r="A144" s="108" t="s">
        <v>4203</v>
      </c>
      <c r="B144" s="109" t="s">
        <v>4194</v>
      </c>
      <c r="C144" s="109" t="s">
        <v>4204</v>
      </c>
      <c r="D144" s="109">
        <v>99315</v>
      </c>
      <c r="E144" s="109">
        <v>1</v>
      </c>
      <c r="F144" s="110">
        <v>45306.468055555553</v>
      </c>
      <c r="G144" s="111">
        <v>78967391000020</v>
      </c>
      <c r="H144" s="109" t="s">
        <v>4195</v>
      </c>
      <c r="I144" s="109" t="s">
        <v>4214</v>
      </c>
      <c r="J144" s="109" t="s">
        <v>4196</v>
      </c>
      <c r="K144" s="110">
        <v>45307.347916666666</v>
      </c>
      <c r="L144" s="111" t="s">
        <v>41</v>
      </c>
      <c r="M144" s="110">
        <v>45307.347916666666</v>
      </c>
      <c r="N144" s="109" t="s">
        <v>4413</v>
      </c>
      <c r="O144" s="109" t="s">
        <v>4201</v>
      </c>
      <c r="P144" s="112" t="s">
        <v>4414</v>
      </c>
    </row>
    <row r="145" spans="1:16" ht="15.75" customHeight="1">
      <c r="A145" s="108" t="s">
        <v>4203</v>
      </c>
      <c r="B145" s="109" t="s">
        <v>4194</v>
      </c>
      <c r="C145" s="109" t="s">
        <v>4204</v>
      </c>
      <c r="D145" s="109">
        <v>99316</v>
      </c>
      <c r="E145" s="109">
        <v>1</v>
      </c>
      <c r="F145" s="110">
        <v>45306.46875</v>
      </c>
      <c r="G145" s="109">
        <v>81309953800015</v>
      </c>
      <c r="H145" s="109" t="s">
        <v>4195</v>
      </c>
      <c r="I145" s="109" t="s">
        <v>150</v>
      </c>
      <c r="J145" s="109" t="s">
        <v>4196</v>
      </c>
      <c r="K145" s="110">
        <v>45314.593055555553</v>
      </c>
      <c r="L145" s="111" t="s">
        <v>41</v>
      </c>
      <c r="M145" s="110">
        <v>45316.480555555558</v>
      </c>
      <c r="N145" s="109" t="s">
        <v>4415</v>
      </c>
      <c r="O145" s="109" t="s">
        <v>4198</v>
      </c>
      <c r="P145" s="114" t="s">
        <v>4416</v>
      </c>
    </row>
    <row r="146" spans="1:16" ht="15.75" customHeight="1">
      <c r="A146" s="108" t="s">
        <v>4203</v>
      </c>
      <c r="B146" s="109" t="s">
        <v>4194</v>
      </c>
      <c r="C146" s="109" t="s">
        <v>4204</v>
      </c>
      <c r="D146" s="109">
        <v>99317</v>
      </c>
      <c r="E146" s="109">
        <v>1</v>
      </c>
      <c r="F146" s="110">
        <v>45306.470138888886</v>
      </c>
      <c r="G146" s="111">
        <v>83041678000013</v>
      </c>
      <c r="H146" s="109" t="s">
        <v>4195</v>
      </c>
      <c r="I146" s="109" t="s">
        <v>150</v>
      </c>
      <c r="J146" s="109" t="s">
        <v>4196</v>
      </c>
      <c r="K146" s="110">
        <v>45306.716666666667</v>
      </c>
      <c r="L146" s="111" t="s">
        <v>41</v>
      </c>
      <c r="M146" s="110">
        <v>45313.481944444444</v>
      </c>
      <c r="N146" s="109" t="s">
        <v>4417</v>
      </c>
      <c r="O146" s="109" t="s">
        <v>4201</v>
      </c>
      <c r="P146" s="112" t="s">
        <v>4418</v>
      </c>
    </row>
    <row r="147" spans="1:16" ht="15.75" customHeight="1">
      <c r="A147" s="108" t="s">
        <v>4203</v>
      </c>
      <c r="B147" s="109" t="s">
        <v>4194</v>
      </c>
      <c r="C147" s="109" t="s">
        <v>4204</v>
      </c>
      <c r="D147" s="109">
        <v>99318</v>
      </c>
      <c r="E147" s="109">
        <v>1</v>
      </c>
      <c r="F147" s="110">
        <v>45306.470833333333</v>
      </c>
      <c r="G147" s="109">
        <v>31788369200020</v>
      </c>
      <c r="H147" s="109" t="s">
        <v>4195</v>
      </c>
      <c r="I147" s="109" t="s">
        <v>4205</v>
      </c>
      <c r="J147" s="109" t="s">
        <v>4196</v>
      </c>
      <c r="K147" s="110">
        <v>45308.47152777778</v>
      </c>
      <c r="L147" s="111" t="s">
        <v>41</v>
      </c>
      <c r="M147" s="110">
        <v>45308.47152777778</v>
      </c>
      <c r="N147" s="109" t="s">
        <v>4218</v>
      </c>
      <c r="O147" s="109" t="s">
        <v>4219</v>
      </c>
      <c r="P147" s="113"/>
    </row>
    <row r="148" spans="1:16" ht="15.75" customHeight="1">
      <c r="A148" s="108" t="s">
        <v>4203</v>
      </c>
      <c r="B148" s="109" t="s">
        <v>4194</v>
      </c>
      <c r="C148" s="109" t="s">
        <v>4204</v>
      </c>
      <c r="D148" s="109">
        <v>99346</v>
      </c>
      <c r="E148" s="109">
        <v>1</v>
      </c>
      <c r="F148" s="110">
        <v>45306.499305555553</v>
      </c>
      <c r="G148" s="111">
        <v>95098100100015</v>
      </c>
      <c r="H148" s="109" t="s">
        <v>4195</v>
      </c>
      <c r="I148" s="109" t="s">
        <v>150</v>
      </c>
      <c r="J148" s="109" t="s">
        <v>4196</v>
      </c>
      <c r="K148" s="110">
        <v>45306.767361111109</v>
      </c>
      <c r="L148" s="111" t="s">
        <v>41</v>
      </c>
      <c r="M148" s="110">
        <v>45306.767361111109</v>
      </c>
      <c r="N148" s="109" t="s">
        <v>4229</v>
      </c>
      <c r="O148" s="109" t="s">
        <v>4201</v>
      </c>
      <c r="P148" s="112" t="s">
        <v>4419</v>
      </c>
    </row>
    <row r="149" spans="1:16" ht="15.75" customHeight="1">
      <c r="A149" s="108" t="s">
        <v>4203</v>
      </c>
      <c r="B149" s="109" t="s">
        <v>4194</v>
      </c>
      <c r="C149" s="109" t="s">
        <v>4204</v>
      </c>
      <c r="D149" s="109">
        <v>99349</v>
      </c>
      <c r="E149" s="109">
        <v>1</v>
      </c>
      <c r="F149" s="110">
        <v>45306.5</v>
      </c>
      <c r="G149" s="111">
        <v>50740676700032</v>
      </c>
      <c r="H149" s="109" t="s">
        <v>4195</v>
      </c>
      <c r="I149" s="109" t="s">
        <v>150</v>
      </c>
      <c r="J149" s="109" t="s">
        <v>4196</v>
      </c>
      <c r="K149" s="110">
        <v>45308.680555555555</v>
      </c>
      <c r="L149" s="111" t="s">
        <v>41</v>
      </c>
      <c r="M149" s="110">
        <v>45308.680555555555</v>
      </c>
      <c r="N149" s="109" t="s">
        <v>4307</v>
      </c>
      <c r="O149" s="109" t="s">
        <v>4201</v>
      </c>
      <c r="P149" s="113"/>
    </row>
    <row r="150" spans="1:16" ht="15.75" customHeight="1">
      <c r="A150" s="108" t="s">
        <v>4203</v>
      </c>
      <c r="B150" s="109" t="s">
        <v>4194</v>
      </c>
      <c r="C150" s="109" t="s">
        <v>4204</v>
      </c>
      <c r="D150" s="109">
        <v>99463</v>
      </c>
      <c r="E150" s="109">
        <v>1</v>
      </c>
      <c r="F150" s="110">
        <v>45306.708333333336</v>
      </c>
      <c r="G150" s="111">
        <v>41206930400019</v>
      </c>
      <c r="H150" s="109" t="s">
        <v>4195</v>
      </c>
      <c r="I150" s="109" t="s">
        <v>150</v>
      </c>
      <c r="J150" s="109" t="s">
        <v>4196</v>
      </c>
      <c r="K150" s="110">
        <v>45331.649305555555</v>
      </c>
      <c r="L150" s="111" t="s">
        <v>41</v>
      </c>
      <c r="M150" s="110">
        <v>45331.649305555555</v>
      </c>
      <c r="N150" s="109" t="s">
        <v>4218</v>
      </c>
      <c r="O150" s="109" t="s">
        <v>4219</v>
      </c>
      <c r="P150" s="113"/>
    </row>
    <row r="151" spans="1:16" ht="15.75" customHeight="1">
      <c r="A151" s="108" t="s">
        <v>4203</v>
      </c>
      <c r="B151" s="109" t="s">
        <v>4194</v>
      </c>
      <c r="C151" s="109" t="s">
        <v>4204</v>
      </c>
      <c r="D151" s="109">
        <v>99468</v>
      </c>
      <c r="E151" s="109">
        <v>1</v>
      </c>
      <c r="F151" s="110">
        <v>45306.714583333334</v>
      </c>
      <c r="G151" s="111">
        <v>31764280900014</v>
      </c>
      <c r="H151" s="109" t="s">
        <v>4195</v>
      </c>
      <c r="I151" s="109" t="s">
        <v>150</v>
      </c>
      <c r="J151" s="109" t="s">
        <v>4196</v>
      </c>
      <c r="K151" s="110">
        <v>45307.48333333333</v>
      </c>
      <c r="L151" s="111" t="s">
        <v>41</v>
      </c>
      <c r="M151" s="110">
        <v>45307.48333333333</v>
      </c>
      <c r="N151" s="109" t="s">
        <v>4307</v>
      </c>
      <c r="O151" s="109" t="s">
        <v>4201</v>
      </c>
      <c r="P151" s="112" t="s">
        <v>4420</v>
      </c>
    </row>
    <row r="152" spans="1:16" ht="15.75" customHeight="1">
      <c r="A152" s="108" t="s">
        <v>4203</v>
      </c>
      <c r="B152" s="109" t="s">
        <v>4194</v>
      </c>
      <c r="C152" s="109" t="s">
        <v>4204</v>
      </c>
      <c r="D152" s="109">
        <v>99471</v>
      </c>
      <c r="E152" s="109">
        <v>1</v>
      </c>
      <c r="F152" s="110">
        <v>45306.718055555553</v>
      </c>
      <c r="G152" s="111">
        <v>90932259600018</v>
      </c>
      <c r="H152" s="109" t="s">
        <v>4195</v>
      </c>
      <c r="I152" s="109" t="s">
        <v>150</v>
      </c>
      <c r="J152" s="109" t="s">
        <v>4196</v>
      </c>
      <c r="K152" s="110">
        <v>45307.767361111109</v>
      </c>
      <c r="L152" s="111" t="s">
        <v>41</v>
      </c>
      <c r="M152" s="110">
        <v>45307.767361111109</v>
      </c>
      <c r="N152" s="109" t="s">
        <v>4273</v>
      </c>
      <c r="O152" s="109" t="s">
        <v>4198</v>
      </c>
      <c r="P152" s="112" t="s">
        <v>4421</v>
      </c>
    </row>
    <row r="153" spans="1:16" ht="15.75" customHeight="1">
      <c r="A153" s="108" t="s">
        <v>4203</v>
      </c>
      <c r="B153" s="109" t="s">
        <v>4194</v>
      </c>
      <c r="C153" s="109" t="s">
        <v>4204</v>
      </c>
      <c r="D153" s="109">
        <v>99474</v>
      </c>
      <c r="E153" s="109">
        <v>1</v>
      </c>
      <c r="F153" s="110">
        <v>45306.724305555559</v>
      </c>
      <c r="G153" s="111">
        <v>83096459900013</v>
      </c>
      <c r="H153" s="109" t="s">
        <v>4195</v>
      </c>
      <c r="I153" s="109" t="s">
        <v>150</v>
      </c>
      <c r="J153" s="109" t="s">
        <v>4196</v>
      </c>
      <c r="K153" s="110">
        <v>45307.661805555559</v>
      </c>
      <c r="L153" s="111" t="s">
        <v>41</v>
      </c>
      <c r="M153" s="110">
        <v>45307.661805555559</v>
      </c>
      <c r="N153" s="109" t="s">
        <v>75</v>
      </c>
      <c r="O153" s="109" t="s">
        <v>4201</v>
      </c>
      <c r="P153" s="112" t="s">
        <v>4422</v>
      </c>
    </row>
    <row r="154" spans="1:16" ht="15.75" customHeight="1">
      <c r="A154" s="108" t="s">
        <v>4203</v>
      </c>
      <c r="B154" s="109" t="s">
        <v>4194</v>
      </c>
      <c r="C154" s="109" t="s">
        <v>4204</v>
      </c>
      <c r="D154" s="109">
        <v>99475</v>
      </c>
      <c r="E154" s="109">
        <v>1</v>
      </c>
      <c r="F154" s="110">
        <v>45306.726388888892</v>
      </c>
      <c r="G154" s="111">
        <v>41192399800040</v>
      </c>
      <c r="H154" s="109" t="s">
        <v>4195</v>
      </c>
      <c r="I154" s="109" t="s">
        <v>150</v>
      </c>
      <c r="J154" s="109" t="s">
        <v>4196</v>
      </c>
      <c r="K154" s="110">
        <v>45309.484722222223</v>
      </c>
      <c r="L154" s="111" t="s">
        <v>41</v>
      </c>
      <c r="M154" s="110">
        <v>45309.484722222223</v>
      </c>
      <c r="N154" s="109" t="s">
        <v>4346</v>
      </c>
      <c r="O154" s="109" t="s">
        <v>4201</v>
      </c>
      <c r="P154" s="114" t="s">
        <v>4423</v>
      </c>
    </row>
    <row r="155" spans="1:16" ht="15.75" customHeight="1">
      <c r="A155" s="108" t="s">
        <v>4203</v>
      </c>
      <c r="B155" s="109" t="s">
        <v>4194</v>
      </c>
      <c r="C155" s="109" t="s">
        <v>4204</v>
      </c>
      <c r="D155" s="109">
        <v>99507</v>
      </c>
      <c r="E155" s="109">
        <v>1</v>
      </c>
      <c r="F155" s="110">
        <v>45306.767361111109</v>
      </c>
      <c r="G155" s="109">
        <v>35136044100056</v>
      </c>
      <c r="H155" s="109" t="s">
        <v>4195</v>
      </c>
      <c r="I155" s="109" t="s">
        <v>150</v>
      </c>
      <c r="J155" s="109" t="s">
        <v>4196</v>
      </c>
      <c r="K155" s="110">
        <v>45307.581944444442</v>
      </c>
      <c r="L155" s="111" t="s">
        <v>41</v>
      </c>
      <c r="M155" s="110">
        <v>45309.496527777781</v>
      </c>
      <c r="N155" s="109" t="s">
        <v>4424</v>
      </c>
      <c r="O155" s="109" t="s">
        <v>4198</v>
      </c>
      <c r="P155" s="112" t="s">
        <v>4425</v>
      </c>
    </row>
    <row r="156" spans="1:16" ht="15.75" customHeight="1">
      <c r="A156" s="108" t="s">
        <v>4203</v>
      </c>
      <c r="B156" s="109" t="s">
        <v>4194</v>
      </c>
      <c r="C156" s="109" t="s">
        <v>4204</v>
      </c>
      <c r="D156" s="109">
        <v>99509</v>
      </c>
      <c r="E156" s="109">
        <v>1</v>
      </c>
      <c r="F156" s="110">
        <v>45306.775000000001</v>
      </c>
      <c r="G156" s="111">
        <v>81134892900019</v>
      </c>
      <c r="H156" s="109" t="s">
        <v>4195</v>
      </c>
      <c r="I156" s="109" t="s">
        <v>150</v>
      </c>
      <c r="J156" s="109" t="s">
        <v>4196</v>
      </c>
      <c r="K156" s="110">
        <v>45309.649305555555</v>
      </c>
      <c r="L156" s="111" t="s">
        <v>41</v>
      </c>
      <c r="M156" s="110">
        <v>45309.649305555555</v>
      </c>
      <c r="N156" s="109" t="s">
        <v>4234</v>
      </c>
      <c r="O156" s="109" t="s">
        <v>4201</v>
      </c>
      <c r="P156" s="112" t="s">
        <v>4426</v>
      </c>
    </row>
    <row r="157" spans="1:16" ht="15.75" customHeight="1">
      <c r="A157" s="108" t="s">
        <v>4193</v>
      </c>
      <c r="B157" s="109" t="s">
        <v>4194</v>
      </c>
      <c r="C157" s="109"/>
      <c r="D157" s="109">
        <v>99659</v>
      </c>
      <c r="E157" s="109">
        <v>1</v>
      </c>
      <c r="F157" s="110">
        <v>45307.627083333333</v>
      </c>
      <c r="G157" s="109">
        <v>33785660300010</v>
      </c>
      <c r="H157" s="109" t="s">
        <v>4195</v>
      </c>
      <c r="I157" s="109" t="s">
        <v>4205</v>
      </c>
      <c r="J157" s="109" t="s">
        <v>4196</v>
      </c>
      <c r="K157" s="110">
        <v>45308.672222222223</v>
      </c>
      <c r="L157" s="111" t="s">
        <v>41</v>
      </c>
      <c r="M157" s="110">
        <v>45308.672222222223</v>
      </c>
      <c r="N157" s="109" t="s">
        <v>4375</v>
      </c>
      <c r="O157" s="109" t="s">
        <v>4198</v>
      </c>
      <c r="P157" s="112" t="s">
        <v>4427</v>
      </c>
    </row>
    <row r="158" spans="1:16" ht="15.75" customHeight="1">
      <c r="A158" s="108" t="s">
        <v>4193</v>
      </c>
      <c r="B158" s="109" t="s">
        <v>4194</v>
      </c>
      <c r="C158" s="109"/>
      <c r="D158" s="109">
        <v>99685</v>
      </c>
      <c r="E158" s="109">
        <v>1</v>
      </c>
      <c r="F158" s="110">
        <v>45307.677777777775</v>
      </c>
      <c r="G158" s="111">
        <v>40006429100042</v>
      </c>
      <c r="H158" s="109" t="s">
        <v>4195</v>
      </c>
      <c r="I158" s="109" t="s">
        <v>150</v>
      </c>
      <c r="J158" s="109" t="s">
        <v>4196</v>
      </c>
      <c r="K158" s="110">
        <v>45309.727777777778</v>
      </c>
      <c r="L158" s="111" t="s">
        <v>41</v>
      </c>
      <c r="M158" s="110">
        <v>45309.727777777778</v>
      </c>
      <c r="N158" s="109" t="s">
        <v>4234</v>
      </c>
      <c r="O158" s="109" t="s">
        <v>4201</v>
      </c>
      <c r="P158" s="112" t="s">
        <v>4428</v>
      </c>
    </row>
    <row r="159" spans="1:16" ht="15.75" customHeight="1">
      <c r="A159" s="108" t="s">
        <v>4203</v>
      </c>
      <c r="B159" s="109" t="s">
        <v>4194</v>
      </c>
      <c r="C159" s="109" t="s">
        <v>4204</v>
      </c>
      <c r="D159" s="109">
        <v>100117</v>
      </c>
      <c r="E159" s="109">
        <v>1</v>
      </c>
      <c r="F159" s="110">
        <v>45309.609722222223</v>
      </c>
      <c r="G159" s="111">
        <v>44325620100023</v>
      </c>
      <c r="H159" s="109" t="s">
        <v>4195</v>
      </c>
      <c r="I159" s="109" t="s">
        <v>4205</v>
      </c>
      <c r="J159" s="109" t="s">
        <v>4196</v>
      </c>
      <c r="K159" s="110">
        <v>45321.398611111108</v>
      </c>
      <c r="L159" s="111" t="s">
        <v>41</v>
      </c>
      <c r="M159" s="110">
        <v>45328.679861111108</v>
      </c>
      <c r="N159" s="109" t="s">
        <v>4301</v>
      </c>
      <c r="O159" s="109" t="s">
        <v>4201</v>
      </c>
      <c r="P159" s="113"/>
    </row>
    <row r="160" spans="1:16" ht="15.75" customHeight="1">
      <c r="A160" s="108" t="s">
        <v>4203</v>
      </c>
      <c r="B160" s="109" t="s">
        <v>4194</v>
      </c>
      <c r="C160" s="109" t="s">
        <v>4204</v>
      </c>
      <c r="D160" s="109">
        <v>100118</v>
      </c>
      <c r="E160" s="109">
        <v>1</v>
      </c>
      <c r="F160" s="110">
        <v>45309.611805555556</v>
      </c>
      <c r="G160" s="109">
        <v>89842095500012</v>
      </c>
      <c r="H160" s="109" t="s">
        <v>4195</v>
      </c>
      <c r="I160" s="109" t="s">
        <v>150</v>
      </c>
      <c r="J160" s="109" t="s">
        <v>4196</v>
      </c>
      <c r="K160" s="110">
        <v>45321.368055555555</v>
      </c>
      <c r="L160" s="111" t="s">
        <v>41</v>
      </c>
      <c r="M160" s="110">
        <v>45321.488194444442</v>
      </c>
      <c r="N160" s="109" t="s">
        <v>4415</v>
      </c>
      <c r="O160" s="109" t="s">
        <v>4198</v>
      </c>
      <c r="P160" s="114" t="s">
        <v>4429</v>
      </c>
    </row>
    <row r="161" spans="1:16" ht="15.75" customHeight="1">
      <c r="A161" s="108" t="s">
        <v>4203</v>
      </c>
      <c r="B161" s="109" t="s">
        <v>4194</v>
      </c>
      <c r="C161" s="109" t="s">
        <v>4204</v>
      </c>
      <c r="D161" s="109">
        <v>100121</v>
      </c>
      <c r="E161" s="109">
        <v>1</v>
      </c>
      <c r="F161" s="110">
        <v>45309.618055555555</v>
      </c>
      <c r="G161" s="111">
        <v>42315250300029</v>
      </c>
      <c r="H161" s="109" t="s">
        <v>4195</v>
      </c>
      <c r="I161" s="109" t="s">
        <v>150</v>
      </c>
      <c r="J161" s="109" t="s">
        <v>4196</v>
      </c>
      <c r="K161" s="110">
        <v>45313.913194444445</v>
      </c>
      <c r="L161" s="111" t="s">
        <v>41</v>
      </c>
      <c r="M161" s="110">
        <v>45313.913194444445</v>
      </c>
      <c r="N161" s="109" t="s">
        <v>4253</v>
      </c>
      <c r="O161" s="109" t="s">
        <v>4201</v>
      </c>
      <c r="P161" s="112" t="s">
        <v>4430</v>
      </c>
    </row>
    <row r="162" spans="1:16" ht="15.75" customHeight="1">
      <c r="A162" s="108" t="s">
        <v>4203</v>
      </c>
      <c r="B162" s="109" t="s">
        <v>4194</v>
      </c>
      <c r="C162" s="109" t="s">
        <v>4204</v>
      </c>
      <c r="D162" s="109">
        <v>100122</v>
      </c>
      <c r="E162" s="109">
        <v>1</v>
      </c>
      <c r="F162" s="110">
        <v>45309.619444444441</v>
      </c>
      <c r="G162" s="111">
        <v>34062420400053</v>
      </c>
      <c r="H162" s="109" t="s">
        <v>4195</v>
      </c>
      <c r="I162" s="109" t="s">
        <v>150</v>
      </c>
      <c r="J162" s="109" t="s">
        <v>4196</v>
      </c>
      <c r="K162" s="110">
        <v>45310.603472222225</v>
      </c>
      <c r="L162" s="111" t="s">
        <v>41</v>
      </c>
      <c r="M162" s="110">
        <v>45310.603472222225</v>
      </c>
      <c r="N162" s="109" t="s">
        <v>4234</v>
      </c>
      <c r="O162" s="109" t="s">
        <v>4201</v>
      </c>
      <c r="P162" s="112" t="s">
        <v>4431</v>
      </c>
    </row>
    <row r="163" spans="1:16" ht="15.75" customHeight="1">
      <c r="A163" s="108" t="s">
        <v>4203</v>
      </c>
      <c r="B163" s="109" t="s">
        <v>4194</v>
      </c>
      <c r="C163" s="109" t="s">
        <v>4204</v>
      </c>
      <c r="D163" s="109">
        <v>100125</v>
      </c>
      <c r="E163" s="109">
        <v>1</v>
      </c>
      <c r="F163" s="110">
        <v>45309.625</v>
      </c>
      <c r="G163" s="111">
        <v>33151885200024</v>
      </c>
      <c r="H163" s="109" t="s">
        <v>4195</v>
      </c>
      <c r="I163" s="109" t="s">
        <v>4432</v>
      </c>
      <c r="J163" s="109" t="s">
        <v>4196</v>
      </c>
      <c r="K163" s="110">
        <v>45315.568749999999</v>
      </c>
      <c r="L163" s="111" t="s">
        <v>41</v>
      </c>
      <c r="M163" s="110">
        <v>45315.568749999999</v>
      </c>
      <c r="N163" s="109" t="s">
        <v>4329</v>
      </c>
      <c r="O163" s="109" t="s">
        <v>4201</v>
      </c>
      <c r="P163" s="114" t="s">
        <v>4433</v>
      </c>
    </row>
    <row r="164" spans="1:16" ht="15.75" customHeight="1">
      <c r="A164" s="108" t="s">
        <v>4203</v>
      </c>
      <c r="B164" s="109" t="s">
        <v>4194</v>
      </c>
      <c r="C164" s="109" t="s">
        <v>4204</v>
      </c>
      <c r="D164" s="109">
        <v>100127</v>
      </c>
      <c r="E164" s="109">
        <v>1</v>
      </c>
      <c r="F164" s="110">
        <v>45309.627083333333</v>
      </c>
      <c r="G164" s="109">
        <v>91110698700017</v>
      </c>
      <c r="H164" s="109" t="s">
        <v>4195</v>
      </c>
      <c r="I164" s="109" t="s">
        <v>4205</v>
      </c>
      <c r="J164" s="109" t="s">
        <v>4196</v>
      </c>
      <c r="K164" s="110">
        <v>45314.650694444441</v>
      </c>
      <c r="L164" s="111" t="s">
        <v>41</v>
      </c>
      <c r="M164" s="110">
        <v>45314.650694444441</v>
      </c>
      <c r="N164" s="109" t="s">
        <v>4326</v>
      </c>
      <c r="O164" s="109" t="s">
        <v>4198</v>
      </c>
      <c r="P164" s="112" t="s">
        <v>4434</v>
      </c>
    </row>
    <row r="165" spans="1:16" ht="15.75" customHeight="1">
      <c r="A165" s="108" t="s">
        <v>4203</v>
      </c>
      <c r="B165" s="109" t="s">
        <v>4194</v>
      </c>
      <c r="C165" s="109" t="s">
        <v>4204</v>
      </c>
      <c r="D165" s="109">
        <v>100138</v>
      </c>
      <c r="E165" s="109">
        <v>1</v>
      </c>
      <c r="F165" s="110">
        <v>45309.656944444447</v>
      </c>
      <c r="G165" s="111">
        <v>82166916500010</v>
      </c>
      <c r="H165" s="109" t="s">
        <v>4195</v>
      </c>
      <c r="I165" s="109" t="s">
        <v>150</v>
      </c>
      <c r="J165" s="109" t="s">
        <v>4196</v>
      </c>
      <c r="K165" s="110">
        <v>45313.347916666666</v>
      </c>
      <c r="L165" s="111" t="s">
        <v>41</v>
      </c>
      <c r="M165" s="110">
        <v>45313.347916666666</v>
      </c>
      <c r="N165" s="109" t="s">
        <v>4225</v>
      </c>
      <c r="O165" s="109" t="s">
        <v>4201</v>
      </c>
      <c r="P165" s="112" t="s">
        <v>4435</v>
      </c>
    </row>
    <row r="166" spans="1:16" ht="15.75" customHeight="1">
      <c r="A166" s="108" t="s">
        <v>4203</v>
      </c>
      <c r="B166" s="109" t="s">
        <v>4194</v>
      </c>
      <c r="C166" s="109" t="s">
        <v>4204</v>
      </c>
      <c r="D166" s="109">
        <v>100160</v>
      </c>
      <c r="E166" s="109">
        <v>1</v>
      </c>
      <c r="F166" s="110">
        <v>45309.715277777781</v>
      </c>
      <c r="G166" s="111">
        <v>31144150500048</v>
      </c>
      <c r="H166" s="109" t="s">
        <v>4195</v>
      </c>
      <c r="I166" s="109" t="s">
        <v>4432</v>
      </c>
      <c r="J166" s="109" t="s">
        <v>4196</v>
      </c>
      <c r="K166" s="110">
        <v>45313.376388888886</v>
      </c>
      <c r="L166" s="111" t="s">
        <v>41</v>
      </c>
      <c r="M166" s="110">
        <v>45313.376388888886</v>
      </c>
      <c r="N166" s="109" t="s">
        <v>4227</v>
      </c>
      <c r="O166" s="109" t="s">
        <v>4201</v>
      </c>
      <c r="P166" s="112" t="s">
        <v>4436</v>
      </c>
    </row>
    <row r="167" spans="1:16" ht="15.75" customHeight="1">
      <c r="A167" s="108" t="s">
        <v>4203</v>
      </c>
      <c r="B167" s="109" t="s">
        <v>4194</v>
      </c>
      <c r="C167" s="109" t="s">
        <v>4204</v>
      </c>
      <c r="D167" s="109">
        <v>100162</v>
      </c>
      <c r="E167" s="109">
        <v>1</v>
      </c>
      <c r="F167" s="110">
        <v>45309.717361111114</v>
      </c>
      <c r="G167" s="111">
        <v>95850523200016</v>
      </c>
      <c r="H167" s="109" t="s">
        <v>4195</v>
      </c>
      <c r="I167" s="109" t="s">
        <v>150</v>
      </c>
      <c r="J167" s="109" t="s">
        <v>4196</v>
      </c>
      <c r="K167" s="110">
        <v>45313.345833333333</v>
      </c>
      <c r="L167" s="111" t="s">
        <v>41</v>
      </c>
      <c r="M167" s="110">
        <v>45313.345833333333</v>
      </c>
      <c r="N167" s="109" t="s">
        <v>4225</v>
      </c>
      <c r="O167" s="109" t="s">
        <v>4201</v>
      </c>
      <c r="P167" s="112" t="s">
        <v>4437</v>
      </c>
    </row>
    <row r="168" spans="1:16" ht="15.75" customHeight="1">
      <c r="A168" s="108" t="s">
        <v>4203</v>
      </c>
      <c r="B168" s="109" t="s">
        <v>4194</v>
      </c>
      <c r="C168" s="109" t="s">
        <v>4204</v>
      </c>
      <c r="D168" s="109">
        <v>100163</v>
      </c>
      <c r="E168" s="109">
        <v>1</v>
      </c>
      <c r="F168" s="110">
        <v>45309.71875</v>
      </c>
      <c r="G168" s="111">
        <v>79340339500031</v>
      </c>
      <c r="H168" s="109" t="s">
        <v>4195</v>
      </c>
      <c r="I168" s="109" t="s">
        <v>150</v>
      </c>
      <c r="J168" s="109" t="s">
        <v>4196</v>
      </c>
      <c r="K168" s="110">
        <v>45313.473611111112</v>
      </c>
      <c r="L168" s="111" t="s">
        <v>41</v>
      </c>
      <c r="M168" s="110">
        <v>45313.473611111112</v>
      </c>
      <c r="N168" s="109" t="s">
        <v>4299</v>
      </c>
      <c r="O168" s="109" t="s">
        <v>4201</v>
      </c>
      <c r="P168" s="114" t="s">
        <v>4438</v>
      </c>
    </row>
    <row r="169" spans="1:16" ht="15.75" customHeight="1">
      <c r="A169" s="108" t="s">
        <v>4203</v>
      </c>
      <c r="B169" s="109" t="s">
        <v>4194</v>
      </c>
      <c r="C169" s="109" t="s">
        <v>4204</v>
      </c>
      <c r="D169" s="109">
        <v>100560</v>
      </c>
      <c r="E169" s="109">
        <v>1</v>
      </c>
      <c r="F169" s="110">
        <v>45313.464583333334</v>
      </c>
      <c r="G169" s="111">
        <v>52860318600024</v>
      </c>
      <c r="H169" s="109" t="s">
        <v>4195</v>
      </c>
      <c r="I169" s="109" t="s">
        <v>188</v>
      </c>
      <c r="J169" s="109" t="s">
        <v>4196</v>
      </c>
      <c r="K169" s="110">
        <v>45314.510416666664</v>
      </c>
      <c r="L169" s="111" t="s">
        <v>41</v>
      </c>
      <c r="M169" s="110">
        <v>45314.510416666664</v>
      </c>
      <c r="N169" s="109" t="s">
        <v>4234</v>
      </c>
      <c r="O169" s="109" t="s">
        <v>4201</v>
      </c>
      <c r="P169" s="112" t="s">
        <v>4439</v>
      </c>
    </row>
    <row r="170" spans="1:16" ht="15.75" customHeight="1">
      <c r="A170" s="108" t="s">
        <v>4203</v>
      </c>
      <c r="B170" s="109" t="s">
        <v>4194</v>
      </c>
      <c r="C170" s="109" t="s">
        <v>4204</v>
      </c>
      <c r="D170" s="109">
        <v>100562</v>
      </c>
      <c r="E170" s="109">
        <v>1</v>
      </c>
      <c r="F170" s="110">
        <v>45313.46597222222</v>
      </c>
      <c r="G170" s="111">
        <v>82223344100010</v>
      </c>
      <c r="H170" s="109" t="s">
        <v>4195</v>
      </c>
      <c r="I170" s="109" t="s">
        <v>150</v>
      </c>
      <c r="J170" s="109" t="s">
        <v>4196</v>
      </c>
      <c r="K170" s="110">
        <v>45313.677777777775</v>
      </c>
      <c r="L170" s="111" t="s">
        <v>41</v>
      </c>
      <c r="M170" s="110">
        <v>45313.677777777775</v>
      </c>
      <c r="N170" s="109" t="s">
        <v>4200</v>
      </c>
      <c r="O170" s="109" t="s">
        <v>4201</v>
      </c>
      <c r="P170" s="112" t="s">
        <v>4440</v>
      </c>
    </row>
    <row r="171" spans="1:16" ht="15.75" customHeight="1">
      <c r="A171" s="108" t="s">
        <v>4203</v>
      </c>
      <c r="B171" s="109" t="s">
        <v>4194</v>
      </c>
      <c r="C171" s="109" t="s">
        <v>4204</v>
      </c>
      <c r="D171" s="109">
        <v>100563</v>
      </c>
      <c r="E171" s="109">
        <v>1</v>
      </c>
      <c r="F171" s="110">
        <v>45313.467361111114</v>
      </c>
      <c r="G171" s="109">
        <v>37982761100045</v>
      </c>
      <c r="H171" s="109" t="s">
        <v>4195</v>
      </c>
      <c r="I171" s="109" t="s">
        <v>4205</v>
      </c>
      <c r="J171" s="109" t="s">
        <v>4196</v>
      </c>
      <c r="K171" s="110">
        <v>45314.586805555555</v>
      </c>
      <c r="L171" s="111" t="s">
        <v>41</v>
      </c>
      <c r="M171" s="110">
        <v>45314.586805555555</v>
      </c>
      <c r="N171" s="109" t="s">
        <v>4441</v>
      </c>
      <c r="O171" s="109" t="s">
        <v>4198</v>
      </c>
      <c r="P171" s="112" t="s">
        <v>4442</v>
      </c>
    </row>
    <row r="172" spans="1:16" ht="15.75" customHeight="1">
      <c r="A172" s="108" t="s">
        <v>4203</v>
      </c>
      <c r="B172" s="109" t="s">
        <v>4194</v>
      </c>
      <c r="C172" s="109" t="s">
        <v>4204</v>
      </c>
      <c r="D172" s="109">
        <v>100564</v>
      </c>
      <c r="E172" s="109">
        <v>1</v>
      </c>
      <c r="F172" s="110">
        <v>45313.46875</v>
      </c>
      <c r="G172" s="109">
        <v>91746622900015</v>
      </c>
      <c r="H172" s="109" t="s">
        <v>4195</v>
      </c>
      <c r="I172" s="109" t="s">
        <v>4205</v>
      </c>
      <c r="J172" s="109" t="s">
        <v>4196</v>
      </c>
      <c r="K172" s="110">
        <v>45328.300694444442</v>
      </c>
      <c r="L172" s="111" t="s">
        <v>41</v>
      </c>
      <c r="M172" s="110">
        <v>45334.592361111114</v>
      </c>
      <c r="N172" s="109" t="s">
        <v>4443</v>
      </c>
      <c r="O172" s="109" t="s">
        <v>4198</v>
      </c>
      <c r="P172" s="112" t="s">
        <v>4444</v>
      </c>
    </row>
    <row r="173" spans="1:16" ht="15.75" customHeight="1">
      <c r="A173" s="108" t="s">
        <v>4203</v>
      </c>
      <c r="B173" s="109" t="s">
        <v>4194</v>
      </c>
      <c r="C173" s="109" t="s">
        <v>4204</v>
      </c>
      <c r="D173" s="109">
        <v>100565</v>
      </c>
      <c r="E173" s="109">
        <v>1</v>
      </c>
      <c r="F173" s="110">
        <v>45313.470138888886</v>
      </c>
      <c r="G173" s="111">
        <v>84265414700011</v>
      </c>
      <c r="H173" s="109" t="s">
        <v>4195</v>
      </c>
      <c r="I173" s="109" t="s">
        <v>150</v>
      </c>
      <c r="J173" s="109" t="s">
        <v>4196</v>
      </c>
      <c r="K173" s="110">
        <v>45314.831250000003</v>
      </c>
      <c r="L173" s="111" t="s">
        <v>41</v>
      </c>
      <c r="M173" s="110">
        <v>45322.695833333331</v>
      </c>
      <c r="N173" s="109" t="s">
        <v>4413</v>
      </c>
      <c r="O173" s="109" t="s">
        <v>4201</v>
      </c>
      <c r="P173" s="114" t="s">
        <v>4445</v>
      </c>
    </row>
    <row r="174" spans="1:16" ht="15.75" customHeight="1">
      <c r="A174" s="108" t="s">
        <v>4203</v>
      </c>
      <c r="B174" s="109" t="s">
        <v>4194</v>
      </c>
      <c r="C174" s="109" t="s">
        <v>4204</v>
      </c>
      <c r="D174" s="109">
        <v>100567</v>
      </c>
      <c r="E174" s="109">
        <v>1</v>
      </c>
      <c r="F174" s="110">
        <v>45313.470833333333</v>
      </c>
      <c r="G174" s="111">
        <v>83381537600011</v>
      </c>
      <c r="H174" s="109" t="s">
        <v>4195</v>
      </c>
      <c r="I174" s="109" t="s">
        <v>150</v>
      </c>
      <c r="J174" s="109" t="s">
        <v>4196</v>
      </c>
      <c r="K174" s="110">
        <v>45314.370138888888</v>
      </c>
      <c r="L174" s="111" t="s">
        <v>41</v>
      </c>
      <c r="M174" s="110">
        <v>45314.370138888888</v>
      </c>
      <c r="N174" s="109" t="s">
        <v>4227</v>
      </c>
      <c r="O174" s="109" t="s">
        <v>4201</v>
      </c>
      <c r="P174" s="114" t="s">
        <v>4446</v>
      </c>
    </row>
    <row r="175" spans="1:16" ht="15.75" customHeight="1">
      <c r="A175" s="108" t="s">
        <v>4203</v>
      </c>
      <c r="B175" s="109" t="s">
        <v>4194</v>
      </c>
      <c r="C175" s="109" t="s">
        <v>4204</v>
      </c>
      <c r="D175" s="109">
        <v>100849</v>
      </c>
      <c r="E175" s="109">
        <v>1</v>
      </c>
      <c r="F175" s="110">
        <v>45314.489583333336</v>
      </c>
      <c r="G175" s="111">
        <v>34092092500013</v>
      </c>
      <c r="H175" s="109" t="s">
        <v>4195</v>
      </c>
      <c r="I175" s="109" t="s">
        <v>4205</v>
      </c>
      <c r="J175" s="109" t="s">
        <v>4196</v>
      </c>
      <c r="K175" s="110">
        <v>45315.447222222225</v>
      </c>
      <c r="L175" s="111" t="s">
        <v>41</v>
      </c>
      <c r="M175" s="110">
        <v>45315.447222222225</v>
      </c>
      <c r="N175" s="109" t="s">
        <v>4225</v>
      </c>
      <c r="O175" s="109" t="s">
        <v>4201</v>
      </c>
      <c r="P175" s="112" t="s">
        <v>4447</v>
      </c>
    </row>
    <row r="176" spans="1:16" ht="15.75" customHeight="1">
      <c r="A176" s="108" t="s">
        <v>4203</v>
      </c>
      <c r="B176" s="109" t="s">
        <v>4194</v>
      </c>
      <c r="C176" s="109" t="s">
        <v>4204</v>
      </c>
      <c r="D176" s="109">
        <v>100850</v>
      </c>
      <c r="E176" s="109">
        <v>1</v>
      </c>
      <c r="F176" s="110">
        <v>45314.490972222222</v>
      </c>
      <c r="G176" s="111">
        <v>88028478100015</v>
      </c>
      <c r="H176" s="109" t="s">
        <v>4195</v>
      </c>
      <c r="I176" s="109" t="s">
        <v>150</v>
      </c>
      <c r="J176" s="109" t="s">
        <v>4196</v>
      </c>
      <c r="K176" s="110">
        <v>45316.491666666669</v>
      </c>
      <c r="L176" s="111" t="s">
        <v>41</v>
      </c>
      <c r="M176" s="110">
        <v>45316.491666666669</v>
      </c>
      <c r="N176" s="109" t="s">
        <v>4448</v>
      </c>
      <c r="O176" s="109" t="s">
        <v>4201</v>
      </c>
      <c r="P176" s="112" t="s">
        <v>4449</v>
      </c>
    </row>
    <row r="177" spans="1:16" ht="15.75" customHeight="1">
      <c r="A177" s="108" t="s">
        <v>4203</v>
      </c>
      <c r="B177" s="109" t="s">
        <v>4194</v>
      </c>
      <c r="C177" s="109" t="s">
        <v>4204</v>
      </c>
      <c r="D177" s="109">
        <v>100851</v>
      </c>
      <c r="E177" s="109">
        <v>1</v>
      </c>
      <c r="F177" s="110">
        <v>45314.492361111108</v>
      </c>
      <c r="G177" s="109">
        <v>95324513100016</v>
      </c>
      <c r="H177" s="109" t="s">
        <v>4195</v>
      </c>
      <c r="I177" s="109" t="s">
        <v>4432</v>
      </c>
      <c r="J177" s="109" t="s">
        <v>4196</v>
      </c>
      <c r="K177" s="110">
        <v>45315.707638888889</v>
      </c>
      <c r="L177" s="111" t="s">
        <v>41</v>
      </c>
      <c r="M177" s="110">
        <v>45323.607638888891</v>
      </c>
      <c r="N177" s="109" t="s">
        <v>4450</v>
      </c>
      <c r="O177" s="109" t="s">
        <v>4198</v>
      </c>
      <c r="P177" s="112" t="s">
        <v>4451</v>
      </c>
    </row>
    <row r="178" spans="1:16" ht="15.75" customHeight="1">
      <c r="A178" s="108" t="s">
        <v>4203</v>
      </c>
      <c r="B178" s="109" t="s">
        <v>4194</v>
      </c>
      <c r="C178" s="109" t="s">
        <v>4204</v>
      </c>
      <c r="D178" s="109">
        <v>100854</v>
      </c>
      <c r="E178" s="109">
        <v>1</v>
      </c>
      <c r="F178" s="110">
        <v>45314.493055555555</v>
      </c>
      <c r="G178" s="111">
        <v>98147879500017</v>
      </c>
      <c r="H178" s="109" t="s">
        <v>4195</v>
      </c>
      <c r="I178" s="109" t="s">
        <v>4205</v>
      </c>
      <c r="J178" s="109" t="s">
        <v>4196</v>
      </c>
      <c r="K178" s="110">
        <v>45315.439583333333</v>
      </c>
      <c r="L178" s="111" t="s">
        <v>41</v>
      </c>
      <c r="M178" s="110">
        <v>45327.42083333333</v>
      </c>
      <c r="N178" s="109" t="s">
        <v>4262</v>
      </c>
      <c r="O178" s="109" t="s">
        <v>4201</v>
      </c>
      <c r="P178" s="112" t="s">
        <v>4452</v>
      </c>
    </row>
    <row r="179" spans="1:16" ht="15.75" customHeight="1">
      <c r="A179" s="108" t="s">
        <v>4203</v>
      </c>
      <c r="B179" s="109" t="s">
        <v>4194</v>
      </c>
      <c r="C179" s="109" t="s">
        <v>4204</v>
      </c>
      <c r="D179" s="109">
        <v>100858</v>
      </c>
      <c r="E179" s="109">
        <v>1</v>
      </c>
      <c r="F179" s="110">
        <v>45314.498611111114</v>
      </c>
      <c r="G179" s="111">
        <v>82808494700013</v>
      </c>
      <c r="H179" s="109" t="s">
        <v>4195</v>
      </c>
      <c r="I179" s="109" t="s">
        <v>150</v>
      </c>
      <c r="J179" s="109" t="s">
        <v>4196</v>
      </c>
      <c r="K179" s="110">
        <v>45315.526388888888</v>
      </c>
      <c r="L179" s="111" t="s">
        <v>41</v>
      </c>
      <c r="M179" s="110">
        <v>45315.526388888888</v>
      </c>
      <c r="N179" s="109" t="s">
        <v>4299</v>
      </c>
      <c r="O179" s="109" t="s">
        <v>4201</v>
      </c>
      <c r="P179" s="114" t="s">
        <v>4453</v>
      </c>
    </row>
    <row r="180" spans="1:16" ht="15.75" customHeight="1">
      <c r="A180" s="108" t="s">
        <v>4203</v>
      </c>
      <c r="B180" s="109" t="s">
        <v>4194</v>
      </c>
      <c r="C180" s="109" t="s">
        <v>4204</v>
      </c>
      <c r="D180" s="109">
        <v>100859</v>
      </c>
      <c r="E180" s="109">
        <v>1</v>
      </c>
      <c r="F180" s="110">
        <v>45314.5</v>
      </c>
      <c r="G180">
        <v>33535478300078</v>
      </c>
      <c r="H180" s="109" t="s">
        <v>4195</v>
      </c>
      <c r="I180" s="109" t="s">
        <v>4214</v>
      </c>
      <c r="J180" s="109" t="s">
        <v>4196</v>
      </c>
      <c r="K180" s="110">
        <v>45315.367361111108</v>
      </c>
      <c r="L180" s="111" t="s">
        <v>41</v>
      </c>
      <c r="M180" s="110">
        <v>45315.367361111108</v>
      </c>
      <c r="N180" s="109" t="s">
        <v>4280</v>
      </c>
      <c r="O180" s="109" t="s">
        <v>4201</v>
      </c>
      <c r="P180" s="113"/>
    </row>
    <row r="181" spans="1:16" ht="15.75" customHeight="1">
      <c r="A181" s="108" t="s">
        <v>4203</v>
      </c>
      <c r="B181" s="109" t="s">
        <v>4194</v>
      </c>
      <c r="C181" s="109" t="s">
        <v>4204</v>
      </c>
      <c r="D181" s="109">
        <v>101400</v>
      </c>
      <c r="E181" s="109">
        <v>1</v>
      </c>
      <c r="F181" s="110">
        <v>45316.695138888892</v>
      </c>
      <c r="G181" s="111">
        <v>80082740400024</v>
      </c>
      <c r="H181" s="109" t="s">
        <v>4195</v>
      </c>
      <c r="I181" s="109" t="s">
        <v>4205</v>
      </c>
      <c r="J181" s="109" t="s">
        <v>4196</v>
      </c>
      <c r="K181" s="110">
        <v>45316.727777777778</v>
      </c>
      <c r="L181" s="111" t="s">
        <v>41</v>
      </c>
      <c r="M181" s="110">
        <v>45330.522222222222</v>
      </c>
      <c r="N181" s="109" t="s">
        <v>4454</v>
      </c>
      <c r="O181" s="109" t="s">
        <v>4201</v>
      </c>
      <c r="P181" s="112" t="s">
        <v>4455</v>
      </c>
    </row>
    <row r="182" spans="1:16" ht="15.75" customHeight="1">
      <c r="A182" s="108" t="s">
        <v>4203</v>
      </c>
      <c r="B182" s="109" t="s">
        <v>4194</v>
      </c>
      <c r="C182" s="109" t="s">
        <v>4204</v>
      </c>
      <c r="D182" s="109">
        <v>101407</v>
      </c>
      <c r="E182" s="109">
        <v>1</v>
      </c>
      <c r="F182" s="110">
        <v>45316.695138888892</v>
      </c>
      <c r="G182" s="111">
        <v>98333732000011</v>
      </c>
      <c r="H182" s="109" t="s">
        <v>4195</v>
      </c>
      <c r="I182" s="109" t="s">
        <v>4205</v>
      </c>
      <c r="J182" s="109" t="s">
        <v>4196</v>
      </c>
      <c r="K182" s="110">
        <v>45317.359722222223</v>
      </c>
      <c r="L182" s="111" t="s">
        <v>41</v>
      </c>
      <c r="M182" s="110">
        <v>45317.359722222223</v>
      </c>
      <c r="N182" s="109" t="s">
        <v>4225</v>
      </c>
      <c r="O182" s="109" t="s">
        <v>4201</v>
      </c>
      <c r="P182" s="112" t="s">
        <v>4456</v>
      </c>
    </row>
    <row r="183" spans="1:16" ht="15.75" customHeight="1">
      <c r="A183" s="108" t="s">
        <v>4203</v>
      </c>
      <c r="B183" s="109" t="s">
        <v>4194</v>
      </c>
      <c r="C183" s="109" t="s">
        <v>4204</v>
      </c>
      <c r="D183" s="109">
        <v>101411</v>
      </c>
      <c r="E183" s="109">
        <v>1</v>
      </c>
      <c r="F183" s="110">
        <v>45316.695138888892</v>
      </c>
      <c r="G183" s="111">
        <v>88032775400011</v>
      </c>
      <c r="H183" s="109" t="s">
        <v>4195</v>
      </c>
      <c r="I183" s="109" t="s">
        <v>150</v>
      </c>
      <c r="J183" s="109" t="s">
        <v>4196</v>
      </c>
      <c r="K183" s="110">
        <v>45320.509722222225</v>
      </c>
      <c r="L183" s="111" t="s">
        <v>41</v>
      </c>
      <c r="M183" s="110">
        <v>45320.509722222225</v>
      </c>
      <c r="N183" s="109" t="s">
        <v>4373</v>
      </c>
      <c r="O183" s="109" t="s">
        <v>4201</v>
      </c>
      <c r="P183" s="112" t="s">
        <v>4457</v>
      </c>
    </row>
    <row r="184" spans="1:16" ht="15.75" customHeight="1">
      <c r="A184" s="108" t="s">
        <v>4203</v>
      </c>
      <c r="B184" s="109" t="s">
        <v>4194</v>
      </c>
      <c r="C184" s="109" t="s">
        <v>4204</v>
      </c>
      <c r="D184" s="109">
        <v>101412</v>
      </c>
      <c r="E184" s="109">
        <v>1</v>
      </c>
      <c r="F184" s="110">
        <v>45316.695138888892</v>
      </c>
      <c r="G184" s="111">
        <v>80077250100014</v>
      </c>
      <c r="H184" s="109" t="s">
        <v>4195</v>
      </c>
      <c r="I184" s="109" t="s">
        <v>150</v>
      </c>
      <c r="J184" s="109" t="s">
        <v>4196</v>
      </c>
      <c r="K184" s="110">
        <v>45320.481944444444</v>
      </c>
      <c r="L184" s="111" t="s">
        <v>41</v>
      </c>
      <c r="M184" s="110">
        <v>45320.481944444444</v>
      </c>
      <c r="N184" s="109" t="s">
        <v>4373</v>
      </c>
      <c r="O184" s="109" t="s">
        <v>4201</v>
      </c>
      <c r="P184" s="112" t="s">
        <v>4458</v>
      </c>
    </row>
    <row r="185" spans="1:16" ht="15.75" customHeight="1">
      <c r="A185" s="108" t="s">
        <v>4203</v>
      </c>
      <c r="B185" s="109" t="s">
        <v>4194</v>
      </c>
      <c r="C185" s="109" t="s">
        <v>4204</v>
      </c>
      <c r="D185" s="109">
        <v>101416</v>
      </c>
      <c r="E185" s="109">
        <v>1</v>
      </c>
      <c r="F185" s="110">
        <v>45316.696527777778</v>
      </c>
      <c r="G185" s="111">
        <v>33146730800028</v>
      </c>
      <c r="H185" s="109" t="s">
        <v>4195</v>
      </c>
      <c r="I185" s="109" t="s">
        <v>4205</v>
      </c>
      <c r="J185" s="109" t="s">
        <v>4196</v>
      </c>
      <c r="K185" s="110">
        <v>45317.364583333336</v>
      </c>
      <c r="L185" s="111" t="s">
        <v>41</v>
      </c>
      <c r="M185" s="110">
        <v>45317.375694444447</v>
      </c>
      <c r="N185" s="109" t="s">
        <v>4225</v>
      </c>
      <c r="O185" s="109" t="s">
        <v>4201</v>
      </c>
      <c r="P185" s="112" t="s">
        <v>4459</v>
      </c>
    </row>
    <row r="186" spans="1:16" ht="15.75" customHeight="1">
      <c r="A186" s="108" t="s">
        <v>4203</v>
      </c>
      <c r="B186" s="109" t="s">
        <v>4194</v>
      </c>
      <c r="C186" s="109" t="s">
        <v>4204</v>
      </c>
      <c r="D186" s="109">
        <v>102110</v>
      </c>
      <c r="E186" s="109">
        <v>1</v>
      </c>
      <c r="F186" s="110">
        <v>45321.506249999999</v>
      </c>
      <c r="G186" s="111">
        <v>53057811100037</v>
      </c>
      <c r="H186" s="109" t="s">
        <v>4195</v>
      </c>
      <c r="I186" s="109" t="s">
        <v>4205</v>
      </c>
      <c r="J186" s="109" t="s">
        <v>4196</v>
      </c>
      <c r="K186" s="110">
        <v>45321.668749999997</v>
      </c>
      <c r="L186" s="111" t="s">
        <v>41</v>
      </c>
      <c r="M186" s="110">
        <v>45321.668749999997</v>
      </c>
      <c r="N186" s="109" t="s">
        <v>4225</v>
      </c>
      <c r="O186" s="109" t="s">
        <v>4201</v>
      </c>
      <c r="P186" s="112" t="s">
        <v>4460</v>
      </c>
    </row>
    <row r="187" spans="1:16" ht="15.75" customHeight="1">
      <c r="A187" s="108" t="s">
        <v>4203</v>
      </c>
      <c r="B187" s="109" t="s">
        <v>4194</v>
      </c>
      <c r="C187" s="109" t="s">
        <v>4204</v>
      </c>
      <c r="D187" s="109">
        <v>102115</v>
      </c>
      <c r="E187" s="109">
        <v>1</v>
      </c>
      <c r="F187" s="110">
        <v>45321.524305555555</v>
      </c>
      <c r="G187" s="111">
        <v>38386604300029</v>
      </c>
      <c r="H187" s="109" t="s">
        <v>4195</v>
      </c>
      <c r="I187" s="109" t="s">
        <v>188</v>
      </c>
      <c r="J187" s="109" t="s">
        <v>4196</v>
      </c>
      <c r="K187" s="110">
        <v>45321.686805555553</v>
      </c>
      <c r="L187" s="111" t="s">
        <v>41</v>
      </c>
      <c r="M187" s="110">
        <v>45321.686805555553</v>
      </c>
      <c r="N187" s="109" t="s">
        <v>4227</v>
      </c>
      <c r="O187" s="109" t="s">
        <v>4201</v>
      </c>
      <c r="P187" s="112" t="s">
        <v>4461</v>
      </c>
    </row>
    <row r="188" spans="1:16" ht="15.75" customHeight="1">
      <c r="A188" s="108" t="s">
        <v>4203</v>
      </c>
      <c r="B188" s="109" t="s">
        <v>4194</v>
      </c>
      <c r="C188" s="109" t="s">
        <v>4204</v>
      </c>
      <c r="D188" s="109">
        <v>92173</v>
      </c>
      <c r="E188" s="109">
        <v>1</v>
      </c>
      <c r="F188" s="110">
        <v>45246.69027777778</v>
      </c>
      <c r="G188" s="111">
        <v>47965548200038</v>
      </c>
      <c r="H188" s="109" t="s">
        <v>4195</v>
      </c>
      <c r="I188" s="109" t="s">
        <v>150</v>
      </c>
      <c r="J188" s="109" t="s">
        <v>4462</v>
      </c>
      <c r="K188" s="110">
        <v>45265.418055555558</v>
      </c>
      <c r="L188" s="111" t="s">
        <v>136</v>
      </c>
      <c r="M188" s="110">
        <v>45330.484722222223</v>
      </c>
      <c r="N188" s="109" t="s">
        <v>4463</v>
      </c>
      <c r="O188" s="109" t="s">
        <v>4201</v>
      </c>
      <c r="P188" s="112" t="s">
        <v>4464</v>
      </c>
    </row>
    <row r="189" spans="1:16" ht="15.75" customHeight="1">
      <c r="A189" s="108" t="s">
        <v>4203</v>
      </c>
      <c r="B189" s="109" t="s">
        <v>4194</v>
      </c>
      <c r="C189" s="109" t="s">
        <v>4204</v>
      </c>
      <c r="D189" s="109">
        <v>93285</v>
      </c>
      <c r="E189" s="109">
        <v>1</v>
      </c>
      <c r="F189" s="110">
        <v>45258.716666666667</v>
      </c>
      <c r="G189" s="111">
        <v>40342278500036</v>
      </c>
      <c r="H189" s="109" t="s">
        <v>4195</v>
      </c>
      <c r="I189" s="109" t="s">
        <v>150</v>
      </c>
      <c r="J189" s="109" t="s">
        <v>4462</v>
      </c>
      <c r="K189" s="110">
        <v>45259.594444444447</v>
      </c>
      <c r="L189" s="111" t="s">
        <v>136</v>
      </c>
      <c r="M189" s="110">
        <v>45281.600694444445</v>
      </c>
      <c r="N189" s="109" t="s">
        <v>4465</v>
      </c>
      <c r="O189" s="109" t="s">
        <v>4201</v>
      </c>
      <c r="P189" s="112" t="s">
        <v>4466</v>
      </c>
    </row>
    <row r="190" spans="1:16" ht="15.75" customHeight="1">
      <c r="A190" s="108" t="s">
        <v>4203</v>
      </c>
      <c r="B190" s="109" t="s">
        <v>4194</v>
      </c>
      <c r="C190" s="109" t="s">
        <v>4204</v>
      </c>
      <c r="D190" s="109">
        <v>93292</v>
      </c>
      <c r="E190" s="109">
        <v>1</v>
      </c>
      <c r="F190" s="110">
        <v>45258.73333333333</v>
      </c>
      <c r="G190" s="109">
        <v>83811962600011</v>
      </c>
      <c r="H190" s="109" t="s">
        <v>4195</v>
      </c>
      <c r="I190" s="109" t="s">
        <v>150</v>
      </c>
      <c r="J190" s="109" t="s">
        <v>4462</v>
      </c>
      <c r="K190" s="110">
        <v>45260.359722222223</v>
      </c>
      <c r="L190" s="111" t="s">
        <v>136</v>
      </c>
      <c r="M190" s="110">
        <v>45260.642361111109</v>
      </c>
      <c r="N190" s="109" t="s">
        <v>4467</v>
      </c>
      <c r="O190" s="109" t="s">
        <v>4198</v>
      </c>
      <c r="P190" s="112" t="s">
        <v>4468</v>
      </c>
    </row>
    <row r="191" spans="1:16" ht="15.75" customHeight="1">
      <c r="A191" s="108" t="s">
        <v>4203</v>
      </c>
      <c r="B191" s="109" t="s">
        <v>4194</v>
      </c>
      <c r="C191" s="109" t="s">
        <v>4204</v>
      </c>
      <c r="D191" s="109">
        <v>94856</v>
      </c>
      <c r="E191" s="109">
        <v>1</v>
      </c>
      <c r="F191" s="110">
        <v>45267.484722222223</v>
      </c>
      <c r="G191" s="111">
        <v>89932288700014</v>
      </c>
      <c r="H191" s="109" t="s">
        <v>4195</v>
      </c>
      <c r="I191" s="109" t="s">
        <v>188</v>
      </c>
      <c r="J191" s="109" t="s">
        <v>4462</v>
      </c>
      <c r="K191" s="110">
        <v>45273.38958333333</v>
      </c>
      <c r="L191" s="111" t="s">
        <v>136</v>
      </c>
      <c r="M191" s="110">
        <v>45273.38958333333</v>
      </c>
      <c r="N191" s="109" t="s">
        <v>4294</v>
      </c>
      <c r="O191" s="109" t="s">
        <v>4265</v>
      </c>
      <c r="P191" s="112" t="s">
        <v>4469</v>
      </c>
    </row>
    <row r="192" spans="1:16" ht="15.75" customHeight="1">
      <c r="A192" s="108" t="s">
        <v>4203</v>
      </c>
      <c r="B192" s="109" t="s">
        <v>4194</v>
      </c>
      <c r="C192" s="109" t="s">
        <v>4204</v>
      </c>
      <c r="D192" s="109">
        <v>95378</v>
      </c>
      <c r="E192" s="109">
        <v>1</v>
      </c>
      <c r="F192" s="110">
        <v>45271.543055555558</v>
      </c>
      <c r="G192" s="109">
        <v>89269329200013</v>
      </c>
      <c r="H192" s="109" t="s">
        <v>4195</v>
      </c>
      <c r="I192" s="109" t="s">
        <v>4205</v>
      </c>
      <c r="J192" s="109" t="s">
        <v>4462</v>
      </c>
      <c r="K192" s="110">
        <v>45271.619444444441</v>
      </c>
      <c r="L192" s="111" t="s">
        <v>136</v>
      </c>
      <c r="M192" s="110">
        <v>45279.496527777781</v>
      </c>
      <c r="N192" s="109" t="s">
        <v>4299</v>
      </c>
      <c r="O192" s="109" t="s">
        <v>4201</v>
      </c>
      <c r="P192" s="112" t="s">
        <v>4470</v>
      </c>
    </row>
    <row r="193" spans="1:16" ht="15.75" customHeight="1">
      <c r="A193" s="108" t="s">
        <v>4203</v>
      </c>
      <c r="B193" s="109" t="s">
        <v>4194</v>
      </c>
      <c r="C193" s="109" t="s">
        <v>4204</v>
      </c>
      <c r="D193" s="109">
        <v>95478</v>
      </c>
      <c r="E193" s="109">
        <v>1</v>
      </c>
      <c r="F193" s="110">
        <v>45271.672222222223</v>
      </c>
      <c r="G193" s="111">
        <v>34276118600036</v>
      </c>
      <c r="H193" s="109" t="s">
        <v>4195</v>
      </c>
      <c r="I193" s="109" t="s">
        <v>150</v>
      </c>
      <c r="J193" s="109" t="s">
        <v>4462</v>
      </c>
      <c r="K193" s="110">
        <v>45281.631944444445</v>
      </c>
      <c r="L193" s="111" t="s">
        <v>136</v>
      </c>
      <c r="M193" s="110">
        <v>45281.631944444445</v>
      </c>
      <c r="N193" s="109" t="s">
        <v>4471</v>
      </c>
      <c r="O193" s="109" t="s">
        <v>4201</v>
      </c>
      <c r="P193" s="112" t="s">
        <v>4472</v>
      </c>
    </row>
    <row r="194" spans="1:16" ht="15.75" customHeight="1">
      <c r="A194" s="108" t="s">
        <v>4203</v>
      </c>
      <c r="B194" s="109" t="s">
        <v>4194</v>
      </c>
      <c r="C194" s="109" t="s">
        <v>4204</v>
      </c>
      <c r="D194" s="109">
        <v>96468</v>
      </c>
      <c r="E194" s="109">
        <v>1</v>
      </c>
      <c r="F194" s="110">
        <v>45278.619444444441</v>
      </c>
      <c r="G194" s="109">
        <v>53542053300015</v>
      </c>
      <c r="H194" s="109" t="s">
        <v>4195</v>
      </c>
      <c r="I194" s="109" t="s">
        <v>4205</v>
      </c>
      <c r="J194" s="109" t="s">
        <v>4473</v>
      </c>
      <c r="K194" s="110">
        <v>45307.445833333331</v>
      </c>
      <c r="L194" s="111" t="s">
        <v>136</v>
      </c>
      <c r="M194" s="110">
        <v>45308.40347222222</v>
      </c>
      <c r="N194" s="109" t="s">
        <v>4474</v>
      </c>
      <c r="O194" s="109" t="s">
        <v>4248</v>
      </c>
      <c r="P194" s="114" t="s">
        <v>4475</v>
      </c>
    </row>
    <row r="195" spans="1:16" ht="15.75" customHeight="1">
      <c r="A195" s="108" t="s">
        <v>4203</v>
      </c>
      <c r="B195" s="109" t="s">
        <v>4194</v>
      </c>
      <c r="C195" s="109" t="s">
        <v>4204</v>
      </c>
      <c r="D195" s="109">
        <v>99353</v>
      </c>
      <c r="E195" s="109">
        <v>1</v>
      </c>
      <c r="F195" s="110">
        <v>45306.50277777778</v>
      </c>
      <c r="G195" s="111">
        <v>80082129000015</v>
      </c>
      <c r="H195" s="109" t="s">
        <v>4195</v>
      </c>
      <c r="I195" s="109" t="s">
        <v>150</v>
      </c>
      <c r="J195" s="109" t="s">
        <v>4462</v>
      </c>
      <c r="K195" s="110">
        <v>45328.451388888891</v>
      </c>
      <c r="L195" s="111" t="s">
        <v>136</v>
      </c>
      <c r="M195" s="110">
        <v>45328.451388888891</v>
      </c>
      <c r="N195" s="109" t="s">
        <v>4476</v>
      </c>
      <c r="O195" s="109" t="s">
        <v>4201</v>
      </c>
      <c r="P195" s="114" t="s">
        <v>4477</v>
      </c>
    </row>
    <row r="196" spans="1:16" ht="15.75" customHeight="1">
      <c r="A196" s="108" t="s">
        <v>4203</v>
      </c>
      <c r="B196" s="109" t="s">
        <v>4194</v>
      </c>
      <c r="C196" s="109" t="s">
        <v>4204</v>
      </c>
      <c r="D196" s="109">
        <v>99500</v>
      </c>
      <c r="E196" s="109">
        <v>1</v>
      </c>
      <c r="F196" s="110">
        <v>45306.751388888886</v>
      </c>
      <c r="G196" s="111">
        <v>79064489200032</v>
      </c>
      <c r="H196" s="109" t="s">
        <v>4195</v>
      </c>
      <c r="I196" s="109" t="s">
        <v>188</v>
      </c>
      <c r="J196" s="109" t="s">
        <v>4462</v>
      </c>
      <c r="K196" s="110">
        <v>45313.406944444447</v>
      </c>
      <c r="L196" s="111" t="s">
        <v>136</v>
      </c>
      <c r="M196" s="110">
        <v>45313.406944444447</v>
      </c>
      <c r="N196" s="109" t="s">
        <v>4233</v>
      </c>
      <c r="O196" s="109" t="s">
        <v>4201</v>
      </c>
      <c r="P196" s="112" t="s">
        <v>4478</v>
      </c>
    </row>
    <row r="197" spans="1:16" ht="15.75" customHeight="1">
      <c r="A197" s="108" t="s">
        <v>4193</v>
      </c>
      <c r="B197" s="109" t="s">
        <v>4194</v>
      </c>
      <c r="C197" s="109"/>
      <c r="D197" s="109">
        <v>91407</v>
      </c>
      <c r="E197" s="109">
        <v>1</v>
      </c>
      <c r="F197" s="110">
        <v>45237.469444444447</v>
      </c>
      <c r="G197" s="109">
        <v>77572952800015</v>
      </c>
      <c r="H197" s="109" t="s">
        <v>4195</v>
      </c>
      <c r="I197" s="109" t="s">
        <v>150</v>
      </c>
      <c r="J197" s="109" t="s">
        <v>4473</v>
      </c>
      <c r="K197" s="110">
        <v>45238.396527777775</v>
      </c>
      <c r="L197" s="111" t="s">
        <v>4479</v>
      </c>
      <c r="M197" s="110">
        <v>45238.396527777775</v>
      </c>
      <c r="N197" s="109" t="s">
        <v>4480</v>
      </c>
      <c r="O197" s="109" t="s">
        <v>4481</v>
      </c>
      <c r="P197" s="113"/>
    </row>
    <row r="198" spans="1:16" ht="15.75" customHeight="1">
      <c r="A198" s="108" t="s">
        <v>4203</v>
      </c>
      <c r="B198" s="109" t="s">
        <v>4194</v>
      </c>
      <c r="C198" s="109" t="s">
        <v>4204</v>
      </c>
      <c r="D198" s="109">
        <v>93697</v>
      </c>
      <c r="E198" s="109">
        <v>1</v>
      </c>
      <c r="F198" s="110">
        <v>45260.670138888891</v>
      </c>
      <c r="G198" s="111">
        <v>82149303800029</v>
      </c>
      <c r="H198" s="109" t="s">
        <v>4195</v>
      </c>
      <c r="I198" s="109" t="s">
        <v>4205</v>
      </c>
      <c r="J198" s="109" t="s">
        <v>4473</v>
      </c>
      <c r="K198" s="110">
        <v>45264.592361111114</v>
      </c>
      <c r="L198" s="111" t="s">
        <v>4479</v>
      </c>
      <c r="M198" s="110">
        <v>45264.592361111114</v>
      </c>
      <c r="N198" s="109" t="s">
        <v>4234</v>
      </c>
      <c r="O198" s="109" t="s">
        <v>4201</v>
      </c>
      <c r="P198" s="112" t="s">
        <v>4482</v>
      </c>
    </row>
    <row r="199" spans="1:16" ht="15.75" customHeight="1">
      <c r="A199" s="108" t="s">
        <v>4203</v>
      </c>
      <c r="B199" s="109" t="s">
        <v>4194</v>
      </c>
      <c r="C199" s="109" t="s">
        <v>4204</v>
      </c>
      <c r="D199" s="109">
        <v>94903</v>
      </c>
      <c r="E199" s="109">
        <v>1</v>
      </c>
      <c r="F199" s="110">
        <v>45267.602083333331</v>
      </c>
      <c r="G199" s="111">
        <v>48862141800034</v>
      </c>
      <c r="H199" s="109" t="s">
        <v>4195</v>
      </c>
      <c r="I199" s="109" t="s">
        <v>188</v>
      </c>
      <c r="J199" s="109" t="s">
        <v>4473</v>
      </c>
      <c r="K199" s="110">
        <v>45268.422222222223</v>
      </c>
      <c r="L199" s="111" t="s">
        <v>4479</v>
      </c>
      <c r="M199" s="110">
        <v>45268.422222222223</v>
      </c>
      <c r="N199" s="109" t="s">
        <v>4234</v>
      </c>
      <c r="O199" s="109" t="s">
        <v>4201</v>
      </c>
      <c r="P199" s="112" t="s">
        <v>4483</v>
      </c>
    </row>
    <row r="200" spans="1:16" ht="15.75" customHeight="1">
      <c r="A200" s="108" t="s">
        <v>4203</v>
      </c>
      <c r="B200" s="109" t="s">
        <v>4194</v>
      </c>
      <c r="C200" s="109" t="s">
        <v>4204</v>
      </c>
      <c r="D200" s="109">
        <v>95459</v>
      </c>
      <c r="E200" s="109">
        <v>1</v>
      </c>
      <c r="F200" s="110">
        <v>45271.648611111108</v>
      </c>
      <c r="G200" s="109">
        <v>52807107900024</v>
      </c>
      <c r="H200" s="109" t="s">
        <v>4195</v>
      </c>
      <c r="I200" s="109" t="s">
        <v>4205</v>
      </c>
      <c r="J200" s="109" t="s">
        <v>4473</v>
      </c>
      <c r="K200" s="110">
        <v>45272.448611111111</v>
      </c>
      <c r="L200" s="111" t="s">
        <v>4479</v>
      </c>
      <c r="M200" s="110">
        <v>45275.831944444442</v>
      </c>
      <c r="N200" s="109" t="s">
        <v>4406</v>
      </c>
      <c r="O200" s="109" t="s">
        <v>4198</v>
      </c>
      <c r="P200" s="112" t="s">
        <v>4484</v>
      </c>
    </row>
    <row r="201" spans="1:16" ht="15.75" customHeight="1">
      <c r="A201" s="108" t="s">
        <v>4203</v>
      </c>
      <c r="B201" s="109" t="s">
        <v>4194</v>
      </c>
      <c r="C201" s="109" t="s">
        <v>4204</v>
      </c>
      <c r="D201" s="109">
        <v>95738</v>
      </c>
      <c r="E201" s="109">
        <v>1</v>
      </c>
      <c r="F201" s="110">
        <v>45272.705555555556</v>
      </c>
      <c r="G201" s="111">
        <v>43799400700031</v>
      </c>
      <c r="H201" s="109" t="s">
        <v>4195</v>
      </c>
      <c r="I201" s="109" t="s">
        <v>188</v>
      </c>
      <c r="J201" s="109" t="s">
        <v>4473</v>
      </c>
      <c r="K201" s="110">
        <v>45273.45</v>
      </c>
      <c r="L201" s="111" t="s">
        <v>4479</v>
      </c>
      <c r="M201" s="110">
        <v>45273.45</v>
      </c>
      <c r="N201" s="109" t="s">
        <v>4222</v>
      </c>
      <c r="O201" s="109" t="s">
        <v>4201</v>
      </c>
      <c r="P201" s="112" t="s">
        <v>4485</v>
      </c>
    </row>
    <row r="202" spans="1:16" ht="15.75" customHeight="1">
      <c r="A202" s="108" t="s">
        <v>4203</v>
      </c>
      <c r="B202" s="109" t="s">
        <v>4194</v>
      </c>
      <c r="C202" s="109" t="s">
        <v>4204</v>
      </c>
      <c r="D202" s="109">
        <v>96633</v>
      </c>
      <c r="E202" s="109">
        <v>1</v>
      </c>
      <c r="F202" s="110">
        <v>45279.634722222225</v>
      </c>
      <c r="G202" s="109">
        <v>39383628300019</v>
      </c>
      <c r="H202" s="109" t="s">
        <v>4195</v>
      </c>
      <c r="I202" s="109" t="s">
        <v>4205</v>
      </c>
      <c r="J202" s="109" t="s">
        <v>4473</v>
      </c>
      <c r="K202" s="110">
        <v>45289.52847222222</v>
      </c>
      <c r="L202" s="111" t="s">
        <v>4479</v>
      </c>
      <c r="M202" s="110">
        <v>45299.495833333334</v>
      </c>
      <c r="N202" s="109" t="s">
        <v>4408</v>
      </c>
      <c r="O202" s="109" t="s">
        <v>4198</v>
      </c>
      <c r="P202" s="114" t="s">
        <v>4486</v>
      </c>
    </row>
    <row r="203" spans="1:16" ht="15.75" customHeight="1">
      <c r="A203" s="108" t="s">
        <v>4203</v>
      </c>
      <c r="B203" s="109" t="s">
        <v>4194</v>
      </c>
      <c r="C203" s="109" t="s">
        <v>4204</v>
      </c>
      <c r="D203" s="109">
        <v>101420</v>
      </c>
      <c r="E203" s="109">
        <v>1</v>
      </c>
      <c r="F203" s="110">
        <v>45316.7</v>
      </c>
      <c r="G203" s="111">
        <v>83115805000029</v>
      </c>
      <c r="H203" s="109" t="s">
        <v>4195</v>
      </c>
      <c r="I203" s="109" t="s">
        <v>150</v>
      </c>
      <c r="J203" s="109" t="s">
        <v>4473</v>
      </c>
      <c r="K203" s="110">
        <v>45321.446527777778</v>
      </c>
      <c r="L203" s="111" t="s">
        <v>4479</v>
      </c>
      <c r="M203" s="110">
        <v>45321.446527777778</v>
      </c>
      <c r="N203" s="109" t="s">
        <v>4307</v>
      </c>
      <c r="O203" s="109" t="s">
        <v>4201</v>
      </c>
      <c r="P203" s="112" t="s">
        <v>4487</v>
      </c>
    </row>
    <row r="204" spans="1:16" ht="15.75" customHeight="1">
      <c r="A204" s="108" t="s">
        <v>4203</v>
      </c>
      <c r="B204" s="109" t="s">
        <v>4194</v>
      </c>
      <c r="C204" s="109" t="s">
        <v>4204</v>
      </c>
      <c r="D204" s="109">
        <v>94894</v>
      </c>
      <c r="E204" s="109">
        <v>1</v>
      </c>
      <c r="F204" s="110">
        <v>45267.592361111114</v>
      </c>
      <c r="G204" s="111">
        <v>71192034800028</v>
      </c>
      <c r="H204" s="109" t="s">
        <v>4195</v>
      </c>
      <c r="I204" s="109" t="s">
        <v>4205</v>
      </c>
      <c r="J204" s="109" t="s">
        <v>4488</v>
      </c>
      <c r="K204" s="110">
        <v>45299.455555555556</v>
      </c>
      <c r="L204" s="111" t="s">
        <v>1320</v>
      </c>
      <c r="M204" s="109"/>
      <c r="N204" s="109" t="s">
        <v>4489</v>
      </c>
      <c r="O204" s="109" t="s">
        <v>4198</v>
      </c>
      <c r="P204" s="114" t="s">
        <v>4490</v>
      </c>
    </row>
    <row r="205" spans="1:16" ht="15.75" customHeight="1">
      <c r="A205" s="108" t="s">
        <v>4203</v>
      </c>
      <c r="B205" s="109" t="s">
        <v>4194</v>
      </c>
      <c r="C205" s="109" t="s">
        <v>4204</v>
      </c>
      <c r="D205" s="109">
        <v>91888</v>
      </c>
      <c r="E205" s="109">
        <v>1</v>
      </c>
      <c r="F205" s="110">
        <v>45243.70416666667</v>
      </c>
      <c r="G205" s="111">
        <v>26560196300019</v>
      </c>
      <c r="H205" s="109" t="s">
        <v>4195</v>
      </c>
      <c r="I205" s="109" t="s">
        <v>150</v>
      </c>
      <c r="J205" s="109" t="s">
        <v>4491</v>
      </c>
      <c r="K205" s="110">
        <v>45244.631944444445</v>
      </c>
      <c r="L205" s="111" t="s">
        <v>4492</v>
      </c>
      <c r="M205" s="109"/>
      <c r="N205" s="109" t="s">
        <v>4233</v>
      </c>
      <c r="O205" s="109" t="s">
        <v>4201</v>
      </c>
      <c r="P205" s="113"/>
    </row>
    <row r="206" spans="1:16" ht="15.75" customHeight="1">
      <c r="A206" s="108" t="s">
        <v>4203</v>
      </c>
      <c r="B206" s="109" t="s">
        <v>4194</v>
      </c>
      <c r="C206" s="109" t="s">
        <v>4204</v>
      </c>
      <c r="D206" s="109">
        <v>93898</v>
      </c>
      <c r="E206" s="109">
        <v>1</v>
      </c>
      <c r="F206" s="110">
        <v>45261.658333333333</v>
      </c>
      <c r="G206" s="111">
        <v>79740826700012</v>
      </c>
      <c r="H206" s="109" t="s">
        <v>4195</v>
      </c>
      <c r="I206" s="109" t="s">
        <v>4205</v>
      </c>
      <c r="J206" s="109" t="s">
        <v>4491</v>
      </c>
      <c r="K206" s="109"/>
      <c r="L206" s="111" t="s">
        <v>4492</v>
      </c>
      <c r="M206" s="109"/>
      <c r="N206" s="109" t="s">
        <v>107</v>
      </c>
      <c r="O206" s="109" t="s">
        <v>4198</v>
      </c>
      <c r="P206" s="112" t="s">
        <v>4493</v>
      </c>
    </row>
    <row r="207" spans="1:16" ht="15.75" customHeight="1">
      <c r="A207" s="108" t="s">
        <v>4203</v>
      </c>
      <c r="B207" s="109" t="s">
        <v>4194</v>
      </c>
      <c r="C207" s="109" t="s">
        <v>4204</v>
      </c>
      <c r="D207" s="109">
        <v>93906</v>
      </c>
      <c r="E207" s="109">
        <v>1</v>
      </c>
      <c r="F207" s="110">
        <v>45261.675000000003</v>
      </c>
      <c r="G207" s="111">
        <v>84439966700022</v>
      </c>
      <c r="H207" s="109" t="s">
        <v>4195</v>
      </c>
      <c r="I207" s="109" t="s">
        <v>150</v>
      </c>
      <c r="J207" s="109" t="s">
        <v>4491</v>
      </c>
      <c r="K207" s="110">
        <v>45265.754166666666</v>
      </c>
      <c r="L207" s="111" t="s">
        <v>4492</v>
      </c>
      <c r="M207" s="109"/>
      <c r="N207" s="109" t="s">
        <v>4494</v>
      </c>
      <c r="O207" s="109" t="s">
        <v>4201</v>
      </c>
      <c r="P207" s="112" t="s">
        <v>4495</v>
      </c>
    </row>
    <row r="208" spans="1:16" ht="15.75" customHeight="1">
      <c r="A208" s="108" t="s">
        <v>4203</v>
      </c>
      <c r="B208" s="109" t="s">
        <v>4194</v>
      </c>
      <c r="C208" s="109" t="s">
        <v>4204</v>
      </c>
      <c r="D208" s="109">
        <v>94901</v>
      </c>
      <c r="E208" s="109">
        <v>1</v>
      </c>
      <c r="F208" s="110">
        <v>45267.599305555559</v>
      </c>
      <c r="G208" s="111">
        <v>50503265600017</v>
      </c>
      <c r="H208" s="109" t="s">
        <v>4195</v>
      </c>
      <c r="I208" s="109" t="s">
        <v>188</v>
      </c>
      <c r="J208" s="109" t="s">
        <v>4491</v>
      </c>
      <c r="K208" s="109"/>
      <c r="L208" s="111" t="s">
        <v>4492</v>
      </c>
      <c r="M208" s="109"/>
      <c r="N208" s="109" t="s">
        <v>4280</v>
      </c>
      <c r="O208" s="109" t="s">
        <v>4201</v>
      </c>
      <c r="P208" s="112" t="s">
        <v>4496</v>
      </c>
    </row>
    <row r="209" spans="1:16" ht="15.75" customHeight="1">
      <c r="A209" s="108" t="s">
        <v>4203</v>
      </c>
      <c r="B209" s="109" t="s">
        <v>4194</v>
      </c>
      <c r="C209" s="109" t="s">
        <v>4204</v>
      </c>
      <c r="D209" s="109">
        <v>95364</v>
      </c>
      <c r="E209" s="109">
        <v>1</v>
      </c>
      <c r="F209" s="110">
        <v>45271.497916666667</v>
      </c>
      <c r="G209" s="111">
        <v>82950981900019</v>
      </c>
      <c r="H209" s="109" t="s">
        <v>4195</v>
      </c>
      <c r="I209" s="109" t="s">
        <v>188</v>
      </c>
      <c r="J209" s="109" t="s">
        <v>4491</v>
      </c>
      <c r="K209" s="109"/>
      <c r="L209" s="111" t="s">
        <v>4492</v>
      </c>
      <c r="M209" s="109"/>
      <c r="N209" s="109" t="s">
        <v>4497</v>
      </c>
      <c r="O209" s="109" t="s">
        <v>4201</v>
      </c>
      <c r="P209" s="113"/>
    </row>
    <row r="210" spans="1:16" ht="15.75" customHeight="1">
      <c r="A210" s="108" t="s">
        <v>4203</v>
      </c>
      <c r="B210" s="109" t="s">
        <v>4194</v>
      </c>
      <c r="C210" s="109" t="s">
        <v>4204</v>
      </c>
      <c r="D210" s="109">
        <v>95403</v>
      </c>
      <c r="E210" s="109">
        <v>1</v>
      </c>
      <c r="F210" s="110">
        <v>45271.591666666667</v>
      </c>
      <c r="G210" s="111">
        <v>32839403600102</v>
      </c>
      <c r="H210" s="109" t="s">
        <v>4195</v>
      </c>
      <c r="I210" s="109" t="s">
        <v>188</v>
      </c>
      <c r="J210" s="109" t="s">
        <v>4491</v>
      </c>
      <c r="K210" s="109"/>
      <c r="L210" s="111" t="s">
        <v>4492</v>
      </c>
      <c r="M210" s="109"/>
      <c r="N210" s="109" t="s">
        <v>4498</v>
      </c>
      <c r="O210" s="109" t="s">
        <v>4198</v>
      </c>
      <c r="P210" s="112" t="s">
        <v>4499</v>
      </c>
    </row>
    <row r="211" spans="1:16" ht="15.75" customHeight="1">
      <c r="A211" s="108" t="s">
        <v>4203</v>
      </c>
      <c r="B211" s="109" t="s">
        <v>4194</v>
      </c>
      <c r="C211" s="109" t="s">
        <v>4204</v>
      </c>
      <c r="D211" s="109">
        <v>95486</v>
      </c>
      <c r="E211" s="109">
        <v>1</v>
      </c>
      <c r="F211" s="110">
        <v>45271.677083333336</v>
      </c>
      <c r="G211" s="111">
        <v>83346291400023</v>
      </c>
      <c r="H211" s="109" t="s">
        <v>4195</v>
      </c>
      <c r="I211" s="109" t="s">
        <v>188</v>
      </c>
      <c r="J211" s="109" t="s">
        <v>4491</v>
      </c>
      <c r="K211" s="110">
        <v>45295.461111111108</v>
      </c>
      <c r="L211" s="111" t="s">
        <v>4492</v>
      </c>
      <c r="M211" s="109"/>
      <c r="N211" s="109" t="s">
        <v>4500</v>
      </c>
      <c r="O211" s="109" t="s">
        <v>4198</v>
      </c>
      <c r="P211" s="112" t="s">
        <v>4501</v>
      </c>
    </row>
    <row r="212" spans="1:16" ht="15.75" customHeight="1">
      <c r="A212" s="108" t="s">
        <v>4203</v>
      </c>
      <c r="B212" s="109" t="s">
        <v>4194</v>
      </c>
      <c r="C212" s="109" t="s">
        <v>4204</v>
      </c>
      <c r="D212" s="109">
        <v>95722</v>
      </c>
      <c r="E212" s="109">
        <v>1</v>
      </c>
      <c r="F212" s="110">
        <v>45272.684027777781</v>
      </c>
      <c r="G212" s="109">
        <v>83980071100021</v>
      </c>
      <c r="H212" s="109" t="s">
        <v>4195</v>
      </c>
      <c r="I212" s="109" t="s">
        <v>150</v>
      </c>
      <c r="J212" s="109" t="s">
        <v>4491</v>
      </c>
      <c r="K212" s="110">
        <v>45272.724999999999</v>
      </c>
      <c r="L212" s="111" t="s">
        <v>4492</v>
      </c>
      <c r="M212" s="109"/>
      <c r="N212" s="109" t="s">
        <v>4454</v>
      </c>
      <c r="O212" s="109" t="s">
        <v>4201</v>
      </c>
      <c r="P212" s="112" t="s">
        <v>4502</v>
      </c>
    </row>
    <row r="213" spans="1:16" ht="15.75" customHeight="1">
      <c r="A213" s="108" t="s">
        <v>4203</v>
      </c>
      <c r="B213" s="109" t="s">
        <v>4194</v>
      </c>
      <c r="C213" s="109" t="s">
        <v>4204</v>
      </c>
      <c r="D213" s="109">
        <v>96421</v>
      </c>
      <c r="E213" s="109">
        <v>1</v>
      </c>
      <c r="F213" s="110">
        <v>45278.509027777778</v>
      </c>
      <c r="G213" s="111">
        <v>50316987200010</v>
      </c>
      <c r="H213" s="109" t="s">
        <v>4195</v>
      </c>
      <c r="I213" s="109" t="s">
        <v>4205</v>
      </c>
      <c r="J213" s="109" t="s">
        <v>4491</v>
      </c>
      <c r="K213" s="110">
        <v>45289.520833333336</v>
      </c>
      <c r="L213" s="111" t="s">
        <v>4492</v>
      </c>
      <c r="M213" s="109"/>
      <c r="N213" s="109" t="s">
        <v>4301</v>
      </c>
      <c r="O213" s="109" t="s">
        <v>4201</v>
      </c>
      <c r="P213" s="113"/>
    </row>
    <row r="214" spans="1:16" ht="15.75" customHeight="1">
      <c r="A214" s="108" t="s">
        <v>4203</v>
      </c>
      <c r="B214" s="109" t="s">
        <v>4194</v>
      </c>
      <c r="C214" s="109" t="s">
        <v>4204</v>
      </c>
      <c r="D214" s="109">
        <v>97540</v>
      </c>
      <c r="E214" s="109">
        <v>1</v>
      </c>
      <c r="F214" s="110">
        <v>45288.708333333336</v>
      </c>
      <c r="G214" s="111">
        <v>88402535400017</v>
      </c>
      <c r="H214" s="109" t="s">
        <v>4195</v>
      </c>
      <c r="I214" s="109" t="s">
        <v>4205</v>
      </c>
      <c r="J214" s="109" t="s">
        <v>4491</v>
      </c>
      <c r="K214" s="109"/>
      <c r="L214" s="111" t="s">
        <v>4492</v>
      </c>
      <c r="M214" s="109"/>
      <c r="N214" s="109" t="s">
        <v>4494</v>
      </c>
      <c r="O214" s="109" t="s">
        <v>4201</v>
      </c>
      <c r="P214" s="114" t="s">
        <v>4503</v>
      </c>
    </row>
    <row r="215" spans="1:16" ht="15.75" customHeight="1">
      <c r="A215" s="108" t="s">
        <v>4203</v>
      </c>
      <c r="B215" s="109" t="s">
        <v>4194</v>
      </c>
      <c r="C215" s="109" t="s">
        <v>4204</v>
      </c>
      <c r="D215" s="109">
        <v>98003</v>
      </c>
      <c r="E215" s="109">
        <v>1</v>
      </c>
      <c r="F215" s="110">
        <v>45295.515972222223</v>
      </c>
      <c r="G215" s="111">
        <v>33851826900018</v>
      </c>
      <c r="H215" s="109" t="s">
        <v>4195</v>
      </c>
      <c r="I215" s="109" t="s">
        <v>150</v>
      </c>
      <c r="J215" s="109" t="s">
        <v>4491</v>
      </c>
      <c r="K215" s="109"/>
      <c r="L215" s="111" t="s">
        <v>4492</v>
      </c>
      <c r="M215" s="109"/>
      <c r="N215" s="109" t="s">
        <v>4504</v>
      </c>
      <c r="O215" s="109" t="s">
        <v>4201</v>
      </c>
      <c r="P215" s="112" t="s">
        <v>4505</v>
      </c>
    </row>
    <row r="216" spans="1:16" ht="15.75" customHeight="1">
      <c r="A216" s="108" t="s">
        <v>4203</v>
      </c>
      <c r="B216" s="109" t="s">
        <v>4194</v>
      </c>
      <c r="C216" s="109" t="s">
        <v>4204</v>
      </c>
      <c r="D216" s="109">
        <v>98217</v>
      </c>
      <c r="E216" s="109">
        <v>1</v>
      </c>
      <c r="F216" s="110">
        <v>45299.438888888886</v>
      </c>
      <c r="G216" s="109">
        <v>42369091600022</v>
      </c>
      <c r="H216" s="109" t="s">
        <v>4195</v>
      </c>
      <c r="I216" s="109" t="s">
        <v>150</v>
      </c>
      <c r="J216" s="109" t="s">
        <v>4491</v>
      </c>
      <c r="K216" s="110">
        <v>45303.492361111108</v>
      </c>
      <c r="L216" s="111" t="s">
        <v>4492</v>
      </c>
      <c r="M216" s="109"/>
      <c r="N216" s="109" t="s">
        <v>107</v>
      </c>
      <c r="O216" s="109" t="s">
        <v>4198</v>
      </c>
      <c r="P216" s="113"/>
    </row>
    <row r="217" spans="1:16" ht="15.75" customHeight="1">
      <c r="A217" s="108" t="s">
        <v>4203</v>
      </c>
      <c r="B217" s="109" t="s">
        <v>4194</v>
      </c>
      <c r="C217" s="109" t="s">
        <v>4204</v>
      </c>
      <c r="D217" s="109">
        <v>98219</v>
      </c>
      <c r="E217" s="109">
        <v>1</v>
      </c>
      <c r="F217" s="110">
        <v>45299.441666666666</v>
      </c>
      <c r="G217" s="111">
        <v>89847713800017</v>
      </c>
      <c r="H217" s="109" t="s">
        <v>4195</v>
      </c>
      <c r="I217" s="109" t="s">
        <v>4205</v>
      </c>
      <c r="J217" s="109" t="s">
        <v>4491</v>
      </c>
      <c r="K217" s="109"/>
      <c r="L217" s="111" t="s">
        <v>4492</v>
      </c>
      <c r="M217" s="109"/>
      <c r="N217" s="109" t="s">
        <v>4415</v>
      </c>
      <c r="O217" s="109" t="s">
        <v>4198</v>
      </c>
      <c r="P217" s="112" t="s">
        <v>4506</v>
      </c>
    </row>
    <row r="218" spans="1:16" ht="15.75" customHeight="1">
      <c r="A218" s="108" t="s">
        <v>4203</v>
      </c>
      <c r="B218" s="109" t="s">
        <v>4194</v>
      </c>
      <c r="C218" s="109" t="s">
        <v>4204</v>
      </c>
      <c r="D218" s="109">
        <v>99351</v>
      </c>
      <c r="E218" s="109">
        <v>1</v>
      </c>
      <c r="F218" s="110">
        <v>45306.500694444447</v>
      </c>
      <c r="G218" s="111">
        <v>82468220700025</v>
      </c>
      <c r="H218" s="109" t="s">
        <v>4195</v>
      </c>
      <c r="I218" s="109" t="s">
        <v>150</v>
      </c>
      <c r="J218" s="109" t="s">
        <v>4491</v>
      </c>
      <c r="K218" s="109"/>
      <c r="L218" s="111" t="s">
        <v>4492</v>
      </c>
      <c r="M218" s="109"/>
      <c r="N218" s="109" t="s">
        <v>4507</v>
      </c>
      <c r="O218" s="109" t="s">
        <v>4201</v>
      </c>
      <c r="P218" s="112" t="s">
        <v>4508</v>
      </c>
    </row>
    <row r="219" spans="1:16" ht="15.75" customHeight="1">
      <c r="A219" s="108" t="s">
        <v>4203</v>
      </c>
      <c r="B219" s="109" t="s">
        <v>4194</v>
      </c>
      <c r="C219" s="109" t="s">
        <v>4204</v>
      </c>
      <c r="D219" s="109">
        <v>99465</v>
      </c>
      <c r="E219" s="109">
        <v>1</v>
      </c>
      <c r="F219" s="110">
        <v>45306.710416666669</v>
      </c>
      <c r="G219" s="111">
        <v>79901356000013</v>
      </c>
      <c r="H219" s="109" t="s">
        <v>4195</v>
      </c>
      <c r="I219" s="109" t="s">
        <v>150</v>
      </c>
      <c r="J219" s="109" t="s">
        <v>4491</v>
      </c>
      <c r="K219" s="109"/>
      <c r="L219" s="111" t="s">
        <v>4492</v>
      </c>
      <c r="M219" s="109"/>
      <c r="N219" s="109" t="s">
        <v>4509</v>
      </c>
      <c r="O219" s="109" t="s">
        <v>4201</v>
      </c>
      <c r="P219" s="112" t="s">
        <v>4510</v>
      </c>
    </row>
    <row r="220" spans="1:16" ht="15.75" customHeight="1">
      <c r="A220" s="108" t="s">
        <v>4203</v>
      </c>
      <c r="B220" s="109" t="s">
        <v>4194</v>
      </c>
      <c r="C220" s="109" t="s">
        <v>4204</v>
      </c>
      <c r="D220" s="109">
        <v>100120</v>
      </c>
      <c r="E220" s="109">
        <v>1</v>
      </c>
      <c r="F220" s="110">
        <v>45309.615972222222</v>
      </c>
      <c r="G220" s="109">
        <v>49014568700011</v>
      </c>
      <c r="H220" s="109" t="s">
        <v>4195</v>
      </c>
      <c r="I220" s="109" t="s">
        <v>4205</v>
      </c>
      <c r="J220" s="109" t="s">
        <v>4491</v>
      </c>
      <c r="K220" s="110">
        <v>45314.621527777781</v>
      </c>
      <c r="L220" s="111" t="s">
        <v>4492</v>
      </c>
      <c r="M220" s="109"/>
      <c r="N220" s="109" t="s">
        <v>107</v>
      </c>
      <c r="O220" s="109" t="s">
        <v>4198</v>
      </c>
      <c r="P220" s="113"/>
    </row>
    <row r="221" spans="1:16" ht="15.75" customHeight="1">
      <c r="A221" s="108" t="s">
        <v>4203</v>
      </c>
      <c r="B221" s="109" t="s">
        <v>4194</v>
      </c>
      <c r="C221" s="109" t="s">
        <v>4204</v>
      </c>
      <c r="D221" s="109">
        <v>100860</v>
      </c>
      <c r="E221" s="109">
        <v>1</v>
      </c>
      <c r="F221" s="110">
        <v>45314.501388888886</v>
      </c>
      <c r="G221" s="109">
        <v>82267971800020</v>
      </c>
      <c r="H221" s="109" t="s">
        <v>4195</v>
      </c>
      <c r="I221" s="109" t="s">
        <v>150</v>
      </c>
      <c r="J221" s="109" t="s">
        <v>4491</v>
      </c>
      <c r="K221" s="110">
        <v>45315.613888888889</v>
      </c>
      <c r="L221" s="111" t="s">
        <v>4492</v>
      </c>
      <c r="M221" s="109"/>
      <c r="N221" s="109" t="s">
        <v>4511</v>
      </c>
      <c r="O221" s="109" t="s">
        <v>4198</v>
      </c>
      <c r="P221" s="113"/>
    </row>
    <row r="222" spans="1:16" ht="15.75" customHeight="1">
      <c r="A222" s="108" t="s">
        <v>4203</v>
      </c>
      <c r="B222" s="109" t="s">
        <v>4194</v>
      </c>
      <c r="C222" s="109" t="s">
        <v>4204</v>
      </c>
      <c r="D222" s="109">
        <v>101934</v>
      </c>
      <c r="E222" s="109">
        <v>1</v>
      </c>
      <c r="F222" s="110">
        <v>45320.631944444445</v>
      </c>
      <c r="G222" s="111">
        <v>82396999300018</v>
      </c>
      <c r="H222" s="109" t="s">
        <v>4195</v>
      </c>
      <c r="I222" s="109" t="s">
        <v>150</v>
      </c>
      <c r="J222" s="109" t="s">
        <v>4491</v>
      </c>
      <c r="K222" s="109"/>
      <c r="L222" s="111" t="s">
        <v>4492</v>
      </c>
      <c r="M222" s="109"/>
      <c r="N222" s="109" t="s">
        <v>4415</v>
      </c>
      <c r="O222" s="109" t="s">
        <v>4198</v>
      </c>
      <c r="P222" s="112" t="s">
        <v>4512</v>
      </c>
    </row>
    <row r="223" spans="1:16" ht="15.75" customHeight="1">
      <c r="A223" s="108" t="s">
        <v>4203</v>
      </c>
      <c r="B223" s="109" t="s">
        <v>4194</v>
      </c>
      <c r="C223" s="109" t="s">
        <v>4204</v>
      </c>
      <c r="D223" s="109">
        <v>91454</v>
      </c>
      <c r="E223" s="109">
        <v>1</v>
      </c>
      <c r="F223" s="110">
        <v>45237.713888888888</v>
      </c>
      <c r="G223" s="111">
        <v>38162296800034</v>
      </c>
      <c r="H223" s="109" t="s">
        <v>4195</v>
      </c>
      <c r="I223" s="109" t="s">
        <v>150</v>
      </c>
      <c r="J223" s="109" t="s">
        <v>4196</v>
      </c>
      <c r="K223" s="110">
        <v>45239.620833333334</v>
      </c>
      <c r="L223" s="111" t="s">
        <v>52</v>
      </c>
      <c r="M223" s="110">
        <v>45239.620833333334</v>
      </c>
      <c r="N223" s="109" t="s">
        <v>4513</v>
      </c>
      <c r="O223" s="109" t="s">
        <v>4198</v>
      </c>
      <c r="P223" s="112" t="s">
        <v>4514</v>
      </c>
    </row>
    <row r="224" spans="1:16" ht="15.75" customHeight="1">
      <c r="A224" s="108" t="s">
        <v>4203</v>
      </c>
      <c r="B224" s="109" t="s">
        <v>4194</v>
      </c>
      <c r="C224" s="109" t="s">
        <v>4204</v>
      </c>
      <c r="D224" s="109">
        <v>92518</v>
      </c>
      <c r="E224" s="109">
        <v>1</v>
      </c>
      <c r="F224" s="110">
        <v>45251.616666666669</v>
      </c>
      <c r="G224" s="111">
        <v>32162751500026</v>
      </c>
      <c r="H224" s="109" t="s">
        <v>4195</v>
      </c>
      <c r="I224" s="109" t="s">
        <v>150</v>
      </c>
      <c r="J224" s="109" t="s">
        <v>52</v>
      </c>
      <c r="K224" s="110">
        <v>45252.656944444447</v>
      </c>
      <c r="L224" s="111" t="s">
        <v>52</v>
      </c>
      <c r="M224" s="110">
        <v>45252.656944444447</v>
      </c>
      <c r="N224" s="109" t="s">
        <v>4229</v>
      </c>
      <c r="O224" s="109" t="s">
        <v>4201</v>
      </c>
      <c r="P224" s="112" t="s">
        <v>4515</v>
      </c>
    </row>
    <row r="225" spans="1:16" ht="15.75" customHeight="1">
      <c r="A225" s="108" t="s">
        <v>4203</v>
      </c>
      <c r="B225" s="109" t="s">
        <v>4194</v>
      </c>
      <c r="C225" s="109" t="s">
        <v>4204</v>
      </c>
      <c r="D225" s="109">
        <v>93239</v>
      </c>
      <c r="E225" s="109">
        <v>1</v>
      </c>
      <c r="F225" s="110">
        <v>45258.62222222222</v>
      </c>
      <c r="G225" s="111">
        <v>21140715000013</v>
      </c>
      <c r="H225" s="109" t="s">
        <v>4195</v>
      </c>
      <c r="I225" s="109" t="s">
        <v>188</v>
      </c>
      <c r="J225" s="109" t="s">
        <v>4196</v>
      </c>
      <c r="K225" s="110">
        <v>45259.463194444441</v>
      </c>
      <c r="L225" s="111" t="s">
        <v>52</v>
      </c>
      <c r="M225" s="110">
        <v>45259.463194444441</v>
      </c>
      <c r="N225" s="109" t="s">
        <v>4276</v>
      </c>
      <c r="O225" s="109" t="s">
        <v>4277</v>
      </c>
      <c r="P225" s="113"/>
    </row>
    <row r="226" spans="1:16" ht="15.75" customHeight="1">
      <c r="A226" s="108" t="s">
        <v>4203</v>
      </c>
      <c r="B226" s="109" t="s">
        <v>4194</v>
      </c>
      <c r="C226" s="109" t="s">
        <v>4204</v>
      </c>
      <c r="D226" s="109">
        <v>93623</v>
      </c>
      <c r="E226" s="109">
        <v>1</v>
      </c>
      <c r="F226" s="110">
        <v>45260.481944444444</v>
      </c>
      <c r="G226" s="111">
        <v>82036305900024</v>
      </c>
      <c r="H226" s="109" t="s">
        <v>4195</v>
      </c>
      <c r="I226" s="109" t="s">
        <v>4205</v>
      </c>
      <c r="J226" s="109" t="s">
        <v>4488</v>
      </c>
      <c r="K226" s="110">
        <v>45261.394444444442</v>
      </c>
      <c r="L226" s="111" t="s">
        <v>52</v>
      </c>
      <c r="M226" s="110">
        <v>45261.394444444442</v>
      </c>
      <c r="N226" s="109" t="s">
        <v>4304</v>
      </c>
      <c r="O226" s="109" t="s">
        <v>4201</v>
      </c>
      <c r="P226" s="112" t="s">
        <v>4516</v>
      </c>
    </row>
    <row r="227" spans="1:16" ht="15.75" customHeight="1">
      <c r="A227" s="108" t="s">
        <v>4203</v>
      </c>
      <c r="B227" s="109" t="s">
        <v>4194</v>
      </c>
      <c r="C227" s="109" t="s">
        <v>4204</v>
      </c>
      <c r="D227" s="109">
        <v>93793</v>
      </c>
      <c r="E227" s="109">
        <v>1</v>
      </c>
      <c r="F227" s="110">
        <v>45261.390277777777</v>
      </c>
      <c r="G227" s="111">
        <v>88888197600011</v>
      </c>
      <c r="H227" s="109" t="s">
        <v>4195</v>
      </c>
      <c r="I227" s="109" t="s">
        <v>150</v>
      </c>
      <c r="J227" s="109" t="s">
        <v>4491</v>
      </c>
      <c r="K227" s="110">
        <v>45261.453472222223</v>
      </c>
      <c r="L227" s="111" t="s">
        <v>52</v>
      </c>
      <c r="M227" s="110">
        <v>45261.453472222223</v>
      </c>
      <c r="N227" s="109" t="s">
        <v>4218</v>
      </c>
      <c r="O227" s="109" t="s">
        <v>4219</v>
      </c>
      <c r="P227" s="113"/>
    </row>
    <row r="228" spans="1:16" ht="15.75" customHeight="1">
      <c r="A228" s="108" t="s">
        <v>4203</v>
      </c>
      <c r="B228" s="109" t="s">
        <v>4194</v>
      </c>
      <c r="C228" s="109" t="s">
        <v>4204</v>
      </c>
      <c r="D228" s="109">
        <v>94375</v>
      </c>
      <c r="E228" s="109">
        <v>1</v>
      </c>
      <c r="F228" s="110">
        <v>45265.337500000001</v>
      </c>
      <c r="G228" s="111">
        <v>32793802300030</v>
      </c>
      <c r="H228" s="109" t="s">
        <v>4195</v>
      </c>
      <c r="I228" s="109" t="s">
        <v>4205</v>
      </c>
      <c r="J228" s="109" t="s">
        <v>52</v>
      </c>
      <c r="K228" s="110">
        <v>45265.444444444445</v>
      </c>
      <c r="L228" s="111" t="s">
        <v>52</v>
      </c>
      <c r="M228" s="110">
        <v>45265.444444444445</v>
      </c>
      <c r="N228" s="109" t="s">
        <v>4234</v>
      </c>
      <c r="O228" s="109" t="s">
        <v>4201</v>
      </c>
      <c r="P228" s="112" t="s">
        <v>4517</v>
      </c>
    </row>
    <row r="229" spans="1:16" ht="15.75" customHeight="1">
      <c r="A229" s="108" t="s">
        <v>4203</v>
      </c>
      <c r="B229" s="109" t="s">
        <v>4194</v>
      </c>
      <c r="C229" s="109" t="s">
        <v>4204</v>
      </c>
      <c r="D229" s="109">
        <v>94938</v>
      </c>
      <c r="E229" s="109">
        <v>1</v>
      </c>
      <c r="F229" s="110">
        <v>45267.652083333334</v>
      </c>
      <c r="G229" s="111">
        <v>82385607500028</v>
      </c>
      <c r="H229" s="109" t="s">
        <v>4195</v>
      </c>
      <c r="I229" s="109" t="s">
        <v>150</v>
      </c>
      <c r="J229" s="109" t="s">
        <v>4488</v>
      </c>
      <c r="K229" s="110">
        <v>45272.625694444447</v>
      </c>
      <c r="L229" s="111" t="s">
        <v>52</v>
      </c>
      <c r="M229" s="110">
        <v>45272.625694444447</v>
      </c>
      <c r="N229" s="109" t="s">
        <v>4218</v>
      </c>
      <c r="O229" s="109" t="s">
        <v>4219</v>
      </c>
      <c r="P229" s="113"/>
    </row>
    <row r="230" spans="1:16" ht="15.75" customHeight="1">
      <c r="A230" s="108" t="s">
        <v>4203</v>
      </c>
      <c r="B230" s="109" t="s">
        <v>4194</v>
      </c>
      <c r="C230" s="109" t="s">
        <v>4204</v>
      </c>
      <c r="D230" s="109">
        <v>95338</v>
      </c>
      <c r="E230" s="109">
        <v>1</v>
      </c>
      <c r="F230" s="110">
        <v>45271.472222222219</v>
      </c>
      <c r="G230" s="111">
        <v>38082439100011</v>
      </c>
      <c r="H230" s="109" t="s">
        <v>4195</v>
      </c>
      <c r="I230" s="109" t="s">
        <v>150</v>
      </c>
      <c r="J230" s="109" t="s">
        <v>4462</v>
      </c>
      <c r="K230" s="110">
        <v>45293.363194444442</v>
      </c>
      <c r="L230" s="111" t="s">
        <v>52</v>
      </c>
      <c r="M230" s="110">
        <v>45293.363194444442</v>
      </c>
      <c r="N230" s="109" t="s">
        <v>4518</v>
      </c>
      <c r="O230" s="109" t="s">
        <v>4198</v>
      </c>
      <c r="P230" s="112" t="s">
        <v>4519</v>
      </c>
    </row>
    <row r="231" spans="1:16" ht="15.75" customHeight="1">
      <c r="A231" s="108" t="s">
        <v>4203</v>
      </c>
      <c r="B231" s="109" t="s">
        <v>4194</v>
      </c>
      <c r="C231" s="109" t="s">
        <v>4204</v>
      </c>
      <c r="D231" s="109">
        <v>95346</v>
      </c>
      <c r="E231" s="109">
        <v>1</v>
      </c>
      <c r="F231" s="110">
        <v>45271.479861111111</v>
      </c>
      <c r="G231" s="111">
        <v>52179343000021</v>
      </c>
      <c r="H231" s="109" t="s">
        <v>4195</v>
      </c>
      <c r="I231" s="109" t="s">
        <v>4205</v>
      </c>
      <c r="J231" s="109" t="s">
        <v>4196</v>
      </c>
      <c r="K231" s="110">
        <v>45273.5</v>
      </c>
      <c r="L231" s="111" t="s">
        <v>52</v>
      </c>
      <c r="M231" s="110">
        <v>45279.430555555555</v>
      </c>
      <c r="N231" s="109" t="s">
        <v>4463</v>
      </c>
      <c r="O231" s="109" t="s">
        <v>4201</v>
      </c>
      <c r="P231" s="112" t="s">
        <v>4520</v>
      </c>
    </row>
    <row r="232" spans="1:16" ht="15.75" customHeight="1">
      <c r="A232" s="108" t="s">
        <v>4203</v>
      </c>
      <c r="B232" s="109" t="s">
        <v>4194</v>
      </c>
      <c r="C232" s="109" t="s">
        <v>4204</v>
      </c>
      <c r="D232" s="109">
        <v>95374</v>
      </c>
      <c r="E232" s="109">
        <v>1</v>
      </c>
      <c r="F232" s="110">
        <v>45271.538888888892</v>
      </c>
      <c r="G232" s="111">
        <v>83439625100029</v>
      </c>
      <c r="H232" s="109" t="s">
        <v>4195</v>
      </c>
      <c r="I232" s="109" t="s">
        <v>188</v>
      </c>
      <c r="J232" s="109" t="s">
        <v>52</v>
      </c>
      <c r="K232" s="110">
        <v>45272.468055555553</v>
      </c>
      <c r="L232" s="111" t="s">
        <v>52</v>
      </c>
      <c r="M232" s="110">
        <v>45273.468055555553</v>
      </c>
      <c r="N232" s="109" t="s">
        <v>4212</v>
      </c>
      <c r="O232" s="109" t="s">
        <v>4201</v>
      </c>
      <c r="P232" s="112" t="s">
        <v>4521</v>
      </c>
    </row>
    <row r="233" spans="1:16" ht="15.75" customHeight="1">
      <c r="A233" s="108" t="s">
        <v>4203</v>
      </c>
      <c r="B233" s="109" t="s">
        <v>4194</v>
      </c>
      <c r="C233" s="109" t="s">
        <v>4204</v>
      </c>
      <c r="D233" s="109">
        <v>95395</v>
      </c>
      <c r="E233" s="109">
        <v>1</v>
      </c>
      <c r="F233" s="110">
        <v>45271.586805555555</v>
      </c>
      <c r="G233" s="111">
        <v>48792443300013</v>
      </c>
      <c r="H233" s="109" t="s">
        <v>4195</v>
      </c>
      <c r="I233" s="109" t="s">
        <v>4205</v>
      </c>
      <c r="J233" s="109" t="s">
        <v>52</v>
      </c>
      <c r="K233" s="110">
        <v>45273.78125</v>
      </c>
      <c r="L233" s="111" t="s">
        <v>52</v>
      </c>
      <c r="M233" s="110">
        <v>45294.40902777778</v>
      </c>
      <c r="N233" s="109" t="s">
        <v>4522</v>
      </c>
      <c r="O233" s="109" t="s">
        <v>4201</v>
      </c>
      <c r="P233" s="112" t="s">
        <v>4523</v>
      </c>
    </row>
    <row r="234" spans="1:16" ht="15.75" customHeight="1">
      <c r="A234" s="108" t="s">
        <v>4203</v>
      </c>
      <c r="B234" s="109" t="s">
        <v>4194</v>
      </c>
      <c r="C234" s="109" t="s">
        <v>4204</v>
      </c>
      <c r="D234" s="109">
        <v>95480</v>
      </c>
      <c r="E234" s="109">
        <v>1</v>
      </c>
      <c r="F234" s="110">
        <v>45271.673611111109</v>
      </c>
      <c r="G234" s="111">
        <v>50915752500031</v>
      </c>
      <c r="H234" s="109" t="s">
        <v>4195</v>
      </c>
      <c r="I234" s="109" t="s">
        <v>150</v>
      </c>
      <c r="J234" s="109" t="s">
        <v>4488</v>
      </c>
      <c r="K234" s="110">
        <v>45273.785416666666</v>
      </c>
      <c r="L234" s="111" t="s">
        <v>52</v>
      </c>
      <c r="M234" s="110">
        <v>45273.785416666666</v>
      </c>
      <c r="N234" s="109" t="s">
        <v>4218</v>
      </c>
      <c r="O234" s="109" t="s">
        <v>4219</v>
      </c>
      <c r="P234" s="113"/>
    </row>
    <row r="235" spans="1:16" ht="15.75" customHeight="1">
      <c r="A235" s="108" t="s">
        <v>4203</v>
      </c>
      <c r="B235" s="109" t="s">
        <v>4194</v>
      </c>
      <c r="C235" s="109" t="s">
        <v>4204</v>
      </c>
      <c r="D235" s="109">
        <v>95505</v>
      </c>
      <c r="E235" s="109">
        <v>1</v>
      </c>
      <c r="F235" s="110">
        <v>45271.70416666667</v>
      </c>
      <c r="G235" s="111">
        <v>94986675000019</v>
      </c>
      <c r="H235" s="109" t="s">
        <v>4195</v>
      </c>
      <c r="I235" s="109" t="s">
        <v>188</v>
      </c>
      <c r="J235" s="109" t="s">
        <v>52</v>
      </c>
      <c r="K235" s="110">
        <v>45274.636805555558</v>
      </c>
      <c r="L235" s="111" t="s">
        <v>52</v>
      </c>
      <c r="M235" s="110">
        <v>45274.638194444444</v>
      </c>
      <c r="N235" s="109" t="s">
        <v>4396</v>
      </c>
      <c r="O235" s="109" t="s">
        <v>4201</v>
      </c>
      <c r="P235" s="112" t="s">
        <v>4524</v>
      </c>
    </row>
    <row r="236" spans="1:16" ht="15.75" customHeight="1">
      <c r="A236" s="108" t="s">
        <v>4203</v>
      </c>
      <c r="B236" s="109" t="s">
        <v>4194</v>
      </c>
      <c r="C236" s="109" t="s">
        <v>4204</v>
      </c>
      <c r="D236" s="109">
        <v>95662</v>
      </c>
      <c r="E236" s="109">
        <v>1</v>
      </c>
      <c r="F236" s="110">
        <v>45272.624305555553</v>
      </c>
      <c r="G236" s="111">
        <v>51905033000017</v>
      </c>
      <c r="H236" s="109" t="s">
        <v>4195</v>
      </c>
      <c r="I236" s="109" t="s">
        <v>150</v>
      </c>
      <c r="J236" s="109" t="s">
        <v>4491</v>
      </c>
      <c r="K236" s="110">
        <v>45275.631944444445</v>
      </c>
      <c r="L236" s="111" t="s">
        <v>52</v>
      </c>
      <c r="M236" s="110">
        <v>45275.631944444445</v>
      </c>
      <c r="N236" s="109" t="s">
        <v>4489</v>
      </c>
      <c r="O236" s="109" t="s">
        <v>4198</v>
      </c>
      <c r="P236" s="114" t="s">
        <v>4525</v>
      </c>
    </row>
    <row r="237" spans="1:16" ht="15.75" customHeight="1">
      <c r="A237" s="108" t="s">
        <v>4203</v>
      </c>
      <c r="B237" s="109" t="s">
        <v>4194</v>
      </c>
      <c r="C237" s="109" t="s">
        <v>4204</v>
      </c>
      <c r="D237" s="109">
        <v>95714</v>
      </c>
      <c r="E237" s="109">
        <v>1</v>
      </c>
      <c r="F237" s="110">
        <v>45272.67291666667</v>
      </c>
      <c r="G237" s="111">
        <v>45267450000015</v>
      </c>
      <c r="H237" s="109" t="s">
        <v>4195</v>
      </c>
      <c r="I237" s="109" t="s">
        <v>188</v>
      </c>
      <c r="J237" s="109" t="s">
        <v>52</v>
      </c>
      <c r="K237" s="110">
        <v>45273.327777777777</v>
      </c>
      <c r="L237" s="111" t="s">
        <v>52</v>
      </c>
      <c r="M237" s="110">
        <v>45273.327777777777</v>
      </c>
      <c r="N237" s="109" t="s">
        <v>4229</v>
      </c>
      <c r="O237" s="109" t="s">
        <v>4201</v>
      </c>
      <c r="P237" s="112" t="s">
        <v>4526</v>
      </c>
    </row>
    <row r="238" spans="1:16" ht="15.75" customHeight="1">
      <c r="A238" s="108" t="s">
        <v>4203</v>
      </c>
      <c r="B238" s="109" t="s">
        <v>4194</v>
      </c>
      <c r="C238" s="109" t="s">
        <v>4204</v>
      </c>
      <c r="D238" s="109">
        <v>95852</v>
      </c>
      <c r="E238" s="109">
        <v>1</v>
      </c>
      <c r="F238" s="110">
        <v>45273.444444444445</v>
      </c>
      <c r="G238" s="111">
        <v>82260720600031</v>
      </c>
      <c r="H238" s="109" t="s">
        <v>4195</v>
      </c>
      <c r="I238" s="109" t="s">
        <v>4205</v>
      </c>
      <c r="J238" s="109" t="s">
        <v>52</v>
      </c>
      <c r="K238" s="110">
        <v>45274.576388888891</v>
      </c>
      <c r="L238" s="111" t="s">
        <v>52</v>
      </c>
      <c r="M238" s="110">
        <v>45274.576388888891</v>
      </c>
      <c r="N238" s="109" t="s">
        <v>4476</v>
      </c>
      <c r="O238" s="109" t="s">
        <v>4201</v>
      </c>
      <c r="P238" s="112" t="s">
        <v>4527</v>
      </c>
    </row>
    <row r="239" spans="1:16" ht="15.75" customHeight="1">
      <c r="A239" s="108" t="s">
        <v>4203</v>
      </c>
      <c r="B239" s="109" t="s">
        <v>4194</v>
      </c>
      <c r="C239" s="109" t="s">
        <v>4204</v>
      </c>
      <c r="D239" s="109">
        <v>95854</v>
      </c>
      <c r="E239" s="109">
        <v>1</v>
      </c>
      <c r="F239" s="110">
        <v>45273.444444444445</v>
      </c>
      <c r="G239" s="111">
        <v>51834647300011</v>
      </c>
      <c r="H239" s="109" t="s">
        <v>4195</v>
      </c>
      <c r="I239" s="109" t="s">
        <v>4205</v>
      </c>
      <c r="J239" s="109" t="s">
        <v>52</v>
      </c>
      <c r="K239" s="110">
        <v>45274.57708333333</v>
      </c>
      <c r="L239" s="111" t="s">
        <v>52</v>
      </c>
      <c r="M239" s="110">
        <v>45274.57708333333</v>
      </c>
      <c r="N239" s="109" t="s">
        <v>4476</v>
      </c>
      <c r="O239" s="109" t="s">
        <v>4201</v>
      </c>
      <c r="P239" s="112" t="s">
        <v>4528</v>
      </c>
    </row>
    <row r="240" spans="1:16" ht="15.75" customHeight="1">
      <c r="A240" s="108" t="s">
        <v>4203</v>
      </c>
      <c r="B240" s="109" t="s">
        <v>4194</v>
      </c>
      <c r="C240" s="109" t="s">
        <v>4204</v>
      </c>
      <c r="D240" s="109">
        <v>97531</v>
      </c>
      <c r="E240" s="109">
        <v>1</v>
      </c>
      <c r="F240" s="110">
        <v>45288.666666666664</v>
      </c>
      <c r="G240" s="111">
        <v>80378223400014</v>
      </c>
      <c r="H240" s="109" t="s">
        <v>4195</v>
      </c>
      <c r="I240" s="109" t="s">
        <v>4205</v>
      </c>
      <c r="J240" s="109" t="s">
        <v>52</v>
      </c>
      <c r="K240" s="110">
        <v>45294.408333333333</v>
      </c>
      <c r="L240" s="111" t="s">
        <v>52</v>
      </c>
      <c r="M240" s="110">
        <v>45294.408333333333</v>
      </c>
      <c r="N240" s="109" t="s">
        <v>4234</v>
      </c>
      <c r="O240" s="109" t="s">
        <v>4201</v>
      </c>
      <c r="P240" s="112" t="s">
        <v>4529</v>
      </c>
    </row>
    <row r="241" spans="1:16" ht="15.75" customHeight="1">
      <c r="A241" s="108" t="s">
        <v>4203</v>
      </c>
      <c r="B241" s="109" t="s">
        <v>4194</v>
      </c>
      <c r="C241" s="109" t="s">
        <v>4204</v>
      </c>
      <c r="D241" s="109">
        <v>100159</v>
      </c>
      <c r="E241" s="109">
        <v>1</v>
      </c>
      <c r="F241" s="110">
        <v>45309.714583333334</v>
      </c>
      <c r="G241" s="111">
        <v>38529030900454</v>
      </c>
      <c r="H241" s="109" t="s">
        <v>4195</v>
      </c>
      <c r="I241" s="109" t="s">
        <v>150</v>
      </c>
      <c r="J241" s="109" t="s">
        <v>52</v>
      </c>
      <c r="K241" s="110">
        <v>45314.513194444444</v>
      </c>
      <c r="L241" s="111" t="s">
        <v>52</v>
      </c>
      <c r="M241" s="110">
        <v>45314.513194444444</v>
      </c>
      <c r="N241" s="109" t="s">
        <v>4530</v>
      </c>
      <c r="O241" s="109" t="s">
        <v>4201</v>
      </c>
      <c r="P241" s="114" t="s">
        <v>4531</v>
      </c>
    </row>
    <row r="242" spans="1:16" ht="15.75" customHeight="1">
      <c r="A242" s="108" t="s">
        <v>4203</v>
      </c>
      <c r="B242" s="109" t="s">
        <v>4194</v>
      </c>
      <c r="C242" s="109" t="s">
        <v>4204</v>
      </c>
      <c r="D242" s="109">
        <v>100857</v>
      </c>
      <c r="E242" s="109">
        <v>1</v>
      </c>
      <c r="F242" s="110">
        <v>45314.49722222222</v>
      </c>
      <c r="G242" s="111">
        <v>50864799700024</v>
      </c>
      <c r="H242" s="109" t="s">
        <v>4195</v>
      </c>
      <c r="I242" s="109" t="s">
        <v>4205</v>
      </c>
      <c r="J242" s="109" t="s">
        <v>4488</v>
      </c>
      <c r="K242" s="110">
        <v>45315.439583333333</v>
      </c>
      <c r="L242" s="111" t="s">
        <v>52</v>
      </c>
      <c r="M242" s="110">
        <v>45320.586805555555</v>
      </c>
      <c r="N242" s="109" t="s">
        <v>4218</v>
      </c>
      <c r="O242" s="109" t="s">
        <v>4219</v>
      </c>
      <c r="P242" s="113"/>
    </row>
    <row r="243" spans="1:16" ht="15.75" customHeight="1">
      <c r="A243" s="108" t="s">
        <v>4203</v>
      </c>
      <c r="B243" s="109" t="s">
        <v>4194</v>
      </c>
      <c r="C243" s="109" t="s">
        <v>4204</v>
      </c>
      <c r="D243" s="109">
        <v>101044</v>
      </c>
      <c r="E243" s="109">
        <v>1</v>
      </c>
      <c r="F243" s="110">
        <v>45315.455555555556</v>
      </c>
      <c r="G243" s="111">
        <v>45058722500050</v>
      </c>
      <c r="H243" s="109" t="s">
        <v>4195</v>
      </c>
      <c r="I243" s="109" t="s">
        <v>150</v>
      </c>
      <c r="J243" s="109" t="s">
        <v>52</v>
      </c>
      <c r="K243" s="110">
        <v>45315.498611111114</v>
      </c>
      <c r="L243" s="111" t="s">
        <v>52</v>
      </c>
      <c r="M243" s="110">
        <v>45315.498611111114</v>
      </c>
      <c r="N243" s="109" t="s">
        <v>4532</v>
      </c>
      <c r="O243" s="109" t="s">
        <v>4198</v>
      </c>
      <c r="P243" s="114" t="s">
        <v>4533</v>
      </c>
    </row>
    <row r="244" spans="1:16" ht="15.75" customHeight="1">
      <c r="A244" s="108" t="s">
        <v>4203</v>
      </c>
      <c r="B244" s="109" t="s">
        <v>4194</v>
      </c>
      <c r="C244" s="109" t="s">
        <v>4204</v>
      </c>
      <c r="D244" s="109">
        <v>101400</v>
      </c>
      <c r="E244" s="109">
        <v>1</v>
      </c>
      <c r="F244" s="110">
        <v>45316.695138888892</v>
      </c>
      <c r="G244" s="109">
        <v>80082740400024</v>
      </c>
      <c r="H244" s="109" t="s">
        <v>4195</v>
      </c>
      <c r="I244" s="109" t="s">
        <v>4205</v>
      </c>
      <c r="J244" s="109" t="s">
        <v>4196</v>
      </c>
      <c r="K244" s="110">
        <v>45316.727777777778</v>
      </c>
      <c r="L244" s="111" t="s">
        <v>52</v>
      </c>
      <c r="M244" s="110">
        <v>45320.590277777781</v>
      </c>
      <c r="N244" s="109" t="s">
        <v>4218</v>
      </c>
      <c r="O244" s="109" t="s">
        <v>4219</v>
      </c>
      <c r="P244" s="113"/>
    </row>
    <row r="245" spans="1:16" ht="15.75" customHeight="1">
      <c r="A245" s="108" t="s">
        <v>4203</v>
      </c>
      <c r="B245" s="109" t="s">
        <v>4194</v>
      </c>
      <c r="C245" s="109" t="s">
        <v>4204</v>
      </c>
      <c r="D245" s="109">
        <v>101406</v>
      </c>
      <c r="E245" s="109">
        <v>1</v>
      </c>
      <c r="F245" s="110">
        <v>45316.695138888892</v>
      </c>
      <c r="G245" s="111">
        <v>34538028100021</v>
      </c>
      <c r="H245" s="109" t="s">
        <v>4195</v>
      </c>
      <c r="I245" s="109" t="s">
        <v>4205</v>
      </c>
      <c r="J245" s="109" t="s">
        <v>52</v>
      </c>
      <c r="K245" s="110">
        <v>45317.459722222222</v>
      </c>
      <c r="L245" s="111" t="s">
        <v>52</v>
      </c>
      <c r="M245" s="110">
        <v>45317.459722222222</v>
      </c>
      <c r="N245" s="109" t="s">
        <v>4222</v>
      </c>
      <c r="O245" s="109" t="s">
        <v>4201</v>
      </c>
      <c r="P245" s="112" t="s">
        <v>4534</v>
      </c>
    </row>
    <row r="246" spans="1:16" ht="15.75" customHeight="1">
      <c r="A246" s="108" t="s">
        <v>4203</v>
      </c>
      <c r="B246" s="109" t="s">
        <v>4194</v>
      </c>
      <c r="C246" s="109" t="s">
        <v>4204</v>
      </c>
      <c r="D246" s="109">
        <v>101411</v>
      </c>
      <c r="E246" s="109">
        <v>1</v>
      </c>
      <c r="F246" s="110">
        <v>45316.695138888892</v>
      </c>
      <c r="G246" s="109">
        <v>88032775400011</v>
      </c>
      <c r="H246" s="109" t="s">
        <v>4195</v>
      </c>
      <c r="I246" s="109" t="s">
        <v>150</v>
      </c>
      <c r="J246" s="109" t="s">
        <v>4196</v>
      </c>
      <c r="K246" s="110">
        <v>45320.509722222225</v>
      </c>
      <c r="L246" s="111" t="s">
        <v>52</v>
      </c>
      <c r="M246" s="110">
        <v>45320.59097222222</v>
      </c>
      <c r="N246" s="109" t="s">
        <v>4218</v>
      </c>
      <c r="O246" s="109" t="s">
        <v>4219</v>
      </c>
      <c r="P246" s="113"/>
    </row>
    <row r="247" spans="1:16" ht="15.75" customHeight="1">
      <c r="A247" s="108" t="s">
        <v>4203</v>
      </c>
      <c r="B247" s="109" t="s">
        <v>4194</v>
      </c>
      <c r="C247" s="109" t="s">
        <v>4204</v>
      </c>
      <c r="D247" s="109">
        <v>101412</v>
      </c>
      <c r="E247" s="109">
        <v>1</v>
      </c>
      <c r="F247" s="110">
        <v>45316.695138888892</v>
      </c>
      <c r="G247" s="109">
        <v>80077250100014</v>
      </c>
      <c r="H247" s="109" t="s">
        <v>4195</v>
      </c>
      <c r="I247" s="109" t="s">
        <v>150</v>
      </c>
      <c r="J247" s="109" t="s">
        <v>4196</v>
      </c>
      <c r="K247" s="110">
        <v>45320.481944444444</v>
      </c>
      <c r="L247" s="111" t="s">
        <v>52</v>
      </c>
      <c r="M247" s="110">
        <v>45320.59097222222</v>
      </c>
      <c r="N247" s="109" t="s">
        <v>4218</v>
      </c>
      <c r="O247" s="109" t="s">
        <v>4219</v>
      </c>
      <c r="P247" s="113"/>
    </row>
  </sheetData>
  <conditionalFormatting sqref="G1:G179 G181:G1048576">
    <cfRule type="duplicateValues" dxfId="4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DD6B-03F9-4328-BAD0-BA28ED4E1EFE}">
  <dimension ref="A1:P458"/>
  <sheetViews>
    <sheetView topLeftCell="A206" workbookViewId="0">
      <selection activeCell="F2" sqref="F2"/>
    </sheetView>
  </sheetViews>
  <sheetFormatPr defaultColWidth="15.85546875" defaultRowHeight="15.75" customHeight="1"/>
  <sheetData>
    <row r="1" spans="1:16" ht="15.75" customHeight="1">
      <c r="A1" s="105" t="s">
        <v>4178</v>
      </c>
      <c r="B1" s="106" t="s">
        <v>4179</v>
      </c>
      <c r="C1" s="106" t="s">
        <v>4180</v>
      </c>
      <c r="D1" s="106" t="s">
        <v>4181</v>
      </c>
      <c r="E1" s="106" t="s">
        <v>4182</v>
      </c>
      <c r="F1" s="106" t="s">
        <v>4183</v>
      </c>
      <c r="G1" s="106" t="s">
        <v>4</v>
      </c>
      <c r="H1" s="106" t="s">
        <v>4184</v>
      </c>
      <c r="I1" s="106" t="s">
        <v>4185</v>
      </c>
      <c r="J1" s="106" t="s">
        <v>4186</v>
      </c>
      <c r="K1" s="106" t="s">
        <v>4187</v>
      </c>
      <c r="L1" s="119" t="s">
        <v>4188</v>
      </c>
      <c r="M1" s="106" t="s">
        <v>4189</v>
      </c>
      <c r="N1" s="106" t="s">
        <v>4190</v>
      </c>
      <c r="O1" s="106" t="s">
        <v>4191</v>
      </c>
      <c r="P1" s="107" t="s">
        <v>4192</v>
      </c>
    </row>
    <row r="2" spans="1:16" ht="15.75" customHeight="1">
      <c r="A2" s="108" t="s">
        <v>4193</v>
      </c>
      <c r="B2" s="109" t="s">
        <v>4194</v>
      </c>
      <c r="C2" s="109"/>
      <c r="D2" s="109">
        <v>90782</v>
      </c>
      <c r="E2" s="109">
        <f>IF(D2=D1,0,1)</f>
        <v>1</v>
      </c>
      <c r="F2" s="110">
        <v>45232.40625</v>
      </c>
      <c r="G2" s="111">
        <v>53849786800033</v>
      </c>
      <c r="H2" s="109" t="s">
        <v>4195</v>
      </c>
      <c r="I2" s="109" t="s">
        <v>150</v>
      </c>
      <c r="J2" s="109" t="s">
        <v>4196</v>
      </c>
      <c r="K2" s="110">
        <v>45233.646527777775</v>
      </c>
      <c r="L2" s="111" t="s">
        <v>41</v>
      </c>
      <c r="M2" s="110">
        <v>45236.468055555553</v>
      </c>
      <c r="N2" s="109" t="s">
        <v>4197</v>
      </c>
      <c r="O2" s="109" t="s">
        <v>4198</v>
      </c>
      <c r="P2" s="112" t="s">
        <v>4199</v>
      </c>
    </row>
    <row r="3" spans="1:16" ht="15.75" customHeight="1">
      <c r="A3" s="108" t="s">
        <v>4193</v>
      </c>
      <c r="B3" s="109" t="s">
        <v>4194</v>
      </c>
      <c r="C3" s="109"/>
      <c r="D3" s="109">
        <v>90782</v>
      </c>
      <c r="E3" s="109">
        <f t="shared" ref="E3:E66" si="0">IF(D3=D2,0,1)</f>
        <v>0</v>
      </c>
      <c r="F3" s="110">
        <v>45232.40625</v>
      </c>
      <c r="G3" s="109">
        <v>53849786800033</v>
      </c>
      <c r="H3" s="109" t="s">
        <v>4195</v>
      </c>
      <c r="I3" s="109" t="s">
        <v>150</v>
      </c>
      <c r="J3" s="109" t="s">
        <v>4196</v>
      </c>
      <c r="K3" s="110">
        <v>45233.646527777775</v>
      </c>
      <c r="L3" s="109" t="s">
        <v>52</v>
      </c>
      <c r="M3" s="110">
        <v>45233.646527777775</v>
      </c>
      <c r="N3" s="109" t="s">
        <v>4218</v>
      </c>
      <c r="O3" s="109" t="s">
        <v>4219</v>
      </c>
      <c r="P3" s="113"/>
    </row>
    <row r="4" spans="1:16" ht="15.75" customHeight="1">
      <c r="A4" s="108" t="s">
        <v>4193</v>
      </c>
      <c r="B4" s="109" t="s">
        <v>4194</v>
      </c>
      <c r="C4" s="109"/>
      <c r="D4" s="109">
        <v>90831</v>
      </c>
      <c r="E4" s="109">
        <f t="shared" si="0"/>
        <v>1</v>
      </c>
      <c r="F4" s="110">
        <v>45232.469444444447</v>
      </c>
      <c r="G4" s="111">
        <v>84100519200015</v>
      </c>
      <c r="H4" s="109" t="s">
        <v>4195</v>
      </c>
      <c r="I4" s="109" t="s">
        <v>150</v>
      </c>
      <c r="J4" s="109" t="s">
        <v>4196</v>
      </c>
      <c r="K4" s="110">
        <v>45233.646527777775</v>
      </c>
      <c r="L4" s="111" t="s">
        <v>41</v>
      </c>
      <c r="M4" s="110">
        <v>45257.38958333333</v>
      </c>
      <c r="N4" s="109" t="s">
        <v>4200</v>
      </c>
      <c r="O4" s="109" t="s">
        <v>4201</v>
      </c>
      <c r="P4" s="112" t="s">
        <v>4202</v>
      </c>
    </row>
    <row r="5" spans="1:16" ht="15.75" customHeight="1">
      <c r="A5" s="108" t="s">
        <v>4193</v>
      </c>
      <c r="B5" s="109" t="s">
        <v>4194</v>
      </c>
      <c r="C5" s="109"/>
      <c r="D5" s="109">
        <v>90831</v>
      </c>
      <c r="E5" s="109">
        <f t="shared" si="0"/>
        <v>0</v>
      </c>
      <c r="F5" s="110">
        <v>45232.469444444447</v>
      </c>
      <c r="G5" s="109">
        <v>84100519200015</v>
      </c>
      <c r="H5" s="109" t="s">
        <v>4195</v>
      </c>
      <c r="I5" s="109" t="s">
        <v>150</v>
      </c>
      <c r="J5" s="109" t="s">
        <v>4196</v>
      </c>
      <c r="K5" s="110">
        <v>45233.646527777775</v>
      </c>
      <c r="L5" s="109" t="s">
        <v>52</v>
      </c>
      <c r="M5" s="110">
        <v>45233.646527777775</v>
      </c>
      <c r="N5" s="109" t="s">
        <v>4218</v>
      </c>
      <c r="O5" s="109" t="s">
        <v>4219</v>
      </c>
      <c r="P5" s="113"/>
    </row>
    <row r="6" spans="1:16" ht="15.75" customHeight="1">
      <c r="A6" s="108" t="s">
        <v>4193</v>
      </c>
      <c r="B6" s="109" t="s">
        <v>4194</v>
      </c>
      <c r="C6" s="109"/>
      <c r="D6" s="109">
        <v>91407</v>
      </c>
      <c r="E6" s="109">
        <f t="shared" si="0"/>
        <v>1</v>
      </c>
      <c r="F6" s="110">
        <v>45237.469444444447</v>
      </c>
      <c r="G6" s="109">
        <v>77572952800015</v>
      </c>
      <c r="H6" s="109" t="s">
        <v>4195</v>
      </c>
      <c r="I6" s="109" t="s">
        <v>150</v>
      </c>
      <c r="J6" s="109" t="s">
        <v>4473</v>
      </c>
      <c r="K6" s="110">
        <v>45238.396527777775</v>
      </c>
      <c r="L6" s="111" t="s">
        <v>4479</v>
      </c>
      <c r="M6" s="110">
        <v>45238.396527777775</v>
      </c>
      <c r="N6" s="109" t="s">
        <v>4480</v>
      </c>
      <c r="O6" s="109" t="s">
        <v>4481</v>
      </c>
      <c r="P6" s="113"/>
    </row>
    <row r="7" spans="1:16" ht="15.75" customHeight="1">
      <c r="A7" s="108" t="s">
        <v>4193</v>
      </c>
      <c r="B7" s="109" t="s">
        <v>4194</v>
      </c>
      <c r="C7" s="109"/>
      <c r="D7" s="109">
        <v>91407</v>
      </c>
      <c r="E7" s="109">
        <f t="shared" si="0"/>
        <v>0</v>
      </c>
      <c r="F7" s="110">
        <v>45237.469444444447</v>
      </c>
      <c r="G7" s="111">
        <v>77572952800015</v>
      </c>
      <c r="H7" s="109" t="s">
        <v>4195</v>
      </c>
      <c r="I7" s="109" t="s">
        <v>150</v>
      </c>
      <c r="J7" s="109" t="s">
        <v>4473</v>
      </c>
      <c r="K7" s="110">
        <v>45238.396527777775</v>
      </c>
      <c r="L7" s="109" t="s">
        <v>52</v>
      </c>
      <c r="M7" s="110">
        <v>45239.400694444441</v>
      </c>
      <c r="N7" s="109" t="s">
        <v>4234</v>
      </c>
      <c r="O7" s="109" t="s">
        <v>4201</v>
      </c>
      <c r="P7" s="112" t="s">
        <v>4535</v>
      </c>
    </row>
    <row r="8" spans="1:16" ht="15.75" customHeight="1">
      <c r="A8" s="108" t="s">
        <v>4193</v>
      </c>
      <c r="B8" s="109" t="s">
        <v>4194</v>
      </c>
      <c r="C8" s="109"/>
      <c r="D8" s="109">
        <v>91407</v>
      </c>
      <c r="E8" s="109">
        <f t="shared" si="0"/>
        <v>0</v>
      </c>
      <c r="F8" s="110">
        <v>45237.469444444447</v>
      </c>
      <c r="G8" s="109">
        <v>77572952800015</v>
      </c>
      <c r="H8" s="109" t="s">
        <v>4195</v>
      </c>
      <c r="I8" s="109" t="s">
        <v>150</v>
      </c>
      <c r="J8" s="109" t="s">
        <v>4473</v>
      </c>
      <c r="K8" s="110">
        <v>45238.396527777775</v>
      </c>
      <c r="L8" s="109" t="s">
        <v>52</v>
      </c>
      <c r="M8" s="110">
        <v>45273.716666666667</v>
      </c>
      <c r="N8" s="109" t="s">
        <v>4498</v>
      </c>
      <c r="O8" s="109" t="s">
        <v>4198</v>
      </c>
      <c r="P8" s="112" t="s">
        <v>4536</v>
      </c>
    </row>
    <row r="9" spans="1:16" ht="15.75" customHeight="1">
      <c r="A9" s="108" t="s">
        <v>4203</v>
      </c>
      <c r="B9" s="109" t="s">
        <v>4194</v>
      </c>
      <c r="C9" s="109" t="s">
        <v>4204</v>
      </c>
      <c r="D9" s="109">
        <v>91434</v>
      </c>
      <c r="E9" s="109">
        <f t="shared" si="0"/>
        <v>1</v>
      </c>
      <c r="F9" s="110">
        <v>45237.601388888892</v>
      </c>
      <c r="G9" s="111">
        <v>92134531000012</v>
      </c>
      <c r="H9" s="109" t="s">
        <v>4195</v>
      </c>
      <c r="I9" s="109" t="s">
        <v>4205</v>
      </c>
      <c r="J9" s="109" t="s">
        <v>4196</v>
      </c>
      <c r="K9" s="110">
        <v>45264.539583333331</v>
      </c>
      <c r="L9" s="111" t="s">
        <v>41</v>
      </c>
      <c r="M9" s="110">
        <v>45264.539583333331</v>
      </c>
      <c r="N9" s="109" t="s">
        <v>4206</v>
      </c>
      <c r="O9" s="109" t="s">
        <v>4198</v>
      </c>
      <c r="P9" s="112" t="s">
        <v>4207</v>
      </c>
    </row>
    <row r="10" spans="1:16" ht="15.75" customHeight="1">
      <c r="A10" s="108" t="s">
        <v>4203</v>
      </c>
      <c r="B10" s="109" t="s">
        <v>4194</v>
      </c>
      <c r="C10" s="109" t="s">
        <v>4204</v>
      </c>
      <c r="D10" s="109">
        <v>91448</v>
      </c>
      <c r="E10" s="109">
        <f t="shared" si="0"/>
        <v>1</v>
      </c>
      <c r="F10" s="110">
        <v>45237.693749999999</v>
      </c>
      <c r="G10" s="109">
        <v>41809766300011</v>
      </c>
      <c r="H10" s="109" t="s">
        <v>4195</v>
      </c>
      <c r="I10" s="109" t="s">
        <v>150</v>
      </c>
      <c r="J10" s="109" t="s">
        <v>4196</v>
      </c>
      <c r="K10" s="110">
        <v>45238.693749999999</v>
      </c>
      <c r="L10" s="111" t="s">
        <v>41</v>
      </c>
      <c r="M10" s="110">
        <v>45238.73333333333</v>
      </c>
      <c r="N10" s="109" t="s">
        <v>4208</v>
      </c>
      <c r="O10" s="109" t="s">
        <v>4198</v>
      </c>
      <c r="P10" s="114" t="s">
        <v>4209</v>
      </c>
    </row>
    <row r="11" spans="1:16" ht="15.75" customHeight="1">
      <c r="A11" s="108" t="s">
        <v>4203</v>
      </c>
      <c r="B11" s="109" t="s">
        <v>4194</v>
      </c>
      <c r="C11" s="109" t="s">
        <v>4204</v>
      </c>
      <c r="D11" s="109">
        <v>91448</v>
      </c>
      <c r="E11" s="109">
        <f t="shared" si="0"/>
        <v>0</v>
      </c>
      <c r="F11" s="110">
        <v>45237.693749999999</v>
      </c>
      <c r="G11" s="111">
        <v>41809766300011</v>
      </c>
      <c r="H11" s="109" t="s">
        <v>4195</v>
      </c>
      <c r="I11" s="109" t="s">
        <v>150</v>
      </c>
      <c r="J11" s="109" t="s">
        <v>4196</v>
      </c>
      <c r="K11" s="110">
        <v>45238.693749999999</v>
      </c>
      <c r="L11" s="109" t="s">
        <v>52</v>
      </c>
      <c r="M11" s="110">
        <v>45238.693749999999</v>
      </c>
      <c r="N11" s="109" t="s">
        <v>4222</v>
      </c>
      <c r="O11" s="109" t="s">
        <v>4201</v>
      </c>
      <c r="P11" s="114" t="s">
        <v>4537</v>
      </c>
    </row>
    <row r="12" spans="1:16" ht="15.75" customHeight="1">
      <c r="A12" s="108" t="s">
        <v>4203</v>
      </c>
      <c r="B12" s="109" t="s">
        <v>4194</v>
      </c>
      <c r="C12" s="109" t="s">
        <v>4204</v>
      </c>
      <c r="D12" s="109">
        <v>91454</v>
      </c>
      <c r="E12" s="109">
        <f t="shared" si="0"/>
        <v>1</v>
      </c>
      <c r="F12" s="110">
        <v>45237.713888888888</v>
      </c>
      <c r="G12" s="111">
        <v>38162296800034</v>
      </c>
      <c r="H12" s="109" t="s">
        <v>4195</v>
      </c>
      <c r="I12" s="109" t="s">
        <v>150</v>
      </c>
      <c r="J12" s="109" t="s">
        <v>4196</v>
      </c>
      <c r="K12" s="110">
        <v>45239.620833333334</v>
      </c>
      <c r="L12" s="111" t="s">
        <v>52</v>
      </c>
      <c r="M12" s="110">
        <v>45239.620833333334</v>
      </c>
      <c r="N12" s="109" t="s">
        <v>4513</v>
      </c>
      <c r="O12" s="109" t="s">
        <v>4198</v>
      </c>
      <c r="P12" s="112" t="s">
        <v>4514</v>
      </c>
    </row>
    <row r="13" spans="1:16" ht="15.75" customHeight="1">
      <c r="A13" s="108" t="s">
        <v>4193</v>
      </c>
      <c r="B13" s="109" t="s">
        <v>4194</v>
      </c>
      <c r="C13" s="109"/>
      <c r="D13" s="109">
        <v>91600</v>
      </c>
      <c r="E13" s="109">
        <f t="shared" si="0"/>
        <v>1</v>
      </c>
      <c r="F13" s="110">
        <v>45239.426388888889</v>
      </c>
      <c r="G13" s="111">
        <v>83211196700010</v>
      </c>
      <c r="H13" s="109" t="s">
        <v>4195</v>
      </c>
      <c r="I13" s="109" t="s">
        <v>4205</v>
      </c>
      <c r="J13" s="109" t="s">
        <v>4196</v>
      </c>
      <c r="K13" s="110">
        <v>45240.737500000003</v>
      </c>
      <c r="L13" s="111" t="s">
        <v>41</v>
      </c>
      <c r="M13" s="110">
        <v>45271.431250000001</v>
      </c>
      <c r="N13" s="109" t="s">
        <v>4210</v>
      </c>
      <c r="O13" s="109" t="s">
        <v>4201</v>
      </c>
      <c r="P13" s="112" t="s">
        <v>4211</v>
      </c>
    </row>
    <row r="14" spans="1:16" ht="15.75" customHeight="1">
      <c r="A14" s="108" t="s">
        <v>4193</v>
      </c>
      <c r="B14" s="109" t="s">
        <v>4194</v>
      </c>
      <c r="C14" s="109"/>
      <c r="D14" s="109">
        <v>91600</v>
      </c>
      <c r="E14" s="109">
        <f t="shared" si="0"/>
        <v>0</v>
      </c>
      <c r="F14" s="110">
        <v>45239.426388888889</v>
      </c>
      <c r="G14" s="109">
        <v>83211196700010</v>
      </c>
      <c r="H14" s="109" t="s">
        <v>4195</v>
      </c>
      <c r="I14" s="109" t="s">
        <v>4205</v>
      </c>
      <c r="J14" s="109" t="s">
        <v>4196</v>
      </c>
      <c r="K14" s="110">
        <v>45240.737500000003</v>
      </c>
      <c r="L14" s="109" t="s">
        <v>41</v>
      </c>
      <c r="M14" s="110">
        <v>45243.848611111112</v>
      </c>
      <c r="N14" s="109" t="s">
        <v>4218</v>
      </c>
      <c r="O14" s="109" t="s">
        <v>4219</v>
      </c>
      <c r="P14" s="112" t="s">
        <v>4538</v>
      </c>
    </row>
    <row r="15" spans="1:16" ht="15.75" customHeight="1">
      <c r="A15" s="108" t="s">
        <v>4193</v>
      </c>
      <c r="B15" s="109" t="s">
        <v>4194</v>
      </c>
      <c r="C15" s="109"/>
      <c r="D15" s="109">
        <v>91600</v>
      </c>
      <c r="E15" s="109">
        <f t="shared" si="0"/>
        <v>0</v>
      </c>
      <c r="F15" s="110">
        <v>45239.426388888889</v>
      </c>
      <c r="G15" s="109">
        <v>83211196700010</v>
      </c>
      <c r="H15" s="109" t="s">
        <v>4195</v>
      </c>
      <c r="I15" s="109" t="s">
        <v>4205</v>
      </c>
      <c r="J15" s="109" t="s">
        <v>4196</v>
      </c>
      <c r="K15" s="110">
        <v>45240.737500000003</v>
      </c>
      <c r="L15" s="109" t="s">
        <v>41</v>
      </c>
      <c r="M15" s="110">
        <v>45240.737500000003</v>
      </c>
      <c r="N15" s="109" t="s">
        <v>4474</v>
      </c>
      <c r="O15" s="109" t="s">
        <v>4248</v>
      </c>
      <c r="P15" s="113"/>
    </row>
    <row r="16" spans="1:16" ht="15.75" customHeight="1">
      <c r="A16" s="108" t="s">
        <v>4193</v>
      </c>
      <c r="B16" s="109" t="s">
        <v>4194</v>
      </c>
      <c r="C16" s="109"/>
      <c r="D16" s="109">
        <v>91606</v>
      </c>
      <c r="E16" s="109">
        <f t="shared" si="0"/>
        <v>1</v>
      </c>
      <c r="F16" s="110">
        <v>45239.444444444445</v>
      </c>
      <c r="G16" s="111">
        <v>43222935900026</v>
      </c>
      <c r="H16" s="109" t="s">
        <v>4195</v>
      </c>
      <c r="I16" s="109" t="s">
        <v>150</v>
      </c>
      <c r="J16" s="109" t="s">
        <v>4196</v>
      </c>
      <c r="K16" s="110">
        <v>45239.665972222225</v>
      </c>
      <c r="L16" s="111" t="s">
        <v>41</v>
      </c>
      <c r="M16" s="110">
        <v>45268.631944444445</v>
      </c>
      <c r="N16" s="109" t="s">
        <v>4212</v>
      </c>
      <c r="O16" s="109" t="s">
        <v>4201</v>
      </c>
      <c r="P16" s="112" t="s">
        <v>4213</v>
      </c>
    </row>
    <row r="17" spans="1:16" ht="15.75" customHeight="1">
      <c r="A17" s="108" t="s">
        <v>4193</v>
      </c>
      <c r="B17" s="109" t="s">
        <v>4194</v>
      </c>
      <c r="C17" s="109"/>
      <c r="D17" s="109">
        <v>91606</v>
      </c>
      <c r="E17" s="109">
        <f t="shared" si="0"/>
        <v>0</v>
      </c>
      <c r="F17" s="110">
        <v>45239.444444444445</v>
      </c>
      <c r="G17" s="109">
        <v>43222935900026</v>
      </c>
      <c r="H17" s="109" t="s">
        <v>4195</v>
      </c>
      <c r="I17" s="109" t="s">
        <v>150</v>
      </c>
      <c r="J17" s="109" t="s">
        <v>4196</v>
      </c>
      <c r="K17" s="110">
        <v>45239.665972222225</v>
      </c>
      <c r="L17" s="109" t="s">
        <v>52</v>
      </c>
      <c r="M17" s="110">
        <v>45239.665972222225</v>
      </c>
      <c r="N17" s="109" t="s">
        <v>4276</v>
      </c>
      <c r="O17" s="109" t="s">
        <v>4277</v>
      </c>
      <c r="P17" s="112" t="s">
        <v>4539</v>
      </c>
    </row>
    <row r="18" spans="1:16" ht="15.75" customHeight="1">
      <c r="A18" s="108" t="s">
        <v>4193</v>
      </c>
      <c r="B18" s="109" t="s">
        <v>4194</v>
      </c>
      <c r="C18" s="109"/>
      <c r="D18" s="109">
        <v>91606</v>
      </c>
      <c r="E18" s="109">
        <f t="shared" si="0"/>
        <v>0</v>
      </c>
      <c r="F18" s="110">
        <v>45239.444444444445</v>
      </c>
      <c r="G18" s="109">
        <v>43222935900026</v>
      </c>
      <c r="H18" s="109" t="s">
        <v>4195</v>
      </c>
      <c r="I18" s="109" t="s">
        <v>150</v>
      </c>
      <c r="J18" s="109" t="s">
        <v>4196</v>
      </c>
      <c r="K18" s="110">
        <v>45239.665972222225</v>
      </c>
      <c r="L18" s="109" t="s">
        <v>52</v>
      </c>
      <c r="M18" s="110">
        <v>45243.397916666669</v>
      </c>
      <c r="N18" s="109" t="s">
        <v>4540</v>
      </c>
      <c r="O18" s="109" t="s">
        <v>4277</v>
      </c>
      <c r="P18" s="112" t="s">
        <v>4541</v>
      </c>
    </row>
    <row r="19" spans="1:16" ht="15.75" customHeight="1">
      <c r="A19" s="108" t="s">
        <v>4193</v>
      </c>
      <c r="B19" s="109" t="s">
        <v>4194</v>
      </c>
      <c r="C19" s="109"/>
      <c r="D19" s="109">
        <v>91606</v>
      </c>
      <c r="E19" s="109">
        <f t="shared" si="0"/>
        <v>0</v>
      </c>
      <c r="F19" s="110">
        <v>45239.444444444445</v>
      </c>
      <c r="G19" s="109">
        <v>43222935900026</v>
      </c>
      <c r="H19" s="109" t="s">
        <v>4195</v>
      </c>
      <c r="I19" s="109" t="s">
        <v>150</v>
      </c>
      <c r="J19" s="109" t="s">
        <v>4196</v>
      </c>
      <c r="K19" s="110">
        <v>45239.665972222225</v>
      </c>
      <c r="L19" s="109" t="s">
        <v>52</v>
      </c>
      <c r="M19" s="110">
        <v>45252.388194444444</v>
      </c>
      <c r="N19" s="109" t="s">
        <v>4542</v>
      </c>
      <c r="O19" s="109" t="s">
        <v>4198</v>
      </c>
      <c r="P19" s="112" t="s">
        <v>4543</v>
      </c>
    </row>
    <row r="20" spans="1:16" ht="15.75" customHeight="1">
      <c r="A20" s="108" t="s">
        <v>4193</v>
      </c>
      <c r="B20" s="109" t="s">
        <v>4194</v>
      </c>
      <c r="C20" s="109"/>
      <c r="D20" s="109">
        <v>91733</v>
      </c>
      <c r="E20" s="109">
        <f t="shared" si="0"/>
        <v>1</v>
      </c>
      <c r="F20" s="110">
        <v>45240.660416666666</v>
      </c>
      <c r="G20" s="109">
        <v>32449844300054</v>
      </c>
      <c r="H20" s="109" t="s">
        <v>4195</v>
      </c>
      <c r="I20" s="109" t="s">
        <v>4214</v>
      </c>
      <c r="J20" s="109" t="s">
        <v>4196</v>
      </c>
      <c r="K20" s="110">
        <v>45243.427083333336</v>
      </c>
      <c r="L20" s="111" t="s">
        <v>41</v>
      </c>
      <c r="M20" s="110">
        <v>45265.425694444442</v>
      </c>
      <c r="N20" s="109" t="s">
        <v>4215</v>
      </c>
      <c r="O20" s="109" t="s">
        <v>4216</v>
      </c>
      <c r="P20" s="114" t="s">
        <v>4217</v>
      </c>
    </row>
    <row r="21" spans="1:16" ht="15.75" customHeight="1">
      <c r="A21" s="108" t="s">
        <v>4193</v>
      </c>
      <c r="B21" s="109" t="s">
        <v>4194</v>
      </c>
      <c r="C21" s="109"/>
      <c r="D21" s="109">
        <v>91733</v>
      </c>
      <c r="E21" s="109">
        <f t="shared" si="0"/>
        <v>0</v>
      </c>
      <c r="F21" s="110">
        <v>45240.660416666666</v>
      </c>
      <c r="G21" s="111">
        <v>32449844300054</v>
      </c>
      <c r="H21" s="109" t="s">
        <v>4195</v>
      </c>
      <c r="I21" s="109" t="s">
        <v>4214</v>
      </c>
      <c r="J21" s="109" t="s">
        <v>4196</v>
      </c>
      <c r="K21" s="110">
        <v>45243.427083333336</v>
      </c>
      <c r="L21" s="109" t="s">
        <v>52</v>
      </c>
      <c r="M21" s="110">
        <v>45243.427083333336</v>
      </c>
      <c r="N21" s="109" t="s">
        <v>4544</v>
      </c>
      <c r="O21" s="109" t="s">
        <v>4363</v>
      </c>
      <c r="P21" s="112" t="s">
        <v>4545</v>
      </c>
    </row>
    <row r="22" spans="1:16" ht="15.75" customHeight="1">
      <c r="A22" s="108" t="s">
        <v>4193</v>
      </c>
      <c r="B22" s="109" t="s">
        <v>4194</v>
      </c>
      <c r="C22" s="109"/>
      <c r="D22" s="109">
        <v>91733</v>
      </c>
      <c r="E22" s="109">
        <f t="shared" si="0"/>
        <v>0</v>
      </c>
      <c r="F22" s="110">
        <v>45240.660416666666</v>
      </c>
      <c r="G22" s="109">
        <v>32449844300054</v>
      </c>
      <c r="H22" s="109" t="s">
        <v>4195</v>
      </c>
      <c r="I22" s="109" t="s">
        <v>4214</v>
      </c>
      <c r="J22" s="109" t="s">
        <v>4196</v>
      </c>
      <c r="K22" s="110">
        <v>45243.427083333336</v>
      </c>
      <c r="L22" s="109" t="s">
        <v>52</v>
      </c>
      <c r="M22" s="110">
        <v>45243.466666666667</v>
      </c>
      <c r="N22" s="109" t="s">
        <v>4540</v>
      </c>
      <c r="O22" s="109" t="s">
        <v>4277</v>
      </c>
      <c r="P22" s="112" t="s">
        <v>4546</v>
      </c>
    </row>
    <row r="23" spans="1:16" ht="15.75" customHeight="1">
      <c r="A23" s="108" t="s">
        <v>4203</v>
      </c>
      <c r="B23" s="109" t="s">
        <v>4194</v>
      </c>
      <c r="C23" s="109" t="s">
        <v>4204</v>
      </c>
      <c r="D23" s="109">
        <v>91848</v>
      </c>
      <c r="E23" s="109">
        <f t="shared" si="0"/>
        <v>1</v>
      </c>
      <c r="F23" s="110">
        <v>45243.488194444442</v>
      </c>
      <c r="G23" s="109">
        <v>82176586400029</v>
      </c>
      <c r="H23" s="109" t="s">
        <v>4195</v>
      </c>
      <c r="I23" s="109" t="s">
        <v>4205</v>
      </c>
      <c r="J23" s="109" t="s">
        <v>4196</v>
      </c>
      <c r="K23" s="110">
        <v>45244.489583333336</v>
      </c>
      <c r="L23" s="111" t="s">
        <v>41</v>
      </c>
      <c r="M23" s="110">
        <v>45244.489583333336</v>
      </c>
      <c r="N23" s="109" t="s">
        <v>4218</v>
      </c>
      <c r="O23" s="109" t="s">
        <v>4219</v>
      </c>
      <c r="P23" s="112" t="s">
        <v>4220</v>
      </c>
    </row>
    <row r="24" spans="1:16" ht="15.75" customHeight="1">
      <c r="A24" s="108" t="s">
        <v>4203</v>
      </c>
      <c r="B24" s="109" t="s">
        <v>4194</v>
      </c>
      <c r="C24" s="109" t="s">
        <v>4204</v>
      </c>
      <c r="D24" s="109">
        <v>91848</v>
      </c>
      <c r="E24" s="109">
        <f t="shared" si="0"/>
        <v>0</v>
      </c>
      <c r="F24" s="110">
        <v>45243.488194444442</v>
      </c>
      <c r="G24" s="111">
        <v>82176586400029</v>
      </c>
      <c r="H24" s="109" t="s">
        <v>4195</v>
      </c>
      <c r="I24" s="109" t="s">
        <v>4205</v>
      </c>
      <c r="J24" s="109" t="s">
        <v>4196</v>
      </c>
      <c r="K24" s="110">
        <v>45244.489583333336</v>
      </c>
      <c r="L24" s="109" t="s">
        <v>4492</v>
      </c>
      <c r="M24" s="109"/>
      <c r="N24" s="109" t="s">
        <v>4210</v>
      </c>
      <c r="O24" s="109" t="s">
        <v>4201</v>
      </c>
      <c r="P24" s="113"/>
    </row>
    <row r="25" spans="1:16" ht="15.75" customHeight="1">
      <c r="A25" s="108" t="s">
        <v>4203</v>
      </c>
      <c r="B25" s="109" t="s">
        <v>4194</v>
      </c>
      <c r="C25" s="109" t="s">
        <v>4204</v>
      </c>
      <c r="D25" s="109">
        <v>91848</v>
      </c>
      <c r="E25" s="109">
        <f t="shared" si="0"/>
        <v>0</v>
      </c>
      <c r="F25" s="110">
        <v>45243.488194444442</v>
      </c>
      <c r="G25" s="109">
        <v>82176586400029</v>
      </c>
      <c r="H25" s="109" t="s">
        <v>4195</v>
      </c>
      <c r="I25" s="109" t="s">
        <v>4205</v>
      </c>
      <c r="J25" s="109" t="s">
        <v>4196</v>
      </c>
      <c r="K25" s="110">
        <v>45244.489583333336</v>
      </c>
      <c r="L25" s="109" t="s">
        <v>52</v>
      </c>
      <c r="M25" s="110">
        <v>45244.492361111108</v>
      </c>
      <c r="N25" s="109" t="s">
        <v>4474</v>
      </c>
      <c r="O25" s="109" t="s">
        <v>4248</v>
      </c>
      <c r="P25" s="114" t="s">
        <v>4547</v>
      </c>
    </row>
    <row r="26" spans="1:16" ht="15.75" customHeight="1">
      <c r="A26" s="108" t="s">
        <v>4203</v>
      </c>
      <c r="B26" s="109" t="s">
        <v>4194</v>
      </c>
      <c r="C26" s="109" t="s">
        <v>4204</v>
      </c>
      <c r="D26" s="109">
        <v>91864</v>
      </c>
      <c r="E26" s="109">
        <f t="shared" si="0"/>
        <v>1</v>
      </c>
      <c r="F26" s="110">
        <v>45243.620833333334</v>
      </c>
      <c r="G26" s="111">
        <v>38303010300030</v>
      </c>
      <c r="H26" s="109" t="s">
        <v>4195</v>
      </c>
      <c r="I26" s="109" t="s">
        <v>4205</v>
      </c>
      <c r="J26" s="109" t="s">
        <v>4196</v>
      </c>
      <c r="K26" s="110">
        <v>45244.493750000001</v>
      </c>
      <c r="L26" s="111" t="s">
        <v>41</v>
      </c>
      <c r="M26" s="110">
        <v>45275.447222222225</v>
      </c>
      <c r="N26" s="109" t="s">
        <v>4210</v>
      </c>
      <c r="O26" s="109" t="s">
        <v>4201</v>
      </c>
      <c r="P26" s="112" t="s">
        <v>4221</v>
      </c>
    </row>
    <row r="27" spans="1:16" ht="15.75" customHeight="1">
      <c r="A27" s="108" t="s">
        <v>4203</v>
      </c>
      <c r="B27" s="109" t="s">
        <v>4194</v>
      </c>
      <c r="C27" s="109" t="s">
        <v>4204</v>
      </c>
      <c r="D27" s="109">
        <v>91864</v>
      </c>
      <c r="E27" s="109">
        <f t="shared" si="0"/>
        <v>0</v>
      </c>
      <c r="F27" s="110">
        <v>45243.620833333334</v>
      </c>
      <c r="G27" s="109">
        <v>38303010300030</v>
      </c>
      <c r="H27" s="109" t="s">
        <v>4195</v>
      </c>
      <c r="I27" s="109" t="s">
        <v>4205</v>
      </c>
      <c r="J27" s="109" t="s">
        <v>4196</v>
      </c>
      <c r="K27" s="110">
        <v>45244.493750000001</v>
      </c>
      <c r="L27" s="109" t="s">
        <v>41</v>
      </c>
      <c r="M27" s="110">
        <v>45244.493750000001</v>
      </c>
      <c r="N27" s="109" t="s">
        <v>4218</v>
      </c>
      <c r="O27" s="109" t="s">
        <v>4219</v>
      </c>
      <c r="P27" s="112" t="s">
        <v>4548</v>
      </c>
    </row>
    <row r="28" spans="1:16" ht="15.75" customHeight="1">
      <c r="A28" s="108" t="s">
        <v>4203</v>
      </c>
      <c r="B28" s="109" t="s">
        <v>4194</v>
      </c>
      <c r="C28" s="109" t="s">
        <v>4204</v>
      </c>
      <c r="D28" s="109">
        <v>91864</v>
      </c>
      <c r="E28" s="109">
        <f t="shared" si="0"/>
        <v>0</v>
      </c>
      <c r="F28" s="110">
        <v>45243.620833333334</v>
      </c>
      <c r="G28" s="109">
        <v>38303010300030</v>
      </c>
      <c r="H28" s="109" t="s">
        <v>4195</v>
      </c>
      <c r="I28" s="109" t="s">
        <v>4205</v>
      </c>
      <c r="J28" s="109" t="s">
        <v>4196</v>
      </c>
      <c r="K28" s="110">
        <v>45244.493750000001</v>
      </c>
      <c r="L28" s="109" t="s">
        <v>41</v>
      </c>
      <c r="M28" s="110">
        <v>45251.506944444445</v>
      </c>
      <c r="N28" s="109" t="s">
        <v>4549</v>
      </c>
      <c r="O28" s="109" t="s">
        <v>4198</v>
      </c>
      <c r="P28" s="112" t="s">
        <v>4550</v>
      </c>
    </row>
    <row r="29" spans="1:16" ht="15.75" customHeight="1">
      <c r="A29" s="108" t="s">
        <v>4203</v>
      </c>
      <c r="B29" s="109" t="s">
        <v>4194</v>
      </c>
      <c r="C29" s="109" t="s">
        <v>4204</v>
      </c>
      <c r="D29" s="109">
        <v>91864</v>
      </c>
      <c r="E29" s="109">
        <f t="shared" si="0"/>
        <v>0</v>
      </c>
      <c r="F29" s="110">
        <v>45243.620833333334</v>
      </c>
      <c r="G29" s="109">
        <v>38303010300030</v>
      </c>
      <c r="H29" s="109" t="s">
        <v>4195</v>
      </c>
      <c r="I29" s="109" t="s">
        <v>4205</v>
      </c>
      <c r="J29" s="109" t="s">
        <v>4196</v>
      </c>
      <c r="K29" s="110">
        <v>45244.493750000001</v>
      </c>
      <c r="L29" s="109" t="s">
        <v>52</v>
      </c>
      <c r="M29" s="110">
        <v>45260.677083333336</v>
      </c>
      <c r="N29" s="109" t="s">
        <v>4474</v>
      </c>
      <c r="O29" s="109" t="s">
        <v>4248</v>
      </c>
      <c r="P29" s="112" t="s">
        <v>4551</v>
      </c>
    </row>
    <row r="30" spans="1:16" ht="15.75" customHeight="1">
      <c r="A30" s="108" t="s">
        <v>4203</v>
      </c>
      <c r="B30" s="109" t="s">
        <v>4194</v>
      </c>
      <c r="C30" s="109" t="s">
        <v>4204</v>
      </c>
      <c r="D30" s="109">
        <v>91869</v>
      </c>
      <c r="E30" s="109">
        <f t="shared" si="0"/>
        <v>1</v>
      </c>
      <c r="F30" s="110">
        <v>45243.640277777777</v>
      </c>
      <c r="G30" s="111">
        <v>32585688800038</v>
      </c>
      <c r="H30" s="109" t="s">
        <v>4195</v>
      </c>
      <c r="I30" s="109" t="s">
        <v>4205</v>
      </c>
      <c r="J30" s="109" t="s">
        <v>4196</v>
      </c>
      <c r="K30" s="110">
        <v>45244.392361111109</v>
      </c>
      <c r="L30" s="111" t="s">
        <v>41</v>
      </c>
      <c r="M30" s="110">
        <v>45244.392361111109</v>
      </c>
      <c r="N30" s="109" t="s">
        <v>4222</v>
      </c>
      <c r="O30" s="109" t="s">
        <v>4201</v>
      </c>
      <c r="P30" s="112" t="s">
        <v>4223</v>
      </c>
    </row>
    <row r="31" spans="1:16" ht="15.75" customHeight="1">
      <c r="A31" s="108" t="s">
        <v>4203</v>
      </c>
      <c r="B31" s="109" t="s">
        <v>4194</v>
      </c>
      <c r="C31" s="109" t="s">
        <v>4204</v>
      </c>
      <c r="D31" s="109">
        <v>91869</v>
      </c>
      <c r="E31" s="109">
        <f t="shared" si="0"/>
        <v>0</v>
      </c>
      <c r="F31" s="110">
        <v>45243.640277777777</v>
      </c>
      <c r="G31" s="109">
        <v>32585688800038</v>
      </c>
      <c r="H31" s="109" t="s">
        <v>4195</v>
      </c>
      <c r="I31" s="109" t="s">
        <v>4205</v>
      </c>
      <c r="J31" s="109" t="s">
        <v>4196</v>
      </c>
      <c r="K31" s="110">
        <v>45244.392361111109</v>
      </c>
      <c r="L31" s="109" t="s">
        <v>4492</v>
      </c>
      <c r="M31" s="109"/>
      <c r="N31" s="109" t="s">
        <v>4218</v>
      </c>
      <c r="O31" s="109" t="s">
        <v>4219</v>
      </c>
      <c r="P31" s="112" t="s">
        <v>4552</v>
      </c>
    </row>
    <row r="32" spans="1:16" ht="15.75" customHeight="1">
      <c r="A32" s="108" t="s">
        <v>4203</v>
      </c>
      <c r="B32" s="109" t="s">
        <v>4194</v>
      </c>
      <c r="C32" s="109" t="s">
        <v>4204</v>
      </c>
      <c r="D32" s="109">
        <v>91884</v>
      </c>
      <c r="E32" s="109">
        <f t="shared" si="0"/>
        <v>1</v>
      </c>
      <c r="F32" s="110">
        <v>45243.690972222219</v>
      </c>
      <c r="G32" s="109">
        <v>44350474100044</v>
      </c>
      <c r="H32" s="109" t="s">
        <v>4195</v>
      </c>
      <c r="I32" s="109" t="s">
        <v>4205</v>
      </c>
      <c r="J32" s="109" t="s">
        <v>4196</v>
      </c>
      <c r="K32" s="110">
        <v>45244.49722222222</v>
      </c>
      <c r="L32" s="111" t="s">
        <v>41</v>
      </c>
      <c r="M32" s="110">
        <v>45244.49722222222</v>
      </c>
      <c r="N32" s="109" t="s">
        <v>4218</v>
      </c>
      <c r="O32" s="109" t="s">
        <v>4219</v>
      </c>
      <c r="P32" s="112" t="s">
        <v>4224</v>
      </c>
    </row>
    <row r="33" spans="1:16" ht="15.75" customHeight="1">
      <c r="A33" s="108" t="s">
        <v>4203</v>
      </c>
      <c r="B33" s="109" t="s">
        <v>4194</v>
      </c>
      <c r="C33" s="109" t="s">
        <v>4204</v>
      </c>
      <c r="D33" s="109">
        <v>91884</v>
      </c>
      <c r="E33" s="109">
        <f t="shared" si="0"/>
        <v>0</v>
      </c>
      <c r="F33" s="110">
        <v>45243.690972222219</v>
      </c>
      <c r="G33" s="109">
        <v>44350474100044</v>
      </c>
      <c r="H33" s="109" t="s">
        <v>4195</v>
      </c>
      <c r="I33" s="109" t="s">
        <v>4205</v>
      </c>
      <c r="J33" s="109" t="s">
        <v>4196</v>
      </c>
      <c r="K33" s="110">
        <v>45244.49722222222</v>
      </c>
      <c r="L33" s="109" t="s">
        <v>41</v>
      </c>
      <c r="M33" s="110">
        <v>45247.429861111108</v>
      </c>
      <c r="N33" s="109" t="s">
        <v>4291</v>
      </c>
      <c r="O33" s="109" t="s">
        <v>4198</v>
      </c>
      <c r="P33" s="112" t="s">
        <v>4553</v>
      </c>
    </row>
    <row r="34" spans="1:16" ht="15.75" customHeight="1">
      <c r="A34" s="108" t="s">
        <v>4203</v>
      </c>
      <c r="B34" s="109" t="s">
        <v>4194</v>
      </c>
      <c r="C34" s="109" t="s">
        <v>4204</v>
      </c>
      <c r="D34" s="109">
        <v>91884</v>
      </c>
      <c r="E34" s="109">
        <f t="shared" si="0"/>
        <v>0</v>
      </c>
      <c r="F34" s="110">
        <v>45243.690972222219</v>
      </c>
      <c r="G34" s="111">
        <v>44350474100044</v>
      </c>
      <c r="H34" s="109" t="s">
        <v>4195</v>
      </c>
      <c r="I34" s="109" t="s">
        <v>4205</v>
      </c>
      <c r="J34" s="109" t="s">
        <v>4196</v>
      </c>
      <c r="K34" s="110">
        <v>45244.49722222222</v>
      </c>
      <c r="L34" s="109" t="s">
        <v>52</v>
      </c>
      <c r="M34" s="110">
        <v>45259.35833333333</v>
      </c>
      <c r="N34" s="109" t="s">
        <v>4299</v>
      </c>
      <c r="O34" s="109" t="s">
        <v>4201</v>
      </c>
      <c r="P34" s="114" t="s">
        <v>4554</v>
      </c>
    </row>
    <row r="35" spans="1:16" ht="15.75" customHeight="1">
      <c r="A35" s="108" t="s">
        <v>4203</v>
      </c>
      <c r="B35" s="109" t="s">
        <v>4194</v>
      </c>
      <c r="C35" s="109" t="s">
        <v>4204</v>
      </c>
      <c r="D35" s="109">
        <v>91888</v>
      </c>
      <c r="E35" s="109">
        <f t="shared" si="0"/>
        <v>1</v>
      </c>
      <c r="F35" s="110">
        <v>45243.70416666667</v>
      </c>
      <c r="G35" s="111">
        <v>26560196300019</v>
      </c>
      <c r="H35" s="109" t="s">
        <v>4195</v>
      </c>
      <c r="I35" s="109" t="s">
        <v>150</v>
      </c>
      <c r="J35" s="109" t="s">
        <v>4491</v>
      </c>
      <c r="K35" s="110">
        <v>45244.631944444445</v>
      </c>
      <c r="L35" s="111" t="s">
        <v>4492</v>
      </c>
      <c r="M35" s="109"/>
      <c r="N35" s="109" t="s">
        <v>4233</v>
      </c>
      <c r="O35" s="109" t="s">
        <v>4201</v>
      </c>
      <c r="P35" s="113"/>
    </row>
    <row r="36" spans="1:16" ht="15.75" customHeight="1">
      <c r="A36" s="108" t="s">
        <v>4203</v>
      </c>
      <c r="B36" s="109" t="s">
        <v>4194</v>
      </c>
      <c r="C36" s="109" t="s">
        <v>4204</v>
      </c>
      <c r="D36" s="109">
        <v>91888</v>
      </c>
      <c r="E36" s="109">
        <f t="shared" si="0"/>
        <v>0</v>
      </c>
      <c r="F36" s="110">
        <v>45243.70416666667</v>
      </c>
      <c r="G36" s="109">
        <v>26560196300019</v>
      </c>
      <c r="H36" s="109" t="s">
        <v>4195</v>
      </c>
      <c r="I36" s="109" t="s">
        <v>150</v>
      </c>
      <c r="J36" s="109" t="s">
        <v>4491</v>
      </c>
      <c r="K36" s="110">
        <v>45244.631944444445</v>
      </c>
      <c r="L36" s="109" t="s">
        <v>52</v>
      </c>
      <c r="M36" s="110">
        <v>45244.631944444445</v>
      </c>
      <c r="N36" s="109" t="s">
        <v>4352</v>
      </c>
      <c r="O36" s="109" t="s">
        <v>4198</v>
      </c>
      <c r="P36" s="112" t="s">
        <v>4555</v>
      </c>
    </row>
    <row r="37" spans="1:16" ht="15.75" customHeight="1">
      <c r="A37" s="108" t="s">
        <v>4203</v>
      </c>
      <c r="B37" s="109" t="s">
        <v>4194</v>
      </c>
      <c r="C37" s="109" t="s">
        <v>4204</v>
      </c>
      <c r="D37" s="109">
        <v>92173</v>
      </c>
      <c r="E37" s="109">
        <f t="shared" si="0"/>
        <v>1</v>
      </c>
      <c r="F37" s="110">
        <v>45246.69027777778</v>
      </c>
      <c r="G37" s="111">
        <v>47965548200038</v>
      </c>
      <c r="H37" s="109" t="s">
        <v>4195</v>
      </c>
      <c r="I37" s="109" t="s">
        <v>150</v>
      </c>
      <c r="J37" s="109" t="s">
        <v>4462</v>
      </c>
      <c r="K37" s="110">
        <v>45265.418055555558</v>
      </c>
      <c r="L37" s="111" t="s">
        <v>136</v>
      </c>
      <c r="M37" s="110">
        <v>45330.484722222223</v>
      </c>
      <c r="N37" s="109" t="s">
        <v>4463</v>
      </c>
      <c r="O37" s="109" t="s">
        <v>4201</v>
      </c>
      <c r="P37" s="112" t="s">
        <v>4464</v>
      </c>
    </row>
    <row r="38" spans="1:16" ht="15.75" customHeight="1">
      <c r="A38" s="108" t="s">
        <v>4203</v>
      </c>
      <c r="B38" s="109" t="s">
        <v>4194</v>
      </c>
      <c r="C38" s="109" t="s">
        <v>4204</v>
      </c>
      <c r="D38" s="109">
        <v>92405</v>
      </c>
      <c r="E38" s="109">
        <f t="shared" si="0"/>
        <v>1</v>
      </c>
      <c r="F38" s="110">
        <v>45250.637499999997</v>
      </c>
      <c r="G38" s="111">
        <v>95850345000040</v>
      </c>
      <c r="H38" s="109" t="s">
        <v>4195</v>
      </c>
      <c r="I38" s="109" t="s">
        <v>4214</v>
      </c>
      <c r="J38" s="109" t="s">
        <v>4196</v>
      </c>
      <c r="K38" s="110">
        <v>45251.393750000003</v>
      </c>
      <c r="L38" s="111" t="s">
        <v>41</v>
      </c>
      <c r="M38" s="110">
        <v>45251.393750000003</v>
      </c>
      <c r="N38" s="109" t="s">
        <v>4225</v>
      </c>
      <c r="O38" s="109" t="s">
        <v>4201</v>
      </c>
      <c r="P38" s="112" t="s">
        <v>4226</v>
      </c>
    </row>
    <row r="39" spans="1:16" ht="15.75" customHeight="1">
      <c r="A39" s="108" t="s">
        <v>4203</v>
      </c>
      <c r="B39" s="109" t="s">
        <v>4194</v>
      </c>
      <c r="C39" s="109" t="s">
        <v>4204</v>
      </c>
      <c r="D39" s="109">
        <v>92405</v>
      </c>
      <c r="E39" s="109">
        <f t="shared" si="0"/>
        <v>0</v>
      </c>
      <c r="F39" s="110">
        <v>45250.637499999997</v>
      </c>
      <c r="G39" s="109">
        <v>95850345000040</v>
      </c>
      <c r="H39" s="109" t="s">
        <v>4195</v>
      </c>
      <c r="I39" s="109" t="s">
        <v>4214</v>
      </c>
      <c r="J39" s="109" t="s">
        <v>4196</v>
      </c>
      <c r="K39" s="110">
        <v>45251.393750000003</v>
      </c>
      <c r="L39" s="109" t="s">
        <v>41</v>
      </c>
      <c r="M39" s="110">
        <v>45295.449305555558</v>
      </c>
      <c r="N39" s="109" t="s">
        <v>4556</v>
      </c>
      <c r="O39" s="109" t="s">
        <v>4363</v>
      </c>
      <c r="P39" s="112" t="s">
        <v>4557</v>
      </c>
    </row>
    <row r="40" spans="1:16" ht="15.75" customHeight="1">
      <c r="A40" s="108" t="s">
        <v>4203</v>
      </c>
      <c r="B40" s="109" t="s">
        <v>4194</v>
      </c>
      <c r="C40" s="109" t="s">
        <v>4204</v>
      </c>
      <c r="D40" s="109">
        <v>92480</v>
      </c>
      <c r="E40" s="109">
        <f t="shared" si="0"/>
        <v>1</v>
      </c>
      <c r="F40" s="110">
        <v>45251.493055555555</v>
      </c>
      <c r="G40" s="111">
        <v>49954052400018</v>
      </c>
      <c r="H40" s="109" t="s">
        <v>4195</v>
      </c>
      <c r="I40" s="109" t="s">
        <v>150</v>
      </c>
      <c r="J40" s="109" t="s">
        <v>4196</v>
      </c>
      <c r="K40" s="110">
        <v>45252.355555555558</v>
      </c>
      <c r="L40" s="111" t="s">
        <v>41</v>
      </c>
      <c r="M40" s="110">
        <v>45252.355555555558</v>
      </c>
      <c r="N40" s="109" t="s">
        <v>4227</v>
      </c>
      <c r="O40" s="109" t="s">
        <v>4201</v>
      </c>
      <c r="P40" s="114" t="s">
        <v>4228</v>
      </c>
    </row>
    <row r="41" spans="1:16" ht="15.75" customHeight="1">
      <c r="A41" s="108" t="s">
        <v>4203</v>
      </c>
      <c r="B41" s="109" t="s">
        <v>4194</v>
      </c>
      <c r="C41" s="109" t="s">
        <v>4204</v>
      </c>
      <c r="D41" s="109">
        <v>92489</v>
      </c>
      <c r="E41" s="109">
        <f t="shared" si="0"/>
        <v>1</v>
      </c>
      <c r="F41" s="110">
        <v>45251.50277777778</v>
      </c>
      <c r="G41" s="111">
        <v>43758477400016</v>
      </c>
      <c r="H41" s="109" t="s">
        <v>4195</v>
      </c>
      <c r="I41" s="109" t="s">
        <v>150</v>
      </c>
      <c r="J41" s="109" t="s">
        <v>4196</v>
      </c>
      <c r="K41" s="110">
        <v>45252.624305555553</v>
      </c>
      <c r="L41" s="111" t="s">
        <v>41</v>
      </c>
      <c r="M41" s="110">
        <v>45259.453472222223</v>
      </c>
      <c r="N41" s="109" t="s">
        <v>4229</v>
      </c>
      <c r="O41" s="109" t="s">
        <v>4201</v>
      </c>
      <c r="P41" s="114" t="s">
        <v>4230</v>
      </c>
    </row>
    <row r="42" spans="1:16" ht="15.75" customHeight="1">
      <c r="A42" s="108" t="s">
        <v>4203</v>
      </c>
      <c r="B42" s="109" t="s">
        <v>4194</v>
      </c>
      <c r="C42" s="109" t="s">
        <v>4204</v>
      </c>
      <c r="D42" s="109">
        <v>92489</v>
      </c>
      <c r="E42" s="109">
        <f t="shared" si="0"/>
        <v>0</v>
      </c>
      <c r="F42" s="110">
        <v>45251.50277777778</v>
      </c>
      <c r="G42" s="109">
        <v>43758477400016</v>
      </c>
      <c r="H42" s="109" t="s">
        <v>4195</v>
      </c>
      <c r="I42" s="109" t="s">
        <v>150</v>
      </c>
      <c r="J42" s="109" t="s">
        <v>4196</v>
      </c>
      <c r="K42" s="110">
        <v>45252.624305555553</v>
      </c>
      <c r="L42" s="109" t="s">
        <v>52</v>
      </c>
      <c r="M42" s="110">
        <v>45252.624305555553</v>
      </c>
      <c r="N42" s="109" t="s">
        <v>4511</v>
      </c>
      <c r="O42" s="109" t="s">
        <v>4198</v>
      </c>
      <c r="P42" s="112" t="s">
        <v>4558</v>
      </c>
    </row>
    <row r="43" spans="1:16" ht="15.75" customHeight="1">
      <c r="A43" s="108" t="s">
        <v>4203</v>
      </c>
      <c r="B43" s="109" t="s">
        <v>4194</v>
      </c>
      <c r="C43" s="109" t="s">
        <v>4204</v>
      </c>
      <c r="D43" s="109">
        <v>92518</v>
      </c>
      <c r="E43" s="109">
        <f t="shared" si="0"/>
        <v>1</v>
      </c>
      <c r="F43" s="110">
        <v>45251.616666666669</v>
      </c>
      <c r="G43" s="111">
        <v>32162751500026</v>
      </c>
      <c r="H43" s="109" t="s">
        <v>4195</v>
      </c>
      <c r="I43" s="109" t="s">
        <v>150</v>
      </c>
      <c r="J43" s="109" t="s">
        <v>52</v>
      </c>
      <c r="K43" s="110">
        <v>45252.656944444447</v>
      </c>
      <c r="L43" s="111" t="s">
        <v>52</v>
      </c>
      <c r="M43" s="110">
        <v>45252.656944444447</v>
      </c>
      <c r="N43" s="109" t="s">
        <v>4229</v>
      </c>
      <c r="O43" s="109" t="s">
        <v>4201</v>
      </c>
      <c r="P43" s="112" t="s">
        <v>4515</v>
      </c>
    </row>
    <row r="44" spans="1:16" ht="15.75" customHeight="1">
      <c r="A44" s="108" t="s">
        <v>4203</v>
      </c>
      <c r="B44" s="109" t="s">
        <v>4194</v>
      </c>
      <c r="C44" s="109" t="s">
        <v>4204</v>
      </c>
      <c r="D44" s="109">
        <v>92518</v>
      </c>
      <c r="E44" s="109">
        <f t="shared" si="0"/>
        <v>0</v>
      </c>
      <c r="F44" s="110">
        <v>45251.616666666669</v>
      </c>
      <c r="G44" s="109">
        <v>32162751500026</v>
      </c>
      <c r="H44" s="109" t="s">
        <v>4195</v>
      </c>
      <c r="I44" s="109" t="s">
        <v>150</v>
      </c>
      <c r="J44" s="109" t="s">
        <v>52</v>
      </c>
      <c r="K44" s="110">
        <v>45252.656944444447</v>
      </c>
      <c r="L44" s="109" t="s">
        <v>52</v>
      </c>
      <c r="M44" s="110">
        <v>45257.698611111111</v>
      </c>
      <c r="N44" s="109" t="s">
        <v>4218</v>
      </c>
      <c r="O44" s="109" t="s">
        <v>4219</v>
      </c>
      <c r="P44" s="113"/>
    </row>
    <row r="45" spans="1:16" ht="15.75" customHeight="1">
      <c r="A45" s="108" t="s">
        <v>4203</v>
      </c>
      <c r="B45" s="109" t="s">
        <v>4194</v>
      </c>
      <c r="C45" s="109" t="s">
        <v>4204</v>
      </c>
      <c r="D45" s="109">
        <v>92521</v>
      </c>
      <c r="E45" s="109">
        <f t="shared" si="0"/>
        <v>1</v>
      </c>
      <c r="F45" s="110">
        <v>45251.628472222219</v>
      </c>
      <c r="G45" s="111">
        <v>45100982300027</v>
      </c>
      <c r="H45" s="109" t="s">
        <v>4195</v>
      </c>
      <c r="I45" s="109" t="s">
        <v>4205</v>
      </c>
      <c r="J45" s="109" t="s">
        <v>4196</v>
      </c>
      <c r="K45" s="110">
        <v>45253.429166666669</v>
      </c>
      <c r="L45" s="111" t="s">
        <v>41</v>
      </c>
      <c r="M45" s="110">
        <v>45257.700694444444</v>
      </c>
      <c r="N45" s="109" t="s">
        <v>4218</v>
      </c>
      <c r="O45" s="109" t="s">
        <v>4219</v>
      </c>
      <c r="P45" s="112" t="s">
        <v>4231</v>
      </c>
    </row>
    <row r="46" spans="1:16" ht="15.75" customHeight="1">
      <c r="A46" s="108" t="s">
        <v>4203</v>
      </c>
      <c r="B46" s="109" t="s">
        <v>4194</v>
      </c>
      <c r="C46" s="109" t="s">
        <v>4204</v>
      </c>
      <c r="D46" s="109">
        <v>92521</v>
      </c>
      <c r="E46" s="109">
        <f t="shared" si="0"/>
        <v>0</v>
      </c>
      <c r="F46" s="110">
        <v>45251.628472222219</v>
      </c>
      <c r="G46" s="109">
        <v>45100982300027</v>
      </c>
      <c r="H46" s="109" t="s">
        <v>4195</v>
      </c>
      <c r="I46" s="109" t="s">
        <v>4205</v>
      </c>
      <c r="J46" s="109" t="s">
        <v>4196</v>
      </c>
      <c r="K46" s="110">
        <v>45253.429166666669</v>
      </c>
      <c r="L46" s="109" t="s">
        <v>4479</v>
      </c>
      <c r="M46" s="110">
        <v>45253.429166666669</v>
      </c>
      <c r="N46" s="109" t="s">
        <v>4276</v>
      </c>
      <c r="O46" s="109" t="s">
        <v>4277</v>
      </c>
      <c r="P46" s="113"/>
    </row>
    <row r="47" spans="1:16" ht="15.75" customHeight="1">
      <c r="A47" s="108" t="s">
        <v>4203</v>
      </c>
      <c r="B47" s="109" t="s">
        <v>4194</v>
      </c>
      <c r="C47" s="109" t="s">
        <v>4204</v>
      </c>
      <c r="D47" s="109">
        <v>92530</v>
      </c>
      <c r="E47" s="109">
        <f t="shared" si="0"/>
        <v>1</v>
      </c>
      <c r="F47" s="110">
        <v>45251.681944444441</v>
      </c>
      <c r="G47" s="111">
        <v>35298996600010</v>
      </c>
      <c r="H47" s="109" t="s">
        <v>4195</v>
      </c>
      <c r="I47" s="109" t="s">
        <v>150</v>
      </c>
      <c r="J47" s="109" t="s">
        <v>4196</v>
      </c>
      <c r="K47" s="110">
        <v>45252.354861111111</v>
      </c>
      <c r="L47" s="111" t="s">
        <v>41</v>
      </c>
      <c r="M47" s="110">
        <v>45252.354861111111</v>
      </c>
      <c r="N47" s="109" t="s">
        <v>4227</v>
      </c>
      <c r="O47" s="109" t="s">
        <v>4201</v>
      </c>
      <c r="P47" s="114" t="s">
        <v>4232</v>
      </c>
    </row>
    <row r="48" spans="1:16" ht="15.75" customHeight="1">
      <c r="A48" s="108" t="s">
        <v>4203</v>
      </c>
      <c r="B48" s="109" t="s">
        <v>4194</v>
      </c>
      <c r="C48" s="109" t="s">
        <v>4204</v>
      </c>
      <c r="D48" s="109">
        <v>92530</v>
      </c>
      <c r="E48" s="109">
        <f t="shared" si="0"/>
        <v>0</v>
      </c>
      <c r="F48" s="110">
        <v>45251.681944444441</v>
      </c>
      <c r="G48" s="109">
        <v>35298996600010</v>
      </c>
      <c r="H48" s="109" t="s">
        <v>4195</v>
      </c>
      <c r="I48" s="109" t="s">
        <v>150</v>
      </c>
      <c r="J48" s="109" t="s">
        <v>4196</v>
      </c>
      <c r="K48" s="110">
        <v>45252.354861111111</v>
      </c>
      <c r="L48" s="109" t="s">
        <v>52</v>
      </c>
      <c r="M48" s="110">
        <v>45257.703472222223</v>
      </c>
      <c r="N48" s="109" t="s">
        <v>4218</v>
      </c>
      <c r="O48" s="109" t="s">
        <v>4219</v>
      </c>
      <c r="P48" s="113"/>
    </row>
    <row r="49" spans="1:16" ht="15.75" customHeight="1">
      <c r="A49" s="108" t="s">
        <v>4203</v>
      </c>
      <c r="B49" s="109" t="s">
        <v>4194</v>
      </c>
      <c r="C49" s="109" t="s">
        <v>4204</v>
      </c>
      <c r="D49" s="109">
        <v>93175</v>
      </c>
      <c r="E49" s="109">
        <f t="shared" si="0"/>
        <v>1</v>
      </c>
      <c r="F49" s="110">
        <v>45258.446527777778</v>
      </c>
      <c r="G49" s="111">
        <v>89049232500018</v>
      </c>
      <c r="H49" s="109" t="s">
        <v>4195</v>
      </c>
      <c r="I49" s="109" t="s">
        <v>150</v>
      </c>
      <c r="J49" s="109" t="s">
        <v>4196</v>
      </c>
      <c r="K49" s="110">
        <v>45266.487500000003</v>
      </c>
      <c r="L49" s="111" t="s">
        <v>41</v>
      </c>
      <c r="M49" s="110">
        <v>45266.487500000003</v>
      </c>
      <c r="N49" s="109" t="s">
        <v>4233</v>
      </c>
      <c r="O49" s="109" t="s">
        <v>4201</v>
      </c>
      <c r="P49" s="113"/>
    </row>
    <row r="50" spans="1:16" ht="15.75" customHeight="1">
      <c r="A50" s="108" t="s">
        <v>4203</v>
      </c>
      <c r="B50" s="109" t="s">
        <v>4194</v>
      </c>
      <c r="C50" s="109" t="s">
        <v>4204</v>
      </c>
      <c r="D50" s="109">
        <v>93194</v>
      </c>
      <c r="E50" s="109">
        <f t="shared" si="0"/>
        <v>1</v>
      </c>
      <c r="F50" s="110">
        <v>45258.497916666667</v>
      </c>
      <c r="G50" s="111">
        <v>56208299000036</v>
      </c>
      <c r="H50" s="109" t="s">
        <v>4195</v>
      </c>
      <c r="I50" s="109" t="s">
        <v>4205</v>
      </c>
      <c r="J50" s="109" t="s">
        <v>4196</v>
      </c>
      <c r="K50" s="110">
        <v>45261.443749999999</v>
      </c>
      <c r="L50" s="111" t="s">
        <v>41</v>
      </c>
      <c r="M50" s="110">
        <v>45261.443749999999</v>
      </c>
      <c r="N50" s="109" t="s">
        <v>4234</v>
      </c>
      <c r="O50" s="109" t="s">
        <v>4201</v>
      </c>
      <c r="P50" s="112" t="s">
        <v>4235</v>
      </c>
    </row>
    <row r="51" spans="1:16" ht="15.75" customHeight="1">
      <c r="A51" s="108" t="s">
        <v>4203</v>
      </c>
      <c r="B51" s="109" t="s">
        <v>4194</v>
      </c>
      <c r="C51" s="109" t="s">
        <v>4204</v>
      </c>
      <c r="D51" s="109">
        <v>93239</v>
      </c>
      <c r="E51" s="109">
        <f t="shared" si="0"/>
        <v>1</v>
      </c>
      <c r="F51" s="110">
        <v>45258.62222222222</v>
      </c>
      <c r="G51" s="111">
        <v>21140715000013</v>
      </c>
      <c r="H51" s="109" t="s">
        <v>4195</v>
      </c>
      <c r="I51" s="109" t="s">
        <v>188</v>
      </c>
      <c r="J51" s="109" t="s">
        <v>4196</v>
      </c>
      <c r="K51" s="110">
        <v>45259.463194444441</v>
      </c>
      <c r="L51" s="111" t="s">
        <v>52</v>
      </c>
      <c r="M51" s="110">
        <v>45259.463194444441</v>
      </c>
      <c r="N51" s="109" t="s">
        <v>4276</v>
      </c>
      <c r="O51" s="109" t="s">
        <v>4277</v>
      </c>
      <c r="P51" s="113"/>
    </row>
    <row r="52" spans="1:16" ht="15.75" customHeight="1">
      <c r="A52" s="108" t="s">
        <v>4203</v>
      </c>
      <c r="B52" s="109" t="s">
        <v>4194</v>
      </c>
      <c r="C52" s="109" t="s">
        <v>4204</v>
      </c>
      <c r="D52" s="109">
        <v>93266</v>
      </c>
      <c r="E52" s="109">
        <f t="shared" si="0"/>
        <v>1</v>
      </c>
      <c r="F52" s="110">
        <v>45258.693055555559</v>
      </c>
      <c r="G52" s="111">
        <v>83044301600019</v>
      </c>
      <c r="H52" s="109" t="s">
        <v>4195</v>
      </c>
      <c r="I52" s="109" t="s">
        <v>150</v>
      </c>
      <c r="J52" s="109" t="s">
        <v>4196</v>
      </c>
      <c r="K52" s="110">
        <v>45259.579861111109</v>
      </c>
      <c r="L52" s="111" t="s">
        <v>41</v>
      </c>
      <c r="M52" s="110">
        <v>45260.59375</v>
      </c>
      <c r="N52" s="109" t="s">
        <v>4236</v>
      </c>
      <c r="O52" s="109" t="s">
        <v>4201</v>
      </c>
      <c r="P52" s="112" t="s">
        <v>4237</v>
      </c>
    </row>
    <row r="53" spans="1:16" ht="15.75" customHeight="1">
      <c r="A53" s="108" t="s">
        <v>4203</v>
      </c>
      <c r="B53" s="109" t="s">
        <v>4194</v>
      </c>
      <c r="C53" s="109" t="s">
        <v>4204</v>
      </c>
      <c r="D53" s="109">
        <v>93266</v>
      </c>
      <c r="E53" s="109">
        <f t="shared" si="0"/>
        <v>0</v>
      </c>
      <c r="F53" s="110">
        <v>45258.693055555559</v>
      </c>
      <c r="G53" s="109">
        <v>83044301600019</v>
      </c>
      <c r="H53" s="109" t="s">
        <v>4195</v>
      </c>
      <c r="I53" s="109" t="s">
        <v>150</v>
      </c>
      <c r="J53" s="109" t="s">
        <v>4196</v>
      </c>
      <c r="K53" s="110">
        <v>45259.579861111109</v>
      </c>
      <c r="L53" s="109" t="s">
        <v>41</v>
      </c>
      <c r="M53" s="110">
        <v>45259.579861111109</v>
      </c>
      <c r="N53" s="109" t="s">
        <v>4218</v>
      </c>
      <c r="O53" s="109" t="s">
        <v>4219</v>
      </c>
      <c r="P53" s="113"/>
    </row>
    <row r="54" spans="1:16" ht="15.75" customHeight="1">
      <c r="A54" s="108" t="s">
        <v>4203</v>
      </c>
      <c r="B54" s="109" t="s">
        <v>4194</v>
      </c>
      <c r="C54" s="109" t="s">
        <v>4204</v>
      </c>
      <c r="D54" s="109">
        <v>93266</v>
      </c>
      <c r="E54" s="109">
        <f t="shared" si="0"/>
        <v>0</v>
      </c>
      <c r="F54" s="110">
        <v>45258.693055555559</v>
      </c>
      <c r="G54" s="109">
        <v>83044301600019</v>
      </c>
      <c r="H54" s="109" t="s">
        <v>4195</v>
      </c>
      <c r="I54" s="109" t="s">
        <v>150</v>
      </c>
      <c r="J54" s="109" t="s">
        <v>4196</v>
      </c>
      <c r="K54" s="110">
        <v>45259.579861111109</v>
      </c>
      <c r="L54" s="109" t="s">
        <v>4492</v>
      </c>
      <c r="M54" s="109"/>
      <c r="N54" s="109" t="s">
        <v>4559</v>
      </c>
      <c r="O54" s="109" t="s">
        <v>4198</v>
      </c>
      <c r="P54" s="112" t="s">
        <v>4560</v>
      </c>
    </row>
    <row r="55" spans="1:16" ht="15.75" customHeight="1">
      <c r="A55" s="108" t="s">
        <v>4203</v>
      </c>
      <c r="B55" s="109" t="s">
        <v>4194</v>
      </c>
      <c r="C55" s="109" t="s">
        <v>4204</v>
      </c>
      <c r="D55" s="109">
        <v>93276</v>
      </c>
      <c r="E55" s="109">
        <f t="shared" si="0"/>
        <v>1</v>
      </c>
      <c r="F55" s="110">
        <v>45258.70416666667</v>
      </c>
      <c r="G55" s="111">
        <v>80835330400021</v>
      </c>
      <c r="H55" s="109" t="s">
        <v>4195</v>
      </c>
      <c r="I55" s="109" t="s">
        <v>4205</v>
      </c>
      <c r="J55" s="109" t="s">
        <v>4196</v>
      </c>
      <c r="K55" s="110">
        <v>45259.445833333331</v>
      </c>
      <c r="L55" s="111" t="s">
        <v>41</v>
      </c>
      <c r="M55" s="110">
        <v>45259.445833333331</v>
      </c>
      <c r="N55" s="109" t="s">
        <v>4222</v>
      </c>
      <c r="O55" s="109" t="s">
        <v>4201</v>
      </c>
      <c r="P55" s="112" t="s">
        <v>4238</v>
      </c>
    </row>
    <row r="56" spans="1:16" ht="15.75" customHeight="1">
      <c r="A56" s="108" t="s">
        <v>4203</v>
      </c>
      <c r="B56" s="109" t="s">
        <v>4194</v>
      </c>
      <c r="C56" s="109" t="s">
        <v>4204</v>
      </c>
      <c r="D56" s="109">
        <v>93276</v>
      </c>
      <c r="E56" s="109">
        <f t="shared" si="0"/>
        <v>0</v>
      </c>
      <c r="F56" s="110">
        <v>45258.70416666667</v>
      </c>
      <c r="G56" s="109">
        <v>80835330400021</v>
      </c>
      <c r="H56" s="109" t="s">
        <v>4195</v>
      </c>
      <c r="I56" s="109" t="s">
        <v>4205</v>
      </c>
      <c r="J56" s="109" t="s">
        <v>4196</v>
      </c>
      <c r="K56" s="110">
        <v>45259.445833333331</v>
      </c>
      <c r="L56" s="109" t="s">
        <v>52</v>
      </c>
      <c r="M56" s="110">
        <v>45259.595138888886</v>
      </c>
      <c r="N56" s="109" t="s">
        <v>4218</v>
      </c>
      <c r="O56" s="109" t="s">
        <v>4219</v>
      </c>
      <c r="P56" s="113"/>
    </row>
    <row r="57" spans="1:16" ht="15.75" customHeight="1">
      <c r="A57" s="108" t="s">
        <v>4203</v>
      </c>
      <c r="B57" s="109" t="s">
        <v>4194</v>
      </c>
      <c r="C57" s="109" t="s">
        <v>4204</v>
      </c>
      <c r="D57" s="109">
        <v>93285</v>
      </c>
      <c r="E57" s="109">
        <f t="shared" si="0"/>
        <v>1</v>
      </c>
      <c r="F57" s="110">
        <v>45258.716666666667</v>
      </c>
      <c r="G57" s="111">
        <v>40342278500036</v>
      </c>
      <c r="H57" s="109" t="s">
        <v>4195</v>
      </c>
      <c r="I57" s="109" t="s">
        <v>150</v>
      </c>
      <c r="J57" s="109" t="s">
        <v>4462</v>
      </c>
      <c r="K57" s="110">
        <v>45259.594444444447</v>
      </c>
      <c r="L57" s="111" t="s">
        <v>136</v>
      </c>
      <c r="M57" s="110">
        <v>45281.600694444445</v>
      </c>
      <c r="N57" s="109" t="s">
        <v>4465</v>
      </c>
      <c r="O57" s="109" t="s">
        <v>4201</v>
      </c>
      <c r="P57" s="112" t="s">
        <v>4466</v>
      </c>
    </row>
    <row r="58" spans="1:16" ht="15.75" customHeight="1">
      <c r="A58" s="108" t="s">
        <v>4203</v>
      </c>
      <c r="B58" s="109" t="s">
        <v>4194</v>
      </c>
      <c r="C58" s="109" t="s">
        <v>4204</v>
      </c>
      <c r="D58" s="109">
        <v>93285</v>
      </c>
      <c r="E58" s="109">
        <f t="shared" si="0"/>
        <v>0</v>
      </c>
      <c r="F58" s="110">
        <v>45258.716666666667</v>
      </c>
      <c r="G58" s="109">
        <v>40342278500036</v>
      </c>
      <c r="H58" s="109" t="s">
        <v>4195</v>
      </c>
      <c r="I58" s="109" t="s">
        <v>150</v>
      </c>
      <c r="J58" s="109" t="s">
        <v>4462</v>
      </c>
      <c r="K58" s="110">
        <v>45259.594444444447</v>
      </c>
      <c r="L58" s="109" t="s">
        <v>52</v>
      </c>
      <c r="M58" s="110">
        <v>45259.594444444447</v>
      </c>
      <c r="N58" s="109" t="s">
        <v>4218</v>
      </c>
      <c r="O58" s="109" t="s">
        <v>4219</v>
      </c>
      <c r="P58" s="113"/>
    </row>
    <row r="59" spans="1:16" ht="15.75" customHeight="1">
      <c r="A59" s="108" t="s">
        <v>4203</v>
      </c>
      <c r="B59" s="109" t="s">
        <v>4194</v>
      </c>
      <c r="C59" s="109" t="s">
        <v>4204</v>
      </c>
      <c r="D59" s="109">
        <v>93285</v>
      </c>
      <c r="E59" s="109">
        <f t="shared" si="0"/>
        <v>0</v>
      </c>
      <c r="F59" s="110">
        <v>45258.716666666667</v>
      </c>
      <c r="G59" s="109">
        <v>40342278500036</v>
      </c>
      <c r="H59" s="109" t="s">
        <v>4195</v>
      </c>
      <c r="I59" s="109" t="s">
        <v>150</v>
      </c>
      <c r="J59" s="109" t="s">
        <v>4462</v>
      </c>
      <c r="K59" s="110">
        <v>45259.594444444447</v>
      </c>
      <c r="L59" s="109" t="s">
        <v>52</v>
      </c>
      <c r="M59" s="110">
        <v>45260.399305555555</v>
      </c>
      <c r="N59" s="109" t="s">
        <v>4561</v>
      </c>
      <c r="O59" s="109" t="s">
        <v>4198</v>
      </c>
      <c r="P59" s="112" t="s">
        <v>4562</v>
      </c>
    </row>
    <row r="60" spans="1:16" ht="15.75" customHeight="1">
      <c r="A60" s="108" t="s">
        <v>4203</v>
      </c>
      <c r="B60" s="109" t="s">
        <v>4194</v>
      </c>
      <c r="C60" s="109" t="s">
        <v>4204</v>
      </c>
      <c r="D60" s="109">
        <v>93289</v>
      </c>
      <c r="E60" s="109">
        <f t="shared" si="0"/>
        <v>1</v>
      </c>
      <c r="F60" s="110">
        <v>45258.724999999999</v>
      </c>
      <c r="G60" s="111">
        <v>39950747400027</v>
      </c>
      <c r="H60" s="109" t="s">
        <v>4195</v>
      </c>
      <c r="I60" s="109" t="s">
        <v>150</v>
      </c>
      <c r="J60" s="109" t="s">
        <v>4196</v>
      </c>
      <c r="K60" s="110">
        <v>45259.599305555559</v>
      </c>
      <c r="L60" s="111" t="s">
        <v>41</v>
      </c>
      <c r="M60" s="110">
        <v>45260.430555555555</v>
      </c>
      <c r="N60" s="109" t="s">
        <v>4234</v>
      </c>
      <c r="O60" s="109" t="s">
        <v>4201</v>
      </c>
      <c r="P60" s="112" t="s">
        <v>4239</v>
      </c>
    </row>
    <row r="61" spans="1:16" ht="15.75" customHeight="1">
      <c r="A61" s="108" t="s">
        <v>4203</v>
      </c>
      <c r="B61" s="109" t="s">
        <v>4194</v>
      </c>
      <c r="C61" s="109" t="s">
        <v>4204</v>
      </c>
      <c r="D61" s="109">
        <v>93289</v>
      </c>
      <c r="E61" s="109">
        <f t="shared" si="0"/>
        <v>0</v>
      </c>
      <c r="F61" s="110">
        <v>45258.724999999999</v>
      </c>
      <c r="G61" s="109">
        <v>39950747400027</v>
      </c>
      <c r="H61" s="109" t="s">
        <v>4195</v>
      </c>
      <c r="I61" s="109" t="s">
        <v>150</v>
      </c>
      <c r="J61" s="109" t="s">
        <v>4196</v>
      </c>
      <c r="K61" s="110">
        <v>45259.599305555559</v>
      </c>
      <c r="L61" s="109" t="s">
        <v>52</v>
      </c>
      <c r="M61" s="110">
        <v>45259.599305555559</v>
      </c>
      <c r="N61" s="109" t="s">
        <v>4218</v>
      </c>
      <c r="O61" s="109" t="s">
        <v>4219</v>
      </c>
      <c r="P61" s="113"/>
    </row>
    <row r="62" spans="1:16" ht="15.75" customHeight="1">
      <c r="A62" s="108" t="s">
        <v>4203</v>
      </c>
      <c r="B62" s="109" t="s">
        <v>4194</v>
      </c>
      <c r="C62" s="109" t="s">
        <v>4204</v>
      </c>
      <c r="D62" s="109">
        <v>93292</v>
      </c>
      <c r="E62" s="109">
        <f t="shared" si="0"/>
        <v>1</v>
      </c>
      <c r="F62" s="110">
        <v>45258.73333333333</v>
      </c>
      <c r="G62" s="109">
        <v>83811962600011</v>
      </c>
      <c r="H62" s="109" t="s">
        <v>4195</v>
      </c>
      <c r="I62" s="109" t="s">
        <v>150</v>
      </c>
      <c r="J62" s="109" t="s">
        <v>4462</v>
      </c>
      <c r="K62" s="110">
        <v>45260.359722222223</v>
      </c>
      <c r="L62" s="111" t="s">
        <v>136</v>
      </c>
      <c r="M62" s="110">
        <v>45260.642361111109</v>
      </c>
      <c r="N62" s="109" t="s">
        <v>4467</v>
      </c>
      <c r="O62" s="109" t="s">
        <v>4198</v>
      </c>
      <c r="P62" s="112" t="s">
        <v>4468</v>
      </c>
    </row>
    <row r="63" spans="1:16" ht="15.75" customHeight="1">
      <c r="A63" s="108" t="s">
        <v>4203</v>
      </c>
      <c r="B63" s="109" t="s">
        <v>4194</v>
      </c>
      <c r="C63" s="109" t="s">
        <v>4204</v>
      </c>
      <c r="D63" s="109">
        <v>93292</v>
      </c>
      <c r="E63" s="109">
        <f t="shared" si="0"/>
        <v>0</v>
      </c>
      <c r="F63" s="110">
        <v>45258.73333333333</v>
      </c>
      <c r="G63" s="111">
        <v>83811962600011</v>
      </c>
      <c r="H63" s="109" t="s">
        <v>4195</v>
      </c>
      <c r="I63" s="109" t="s">
        <v>150</v>
      </c>
      <c r="J63" s="109" t="s">
        <v>4462</v>
      </c>
      <c r="K63" s="110">
        <v>45260.359722222223</v>
      </c>
      <c r="L63" s="109" t="s">
        <v>52</v>
      </c>
      <c r="M63" s="110">
        <v>45260.359722222223</v>
      </c>
      <c r="N63" s="109" t="s">
        <v>4413</v>
      </c>
      <c r="O63" s="109" t="s">
        <v>4201</v>
      </c>
      <c r="P63" s="112" t="s">
        <v>4563</v>
      </c>
    </row>
    <row r="64" spans="1:16" ht="15.75" customHeight="1">
      <c r="A64" s="108" t="s">
        <v>4203</v>
      </c>
      <c r="B64" s="109" t="s">
        <v>4194</v>
      </c>
      <c r="C64" s="109" t="s">
        <v>4204</v>
      </c>
      <c r="D64" s="109">
        <v>93349</v>
      </c>
      <c r="E64" s="109">
        <f t="shared" si="0"/>
        <v>1</v>
      </c>
      <c r="F64" s="110">
        <v>45259.407638888886</v>
      </c>
      <c r="G64" s="109">
        <v>91459707500011</v>
      </c>
      <c r="H64" s="109" t="s">
        <v>4240</v>
      </c>
      <c r="I64" s="109" t="s">
        <v>4241</v>
      </c>
      <c r="J64" s="109" t="s">
        <v>4196</v>
      </c>
      <c r="K64" s="110">
        <v>45259.60833333333</v>
      </c>
      <c r="L64" s="111" t="s">
        <v>41</v>
      </c>
      <c r="M64" s="110">
        <v>45259.612500000003</v>
      </c>
      <c r="N64" s="109" t="s">
        <v>4242</v>
      </c>
      <c r="O64" s="109" t="s">
        <v>4243</v>
      </c>
      <c r="P64" s="112" t="s">
        <v>4244</v>
      </c>
    </row>
    <row r="65" spans="1:16" ht="15.75" customHeight="1">
      <c r="A65" s="108" t="s">
        <v>4203</v>
      </c>
      <c r="B65" s="109" t="s">
        <v>4194</v>
      </c>
      <c r="C65" s="109" t="s">
        <v>4204</v>
      </c>
      <c r="D65" s="109">
        <v>93349</v>
      </c>
      <c r="E65" s="109">
        <f t="shared" si="0"/>
        <v>0</v>
      </c>
      <c r="F65" s="110">
        <v>45259.407638888886</v>
      </c>
      <c r="G65" s="109">
        <v>91459707500011</v>
      </c>
      <c r="H65" s="109" t="s">
        <v>4240</v>
      </c>
      <c r="I65" s="109" t="s">
        <v>4241</v>
      </c>
      <c r="J65" s="109" t="s">
        <v>4196</v>
      </c>
      <c r="K65" s="110">
        <v>45259.60833333333</v>
      </c>
      <c r="L65" s="109" t="s">
        <v>41</v>
      </c>
      <c r="M65" s="110">
        <v>45259.60833333333</v>
      </c>
      <c r="N65" s="109" t="s">
        <v>4480</v>
      </c>
      <c r="O65" s="109" t="s">
        <v>4481</v>
      </c>
      <c r="P65" s="112" t="s">
        <v>4564</v>
      </c>
    </row>
    <row r="66" spans="1:16" ht="15.75" customHeight="1">
      <c r="A66" s="108" t="s">
        <v>4203</v>
      </c>
      <c r="B66" s="109" t="s">
        <v>4194</v>
      </c>
      <c r="C66" s="109" t="s">
        <v>4204</v>
      </c>
      <c r="D66" s="109">
        <v>93349</v>
      </c>
      <c r="E66" s="109">
        <f t="shared" si="0"/>
        <v>0</v>
      </c>
      <c r="F66" s="110">
        <v>45259.407638888886</v>
      </c>
      <c r="G66" s="111">
        <v>91459707500011</v>
      </c>
      <c r="H66" s="109" t="s">
        <v>4240</v>
      </c>
      <c r="I66" s="109" t="s">
        <v>4241</v>
      </c>
      <c r="J66" s="109" t="s">
        <v>4196</v>
      </c>
      <c r="K66" s="110">
        <v>45259.60833333333</v>
      </c>
      <c r="L66" s="109" t="s">
        <v>4479</v>
      </c>
      <c r="M66" s="110">
        <v>45259.71597222222</v>
      </c>
      <c r="N66" s="109" t="s">
        <v>4234</v>
      </c>
      <c r="O66" s="109" t="s">
        <v>4201</v>
      </c>
      <c r="P66" s="114" t="s">
        <v>4565</v>
      </c>
    </row>
    <row r="67" spans="1:16" ht="15.75" customHeight="1">
      <c r="A67" s="108" t="s">
        <v>4203</v>
      </c>
      <c r="B67" s="109" t="s">
        <v>4194</v>
      </c>
      <c r="C67" s="109" t="s">
        <v>4204</v>
      </c>
      <c r="D67" s="109">
        <v>93623</v>
      </c>
      <c r="E67" s="109">
        <f t="shared" ref="E67:E130" si="1">IF(D67=D66,0,1)</f>
        <v>1</v>
      </c>
      <c r="F67" s="110">
        <v>45260.481944444444</v>
      </c>
      <c r="G67" s="111">
        <v>82036305900024</v>
      </c>
      <c r="H67" s="109" t="s">
        <v>4195</v>
      </c>
      <c r="I67" s="109" t="s">
        <v>4205</v>
      </c>
      <c r="J67" s="109" t="s">
        <v>4488</v>
      </c>
      <c r="K67" s="110">
        <v>45261.394444444442</v>
      </c>
      <c r="L67" s="111" t="s">
        <v>52</v>
      </c>
      <c r="M67" s="110">
        <v>45261.394444444442</v>
      </c>
      <c r="N67" s="109" t="s">
        <v>4304</v>
      </c>
      <c r="O67" s="109" t="s">
        <v>4201</v>
      </c>
      <c r="P67" s="112" t="s">
        <v>4516</v>
      </c>
    </row>
    <row r="68" spans="1:16" ht="15.75" customHeight="1">
      <c r="A68" s="108" t="s">
        <v>4203</v>
      </c>
      <c r="B68" s="109" t="s">
        <v>4194</v>
      </c>
      <c r="C68" s="109" t="s">
        <v>4204</v>
      </c>
      <c r="D68" s="109">
        <v>93623</v>
      </c>
      <c r="E68" s="109">
        <f t="shared" si="1"/>
        <v>0</v>
      </c>
      <c r="F68" s="110">
        <v>45260.481944444444</v>
      </c>
      <c r="G68" s="109">
        <v>82036305900024</v>
      </c>
      <c r="H68" s="109" t="s">
        <v>4195</v>
      </c>
      <c r="I68" s="109" t="s">
        <v>4205</v>
      </c>
      <c r="J68" s="109" t="s">
        <v>4488</v>
      </c>
      <c r="K68" s="110">
        <v>45261.394444444442</v>
      </c>
      <c r="L68" s="109" t="s">
        <v>52</v>
      </c>
      <c r="M68" s="110">
        <v>45261.453472222223</v>
      </c>
      <c r="N68" s="109" t="s">
        <v>4218</v>
      </c>
      <c r="O68" s="109" t="s">
        <v>4219</v>
      </c>
      <c r="P68" s="113"/>
    </row>
    <row r="69" spans="1:16" ht="15.75" customHeight="1">
      <c r="A69" s="108" t="s">
        <v>4203</v>
      </c>
      <c r="B69" s="109" t="s">
        <v>4194</v>
      </c>
      <c r="C69" s="109" t="s">
        <v>4204</v>
      </c>
      <c r="D69" s="109">
        <v>93680</v>
      </c>
      <c r="E69" s="109">
        <f t="shared" si="1"/>
        <v>1</v>
      </c>
      <c r="F69" s="110">
        <v>45260.630555555559</v>
      </c>
      <c r="G69" s="109">
        <v>45050552400014</v>
      </c>
      <c r="H69" s="109" t="s">
        <v>4195</v>
      </c>
      <c r="I69" s="109" t="s">
        <v>4205</v>
      </c>
      <c r="J69" s="109" t="s">
        <v>4196</v>
      </c>
      <c r="K69" s="110">
        <v>45265.446527777778</v>
      </c>
      <c r="L69" s="111" t="s">
        <v>41</v>
      </c>
      <c r="M69" s="110">
        <v>45265.739583333336</v>
      </c>
      <c r="N69" s="109" t="s">
        <v>4245</v>
      </c>
      <c r="O69" s="109" t="s">
        <v>4201</v>
      </c>
      <c r="P69" s="112" t="s">
        <v>4246</v>
      </c>
    </row>
    <row r="70" spans="1:16" ht="15.75" customHeight="1">
      <c r="A70" s="108" t="s">
        <v>4203</v>
      </c>
      <c r="B70" s="109" t="s">
        <v>4194</v>
      </c>
      <c r="C70" s="109" t="s">
        <v>4204</v>
      </c>
      <c r="D70" s="109">
        <v>93680</v>
      </c>
      <c r="E70" s="109">
        <f t="shared" si="1"/>
        <v>0</v>
      </c>
      <c r="F70" s="110">
        <v>45260.630555555559</v>
      </c>
      <c r="G70" s="111">
        <v>45050552400014</v>
      </c>
      <c r="H70" s="109" t="s">
        <v>4195</v>
      </c>
      <c r="I70" s="109" t="s">
        <v>4205</v>
      </c>
      <c r="J70" s="109" t="s">
        <v>4196</v>
      </c>
      <c r="K70" s="110">
        <v>45265.446527777778</v>
      </c>
      <c r="L70" s="109" t="s">
        <v>52</v>
      </c>
      <c r="M70" s="110">
        <v>45265.446527777778</v>
      </c>
      <c r="N70" s="109" t="s">
        <v>4245</v>
      </c>
      <c r="O70" s="109" t="s">
        <v>4201</v>
      </c>
      <c r="P70" s="112" t="s">
        <v>4566</v>
      </c>
    </row>
    <row r="71" spans="1:16" ht="15.75" customHeight="1">
      <c r="A71" s="108" t="s">
        <v>4203</v>
      </c>
      <c r="B71" s="109" t="s">
        <v>4194</v>
      </c>
      <c r="C71" s="109" t="s">
        <v>4204</v>
      </c>
      <c r="D71" s="109">
        <v>93697</v>
      </c>
      <c r="E71" s="109">
        <f t="shared" si="1"/>
        <v>1</v>
      </c>
      <c r="F71" s="110">
        <v>45260.670138888891</v>
      </c>
      <c r="G71" s="111">
        <v>82149303800029</v>
      </c>
      <c r="H71" s="109" t="s">
        <v>4195</v>
      </c>
      <c r="I71" s="109" t="s">
        <v>4205</v>
      </c>
      <c r="J71" s="109" t="s">
        <v>4473</v>
      </c>
      <c r="K71" s="110">
        <v>45264.592361111114</v>
      </c>
      <c r="L71" s="111" t="s">
        <v>4479</v>
      </c>
      <c r="M71" s="110">
        <v>45264.592361111114</v>
      </c>
      <c r="N71" s="109" t="s">
        <v>4234</v>
      </c>
      <c r="O71" s="109" t="s">
        <v>4201</v>
      </c>
      <c r="P71" s="112" t="s">
        <v>4482</v>
      </c>
    </row>
    <row r="72" spans="1:16" ht="15.75" customHeight="1">
      <c r="A72" s="108" t="s">
        <v>4203</v>
      </c>
      <c r="B72" s="109" t="s">
        <v>4194</v>
      </c>
      <c r="C72" s="109" t="s">
        <v>4204</v>
      </c>
      <c r="D72" s="109">
        <v>93697</v>
      </c>
      <c r="E72" s="109">
        <f t="shared" si="1"/>
        <v>0</v>
      </c>
      <c r="F72" s="110">
        <v>45260.670138888891</v>
      </c>
      <c r="G72" s="109">
        <v>82149303800029</v>
      </c>
      <c r="H72" s="109" t="s">
        <v>4195</v>
      </c>
      <c r="I72" s="109" t="s">
        <v>4205</v>
      </c>
      <c r="J72" s="109" t="s">
        <v>4473</v>
      </c>
      <c r="K72" s="110">
        <v>45264.592361111114</v>
      </c>
      <c r="L72" s="109" t="s">
        <v>4492</v>
      </c>
      <c r="M72" s="109"/>
      <c r="N72" s="109" t="s">
        <v>4498</v>
      </c>
      <c r="O72" s="109" t="s">
        <v>4198</v>
      </c>
      <c r="P72" s="112" t="s">
        <v>4567</v>
      </c>
    </row>
    <row r="73" spans="1:16" ht="15.75" customHeight="1">
      <c r="A73" s="108" t="s">
        <v>4203</v>
      </c>
      <c r="B73" s="109" t="s">
        <v>4194</v>
      </c>
      <c r="C73" s="109" t="s">
        <v>4204</v>
      </c>
      <c r="D73" s="109">
        <v>93697</v>
      </c>
      <c r="E73" s="109">
        <f t="shared" si="1"/>
        <v>0</v>
      </c>
      <c r="F73" s="110">
        <v>45260.670138888891</v>
      </c>
      <c r="G73" s="109">
        <v>82149303800029</v>
      </c>
      <c r="H73" s="109" t="s">
        <v>4195</v>
      </c>
      <c r="I73" s="109" t="s">
        <v>4205</v>
      </c>
      <c r="J73" s="109" t="s">
        <v>4473</v>
      </c>
      <c r="K73" s="110">
        <v>45264.592361111114</v>
      </c>
      <c r="L73" s="109" t="s">
        <v>52</v>
      </c>
      <c r="M73" s="110">
        <v>45265.727083333331</v>
      </c>
      <c r="N73" s="109" t="s">
        <v>4218</v>
      </c>
      <c r="O73" s="109" t="s">
        <v>4219</v>
      </c>
      <c r="P73" s="113"/>
    </row>
    <row r="74" spans="1:16" ht="15.75" customHeight="1">
      <c r="A74" s="108" t="s">
        <v>4203</v>
      </c>
      <c r="B74" s="109" t="s">
        <v>4194</v>
      </c>
      <c r="C74" s="109" t="s">
        <v>4204</v>
      </c>
      <c r="D74" s="109">
        <v>93793</v>
      </c>
      <c r="E74" s="109">
        <f t="shared" si="1"/>
        <v>1</v>
      </c>
      <c r="F74" s="110">
        <v>45261.390277777777</v>
      </c>
      <c r="G74" s="111">
        <v>88888197600011</v>
      </c>
      <c r="H74" s="109" t="s">
        <v>4195</v>
      </c>
      <c r="I74" s="109" t="s">
        <v>150</v>
      </c>
      <c r="J74" s="109" t="s">
        <v>4491</v>
      </c>
      <c r="K74" s="110">
        <v>45261.453472222223</v>
      </c>
      <c r="L74" s="111" t="s">
        <v>52</v>
      </c>
      <c r="M74" s="110">
        <v>45261.453472222223</v>
      </c>
      <c r="N74" s="109" t="s">
        <v>4218</v>
      </c>
      <c r="O74" s="109" t="s">
        <v>4219</v>
      </c>
      <c r="P74" s="113"/>
    </row>
    <row r="75" spans="1:16" ht="15.75" customHeight="1">
      <c r="A75" s="108" t="s">
        <v>4203</v>
      </c>
      <c r="B75" s="109" t="s">
        <v>4194</v>
      </c>
      <c r="C75" s="109" t="s">
        <v>4204</v>
      </c>
      <c r="D75" s="109">
        <v>93852</v>
      </c>
      <c r="E75" s="109">
        <f t="shared" si="1"/>
        <v>1</v>
      </c>
      <c r="F75" s="110">
        <v>45261.497916666667</v>
      </c>
      <c r="G75" s="109">
        <v>34227069100021</v>
      </c>
      <c r="H75" s="109" t="s">
        <v>4195</v>
      </c>
      <c r="I75" s="109" t="s">
        <v>4205</v>
      </c>
      <c r="J75" s="109" t="s">
        <v>4196</v>
      </c>
      <c r="K75" s="110">
        <v>45279.423611111109</v>
      </c>
      <c r="L75" s="111" t="s">
        <v>41</v>
      </c>
      <c r="M75" s="110">
        <v>45279.505555555559</v>
      </c>
      <c r="N75" s="109" t="s">
        <v>4247</v>
      </c>
      <c r="O75" s="109" t="s">
        <v>4248</v>
      </c>
      <c r="P75" s="112" t="s">
        <v>4249</v>
      </c>
    </row>
    <row r="76" spans="1:16" ht="15.75" customHeight="1">
      <c r="A76" s="108" t="s">
        <v>4203</v>
      </c>
      <c r="B76" s="109" t="s">
        <v>4194</v>
      </c>
      <c r="C76" s="109" t="s">
        <v>4204</v>
      </c>
      <c r="D76" s="109">
        <v>93852</v>
      </c>
      <c r="E76" s="109">
        <f t="shared" si="1"/>
        <v>0</v>
      </c>
      <c r="F76" s="110">
        <v>45261.497916666667</v>
      </c>
      <c r="G76" s="111">
        <v>34227069100021</v>
      </c>
      <c r="H76" s="109" t="s">
        <v>4195</v>
      </c>
      <c r="I76" s="109" t="s">
        <v>4205</v>
      </c>
      <c r="J76" s="109" t="s">
        <v>4196</v>
      </c>
      <c r="K76" s="110">
        <v>45279.423611111109</v>
      </c>
      <c r="L76" s="109" t="s">
        <v>52</v>
      </c>
      <c r="M76" s="110">
        <v>45279.423611111109</v>
      </c>
      <c r="N76" s="109" t="s">
        <v>4307</v>
      </c>
      <c r="O76" s="109" t="s">
        <v>4201</v>
      </c>
      <c r="P76" s="113"/>
    </row>
    <row r="77" spans="1:16" ht="15.75" customHeight="1">
      <c r="A77" s="108" t="s">
        <v>4203</v>
      </c>
      <c r="B77" s="109" t="s">
        <v>4194</v>
      </c>
      <c r="C77" s="109" t="s">
        <v>4204</v>
      </c>
      <c r="D77" s="109">
        <v>93882</v>
      </c>
      <c r="E77" s="109">
        <f t="shared" si="1"/>
        <v>1</v>
      </c>
      <c r="F77" s="110">
        <v>45261.602083333331</v>
      </c>
      <c r="G77" s="109">
        <v>81173519000027</v>
      </c>
      <c r="H77" s="109" t="s">
        <v>4195</v>
      </c>
      <c r="I77" s="109" t="s">
        <v>4205</v>
      </c>
      <c r="J77" s="109" t="s">
        <v>4196</v>
      </c>
      <c r="K77" s="110">
        <v>45261.645138888889</v>
      </c>
      <c r="L77" s="111" t="s">
        <v>41</v>
      </c>
      <c r="M77" s="110">
        <v>45264.699305555558</v>
      </c>
      <c r="N77" s="109" t="s">
        <v>4250</v>
      </c>
      <c r="O77" s="109" t="s">
        <v>4198</v>
      </c>
      <c r="P77" s="114" t="s">
        <v>4251</v>
      </c>
    </row>
    <row r="78" spans="1:16" ht="15.75" customHeight="1">
      <c r="A78" s="108" t="s">
        <v>4203</v>
      </c>
      <c r="B78" s="109" t="s">
        <v>4194</v>
      </c>
      <c r="C78" s="109" t="s">
        <v>4204</v>
      </c>
      <c r="D78" s="109">
        <v>93882</v>
      </c>
      <c r="E78" s="109">
        <f t="shared" si="1"/>
        <v>0</v>
      </c>
      <c r="F78" s="110">
        <v>45261.602083333331</v>
      </c>
      <c r="G78" s="111">
        <v>81173519000027</v>
      </c>
      <c r="H78" s="109" t="s">
        <v>4195</v>
      </c>
      <c r="I78" s="109" t="s">
        <v>4205</v>
      </c>
      <c r="J78" s="109" t="s">
        <v>4196</v>
      </c>
      <c r="K78" s="110">
        <v>45261.645138888889</v>
      </c>
      <c r="L78" s="109" t="s">
        <v>52</v>
      </c>
      <c r="M78" s="110">
        <v>45261.645138888889</v>
      </c>
      <c r="N78" s="109" t="s">
        <v>4471</v>
      </c>
      <c r="O78" s="109" t="s">
        <v>4201</v>
      </c>
      <c r="P78" s="112" t="s">
        <v>4568</v>
      </c>
    </row>
    <row r="79" spans="1:16" ht="15.75" customHeight="1">
      <c r="A79" s="108" t="s">
        <v>4203</v>
      </c>
      <c r="B79" s="109" t="s">
        <v>4194</v>
      </c>
      <c r="C79" s="109" t="s">
        <v>4204</v>
      </c>
      <c r="D79" s="109">
        <v>93882</v>
      </c>
      <c r="E79" s="109">
        <f t="shared" si="1"/>
        <v>0</v>
      </c>
      <c r="F79" s="110">
        <v>45261.602083333331</v>
      </c>
      <c r="G79" s="109">
        <v>81173519000027</v>
      </c>
      <c r="H79" s="109" t="s">
        <v>4195</v>
      </c>
      <c r="I79" s="109" t="s">
        <v>4205</v>
      </c>
      <c r="J79" s="109" t="s">
        <v>4196</v>
      </c>
      <c r="K79" s="110">
        <v>45261.645138888889</v>
      </c>
      <c r="L79" s="109" t="s">
        <v>52</v>
      </c>
      <c r="M79" s="110">
        <v>45265.746527777781</v>
      </c>
      <c r="N79" s="109" t="s">
        <v>4218</v>
      </c>
      <c r="O79" s="109" t="s">
        <v>4219</v>
      </c>
      <c r="P79" s="113"/>
    </row>
    <row r="80" spans="1:16" ht="15.75" customHeight="1">
      <c r="A80" s="108" t="s">
        <v>4203</v>
      </c>
      <c r="B80" s="109" t="s">
        <v>4194</v>
      </c>
      <c r="C80" s="109" t="s">
        <v>4204</v>
      </c>
      <c r="D80" s="109">
        <v>93898</v>
      </c>
      <c r="E80" s="109">
        <f t="shared" si="1"/>
        <v>1</v>
      </c>
      <c r="F80" s="110">
        <v>45261.658333333333</v>
      </c>
      <c r="G80" s="111">
        <v>79740826700012</v>
      </c>
      <c r="H80" s="109" t="s">
        <v>4195</v>
      </c>
      <c r="I80" s="109" t="s">
        <v>4205</v>
      </c>
      <c r="J80" s="109" t="s">
        <v>4491</v>
      </c>
      <c r="K80" s="109"/>
      <c r="L80" s="111" t="s">
        <v>4492</v>
      </c>
      <c r="M80" s="109"/>
      <c r="N80" s="109" t="s">
        <v>107</v>
      </c>
      <c r="O80" s="109" t="s">
        <v>4198</v>
      </c>
      <c r="P80" s="112" t="s">
        <v>4493</v>
      </c>
    </row>
    <row r="81" spans="1:16" ht="15.75" customHeight="1">
      <c r="A81" s="108" t="s">
        <v>4203</v>
      </c>
      <c r="B81" s="109" t="s">
        <v>4194</v>
      </c>
      <c r="C81" s="109" t="s">
        <v>4204</v>
      </c>
      <c r="D81" s="109">
        <v>93906</v>
      </c>
      <c r="E81" s="109">
        <f t="shared" si="1"/>
        <v>1</v>
      </c>
      <c r="F81" s="110">
        <v>45261.675000000003</v>
      </c>
      <c r="G81" s="111">
        <v>84439966700022</v>
      </c>
      <c r="H81" s="109" t="s">
        <v>4195</v>
      </c>
      <c r="I81" s="109" t="s">
        <v>150</v>
      </c>
      <c r="J81" s="109" t="s">
        <v>4491</v>
      </c>
      <c r="K81" s="110">
        <v>45265.754166666666</v>
      </c>
      <c r="L81" s="111" t="s">
        <v>4492</v>
      </c>
      <c r="M81" s="109"/>
      <c r="N81" s="109" t="s">
        <v>4494</v>
      </c>
      <c r="O81" s="109" t="s">
        <v>4201</v>
      </c>
      <c r="P81" s="112" t="s">
        <v>4495</v>
      </c>
    </row>
    <row r="82" spans="1:16" ht="15.75" customHeight="1">
      <c r="A82" s="108" t="s">
        <v>4203</v>
      </c>
      <c r="B82" s="109" t="s">
        <v>4194</v>
      </c>
      <c r="C82" s="109" t="s">
        <v>4204</v>
      </c>
      <c r="D82" s="109">
        <v>93906</v>
      </c>
      <c r="E82" s="109">
        <f t="shared" si="1"/>
        <v>0</v>
      </c>
      <c r="F82" s="110">
        <v>45261.675000000003</v>
      </c>
      <c r="G82" s="109">
        <v>84439966700022</v>
      </c>
      <c r="H82" s="109" t="s">
        <v>4195</v>
      </c>
      <c r="I82" s="109" t="s">
        <v>150</v>
      </c>
      <c r="J82" s="109" t="s">
        <v>4491</v>
      </c>
      <c r="K82" s="110">
        <v>45265.754166666666</v>
      </c>
      <c r="L82" s="109" t="s">
        <v>52</v>
      </c>
      <c r="M82" s="110">
        <v>45265.754166666666</v>
      </c>
      <c r="N82" s="109" t="s">
        <v>4218</v>
      </c>
      <c r="O82" s="109" t="s">
        <v>4219</v>
      </c>
      <c r="P82" s="113"/>
    </row>
    <row r="83" spans="1:16" ht="15.75" customHeight="1">
      <c r="A83" s="108" t="s">
        <v>4203</v>
      </c>
      <c r="B83" s="109" t="s">
        <v>4194</v>
      </c>
      <c r="C83" s="109" t="s">
        <v>4204</v>
      </c>
      <c r="D83" s="109">
        <v>93919</v>
      </c>
      <c r="E83" s="109">
        <f t="shared" si="1"/>
        <v>1</v>
      </c>
      <c r="F83" s="110">
        <v>45261.722916666666</v>
      </c>
      <c r="G83" s="111">
        <v>43451823900034</v>
      </c>
      <c r="H83" s="109" t="s">
        <v>4195</v>
      </c>
      <c r="I83" s="109" t="s">
        <v>4205</v>
      </c>
      <c r="J83" s="109" t="s">
        <v>4196</v>
      </c>
      <c r="K83" s="110">
        <v>45265.572222222225</v>
      </c>
      <c r="L83" s="111" t="s">
        <v>41</v>
      </c>
      <c r="M83" s="110">
        <v>45265.572222222225</v>
      </c>
      <c r="N83" s="109" t="s">
        <v>4234</v>
      </c>
      <c r="O83" s="109" t="s">
        <v>4201</v>
      </c>
      <c r="P83" s="112" t="s">
        <v>4252</v>
      </c>
    </row>
    <row r="84" spans="1:16" ht="15.75" customHeight="1">
      <c r="A84" s="108" t="s">
        <v>4203</v>
      </c>
      <c r="B84" s="109" t="s">
        <v>4194</v>
      </c>
      <c r="C84" s="109" t="s">
        <v>4204</v>
      </c>
      <c r="D84" s="109">
        <v>94287</v>
      </c>
      <c r="E84" s="109">
        <f t="shared" si="1"/>
        <v>1</v>
      </c>
      <c r="F84" s="110">
        <v>45264.698611111111</v>
      </c>
      <c r="G84" s="111">
        <v>92180901800010</v>
      </c>
      <c r="H84" s="109" t="s">
        <v>4195</v>
      </c>
      <c r="I84" s="109" t="s">
        <v>4205</v>
      </c>
      <c r="J84" s="109" t="s">
        <v>4196</v>
      </c>
      <c r="K84" s="110">
        <v>45273.5</v>
      </c>
      <c r="L84" s="111" t="s">
        <v>41</v>
      </c>
      <c r="M84" s="110">
        <v>45273.5</v>
      </c>
      <c r="N84" s="109" t="s">
        <v>4253</v>
      </c>
      <c r="O84" s="109" t="s">
        <v>4201</v>
      </c>
      <c r="P84" s="112" t="s">
        <v>4254</v>
      </c>
    </row>
    <row r="85" spans="1:16" ht="15.75" customHeight="1">
      <c r="A85" s="108" t="s">
        <v>4203</v>
      </c>
      <c r="B85" s="109" t="s">
        <v>4194</v>
      </c>
      <c r="C85" s="109" t="s">
        <v>4204</v>
      </c>
      <c r="D85" s="109">
        <v>94300</v>
      </c>
      <c r="E85" s="109">
        <f t="shared" si="1"/>
        <v>1</v>
      </c>
      <c r="F85" s="110">
        <v>45264.745833333334</v>
      </c>
      <c r="G85" s="111">
        <v>81070441100018</v>
      </c>
      <c r="H85" s="109" t="s">
        <v>4195</v>
      </c>
      <c r="I85" s="109" t="s">
        <v>150</v>
      </c>
      <c r="J85" s="109" t="s">
        <v>4196</v>
      </c>
      <c r="K85" s="110">
        <v>45267.633333333331</v>
      </c>
      <c r="L85" s="111" t="s">
        <v>41</v>
      </c>
      <c r="M85" s="110">
        <v>45267.633333333331</v>
      </c>
      <c r="N85" s="109" t="s">
        <v>4255</v>
      </c>
      <c r="O85" s="109" t="s">
        <v>4201</v>
      </c>
      <c r="P85" s="112" t="s">
        <v>4256</v>
      </c>
    </row>
    <row r="86" spans="1:16" ht="15.75" customHeight="1">
      <c r="A86" s="108" t="s">
        <v>4203</v>
      </c>
      <c r="B86" s="109" t="s">
        <v>4194</v>
      </c>
      <c r="C86" s="109" t="s">
        <v>4204</v>
      </c>
      <c r="D86" s="109">
        <v>94375</v>
      </c>
      <c r="E86" s="109">
        <f t="shared" si="1"/>
        <v>1</v>
      </c>
      <c r="F86" s="110">
        <v>45265.337500000001</v>
      </c>
      <c r="G86" s="111">
        <v>32793802300030</v>
      </c>
      <c r="H86" s="109" t="s">
        <v>4195</v>
      </c>
      <c r="I86" s="109" t="s">
        <v>4205</v>
      </c>
      <c r="J86" s="109" t="s">
        <v>52</v>
      </c>
      <c r="K86" s="110">
        <v>45265.444444444445</v>
      </c>
      <c r="L86" s="111" t="s">
        <v>52</v>
      </c>
      <c r="M86" s="110">
        <v>45265.444444444445</v>
      </c>
      <c r="N86" s="109" t="s">
        <v>4234</v>
      </c>
      <c r="O86" s="109" t="s">
        <v>4201</v>
      </c>
      <c r="P86" s="112" t="s">
        <v>4517</v>
      </c>
    </row>
    <row r="87" spans="1:16" ht="15.75" customHeight="1">
      <c r="A87" s="108" t="s">
        <v>4203</v>
      </c>
      <c r="B87" s="109" t="s">
        <v>4194</v>
      </c>
      <c r="C87" s="109" t="s">
        <v>4204</v>
      </c>
      <c r="D87" s="109">
        <v>94375</v>
      </c>
      <c r="E87" s="109">
        <f t="shared" si="1"/>
        <v>0</v>
      </c>
      <c r="F87" s="110">
        <v>45265.337500000001</v>
      </c>
      <c r="G87" s="109">
        <v>32793802300030</v>
      </c>
      <c r="H87" s="109" t="s">
        <v>4195</v>
      </c>
      <c r="I87" s="109" t="s">
        <v>4205</v>
      </c>
      <c r="J87" s="109" t="s">
        <v>52</v>
      </c>
      <c r="K87" s="110">
        <v>45265.444444444445</v>
      </c>
      <c r="L87" s="109" t="s">
        <v>52</v>
      </c>
      <c r="M87" s="110">
        <v>45266.647222222222</v>
      </c>
      <c r="N87" s="109" t="s">
        <v>4218</v>
      </c>
      <c r="O87" s="109" t="s">
        <v>4219</v>
      </c>
      <c r="P87" s="113"/>
    </row>
    <row r="88" spans="1:16" ht="15.75" customHeight="1">
      <c r="A88" s="108" t="s">
        <v>4203</v>
      </c>
      <c r="B88" s="109" t="s">
        <v>4194</v>
      </c>
      <c r="C88" s="109" t="s">
        <v>4204</v>
      </c>
      <c r="D88" s="109">
        <v>94463</v>
      </c>
      <c r="E88" s="109">
        <f t="shared" si="1"/>
        <v>1</v>
      </c>
      <c r="F88" s="110">
        <v>45265.584722222222</v>
      </c>
      <c r="G88" s="109">
        <v>80752172900036</v>
      </c>
      <c r="H88" s="109" t="s">
        <v>4195</v>
      </c>
      <c r="I88" s="109" t="s">
        <v>4205</v>
      </c>
      <c r="J88" s="109" t="s">
        <v>4196</v>
      </c>
      <c r="K88" s="110">
        <v>45266.650694444441</v>
      </c>
      <c r="L88" s="111" t="s">
        <v>41</v>
      </c>
      <c r="M88" s="110">
        <v>45267.640972222223</v>
      </c>
      <c r="N88" s="109" t="s">
        <v>4257</v>
      </c>
      <c r="O88" s="109" t="s">
        <v>4201</v>
      </c>
      <c r="P88" s="112" t="s">
        <v>4258</v>
      </c>
    </row>
    <row r="89" spans="1:16" ht="15.75" customHeight="1">
      <c r="A89" s="108" t="s">
        <v>4203</v>
      </c>
      <c r="B89" s="109" t="s">
        <v>4194</v>
      </c>
      <c r="C89" s="109" t="s">
        <v>4204</v>
      </c>
      <c r="D89" s="109">
        <v>94463</v>
      </c>
      <c r="E89" s="109">
        <f t="shared" si="1"/>
        <v>0</v>
      </c>
      <c r="F89" s="110">
        <v>45265.584722222222</v>
      </c>
      <c r="G89" s="111">
        <v>80752172900036</v>
      </c>
      <c r="H89" s="109" t="s">
        <v>4195</v>
      </c>
      <c r="I89" s="109" t="s">
        <v>4205</v>
      </c>
      <c r="J89" s="109" t="s">
        <v>4196</v>
      </c>
      <c r="K89" s="110">
        <v>45266.650694444441</v>
      </c>
      <c r="L89" s="109" t="s">
        <v>52</v>
      </c>
      <c r="M89" s="110">
        <v>45266.756249999999</v>
      </c>
      <c r="N89" s="109" t="s">
        <v>4229</v>
      </c>
      <c r="O89" s="109" t="s">
        <v>4201</v>
      </c>
      <c r="P89" s="113"/>
    </row>
    <row r="90" spans="1:16" ht="15.75" customHeight="1">
      <c r="A90" s="108" t="s">
        <v>4203</v>
      </c>
      <c r="B90" s="109" t="s">
        <v>4194</v>
      </c>
      <c r="C90" s="109" t="s">
        <v>4204</v>
      </c>
      <c r="D90" s="109">
        <v>94463</v>
      </c>
      <c r="E90" s="109">
        <f t="shared" si="1"/>
        <v>0</v>
      </c>
      <c r="F90" s="110">
        <v>45265.584722222222</v>
      </c>
      <c r="G90" s="109">
        <v>80752172900036</v>
      </c>
      <c r="H90" s="109" t="s">
        <v>4195</v>
      </c>
      <c r="I90" s="109" t="s">
        <v>4205</v>
      </c>
      <c r="J90" s="109" t="s">
        <v>4196</v>
      </c>
      <c r="K90" s="110">
        <v>45266.650694444441</v>
      </c>
      <c r="L90" s="109" t="s">
        <v>52</v>
      </c>
      <c r="M90" s="110">
        <v>45266.650694444441</v>
      </c>
      <c r="N90" s="109" t="s">
        <v>4218</v>
      </c>
      <c r="O90" s="109" t="s">
        <v>4219</v>
      </c>
      <c r="P90" s="113"/>
    </row>
    <row r="91" spans="1:16" ht="15.75" customHeight="1">
      <c r="A91" s="108" t="s">
        <v>4203</v>
      </c>
      <c r="B91" s="109" t="s">
        <v>4194</v>
      </c>
      <c r="C91" s="109" t="s">
        <v>4204</v>
      </c>
      <c r="D91" s="109">
        <v>94464</v>
      </c>
      <c r="E91" s="109">
        <f t="shared" si="1"/>
        <v>1</v>
      </c>
      <c r="F91" s="110">
        <v>45265.586805555555</v>
      </c>
      <c r="G91" s="111">
        <v>44023659400071</v>
      </c>
      <c r="H91" s="109" t="s">
        <v>4195</v>
      </c>
      <c r="I91" s="109" t="s">
        <v>4214</v>
      </c>
      <c r="J91" s="109" t="s">
        <v>4196</v>
      </c>
      <c r="K91" s="110">
        <v>45295.446527777778</v>
      </c>
      <c r="L91" s="111" t="s">
        <v>41</v>
      </c>
      <c r="M91" s="110">
        <v>45342.479166666664</v>
      </c>
      <c r="N91" s="109" t="s">
        <v>4259</v>
      </c>
      <c r="O91" s="109" t="s">
        <v>4201</v>
      </c>
      <c r="P91" s="112" t="s">
        <v>4260</v>
      </c>
    </row>
    <row r="92" spans="1:16" ht="15.75" customHeight="1">
      <c r="A92" s="108" t="s">
        <v>4203</v>
      </c>
      <c r="B92" s="109" t="s">
        <v>4194</v>
      </c>
      <c r="C92" s="109" t="s">
        <v>4204</v>
      </c>
      <c r="D92" s="109">
        <v>94464</v>
      </c>
      <c r="E92" s="109">
        <f t="shared" si="1"/>
        <v>0</v>
      </c>
      <c r="F92" s="110">
        <v>45265.586805555555</v>
      </c>
      <c r="G92" s="109">
        <v>44023659400071</v>
      </c>
      <c r="H92" s="109" t="s">
        <v>4195</v>
      </c>
      <c r="I92" s="109" t="s">
        <v>4214</v>
      </c>
      <c r="J92" s="109" t="s">
        <v>4196</v>
      </c>
      <c r="K92" s="110">
        <v>45295.446527777778</v>
      </c>
      <c r="L92" s="109" t="s">
        <v>41</v>
      </c>
      <c r="M92" s="110">
        <v>45295.446527777778</v>
      </c>
      <c r="N92" s="109" t="s">
        <v>4556</v>
      </c>
      <c r="O92" s="109" t="s">
        <v>4363</v>
      </c>
      <c r="P92" s="112" t="s">
        <v>4569</v>
      </c>
    </row>
    <row r="93" spans="1:16" ht="15.75" customHeight="1">
      <c r="A93" s="108" t="s">
        <v>4203</v>
      </c>
      <c r="B93" s="109" t="s">
        <v>4194</v>
      </c>
      <c r="C93" s="109" t="s">
        <v>4204</v>
      </c>
      <c r="D93" s="109">
        <v>94483</v>
      </c>
      <c r="E93" s="109">
        <f t="shared" si="1"/>
        <v>1</v>
      </c>
      <c r="F93" s="110">
        <v>45265.618750000001</v>
      </c>
      <c r="G93" s="111">
        <v>44072347600030</v>
      </c>
      <c r="H93" s="109" t="s">
        <v>4195</v>
      </c>
      <c r="I93" s="109" t="s">
        <v>150</v>
      </c>
      <c r="J93" s="109" t="s">
        <v>4196</v>
      </c>
      <c r="K93" s="110">
        <v>45266.650694444441</v>
      </c>
      <c r="L93" s="111" t="s">
        <v>41</v>
      </c>
      <c r="M93" s="110">
        <v>45281.431250000001</v>
      </c>
      <c r="N93" s="109" t="s">
        <v>4234</v>
      </c>
      <c r="O93" s="109" t="s">
        <v>4201</v>
      </c>
      <c r="P93" s="112" t="s">
        <v>4261</v>
      </c>
    </row>
    <row r="94" spans="1:16" ht="15.75" customHeight="1">
      <c r="A94" s="108" t="s">
        <v>4203</v>
      </c>
      <c r="B94" s="109" t="s">
        <v>4194</v>
      </c>
      <c r="C94" s="109" t="s">
        <v>4204</v>
      </c>
      <c r="D94" s="109">
        <v>94483</v>
      </c>
      <c r="E94" s="109">
        <f t="shared" si="1"/>
        <v>0</v>
      </c>
      <c r="F94" s="110">
        <v>45265.618750000001</v>
      </c>
      <c r="G94" s="109">
        <v>44072347600030</v>
      </c>
      <c r="H94" s="109" t="s">
        <v>4195</v>
      </c>
      <c r="I94" s="109" t="s">
        <v>150</v>
      </c>
      <c r="J94" s="109" t="s">
        <v>4196</v>
      </c>
      <c r="K94" s="110">
        <v>45266.650694444441</v>
      </c>
      <c r="L94" s="109" t="s">
        <v>41</v>
      </c>
      <c r="M94" s="110">
        <v>45266.650694444441</v>
      </c>
      <c r="N94" s="109" t="s">
        <v>4218</v>
      </c>
      <c r="O94" s="109" t="s">
        <v>4219</v>
      </c>
      <c r="P94" s="113"/>
    </row>
    <row r="95" spans="1:16" ht="15.75" customHeight="1">
      <c r="A95" s="108" t="s">
        <v>4203</v>
      </c>
      <c r="B95" s="109" t="s">
        <v>4194</v>
      </c>
      <c r="C95" s="109" t="s">
        <v>4204</v>
      </c>
      <c r="D95" s="109">
        <v>94483</v>
      </c>
      <c r="E95" s="109">
        <f t="shared" si="1"/>
        <v>0</v>
      </c>
      <c r="F95" s="110">
        <v>45265.618750000001</v>
      </c>
      <c r="G95" s="109">
        <v>44072347600030</v>
      </c>
      <c r="H95" s="109" t="s">
        <v>4195</v>
      </c>
      <c r="I95" s="109" t="s">
        <v>150</v>
      </c>
      <c r="J95" s="109" t="s">
        <v>4196</v>
      </c>
      <c r="K95" s="110">
        <v>45266.650694444441</v>
      </c>
      <c r="L95" s="109" t="s">
        <v>41</v>
      </c>
      <c r="M95" s="110">
        <v>45275.427083333336</v>
      </c>
      <c r="N95" s="109" t="s">
        <v>4570</v>
      </c>
      <c r="O95" s="109" t="s">
        <v>4198</v>
      </c>
      <c r="P95" s="112" t="s">
        <v>4571</v>
      </c>
    </row>
    <row r="96" spans="1:16" ht="15.75" customHeight="1">
      <c r="A96" s="108" t="s">
        <v>4203</v>
      </c>
      <c r="B96" s="109" t="s">
        <v>4194</v>
      </c>
      <c r="C96" s="109" t="s">
        <v>4204</v>
      </c>
      <c r="D96" s="109">
        <v>94837</v>
      </c>
      <c r="E96" s="109">
        <f t="shared" si="1"/>
        <v>1</v>
      </c>
      <c r="F96" s="110">
        <v>45267.458333333336</v>
      </c>
      <c r="G96" s="111">
        <v>77557386800335</v>
      </c>
      <c r="H96" s="109" t="s">
        <v>4195</v>
      </c>
      <c r="I96" s="109" t="s">
        <v>150</v>
      </c>
      <c r="J96" s="109" t="s">
        <v>4196</v>
      </c>
      <c r="K96" s="110">
        <v>45268.353472222225</v>
      </c>
      <c r="L96" s="111" t="s">
        <v>41</v>
      </c>
      <c r="M96" s="110">
        <v>45302.410416666666</v>
      </c>
      <c r="N96" s="109" t="s">
        <v>4262</v>
      </c>
      <c r="O96" s="109" t="s">
        <v>4201</v>
      </c>
      <c r="P96" s="112" t="s">
        <v>4263</v>
      </c>
    </row>
    <row r="97" spans="1:16" ht="15.75" customHeight="1">
      <c r="A97" s="108" t="s">
        <v>4203</v>
      </c>
      <c r="B97" s="109" t="s">
        <v>4194</v>
      </c>
      <c r="C97" s="109" t="s">
        <v>4204</v>
      </c>
      <c r="D97" s="109">
        <v>94837</v>
      </c>
      <c r="E97" s="109">
        <f t="shared" si="1"/>
        <v>0</v>
      </c>
      <c r="F97" s="110">
        <v>45267.458333333336</v>
      </c>
      <c r="G97" s="109">
        <v>77557386800335</v>
      </c>
      <c r="H97" s="109" t="s">
        <v>4195</v>
      </c>
      <c r="I97" s="109" t="s">
        <v>150</v>
      </c>
      <c r="J97" s="109" t="s">
        <v>4196</v>
      </c>
      <c r="K97" s="110">
        <v>45268.353472222225</v>
      </c>
      <c r="L97" s="109" t="s">
        <v>4479</v>
      </c>
      <c r="M97" s="110">
        <v>45271.651388888888</v>
      </c>
      <c r="N97" s="109" t="s">
        <v>4540</v>
      </c>
      <c r="O97" s="109" t="s">
        <v>4277</v>
      </c>
      <c r="P97" s="112" t="s">
        <v>4572</v>
      </c>
    </row>
    <row r="98" spans="1:16" ht="15.75" customHeight="1">
      <c r="A98" s="108" t="s">
        <v>4203</v>
      </c>
      <c r="B98" s="109" t="s">
        <v>4194</v>
      </c>
      <c r="C98" s="109" t="s">
        <v>4204</v>
      </c>
      <c r="D98" s="109">
        <v>94837</v>
      </c>
      <c r="E98" s="109">
        <f t="shared" si="1"/>
        <v>0</v>
      </c>
      <c r="F98" s="110">
        <v>45267.458333333336</v>
      </c>
      <c r="G98" s="109">
        <v>77557386800335</v>
      </c>
      <c r="H98" s="109" t="s">
        <v>4195</v>
      </c>
      <c r="I98" s="109" t="s">
        <v>150</v>
      </c>
      <c r="J98" s="109" t="s">
        <v>4196</v>
      </c>
      <c r="K98" s="110">
        <v>45268.353472222225</v>
      </c>
      <c r="L98" s="109" t="s">
        <v>52</v>
      </c>
      <c r="M98" s="110">
        <v>45268.353472222225</v>
      </c>
      <c r="N98" s="109" t="s">
        <v>4276</v>
      </c>
      <c r="O98" s="109" t="s">
        <v>4277</v>
      </c>
      <c r="P98" s="113"/>
    </row>
    <row r="99" spans="1:16" ht="15.75" customHeight="1">
      <c r="A99" s="108" t="s">
        <v>4203</v>
      </c>
      <c r="B99" s="109" t="s">
        <v>4194</v>
      </c>
      <c r="C99" s="109" t="s">
        <v>4204</v>
      </c>
      <c r="D99" s="109">
        <v>94844</v>
      </c>
      <c r="E99" s="109">
        <f t="shared" si="1"/>
        <v>1</v>
      </c>
      <c r="F99" s="110">
        <v>45267.466666666667</v>
      </c>
      <c r="G99" s="111">
        <v>91479742800028</v>
      </c>
      <c r="H99" s="109" t="s">
        <v>4195</v>
      </c>
      <c r="I99" s="109" t="s">
        <v>4205</v>
      </c>
      <c r="J99" s="109" t="s">
        <v>4196</v>
      </c>
      <c r="K99" s="110">
        <v>45271.386805555558</v>
      </c>
      <c r="L99" s="111" t="s">
        <v>41</v>
      </c>
      <c r="M99" s="110">
        <v>45271.386805555558</v>
      </c>
      <c r="N99" s="109" t="s">
        <v>4264</v>
      </c>
      <c r="O99" s="109" t="s">
        <v>4265</v>
      </c>
      <c r="P99" s="112" t="s">
        <v>4266</v>
      </c>
    </row>
    <row r="100" spans="1:16" ht="15.75" customHeight="1">
      <c r="A100" s="108" t="s">
        <v>4203</v>
      </c>
      <c r="B100" s="109" t="s">
        <v>4194</v>
      </c>
      <c r="C100" s="109" t="s">
        <v>4204</v>
      </c>
      <c r="D100" s="109">
        <v>94844</v>
      </c>
      <c r="E100" s="109">
        <f t="shared" si="1"/>
        <v>0</v>
      </c>
      <c r="F100" s="110">
        <v>45267.466666666667</v>
      </c>
      <c r="G100" s="109">
        <v>91479742800028</v>
      </c>
      <c r="H100" s="109" t="s">
        <v>4195</v>
      </c>
      <c r="I100" s="109" t="s">
        <v>4205</v>
      </c>
      <c r="J100" s="109" t="s">
        <v>4196</v>
      </c>
      <c r="K100" s="110">
        <v>45271.386805555558</v>
      </c>
      <c r="L100" s="109" t="s">
        <v>4492</v>
      </c>
      <c r="M100" s="109"/>
      <c r="N100" s="109" t="s">
        <v>4391</v>
      </c>
      <c r="O100" s="109" t="s">
        <v>4201</v>
      </c>
      <c r="P100" s="114" t="s">
        <v>4573</v>
      </c>
    </row>
    <row r="101" spans="1:16" ht="15.75" customHeight="1">
      <c r="A101" s="108" t="s">
        <v>4203</v>
      </c>
      <c r="B101" s="109" t="s">
        <v>4194</v>
      </c>
      <c r="C101" s="109" t="s">
        <v>4204</v>
      </c>
      <c r="D101" s="109">
        <v>94856</v>
      </c>
      <c r="E101" s="109">
        <f t="shared" si="1"/>
        <v>1</v>
      </c>
      <c r="F101" s="110">
        <v>45267.484722222223</v>
      </c>
      <c r="G101" s="111">
        <v>89932288700014</v>
      </c>
      <c r="H101" s="109" t="s">
        <v>4195</v>
      </c>
      <c r="I101" s="109" t="s">
        <v>188</v>
      </c>
      <c r="J101" s="109" t="s">
        <v>4462</v>
      </c>
      <c r="K101" s="110">
        <v>45273.38958333333</v>
      </c>
      <c r="L101" s="111" t="s">
        <v>136</v>
      </c>
      <c r="M101" s="110">
        <v>45273.38958333333</v>
      </c>
      <c r="N101" s="109" t="s">
        <v>4294</v>
      </c>
      <c r="O101" s="109" t="s">
        <v>4265</v>
      </c>
      <c r="P101" s="112" t="s">
        <v>4469</v>
      </c>
    </row>
    <row r="102" spans="1:16" ht="15.75" customHeight="1">
      <c r="A102" s="108" t="s">
        <v>4203</v>
      </c>
      <c r="B102" s="109" t="s">
        <v>4194</v>
      </c>
      <c r="C102" s="109" t="s">
        <v>4204</v>
      </c>
      <c r="D102" s="109">
        <v>94858</v>
      </c>
      <c r="E102" s="109">
        <f t="shared" si="1"/>
        <v>1</v>
      </c>
      <c r="F102" s="110">
        <v>45267.488194444442</v>
      </c>
      <c r="G102" s="111">
        <v>63728016500050</v>
      </c>
      <c r="H102" s="109" t="s">
        <v>4195</v>
      </c>
      <c r="I102" s="109" t="s">
        <v>150</v>
      </c>
      <c r="J102" s="109" t="s">
        <v>4196</v>
      </c>
      <c r="K102" s="110">
        <v>45278.599305555559</v>
      </c>
      <c r="L102" s="111" t="s">
        <v>41</v>
      </c>
      <c r="M102" s="110">
        <v>45278.599305555559</v>
      </c>
      <c r="N102" s="109" t="s">
        <v>4267</v>
      </c>
      <c r="O102" s="109" t="s">
        <v>4201</v>
      </c>
      <c r="P102" s="112" t="s">
        <v>4268</v>
      </c>
    </row>
    <row r="103" spans="1:16" ht="15.75" customHeight="1">
      <c r="A103" s="108" t="s">
        <v>4203</v>
      </c>
      <c r="B103" s="109" t="s">
        <v>4194</v>
      </c>
      <c r="C103" s="109" t="s">
        <v>4204</v>
      </c>
      <c r="D103" s="109">
        <v>94894</v>
      </c>
      <c r="E103" s="109">
        <f t="shared" si="1"/>
        <v>1</v>
      </c>
      <c r="F103" s="110">
        <v>45267.592361111114</v>
      </c>
      <c r="G103" s="111">
        <v>71192034800028</v>
      </c>
      <c r="H103" s="109" t="s">
        <v>4195</v>
      </c>
      <c r="I103" s="109" t="s">
        <v>4205</v>
      </c>
      <c r="J103" s="109" t="s">
        <v>4488</v>
      </c>
      <c r="K103" s="110">
        <v>45299.455555555556</v>
      </c>
      <c r="L103" s="111" t="s">
        <v>1320</v>
      </c>
      <c r="M103" s="109"/>
      <c r="N103" s="109" t="s">
        <v>4489</v>
      </c>
      <c r="O103" s="109" t="s">
        <v>4198</v>
      </c>
      <c r="P103" s="114" t="s">
        <v>4490</v>
      </c>
    </row>
    <row r="104" spans="1:16" ht="15.75" customHeight="1">
      <c r="A104" s="108" t="s">
        <v>4203</v>
      </c>
      <c r="B104" s="109" t="s">
        <v>4194</v>
      </c>
      <c r="C104" s="109" t="s">
        <v>4204</v>
      </c>
      <c r="D104" s="109">
        <v>94894</v>
      </c>
      <c r="E104" s="109">
        <f t="shared" si="1"/>
        <v>0</v>
      </c>
      <c r="F104" s="110">
        <v>45267.592361111114</v>
      </c>
      <c r="G104" s="109">
        <v>71192034800028</v>
      </c>
      <c r="H104" s="109" t="s">
        <v>4195</v>
      </c>
      <c r="I104" s="109" t="s">
        <v>4205</v>
      </c>
      <c r="J104" s="109" t="s">
        <v>4488</v>
      </c>
      <c r="K104" s="110">
        <v>45299.455555555556</v>
      </c>
      <c r="L104" s="109" t="s">
        <v>52</v>
      </c>
      <c r="M104" s="110">
        <v>45299.455555555556</v>
      </c>
      <c r="N104" s="109" t="s">
        <v>4391</v>
      </c>
      <c r="O104" s="109" t="s">
        <v>4201</v>
      </c>
      <c r="P104" s="114" t="s">
        <v>4574</v>
      </c>
    </row>
    <row r="105" spans="1:16" ht="15.75" customHeight="1">
      <c r="A105" s="108" t="s">
        <v>4203</v>
      </c>
      <c r="B105" s="109" t="s">
        <v>4194</v>
      </c>
      <c r="C105" s="109" t="s">
        <v>4204</v>
      </c>
      <c r="D105" s="109">
        <v>94898</v>
      </c>
      <c r="E105" s="109">
        <f t="shared" si="1"/>
        <v>1</v>
      </c>
      <c r="F105" s="110">
        <v>45267.595833333333</v>
      </c>
      <c r="G105" s="111">
        <v>82355947100029</v>
      </c>
      <c r="H105" s="109" t="s">
        <v>4195</v>
      </c>
      <c r="I105" s="109" t="s">
        <v>4205</v>
      </c>
      <c r="J105" s="109" t="s">
        <v>4196</v>
      </c>
      <c r="K105" s="110">
        <v>45267.695138888892</v>
      </c>
      <c r="L105" s="111" t="s">
        <v>41</v>
      </c>
      <c r="M105" s="110">
        <v>45267.695138888892</v>
      </c>
      <c r="N105" s="109" t="s">
        <v>4225</v>
      </c>
      <c r="O105" s="109" t="s">
        <v>4201</v>
      </c>
      <c r="P105" s="112" t="s">
        <v>4269</v>
      </c>
    </row>
    <row r="106" spans="1:16" ht="15.75" customHeight="1">
      <c r="A106" s="108" t="s">
        <v>4203</v>
      </c>
      <c r="B106" s="109" t="s">
        <v>4194</v>
      </c>
      <c r="C106" s="109" t="s">
        <v>4204</v>
      </c>
      <c r="D106" s="109">
        <v>94898</v>
      </c>
      <c r="E106" s="109">
        <f t="shared" si="1"/>
        <v>0</v>
      </c>
      <c r="F106" s="110">
        <v>45267.595833333333</v>
      </c>
      <c r="G106" s="109">
        <v>82355947100029</v>
      </c>
      <c r="H106" s="109" t="s">
        <v>4195</v>
      </c>
      <c r="I106" s="109" t="s">
        <v>4205</v>
      </c>
      <c r="J106" s="109" t="s">
        <v>4196</v>
      </c>
      <c r="K106" s="110">
        <v>45267.695138888892</v>
      </c>
      <c r="L106" s="109" t="s">
        <v>52</v>
      </c>
      <c r="M106" s="110">
        <v>45272.625694444447</v>
      </c>
      <c r="N106" s="109" t="s">
        <v>4218</v>
      </c>
      <c r="O106" s="109" t="s">
        <v>4219</v>
      </c>
      <c r="P106" s="113"/>
    </row>
    <row r="107" spans="1:16" ht="15.75" customHeight="1">
      <c r="A107" s="108" t="s">
        <v>4203</v>
      </c>
      <c r="B107" s="109" t="s">
        <v>4194</v>
      </c>
      <c r="C107" s="109" t="s">
        <v>4204</v>
      </c>
      <c r="D107" s="109">
        <v>94901</v>
      </c>
      <c r="E107" s="109">
        <f t="shared" si="1"/>
        <v>1</v>
      </c>
      <c r="F107" s="110">
        <v>45267.599305555559</v>
      </c>
      <c r="G107" s="111">
        <v>50503265600017</v>
      </c>
      <c r="H107" s="109" t="s">
        <v>4195</v>
      </c>
      <c r="I107" s="109" t="s">
        <v>188</v>
      </c>
      <c r="J107" s="109" t="s">
        <v>4491</v>
      </c>
      <c r="K107" s="109"/>
      <c r="L107" s="111" t="s">
        <v>4492</v>
      </c>
      <c r="M107" s="109"/>
      <c r="N107" s="109" t="s">
        <v>4280</v>
      </c>
      <c r="O107" s="109" t="s">
        <v>4201</v>
      </c>
      <c r="P107" s="112" t="s">
        <v>4496</v>
      </c>
    </row>
    <row r="108" spans="1:16" ht="15.75" customHeight="1">
      <c r="A108" s="108" t="s">
        <v>4203</v>
      </c>
      <c r="B108" s="109" t="s">
        <v>4194</v>
      </c>
      <c r="C108" s="109" t="s">
        <v>4204</v>
      </c>
      <c r="D108" s="109">
        <v>94903</v>
      </c>
      <c r="E108" s="109">
        <f t="shared" si="1"/>
        <v>1</v>
      </c>
      <c r="F108" s="110">
        <v>45267.602083333331</v>
      </c>
      <c r="G108" s="111">
        <v>48862141800034</v>
      </c>
      <c r="H108" s="109" t="s">
        <v>4195</v>
      </c>
      <c r="I108" s="109" t="s">
        <v>188</v>
      </c>
      <c r="J108" s="109" t="s">
        <v>4473</v>
      </c>
      <c r="K108" s="110">
        <v>45268.422222222223</v>
      </c>
      <c r="L108" s="111" t="s">
        <v>4479</v>
      </c>
      <c r="M108" s="110">
        <v>45268.422222222223</v>
      </c>
      <c r="N108" s="109" t="s">
        <v>4234</v>
      </c>
      <c r="O108" s="109" t="s">
        <v>4201</v>
      </c>
      <c r="P108" s="112" t="s">
        <v>4483</v>
      </c>
    </row>
    <row r="109" spans="1:16" ht="15.75" customHeight="1">
      <c r="A109" s="108" t="s">
        <v>4203</v>
      </c>
      <c r="B109" s="109" t="s">
        <v>4194</v>
      </c>
      <c r="C109" s="109" t="s">
        <v>4204</v>
      </c>
      <c r="D109" s="109">
        <v>94903</v>
      </c>
      <c r="E109" s="109">
        <f t="shared" si="1"/>
        <v>0</v>
      </c>
      <c r="F109" s="110">
        <v>45267.602083333331</v>
      </c>
      <c r="G109" s="109">
        <v>48862141800034</v>
      </c>
      <c r="H109" s="109" t="s">
        <v>4195</v>
      </c>
      <c r="I109" s="109" t="s">
        <v>188</v>
      </c>
      <c r="J109" s="109" t="s">
        <v>4473</v>
      </c>
      <c r="K109" s="110">
        <v>45268.422222222223</v>
      </c>
      <c r="L109" s="109" t="s">
        <v>4492</v>
      </c>
      <c r="M109" s="109"/>
      <c r="N109" s="109" t="s">
        <v>4498</v>
      </c>
      <c r="O109" s="109" t="s">
        <v>4198</v>
      </c>
      <c r="P109" s="112" t="s">
        <v>4575</v>
      </c>
    </row>
    <row r="110" spans="1:16" ht="15.75" customHeight="1">
      <c r="A110" s="108" t="s">
        <v>4203</v>
      </c>
      <c r="B110" s="109" t="s">
        <v>4194</v>
      </c>
      <c r="C110" s="109" t="s">
        <v>4204</v>
      </c>
      <c r="D110" s="109">
        <v>94938</v>
      </c>
      <c r="E110" s="109">
        <f t="shared" si="1"/>
        <v>1</v>
      </c>
      <c r="F110" s="110">
        <v>45267.652083333334</v>
      </c>
      <c r="G110" s="111">
        <v>82385607500028</v>
      </c>
      <c r="H110" s="109" t="s">
        <v>4195</v>
      </c>
      <c r="I110" s="109" t="s">
        <v>150</v>
      </c>
      <c r="J110" s="109" t="s">
        <v>4488</v>
      </c>
      <c r="K110" s="110">
        <v>45272.625694444447</v>
      </c>
      <c r="L110" s="111" t="s">
        <v>52</v>
      </c>
      <c r="M110" s="110">
        <v>45272.625694444447</v>
      </c>
      <c r="N110" s="109" t="s">
        <v>4218</v>
      </c>
      <c r="O110" s="109" t="s">
        <v>4219</v>
      </c>
      <c r="P110" s="113"/>
    </row>
    <row r="111" spans="1:16" ht="15.75" customHeight="1">
      <c r="A111" s="108" t="s">
        <v>4203</v>
      </c>
      <c r="B111" s="109" t="s">
        <v>4194</v>
      </c>
      <c r="C111" s="109" t="s">
        <v>4204</v>
      </c>
      <c r="D111" s="109">
        <v>95331</v>
      </c>
      <c r="E111" s="109">
        <f t="shared" si="1"/>
        <v>1</v>
      </c>
      <c r="F111" s="110">
        <v>45271.465277777781</v>
      </c>
      <c r="G111" s="111">
        <v>39347588400028</v>
      </c>
      <c r="H111" s="109" t="s">
        <v>4195</v>
      </c>
      <c r="I111" s="109" t="s">
        <v>4205</v>
      </c>
      <c r="J111" s="109" t="s">
        <v>4196</v>
      </c>
      <c r="K111" s="110">
        <v>45272.461111111108</v>
      </c>
      <c r="L111" s="111" t="s">
        <v>41</v>
      </c>
      <c r="M111" s="110">
        <v>45272.461111111108</v>
      </c>
      <c r="N111" s="109" t="s">
        <v>4225</v>
      </c>
      <c r="O111" s="109" t="s">
        <v>4201</v>
      </c>
      <c r="P111" s="112" t="s">
        <v>4270</v>
      </c>
    </row>
    <row r="112" spans="1:16" ht="15.75" customHeight="1">
      <c r="A112" s="108" t="s">
        <v>4203</v>
      </c>
      <c r="B112" s="109" t="s">
        <v>4194</v>
      </c>
      <c r="C112" s="109" t="s">
        <v>4204</v>
      </c>
      <c r="D112" s="109">
        <v>95331</v>
      </c>
      <c r="E112" s="109">
        <f t="shared" si="1"/>
        <v>0</v>
      </c>
      <c r="F112" s="110">
        <v>45271.465277777781</v>
      </c>
      <c r="G112" s="109">
        <v>39347588400028</v>
      </c>
      <c r="H112" s="109" t="s">
        <v>4195</v>
      </c>
      <c r="I112" s="109" t="s">
        <v>4205</v>
      </c>
      <c r="J112" s="109" t="s">
        <v>4196</v>
      </c>
      <c r="K112" s="110">
        <v>45272.461111111108</v>
      </c>
      <c r="L112" s="109" t="s">
        <v>4479</v>
      </c>
      <c r="M112" s="110">
        <v>45272.482638888891</v>
      </c>
      <c r="N112" s="109" t="s">
        <v>4576</v>
      </c>
      <c r="O112" s="109" t="s">
        <v>4198</v>
      </c>
      <c r="P112" s="113"/>
    </row>
    <row r="113" spans="1:16" ht="15.75" customHeight="1">
      <c r="A113" s="108" t="s">
        <v>4203</v>
      </c>
      <c r="B113" s="109" t="s">
        <v>4194</v>
      </c>
      <c r="C113" s="109" t="s">
        <v>4204</v>
      </c>
      <c r="D113" s="109">
        <v>95331</v>
      </c>
      <c r="E113" s="109">
        <f t="shared" si="1"/>
        <v>0</v>
      </c>
      <c r="F113" s="110">
        <v>45271.465277777781</v>
      </c>
      <c r="G113" s="109">
        <v>39347588400028</v>
      </c>
      <c r="H113" s="109" t="s">
        <v>4195</v>
      </c>
      <c r="I113" s="109" t="s">
        <v>4205</v>
      </c>
      <c r="J113" s="109" t="s">
        <v>4196</v>
      </c>
      <c r="K113" s="110">
        <v>45272.461111111108</v>
      </c>
      <c r="L113" s="109" t="s">
        <v>52</v>
      </c>
      <c r="M113" s="110">
        <v>45273.742361111108</v>
      </c>
      <c r="N113" s="109" t="s">
        <v>4218</v>
      </c>
      <c r="O113" s="109" t="s">
        <v>4219</v>
      </c>
      <c r="P113" s="113"/>
    </row>
    <row r="114" spans="1:16" ht="15.75" customHeight="1">
      <c r="A114" s="108" t="s">
        <v>4203</v>
      </c>
      <c r="B114" s="109" t="s">
        <v>4194</v>
      </c>
      <c r="C114" s="109" t="s">
        <v>4204</v>
      </c>
      <c r="D114" s="109">
        <v>95336</v>
      </c>
      <c r="E114" s="109">
        <f t="shared" si="1"/>
        <v>1</v>
      </c>
      <c r="F114" s="110">
        <v>45271.46875</v>
      </c>
      <c r="G114" s="111">
        <v>43973805500029</v>
      </c>
      <c r="H114" s="109" t="s">
        <v>4195</v>
      </c>
      <c r="I114" s="109" t="s">
        <v>4205</v>
      </c>
      <c r="J114" s="109" t="s">
        <v>4196</v>
      </c>
      <c r="K114" s="110">
        <v>45306.638194444444</v>
      </c>
      <c r="L114" s="111" t="s">
        <v>41</v>
      </c>
      <c r="M114" s="110">
        <v>45306.638194444444</v>
      </c>
      <c r="N114" s="109" t="s">
        <v>4271</v>
      </c>
      <c r="O114" s="109" t="s">
        <v>4201</v>
      </c>
      <c r="P114" s="112" t="s">
        <v>4272</v>
      </c>
    </row>
    <row r="115" spans="1:16" ht="15.75" customHeight="1">
      <c r="A115" s="108" t="s">
        <v>4203</v>
      </c>
      <c r="B115" s="109" t="s">
        <v>4194</v>
      </c>
      <c r="C115" s="109" t="s">
        <v>4204</v>
      </c>
      <c r="D115" s="109">
        <v>95338</v>
      </c>
      <c r="E115" s="109">
        <f t="shared" si="1"/>
        <v>1</v>
      </c>
      <c r="F115" s="110">
        <v>45271.472222222219</v>
      </c>
      <c r="G115" s="111">
        <v>38082439100011</v>
      </c>
      <c r="H115" s="109" t="s">
        <v>4195</v>
      </c>
      <c r="I115" s="109" t="s">
        <v>150</v>
      </c>
      <c r="J115" s="109" t="s">
        <v>4462</v>
      </c>
      <c r="K115" s="110">
        <v>45293.363194444442</v>
      </c>
      <c r="L115" s="111" t="s">
        <v>52</v>
      </c>
      <c r="M115" s="110">
        <v>45293.363194444442</v>
      </c>
      <c r="N115" s="109" t="s">
        <v>4518</v>
      </c>
      <c r="O115" s="109" t="s">
        <v>4198</v>
      </c>
      <c r="P115" s="112" t="s">
        <v>4519</v>
      </c>
    </row>
    <row r="116" spans="1:16" ht="15.75" customHeight="1">
      <c r="A116" s="108" t="s">
        <v>4203</v>
      </c>
      <c r="B116" s="109" t="s">
        <v>4194</v>
      </c>
      <c r="C116" s="109" t="s">
        <v>4204</v>
      </c>
      <c r="D116" s="109">
        <v>95342</v>
      </c>
      <c r="E116" s="109">
        <f t="shared" si="1"/>
        <v>1</v>
      </c>
      <c r="F116" s="110">
        <v>45271.475694444445</v>
      </c>
      <c r="G116" s="111">
        <v>44915374100011</v>
      </c>
      <c r="H116" s="109" t="s">
        <v>4195</v>
      </c>
      <c r="I116" s="109" t="s">
        <v>150</v>
      </c>
      <c r="J116" s="109" t="s">
        <v>4196</v>
      </c>
      <c r="K116" s="110">
        <v>45272.499305555553</v>
      </c>
      <c r="L116" s="111" t="s">
        <v>41</v>
      </c>
      <c r="M116" s="110">
        <v>45272.499305555553</v>
      </c>
      <c r="N116" s="109" t="s">
        <v>4273</v>
      </c>
      <c r="O116" s="109" t="s">
        <v>4198</v>
      </c>
      <c r="P116" s="112" t="s">
        <v>4274</v>
      </c>
    </row>
    <row r="117" spans="1:16" ht="15.75" customHeight="1">
      <c r="A117" s="108" t="s">
        <v>4203</v>
      </c>
      <c r="B117" s="109" t="s">
        <v>4194</v>
      </c>
      <c r="C117" s="109" t="s">
        <v>4204</v>
      </c>
      <c r="D117" s="109">
        <v>95346</v>
      </c>
      <c r="E117" s="109">
        <f t="shared" si="1"/>
        <v>1</v>
      </c>
      <c r="F117" s="110">
        <v>45271.479861111111</v>
      </c>
      <c r="G117" s="111">
        <v>52179343000021</v>
      </c>
      <c r="H117" s="109" t="s">
        <v>4195</v>
      </c>
      <c r="I117" s="109" t="s">
        <v>4205</v>
      </c>
      <c r="J117" s="109" t="s">
        <v>4196</v>
      </c>
      <c r="K117" s="110">
        <v>45273.5</v>
      </c>
      <c r="L117" s="111" t="s">
        <v>52</v>
      </c>
      <c r="M117" s="110">
        <v>45279.430555555555</v>
      </c>
      <c r="N117" s="109" t="s">
        <v>4463</v>
      </c>
      <c r="O117" s="109" t="s">
        <v>4201</v>
      </c>
      <c r="P117" s="112" t="s">
        <v>4520</v>
      </c>
    </row>
    <row r="118" spans="1:16" ht="15.75" customHeight="1">
      <c r="A118" s="108" t="s">
        <v>4203</v>
      </c>
      <c r="B118" s="109" t="s">
        <v>4194</v>
      </c>
      <c r="C118" s="109" t="s">
        <v>4204</v>
      </c>
      <c r="D118" s="109">
        <v>95346</v>
      </c>
      <c r="E118" s="109">
        <f t="shared" si="1"/>
        <v>0</v>
      </c>
      <c r="F118" s="110">
        <v>45271.479861111111</v>
      </c>
      <c r="G118" s="109">
        <v>52179343000021</v>
      </c>
      <c r="H118" s="109" t="s">
        <v>4195</v>
      </c>
      <c r="I118" s="109" t="s">
        <v>4205</v>
      </c>
      <c r="J118" s="109" t="s">
        <v>4196</v>
      </c>
      <c r="K118" s="110">
        <v>45273.5</v>
      </c>
      <c r="L118" s="109" t="s">
        <v>52</v>
      </c>
      <c r="M118" s="110">
        <v>45273.745833333334</v>
      </c>
      <c r="N118" s="109" t="s">
        <v>4218</v>
      </c>
      <c r="O118" s="109" t="s">
        <v>4219</v>
      </c>
      <c r="P118" s="113"/>
    </row>
    <row r="119" spans="1:16" ht="15.75" customHeight="1">
      <c r="A119" s="108" t="s">
        <v>4203</v>
      </c>
      <c r="B119" s="109" t="s">
        <v>4194</v>
      </c>
      <c r="C119" s="109" t="s">
        <v>4204</v>
      </c>
      <c r="D119" s="109">
        <v>95351</v>
      </c>
      <c r="E119" s="109">
        <f t="shared" si="1"/>
        <v>1</v>
      </c>
      <c r="F119" s="110">
        <v>45271.481944444444</v>
      </c>
      <c r="G119" s="111">
        <v>83965361500022</v>
      </c>
      <c r="H119" s="109" t="s">
        <v>4195</v>
      </c>
      <c r="I119" s="109" t="s">
        <v>4205</v>
      </c>
      <c r="J119" s="109" t="s">
        <v>4196</v>
      </c>
      <c r="K119" s="110">
        <v>45272.447916666664</v>
      </c>
      <c r="L119" s="111" t="s">
        <v>41</v>
      </c>
      <c r="M119" s="110">
        <v>45272.447916666664</v>
      </c>
      <c r="N119" s="109" t="s">
        <v>4225</v>
      </c>
      <c r="O119" s="109" t="s">
        <v>4201</v>
      </c>
      <c r="P119" s="112" t="s">
        <v>4275</v>
      </c>
    </row>
    <row r="120" spans="1:16" ht="15.75" customHeight="1">
      <c r="A120" s="108" t="s">
        <v>4203</v>
      </c>
      <c r="B120" s="109" t="s">
        <v>4194</v>
      </c>
      <c r="C120" s="109" t="s">
        <v>4204</v>
      </c>
      <c r="D120" s="109">
        <v>95351</v>
      </c>
      <c r="E120" s="109">
        <f t="shared" si="1"/>
        <v>0</v>
      </c>
      <c r="F120" s="110">
        <v>45271.481944444444</v>
      </c>
      <c r="G120" s="109">
        <v>83965361500022</v>
      </c>
      <c r="H120" s="109" t="s">
        <v>4195</v>
      </c>
      <c r="I120" s="109" t="s">
        <v>4205</v>
      </c>
      <c r="J120" s="109" t="s">
        <v>4196</v>
      </c>
      <c r="K120" s="110">
        <v>45272.447916666664</v>
      </c>
      <c r="L120" s="109" t="s">
        <v>41</v>
      </c>
      <c r="M120" s="110">
        <v>45273.746527777781</v>
      </c>
      <c r="N120" s="109" t="s">
        <v>4218</v>
      </c>
      <c r="O120" s="109" t="s">
        <v>4219</v>
      </c>
      <c r="P120" s="113"/>
    </row>
    <row r="121" spans="1:16" ht="15.75" customHeight="1">
      <c r="A121" s="108" t="s">
        <v>4203</v>
      </c>
      <c r="B121" s="109" t="s">
        <v>4194</v>
      </c>
      <c r="C121" s="109" t="s">
        <v>4204</v>
      </c>
      <c r="D121" s="109">
        <v>95355</v>
      </c>
      <c r="E121" s="109">
        <f t="shared" si="1"/>
        <v>1</v>
      </c>
      <c r="F121" s="110">
        <v>45271.484722222223</v>
      </c>
      <c r="G121" s="111">
        <v>32334697300023</v>
      </c>
      <c r="H121" s="109" t="s">
        <v>4195</v>
      </c>
      <c r="I121" s="109" t="s">
        <v>150</v>
      </c>
      <c r="J121" s="109" t="s">
        <v>4196</v>
      </c>
      <c r="K121" s="110">
        <v>45272.588194444441</v>
      </c>
      <c r="L121" s="111" t="s">
        <v>41</v>
      </c>
      <c r="M121" s="110">
        <v>45294.46875</v>
      </c>
      <c r="N121" s="109" t="s">
        <v>4276</v>
      </c>
      <c r="O121" s="109" t="s">
        <v>4277</v>
      </c>
      <c r="P121" s="113"/>
    </row>
    <row r="122" spans="1:16" ht="15.75" customHeight="1">
      <c r="A122" s="108" t="s">
        <v>4203</v>
      </c>
      <c r="B122" s="109" t="s">
        <v>4194</v>
      </c>
      <c r="C122" s="109" t="s">
        <v>4204</v>
      </c>
      <c r="D122" s="109">
        <v>95355</v>
      </c>
      <c r="E122" s="109">
        <f t="shared" si="1"/>
        <v>0</v>
      </c>
      <c r="F122" s="110">
        <v>45271.484722222223</v>
      </c>
      <c r="G122" s="109">
        <v>32334697300023</v>
      </c>
      <c r="H122" s="109" t="s">
        <v>4195</v>
      </c>
      <c r="I122" s="109" t="s">
        <v>150</v>
      </c>
      <c r="J122" s="109" t="s">
        <v>4196</v>
      </c>
      <c r="K122" s="110">
        <v>45272.588194444441</v>
      </c>
      <c r="L122" s="109" t="s">
        <v>41</v>
      </c>
      <c r="M122" s="110">
        <v>45277.447916666664</v>
      </c>
      <c r="N122" s="109" t="s">
        <v>4577</v>
      </c>
      <c r="O122" s="109" t="s">
        <v>4198</v>
      </c>
      <c r="P122" s="112" t="s">
        <v>4578</v>
      </c>
    </row>
    <row r="123" spans="1:16" ht="15.75" customHeight="1">
      <c r="A123" s="108" t="s">
        <v>4203</v>
      </c>
      <c r="B123" s="109" t="s">
        <v>4194</v>
      </c>
      <c r="C123" s="109" t="s">
        <v>4204</v>
      </c>
      <c r="D123" s="109">
        <v>95355</v>
      </c>
      <c r="E123" s="109">
        <f t="shared" si="1"/>
        <v>0</v>
      </c>
      <c r="F123" s="110">
        <v>45271.484722222223</v>
      </c>
      <c r="G123" s="109">
        <v>32334697300023</v>
      </c>
      <c r="H123" s="109" t="s">
        <v>4195</v>
      </c>
      <c r="I123" s="109" t="s">
        <v>150</v>
      </c>
      <c r="J123" s="109" t="s">
        <v>4196</v>
      </c>
      <c r="K123" s="110">
        <v>45272.588194444441</v>
      </c>
      <c r="L123" s="109" t="s">
        <v>4492</v>
      </c>
      <c r="M123" s="109"/>
      <c r="N123" s="109" t="s">
        <v>4454</v>
      </c>
      <c r="O123" s="109" t="s">
        <v>4201</v>
      </c>
      <c r="P123" s="112" t="s">
        <v>4502</v>
      </c>
    </row>
    <row r="124" spans="1:16" ht="15.75" customHeight="1">
      <c r="A124" s="108" t="s">
        <v>4203</v>
      </c>
      <c r="B124" s="109" t="s">
        <v>4194</v>
      </c>
      <c r="C124" s="109" t="s">
        <v>4204</v>
      </c>
      <c r="D124" s="109">
        <v>95355</v>
      </c>
      <c r="E124" s="109">
        <f t="shared" si="1"/>
        <v>0</v>
      </c>
      <c r="F124" s="110">
        <v>45271.484722222223</v>
      </c>
      <c r="G124" s="109">
        <v>32334697300023</v>
      </c>
      <c r="H124" s="109" t="s">
        <v>4195</v>
      </c>
      <c r="I124" s="109" t="s">
        <v>150</v>
      </c>
      <c r="J124" s="109" t="s">
        <v>4196</v>
      </c>
      <c r="K124" s="110">
        <v>45272.588194444441</v>
      </c>
      <c r="L124" s="109" t="s">
        <v>52</v>
      </c>
      <c r="M124" s="110">
        <v>45272.588194444441</v>
      </c>
      <c r="N124" s="109" t="s">
        <v>4540</v>
      </c>
      <c r="O124" s="109" t="s">
        <v>4277</v>
      </c>
      <c r="P124" s="113"/>
    </row>
    <row r="125" spans="1:16" ht="15.75" customHeight="1">
      <c r="A125" s="108" t="s">
        <v>4203</v>
      </c>
      <c r="B125" s="109" t="s">
        <v>4194</v>
      </c>
      <c r="C125" s="109" t="s">
        <v>4204</v>
      </c>
      <c r="D125" s="109">
        <v>95364</v>
      </c>
      <c r="E125" s="109">
        <f t="shared" si="1"/>
        <v>1</v>
      </c>
      <c r="F125" s="110">
        <v>45271.497916666667</v>
      </c>
      <c r="G125" s="111">
        <v>82950981900019</v>
      </c>
      <c r="H125" s="109" t="s">
        <v>4195</v>
      </c>
      <c r="I125" s="109" t="s">
        <v>188</v>
      </c>
      <c r="J125" s="109" t="s">
        <v>4491</v>
      </c>
      <c r="K125" s="109"/>
      <c r="L125" s="111" t="s">
        <v>4492</v>
      </c>
      <c r="M125" s="109"/>
      <c r="N125" s="109" t="s">
        <v>4497</v>
      </c>
      <c r="O125" s="109" t="s">
        <v>4201</v>
      </c>
      <c r="P125" s="113"/>
    </row>
    <row r="126" spans="1:16" ht="15.75" customHeight="1">
      <c r="A126" s="108" t="s">
        <v>4203</v>
      </c>
      <c r="B126" s="109" t="s">
        <v>4194</v>
      </c>
      <c r="C126" s="109" t="s">
        <v>4204</v>
      </c>
      <c r="D126" s="109">
        <v>95374</v>
      </c>
      <c r="E126" s="109">
        <f t="shared" si="1"/>
        <v>1</v>
      </c>
      <c r="F126" s="110">
        <v>45271.538888888892</v>
      </c>
      <c r="G126" s="111">
        <v>83439625100029</v>
      </c>
      <c r="H126" s="109" t="s">
        <v>4195</v>
      </c>
      <c r="I126" s="109" t="s">
        <v>188</v>
      </c>
      <c r="J126" s="109" t="s">
        <v>52</v>
      </c>
      <c r="K126" s="110">
        <v>45272.468055555553</v>
      </c>
      <c r="L126" s="111" t="s">
        <v>52</v>
      </c>
      <c r="M126" s="110">
        <v>45273.468055555553</v>
      </c>
      <c r="N126" s="109" t="s">
        <v>4212</v>
      </c>
      <c r="O126" s="109" t="s">
        <v>4201</v>
      </c>
      <c r="P126" s="112" t="s">
        <v>4521</v>
      </c>
    </row>
    <row r="127" spans="1:16" ht="15.75" customHeight="1">
      <c r="A127" s="108" t="s">
        <v>4203</v>
      </c>
      <c r="B127" s="109" t="s">
        <v>4194</v>
      </c>
      <c r="C127" s="109" t="s">
        <v>4204</v>
      </c>
      <c r="D127" s="109">
        <v>95374</v>
      </c>
      <c r="E127" s="109">
        <f t="shared" si="1"/>
        <v>0</v>
      </c>
      <c r="F127" s="110">
        <v>45271.538888888892</v>
      </c>
      <c r="G127" s="109">
        <v>83439625100029</v>
      </c>
      <c r="H127" s="109" t="s">
        <v>4195</v>
      </c>
      <c r="I127" s="109" t="s">
        <v>188</v>
      </c>
      <c r="J127" s="109" t="s">
        <v>52</v>
      </c>
      <c r="K127" s="110">
        <v>45272.468055555553</v>
      </c>
      <c r="L127" s="109" t="s">
        <v>52</v>
      </c>
      <c r="M127" s="110">
        <v>45272.468055555553</v>
      </c>
      <c r="N127" s="109" t="s">
        <v>4276</v>
      </c>
      <c r="O127" s="109" t="s">
        <v>4277</v>
      </c>
      <c r="P127" s="113"/>
    </row>
    <row r="128" spans="1:16" ht="15.75" customHeight="1">
      <c r="A128" s="108" t="s">
        <v>4203</v>
      </c>
      <c r="B128" s="109" t="s">
        <v>4194</v>
      </c>
      <c r="C128" s="109" t="s">
        <v>4204</v>
      </c>
      <c r="D128" s="109">
        <v>95375</v>
      </c>
      <c r="E128" s="109">
        <f t="shared" si="1"/>
        <v>1</v>
      </c>
      <c r="F128" s="110">
        <v>45271.540277777778</v>
      </c>
      <c r="G128" s="111">
        <v>53457235900030</v>
      </c>
      <c r="H128" s="109" t="s">
        <v>4195</v>
      </c>
      <c r="I128" s="109" t="s">
        <v>150</v>
      </c>
      <c r="J128" s="109" t="s">
        <v>4196</v>
      </c>
      <c r="K128" s="110">
        <v>45272.468055555553</v>
      </c>
      <c r="L128" s="111" t="s">
        <v>41</v>
      </c>
      <c r="M128" s="110">
        <v>45302.409722222219</v>
      </c>
      <c r="N128" s="109" t="s">
        <v>4262</v>
      </c>
      <c r="O128" s="109" t="s">
        <v>4201</v>
      </c>
      <c r="P128" s="112" t="s">
        <v>4278</v>
      </c>
    </row>
    <row r="129" spans="1:16" ht="15.75" customHeight="1">
      <c r="A129" s="108" t="s">
        <v>4203</v>
      </c>
      <c r="B129" s="109" t="s">
        <v>4194</v>
      </c>
      <c r="C129" s="109" t="s">
        <v>4204</v>
      </c>
      <c r="D129" s="109">
        <v>95375</v>
      </c>
      <c r="E129" s="109">
        <f t="shared" si="1"/>
        <v>0</v>
      </c>
      <c r="F129" s="110">
        <v>45271.540277777778</v>
      </c>
      <c r="G129" s="109">
        <v>53457235900030</v>
      </c>
      <c r="H129" s="109" t="s">
        <v>4195</v>
      </c>
      <c r="I129" s="109" t="s">
        <v>150</v>
      </c>
      <c r="J129" s="109" t="s">
        <v>4196</v>
      </c>
      <c r="K129" s="110">
        <v>45272.468055555553</v>
      </c>
      <c r="L129" s="109" t="s">
        <v>52</v>
      </c>
      <c r="M129" s="110">
        <v>45273.748611111114</v>
      </c>
      <c r="N129" s="109" t="s">
        <v>4218</v>
      </c>
      <c r="O129" s="109" t="s">
        <v>4219</v>
      </c>
      <c r="P129" s="113"/>
    </row>
    <row r="130" spans="1:16" ht="15.75" customHeight="1">
      <c r="A130" s="108" t="s">
        <v>4203</v>
      </c>
      <c r="B130" s="109" t="s">
        <v>4194</v>
      </c>
      <c r="C130" s="109" t="s">
        <v>4204</v>
      </c>
      <c r="D130" s="109">
        <v>95375</v>
      </c>
      <c r="E130" s="109">
        <f t="shared" si="1"/>
        <v>0</v>
      </c>
      <c r="F130" s="110">
        <v>45271.540277777778</v>
      </c>
      <c r="G130" s="109">
        <v>53457235900030</v>
      </c>
      <c r="H130" s="109" t="s">
        <v>4195</v>
      </c>
      <c r="I130" s="109" t="s">
        <v>150</v>
      </c>
      <c r="J130" s="109" t="s">
        <v>4196</v>
      </c>
      <c r="K130" s="110">
        <v>45272.468055555553</v>
      </c>
      <c r="L130" s="109" t="s">
        <v>52</v>
      </c>
      <c r="M130" s="110">
        <v>45272.468055555553</v>
      </c>
      <c r="N130" s="109" t="s">
        <v>4276</v>
      </c>
      <c r="O130" s="109" t="s">
        <v>4277</v>
      </c>
      <c r="P130" s="113"/>
    </row>
    <row r="131" spans="1:16" ht="15.75" customHeight="1">
      <c r="A131" s="108" t="s">
        <v>4203</v>
      </c>
      <c r="B131" s="109" t="s">
        <v>4194</v>
      </c>
      <c r="C131" s="109" t="s">
        <v>4204</v>
      </c>
      <c r="D131" s="109">
        <v>95375</v>
      </c>
      <c r="E131" s="109">
        <f t="shared" ref="E131:E194" si="2">IF(D131=D130,0,1)</f>
        <v>0</v>
      </c>
      <c r="F131" s="110">
        <v>45271.540277777778</v>
      </c>
      <c r="G131" s="109">
        <v>53457235900030</v>
      </c>
      <c r="H131" s="109" t="s">
        <v>4195</v>
      </c>
      <c r="I131" s="109" t="s">
        <v>150</v>
      </c>
      <c r="J131" s="109" t="s">
        <v>4196</v>
      </c>
      <c r="K131" s="110">
        <v>45272.468055555553</v>
      </c>
      <c r="L131" s="109" t="s">
        <v>52</v>
      </c>
      <c r="M131" s="110">
        <v>45272.588194444441</v>
      </c>
      <c r="N131" s="109" t="s">
        <v>4540</v>
      </c>
      <c r="O131" s="109" t="s">
        <v>4277</v>
      </c>
      <c r="P131" s="113"/>
    </row>
    <row r="132" spans="1:16" ht="15.75" customHeight="1">
      <c r="A132" s="108" t="s">
        <v>4203</v>
      </c>
      <c r="B132" s="109" t="s">
        <v>4194</v>
      </c>
      <c r="C132" s="109" t="s">
        <v>4204</v>
      </c>
      <c r="D132" s="109">
        <v>95377</v>
      </c>
      <c r="E132" s="109">
        <f t="shared" si="2"/>
        <v>1</v>
      </c>
      <c r="F132" s="110">
        <v>45271.541666666664</v>
      </c>
      <c r="G132" s="111">
        <v>48872060800048</v>
      </c>
      <c r="H132" s="109" t="s">
        <v>4195</v>
      </c>
      <c r="I132" s="109" t="s">
        <v>4205</v>
      </c>
      <c r="J132" s="109" t="s">
        <v>4196</v>
      </c>
      <c r="K132" s="110">
        <v>45272.369444444441</v>
      </c>
      <c r="L132" s="111" t="s">
        <v>41</v>
      </c>
      <c r="M132" s="110">
        <v>45272.369444444441</v>
      </c>
      <c r="N132" s="109" t="s">
        <v>4222</v>
      </c>
      <c r="O132" s="109" t="s">
        <v>4201</v>
      </c>
      <c r="P132" s="114" t="s">
        <v>4279</v>
      </c>
    </row>
    <row r="133" spans="1:16" ht="15.75" customHeight="1">
      <c r="A133" s="108" t="s">
        <v>4203</v>
      </c>
      <c r="B133" s="109" t="s">
        <v>4194</v>
      </c>
      <c r="C133" s="109" t="s">
        <v>4204</v>
      </c>
      <c r="D133" s="109">
        <v>95377</v>
      </c>
      <c r="E133" s="109">
        <f t="shared" si="2"/>
        <v>0</v>
      </c>
      <c r="F133" s="110">
        <v>45271.541666666664</v>
      </c>
      <c r="G133" s="109">
        <v>48872060800048</v>
      </c>
      <c r="H133" s="109" t="s">
        <v>4195</v>
      </c>
      <c r="I133" s="109" t="s">
        <v>4205</v>
      </c>
      <c r="J133" s="109" t="s">
        <v>4196</v>
      </c>
      <c r="K133" s="110">
        <v>45272.369444444441</v>
      </c>
      <c r="L133" s="109" t="s">
        <v>41</v>
      </c>
      <c r="M133" s="110">
        <v>45273.751388888886</v>
      </c>
      <c r="N133" s="109" t="s">
        <v>4218</v>
      </c>
      <c r="O133" s="109" t="s">
        <v>4219</v>
      </c>
      <c r="P133" s="113"/>
    </row>
    <row r="134" spans="1:16" ht="15.75" customHeight="1">
      <c r="A134" s="108" t="s">
        <v>4203</v>
      </c>
      <c r="B134" s="109" t="s">
        <v>4194</v>
      </c>
      <c r="C134" s="109" t="s">
        <v>4204</v>
      </c>
      <c r="D134" s="109">
        <v>95378</v>
      </c>
      <c r="E134" s="109">
        <f t="shared" si="2"/>
        <v>1</v>
      </c>
      <c r="F134" s="110">
        <v>45271.543055555558</v>
      </c>
      <c r="G134" s="109">
        <v>89269329200013</v>
      </c>
      <c r="H134" s="109" t="s">
        <v>4195</v>
      </c>
      <c r="I134" s="109" t="s">
        <v>4205</v>
      </c>
      <c r="J134" s="109" t="s">
        <v>4462</v>
      </c>
      <c r="K134" s="110">
        <v>45271.619444444441</v>
      </c>
      <c r="L134" s="111" t="s">
        <v>136</v>
      </c>
      <c r="M134" s="110">
        <v>45279.496527777781</v>
      </c>
      <c r="N134" s="109" t="s">
        <v>4299</v>
      </c>
      <c r="O134" s="109" t="s">
        <v>4201</v>
      </c>
      <c r="P134" s="112" t="s">
        <v>4470</v>
      </c>
    </row>
    <row r="135" spans="1:16" ht="15.75" customHeight="1">
      <c r="A135" s="108" t="s">
        <v>4203</v>
      </c>
      <c r="B135" s="109" t="s">
        <v>4194</v>
      </c>
      <c r="C135" s="109" t="s">
        <v>4204</v>
      </c>
      <c r="D135" s="109">
        <v>95378</v>
      </c>
      <c r="E135" s="109">
        <f t="shared" si="2"/>
        <v>0</v>
      </c>
      <c r="F135" s="110">
        <v>45271.543055555558</v>
      </c>
      <c r="G135" s="111">
        <v>89269329200013</v>
      </c>
      <c r="H135" s="109" t="s">
        <v>4195</v>
      </c>
      <c r="I135" s="109" t="s">
        <v>4205</v>
      </c>
      <c r="J135" s="109" t="s">
        <v>4462</v>
      </c>
      <c r="K135" s="110">
        <v>45271.619444444441</v>
      </c>
      <c r="L135" s="109" t="s">
        <v>52</v>
      </c>
      <c r="M135" s="110">
        <v>45271.619444444441</v>
      </c>
      <c r="N135" s="109" t="s">
        <v>4299</v>
      </c>
      <c r="O135" s="109" t="s">
        <v>4201</v>
      </c>
      <c r="P135" s="114" t="s">
        <v>4579</v>
      </c>
    </row>
    <row r="136" spans="1:16" ht="15.75" customHeight="1">
      <c r="A136" s="108" t="s">
        <v>4203</v>
      </c>
      <c r="B136" s="109" t="s">
        <v>4194</v>
      </c>
      <c r="C136" s="109" t="s">
        <v>4204</v>
      </c>
      <c r="D136" s="109">
        <v>95380</v>
      </c>
      <c r="E136" s="109">
        <f t="shared" si="2"/>
        <v>1</v>
      </c>
      <c r="F136" s="110">
        <v>45271.545138888891</v>
      </c>
      <c r="G136" s="111">
        <v>81488490400016</v>
      </c>
      <c r="H136" s="109" t="s">
        <v>4195</v>
      </c>
      <c r="I136" s="109" t="s">
        <v>188</v>
      </c>
      <c r="J136" s="109" t="s">
        <v>4196</v>
      </c>
      <c r="K136" s="110">
        <v>45272.408333333333</v>
      </c>
      <c r="L136" s="111" t="s">
        <v>41</v>
      </c>
      <c r="M136" s="110">
        <v>45272.408333333333</v>
      </c>
      <c r="N136" s="109" t="s">
        <v>4280</v>
      </c>
      <c r="O136" s="109" t="s">
        <v>4201</v>
      </c>
      <c r="P136" s="112" t="s">
        <v>4281</v>
      </c>
    </row>
    <row r="137" spans="1:16" ht="15.75" customHeight="1">
      <c r="A137" s="108" t="s">
        <v>4203</v>
      </c>
      <c r="B137" s="109" t="s">
        <v>4194</v>
      </c>
      <c r="C137" s="109" t="s">
        <v>4204</v>
      </c>
      <c r="D137" s="109">
        <v>95380</v>
      </c>
      <c r="E137" s="109">
        <f t="shared" si="2"/>
        <v>0</v>
      </c>
      <c r="F137" s="110">
        <v>45271.545138888891</v>
      </c>
      <c r="G137" s="109">
        <v>81488490400016</v>
      </c>
      <c r="H137" s="109" t="s">
        <v>4195</v>
      </c>
      <c r="I137" s="109" t="s">
        <v>188</v>
      </c>
      <c r="J137" s="109" t="s">
        <v>4196</v>
      </c>
      <c r="K137" s="110">
        <v>45272.408333333333</v>
      </c>
      <c r="L137" s="109" t="s">
        <v>136</v>
      </c>
      <c r="M137" s="110">
        <v>45279.504166666666</v>
      </c>
      <c r="N137" s="109" t="s">
        <v>4273</v>
      </c>
      <c r="O137" s="109" t="s">
        <v>4198</v>
      </c>
      <c r="P137" s="114" t="s">
        <v>4580</v>
      </c>
    </row>
    <row r="138" spans="1:16" ht="15.75" customHeight="1">
      <c r="A138" s="108" t="s">
        <v>4203</v>
      </c>
      <c r="B138" s="109" t="s">
        <v>4194</v>
      </c>
      <c r="C138" s="109" t="s">
        <v>4204</v>
      </c>
      <c r="D138" s="109">
        <v>95381</v>
      </c>
      <c r="E138" s="109">
        <f t="shared" si="2"/>
        <v>1</v>
      </c>
      <c r="F138" s="110">
        <v>45271.547222222223</v>
      </c>
      <c r="G138" s="111">
        <v>63582029300150</v>
      </c>
      <c r="H138" s="109" t="s">
        <v>4195</v>
      </c>
      <c r="I138" s="109" t="s">
        <v>4205</v>
      </c>
      <c r="J138" s="109" t="s">
        <v>4196</v>
      </c>
      <c r="K138" s="110">
        <v>45273.625</v>
      </c>
      <c r="L138" s="111" t="s">
        <v>41</v>
      </c>
      <c r="M138" s="110">
        <v>45273.625</v>
      </c>
      <c r="N138" s="109" t="s">
        <v>4282</v>
      </c>
      <c r="O138" s="109" t="s">
        <v>4201</v>
      </c>
      <c r="P138" s="112" t="s">
        <v>4283</v>
      </c>
    </row>
    <row r="139" spans="1:16" ht="15.75" customHeight="1">
      <c r="A139" s="108" t="s">
        <v>4203</v>
      </c>
      <c r="B139" s="109" t="s">
        <v>4194</v>
      </c>
      <c r="C139" s="109" t="s">
        <v>4204</v>
      </c>
      <c r="D139" s="109">
        <v>95381</v>
      </c>
      <c r="E139" s="109">
        <f t="shared" si="2"/>
        <v>0</v>
      </c>
      <c r="F139" s="110">
        <v>45271.547222222223</v>
      </c>
      <c r="G139" s="109">
        <v>63582029300150</v>
      </c>
      <c r="H139" s="109" t="s">
        <v>4195</v>
      </c>
      <c r="I139" s="109" t="s">
        <v>4205</v>
      </c>
      <c r="J139" s="109" t="s">
        <v>4196</v>
      </c>
      <c r="K139" s="110">
        <v>45273.625</v>
      </c>
      <c r="L139" s="109" t="s">
        <v>52</v>
      </c>
      <c r="M139" s="110">
        <v>45273.751388888886</v>
      </c>
      <c r="N139" s="109" t="s">
        <v>4218</v>
      </c>
      <c r="O139" s="109" t="s">
        <v>4219</v>
      </c>
      <c r="P139" s="113"/>
    </row>
    <row r="140" spans="1:16" ht="15.75" customHeight="1">
      <c r="A140" s="108" t="s">
        <v>4203</v>
      </c>
      <c r="B140" s="109" t="s">
        <v>4194</v>
      </c>
      <c r="C140" s="109" t="s">
        <v>4204</v>
      </c>
      <c r="D140" s="109">
        <v>95395</v>
      </c>
      <c r="E140" s="109">
        <f t="shared" si="2"/>
        <v>1</v>
      </c>
      <c r="F140" s="110">
        <v>45271.586805555555</v>
      </c>
      <c r="G140" s="111">
        <v>48792443300013</v>
      </c>
      <c r="H140" s="109" t="s">
        <v>4195</v>
      </c>
      <c r="I140" s="109" t="s">
        <v>4205</v>
      </c>
      <c r="J140" s="109" t="s">
        <v>52</v>
      </c>
      <c r="K140" s="110">
        <v>45273.78125</v>
      </c>
      <c r="L140" s="111" t="s">
        <v>52</v>
      </c>
      <c r="M140" s="110">
        <v>45294.40902777778</v>
      </c>
      <c r="N140" s="109" t="s">
        <v>4522</v>
      </c>
      <c r="O140" s="109" t="s">
        <v>4201</v>
      </c>
      <c r="P140" s="112" t="s">
        <v>4523</v>
      </c>
    </row>
    <row r="141" spans="1:16" ht="15.75" customHeight="1">
      <c r="A141" s="108" t="s">
        <v>4203</v>
      </c>
      <c r="B141" s="109" t="s">
        <v>4194</v>
      </c>
      <c r="C141" s="109" t="s">
        <v>4204</v>
      </c>
      <c r="D141" s="109">
        <v>95395</v>
      </c>
      <c r="E141" s="109">
        <f t="shared" si="2"/>
        <v>0</v>
      </c>
      <c r="F141" s="110">
        <v>45271.586805555555</v>
      </c>
      <c r="G141" s="109">
        <v>48792443300013</v>
      </c>
      <c r="H141" s="109" t="s">
        <v>4195</v>
      </c>
      <c r="I141" s="109" t="s">
        <v>4205</v>
      </c>
      <c r="J141" s="109" t="s">
        <v>52</v>
      </c>
      <c r="K141" s="110">
        <v>45273.78125</v>
      </c>
      <c r="L141" s="109" t="s">
        <v>52</v>
      </c>
      <c r="M141" s="110">
        <v>45273.78125</v>
      </c>
      <c r="N141" s="109" t="s">
        <v>4218</v>
      </c>
      <c r="O141" s="109" t="s">
        <v>4219</v>
      </c>
      <c r="P141" s="113"/>
    </row>
    <row r="142" spans="1:16" ht="15.75" customHeight="1">
      <c r="A142" s="108" t="s">
        <v>4203</v>
      </c>
      <c r="B142" s="109" t="s">
        <v>4194</v>
      </c>
      <c r="C142" s="109" t="s">
        <v>4204</v>
      </c>
      <c r="D142" s="109">
        <v>95398</v>
      </c>
      <c r="E142" s="109">
        <f t="shared" si="2"/>
        <v>1</v>
      </c>
      <c r="F142" s="110">
        <v>45271.587500000001</v>
      </c>
      <c r="G142" s="111">
        <v>82003638200027</v>
      </c>
      <c r="H142" s="109" t="s">
        <v>4195</v>
      </c>
      <c r="I142" s="109" t="s">
        <v>188</v>
      </c>
      <c r="J142" s="109" t="s">
        <v>4196</v>
      </c>
      <c r="K142" s="110">
        <v>45272.463194444441</v>
      </c>
      <c r="L142" s="111" t="s">
        <v>41</v>
      </c>
      <c r="M142" s="110">
        <v>45272.463194444441</v>
      </c>
      <c r="N142" s="109" t="s">
        <v>4280</v>
      </c>
      <c r="O142" s="109" t="s">
        <v>4201</v>
      </c>
      <c r="P142" s="112" t="s">
        <v>4284</v>
      </c>
    </row>
    <row r="143" spans="1:16" ht="15.75" customHeight="1">
      <c r="A143" s="108" t="s">
        <v>4203</v>
      </c>
      <c r="B143" s="109" t="s">
        <v>4194</v>
      </c>
      <c r="C143" s="109" t="s">
        <v>4204</v>
      </c>
      <c r="D143" s="109">
        <v>95402</v>
      </c>
      <c r="E143" s="109">
        <f t="shared" si="2"/>
        <v>1</v>
      </c>
      <c r="F143" s="110">
        <v>45271.590277777781</v>
      </c>
      <c r="G143" s="111">
        <v>52836105800027</v>
      </c>
      <c r="H143" s="109" t="s">
        <v>4195</v>
      </c>
      <c r="I143" s="109" t="s">
        <v>188</v>
      </c>
      <c r="J143" s="109" t="s">
        <v>4196</v>
      </c>
      <c r="K143" s="110">
        <v>45272.446527777778</v>
      </c>
      <c r="L143" s="111" t="s">
        <v>41</v>
      </c>
      <c r="M143" s="110">
        <v>45272.446527777778</v>
      </c>
      <c r="N143" s="109" t="s">
        <v>4225</v>
      </c>
      <c r="O143" s="109" t="s">
        <v>4201</v>
      </c>
      <c r="P143" s="112" t="s">
        <v>4285</v>
      </c>
    </row>
    <row r="144" spans="1:16" ht="15.75" customHeight="1">
      <c r="A144" s="108" t="s">
        <v>4203</v>
      </c>
      <c r="B144" s="109" t="s">
        <v>4194</v>
      </c>
      <c r="C144" s="109" t="s">
        <v>4204</v>
      </c>
      <c r="D144" s="109">
        <v>95402</v>
      </c>
      <c r="E144" s="109">
        <f t="shared" si="2"/>
        <v>0</v>
      </c>
      <c r="F144" s="110">
        <v>45271.590277777781</v>
      </c>
      <c r="G144" s="109">
        <v>52836105800027</v>
      </c>
      <c r="H144" s="109" t="s">
        <v>4195</v>
      </c>
      <c r="I144" s="109" t="s">
        <v>188</v>
      </c>
      <c r="J144" s="109" t="s">
        <v>4196</v>
      </c>
      <c r="K144" s="110">
        <v>45272.446527777778</v>
      </c>
      <c r="L144" s="109" t="s">
        <v>41</v>
      </c>
      <c r="M144" s="110">
        <v>45342.453472222223</v>
      </c>
      <c r="N144" s="109" t="s">
        <v>4408</v>
      </c>
      <c r="O144" s="109" t="s">
        <v>4198</v>
      </c>
      <c r="P144" s="112" t="s">
        <v>4581</v>
      </c>
    </row>
    <row r="145" spans="1:16" ht="15.75" customHeight="1">
      <c r="A145" s="108" t="s">
        <v>4203</v>
      </c>
      <c r="B145" s="109" t="s">
        <v>4194</v>
      </c>
      <c r="C145" s="109" t="s">
        <v>4204</v>
      </c>
      <c r="D145" s="109">
        <v>95403</v>
      </c>
      <c r="E145" s="109">
        <f t="shared" si="2"/>
        <v>1</v>
      </c>
      <c r="F145" s="110">
        <v>45271.591666666667</v>
      </c>
      <c r="G145" s="111">
        <v>32839403600102</v>
      </c>
      <c r="H145" s="109" t="s">
        <v>4195</v>
      </c>
      <c r="I145" s="109" t="s">
        <v>188</v>
      </c>
      <c r="J145" s="109" t="s">
        <v>4491</v>
      </c>
      <c r="K145" s="109"/>
      <c r="L145" s="111" t="s">
        <v>4492</v>
      </c>
      <c r="M145" s="109"/>
      <c r="N145" s="109" t="s">
        <v>4498</v>
      </c>
      <c r="O145" s="109" t="s">
        <v>4198</v>
      </c>
      <c r="P145" s="112" t="s">
        <v>4499</v>
      </c>
    </row>
    <row r="146" spans="1:16" ht="15.75" customHeight="1">
      <c r="A146" s="108" t="s">
        <v>4203</v>
      </c>
      <c r="B146" s="109" t="s">
        <v>4194</v>
      </c>
      <c r="C146" s="109" t="s">
        <v>4204</v>
      </c>
      <c r="D146" s="109">
        <v>95410</v>
      </c>
      <c r="E146" s="109">
        <f t="shared" si="2"/>
        <v>1</v>
      </c>
      <c r="F146" s="110">
        <v>45271.597916666666</v>
      </c>
      <c r="G146" s="111">
        <v>90357569400026</v>
      </c>
      <c r="H146" s="109" t="s">
        <v>4195</v>
      </c>
      <c r="I146" s="109" t="s">
        <v>150</v>
      </c>
      <c r="J146" s="109" t="s">
        <v>4196</v>
      </c>
      <c r="K146" s="110">
        <v>45279.70416666667</v>
      </c>
      <c r="L146" s="111" t="s">
        <v>41</v>
      </c>
      <c r="M146" s="110">
        <v>45279.70416666667</v>
      </c>
      <c r="N146" s="109" t="s">
        <v>4286</v>
      </c>
      <c r="O146" s="109" t="s">
        <v>4201</v>
      </c>
      <c r="P146" s="112" t="s">
        <v>4287</v>
      </c>
    </row>
    <row r="147" spans="1:16" ht="15.75" customHeight="1">
      <c r="A147" s="108" t="s">
        <v>4203</v>
      </c>
      <c r="B147" s="109" t="s">
        <v>4194</v>
      </c>
      <c r="C147" s="109" t="s">
        <v>4204</v>
      </c>
      <c r="D147" s="109">
        <v>95436</v>
      </c>
      <c r="E147" s="109">
        <f t="shared" si="2"/>
        <v>1</v>
      </c>
      <c r="F147" s="110">
        <v>45271.628472222219</v>
      </c>
      <c r="G147" s="111">
        <v>39023087800188</v>
      </c>
      <c r="H147" s="109" t="s">
        <v>4195</v>
      </c>
      <c r="I147" s="109" t="s">
        <v>4205</v>
      </c>
      <c r="J147" s="109" t="s">
        <v>4196</v>
      </c>
      <c r="K147" s="110">
        <v>45273.781944444447</v>
      </c>
      <c r="L147" s="111" t="s">
        <v>41</v>
      </c>
      <c r="M147" s="110">
        <v>45281.636805555558</v>
      </c>
      <c r="N147" s="109" t="s">
        <v>4234</v>
      </c>
      <c r="O147" s="109" t="s">
        <v>4201</v>
      </c>
      <c r="P147" s="112" t="s">
        <v>4288</v>
      </c>
    </row>
    <row r="148" spans="1:16" ht="15.75" customHeight="1">
      <c r="A148" s="108" t="s">
        <v>4203</v>
      </c>
      <c r="B148" s="109" t="s">
        <v>4194</v>
      </c>
      <c r="C148" s="109" t="s">
        <v>4204</v>
      </c>
      <c r="D148" s="109">
        <v>95436</v>
      </c>
      <c r="E148" s="109">
        <f t="shared" si="2"/>
        <v>0</v>
      </c>
      <c r="F148" s="110">
        <v>45271.628472222219</v>
      </c>
      <c r="G148" s="109">
        <v>39023087800188</v>
      </c>
      <c r="H148" s="109" t="s">
        <v>4195</v>
      </c>
      <c r="I148" s="109" t="s">
        <v>4205</v>
      </c>
      <c r="J148" s="109" t="s">
        <v>4196</v>
      </c>
      <c r="K148" s="110">
        <v>45273.781944444447</v>
      </c>
      <c r="L148" s="109" t="s">
        <v>1320</v>
      </c>
      <c r="M148" s="109"/>
      <c r="N148" s="109" t="s">
        <v>4498</v>
      </c>
      <c r="O148" s="109" t="s">
        <v>4198</v>
      </c>
      <c r="P148" s="113"/>
    </row>
    <row r="149" spans="1:16" ht="15.75" customHeight="1">
      <c r="A149" s="108" t="s">
        <v>4203</v>
      </c>
      <c r="B149" s="109" t="s">
        <v>4194</v>
      </c>
      <c r="C149" s="109" t="s">
        <v>4204</v>
      </c>
      <c r="D149" s="109">
        <v>95436</v>
      </c>
      <c r="E149" s="109">
        <f t="shared" si="2"/>
        <v>0</v>
      </c>
      <c r="F149" s="110">
        <v>45271.628472222219</v>
      </c>
      <c r="G149" s="109">
        <v>39023087800188</v>
      </c>
      <c r="H149" s="109" t="s">
        <v>4195</v>
      </c>
      <c r="I149" s="109" t="s">
        <v>4205</v>
      </c>
      <c r="J149" s="109" t="s">
        <v>4196</v>
      </c>
      <c r="K149" s="110">
        <v>45273.781944444447</v>
      </c>
      <c r="L149" s="109" t="s">
        <v>52</v>
      </c>
      <c r="M149" s="110">
        <v>45273.781944444447</v>
      </c>
      <c r="N149" s="109" t="s">
        <v>4218</v>
      </c>
      <c r="O149" s="109" t="s">
        <v>4219</v>
      </c>
      <c r="P149" s="113"/>
    </row>
    <row r="150" spans="1:16" ht="15.75" customHeight="1">
      <c r="A150" s="108" t="s">
        <v>4203</v>
      </c>
      <c r="B150" s="109" t="s">
        <v>4194</v>
      </c>
      <c r="C150" s="109" t="s">
        <v>4204</v>
      </c>
      <c r="D150" s="109">
        <v>95437</v>
      </c>
      <c r="E150" s="109">
        <f t="shared" si="2"/>
        <v>1</v>
      </c>
      <c r="F150" s="110">
        <v>45271.631249999999</v>
      </c>
      <c r="G150" s="111">
        <v>84460557600017</v>
      </c>
      <c r="H150" s="109" t="s">
        <v>4195</v>
      </c>
      <c r="I150" s="109" t="s">
        <v>150</v>
      </c>
      <c r="J150" s="109" t="s">
        <v>4196</v>
      </c>
      <c r="K150" s="110">
        <v>45272.394444444442</v>
      </c>
      <c r="L150" s="111" t="s">
        <v>41</v>
      </c>
      <c r="M150" s="110">
        <v>45313.418749999997</v>
      </c>
      <c r="N150" s="109" t="s">
        <v>4289</v>
      </c>
      <c r="O150" s="109" t="s">
        <v>4201</v>
      </c>
      <c r="P150" s="112" t="s">
        <v>4290</v>
      </c>
    </row>
    <row r="151" spans="1:16" ht="15.75" customHeight="1">
      <c r="A151" s="108" t="s">
        <v>4203</v>
      </c>
      <c r="B151" s="109" t="s">
        <v>4194</v>
      </c>
      <c r="C151" s="109" t="s">
        <v>4204</v>
      </c>
      <c r="D151" s="109">
        <v>95437</v>
      </c>
      <c r="E151" s="109">
        <f t="shared" si="2"/>
        <v>0</v>
      </c>
      <c r="F151" s="110">
        <v>45271.631249999999</v>
      </c>
      <c r="G151" s="109">
        <v>84460557600017</v>
      </c>
      <c r="H151" s="109" t="s">
        <v>4195</v>
      </c>
      <c r="I151" s="109" t="s">
        <v>150</v>
      </c>
      <c r="J151" s="109" t="s">
        <v>4196</v>
      </c>
      <c r="K151" s="110">
        <v>45272.394444444442</v>
      </c>
      <c r="L151" s="109" t="s">
        <v>136</v>
      </c>
      <c r="M151" s="110">
        <v>45272.394444444442</v>
      </c>
      <c r="N151" s="109" t="s">
        <v>4582</v>
      </c>
      <c r="O151" s="109" t="s">
        <v>4198</v>
      </c>
      <c r="P151" s="112" t="s">
        <v>4583</v>
      </c>
    </row>
    <row r="152" spans="1:16" ht="15.75" customHeight="1">
      <c r="A152" s="108" t="s">
        <v>4203</v>
      </c>
      <c r="B152" s="109" t="s">
        <v>4194</v>
      </c>
      <c r="C152" s="109" t="s">
        <v>4204</v>
      </c>
      <c r="D152" s="109">
        <v>95438</v>
      </c>
      <c r="E152" s="109">
        <f t="shared" si="2"/>
        <v>1</v>
      </c>
      <c r="F152" s="110">
        <v>45271.634027777778</v>
      </c>
      <c r="G152" s="109">
        <v>49339235100018</v>
      </c>
      <c r="H152" s="109" t="s">
        <v>4195</v>
      </c>
      <c r="I152" s="109" t="s">
        <v>150</v>
      </c>
      <c r="J152" s="109" t="s">
        <v>4196</v>
      </c>
      <c r="K152" s="110">
        <v>45273.783333333333</v>
      </c>
      <c r="L152" s="111" t="s">
        <v>41</v>
      </c>
      <c r="M152" s="110">
        <v>45273.783333333333</v>
      </c>
      <c r="N152" s="109" t="s">
        <v>4218</v>
      </c>
      <c r="O152" s="109" t="s">
        <v>4219</v>
      </c>
      <c r="P152" s="113"/>
    </row>
    <row r="153" spans="1:16" ht="15.75" customHeight="1">
      <c r="A153" s="108" t="s">
        <v>4203</v>
      </c>
      <c r="B153" s="109" t="s">
        <v>4194</v>
      </c>
      <c r="C153" s="109" t="s">
        <v>4204</v>
      </c>
      <c r="D153" s="109">
        <v>95438</v>
      </c>
      <c r="E153" s="109">
        <f t="shared" si="2"/>
        <v>0</v>
      </c>
      <c r="F153" s="110">
        <v>45271.634027777778</v>
      </c>
      <c r="G153" s="111">
        <v>49339235100018</v>
      </c>
      <c r="H153" s="109" t="s">
        <v>4195</v>
      </c>
      <c r="I153" s="109" t="s">
        <v>150</v>
      </c>
      <c r="J153" s="109" t="s">
        <v>4196</v>
      </c>
      <c r="K153" s="110">
        <v>45273.783333333333</v>
      </c>
      <c r="L153" s="109" t="s">
        <v>52</v>
      </c>
      <c r="M153" s="110">
        <v>45330.361111111109</v>
      </c>
      <c r="N153" s="109" t="s">
        <v>4286</v>
      </c>
      <c r="O153" s="109" t="s">
        <v>4201</v>
      </c>
      <c r="P153" s="112" t="s">
        <v>4584</v>
      </c>
    </row>
    <row r="154" spans="1:16" ht="15.75" customHeight="1">
      <c r="A154" s="108" t="s">
        <v>4203</v>
      </c>
      <c r="B154" s="109" t="s">
        <v>4194</v>
      </c>
      <c r="C154" s="109" t="s">
        <v>4204</v>
      </c>
      <c r="D154" s="109">
        <v>95443</v>
      </c>
      <c r="E154" s="109">
        <f t="shared" si="2"/>
        <v>1</v>
      </c>
      <c r="F154" s="110">
        <v>45271.636111111111</v>
      </c>
      <c r="G154" s="111">
        <v>85342563500010</v>
      </c>
      <c r="H154" s="109" t="s">
        <v>4195</v>
      </c>
      <c r="I154" s="109" t="s">
        <v>188</v>
      </c>
      <c r="J154" s="109" t="s">
        <v>4196</v>
      </c>
      <c r="K154" s="110">
        <v>45272.371527777781</v>
      </c>
      <c r="L154" s="111" t="s">
        <v>41</v>
      </c>
      <c r="M154" s="110">
        <v>45272.371527777781</v>
      </c>
      <c r="N154" s="109" t="s">
        <v>4291</v>
      </c>
      <c r="O154" s="109" t="s">
        <v>4198</v>
      </c>
      <c r="P154" s="112" t="s">
        <v>4292</v>
      </c>
    </row>
    <row r="155" spans="1:16" ht="15.75" customHeight="1">
      <c r="A155" s="108" t="s">
        <v>4203</v>
      </c>
      <c r="B155" s="109" t="s">
        <v>4194</v>
      </c>
      <c r="C155" s="109" t="s">
        <v>4204</v>
      </c>
      <c r="D155" s="109">
        <v>95447</v>
      </c>
      <c r="E155" s="109">
        <f t="shared" si="2"/>
        <v>1</v>
      </c>
      <c r="F155" s="110">
        <v>45271.640277777777</v>
      </c>
      <c r="G155" s="111">
        <v>44903412300041</v>
      </c>
      <c r="H155" s="109" t="s">
        <v>4195</v>
      </c>
      <c r="I155" s="109" t="s">
        <v>188</v>
      </c>
      <c r="J155" s="109" t="s">
        <v>4196</v>
      </c>
      <c r="K155" s="110">
        <v>45281.655555555553</v>
      </c>
      <c r="L155" s="111" t="s">
        <v>41</v>
      </c>
      <c r="M155" s="110">
        <v>45281.655555555553</v>
      </c>
      <c r="N155" s="109" t="s">
        <v>4234</v>
      </c>
      <c r="O155" s="109" t="s">
        <v>4201</v>
      </c>
      <c r="P155" s="112" t="s">
        <v>4293</v>
      </c>
    </row>
    <row r="156" spans="1:16" ht="15.75" customHeight="1">
      <c r="A156" s="108" t="s">
        <v>4203</v>
      </c>
      <c r="B156" s="109" t="s">
        <v>4194</v>
      </c>
      <c r="C156" s="109" t="s">
        <v>4204</v>
      </c>
      <c r="D156" s="109">
        <v>95448</v>
      </c>
      <c r="E156" s="109">
        <f t="shared" si="2"/>
        <v>1</v>
      </c>
      <c r="F156" s="110">
        <v>45271.64166666667</v>
      </c>
      <c r="G156" s="109">
        <v>77950722700048</v>
      </c>
      <c r="H156" s="109" t="s">
        <v>4195</v>
      </c>
      <c r="I156" s="109" t="s">
        <v>188</v>
      </c>
      <c r="J156" s="109" t="s">
        <v>4196</v>
      </c>
      <c r="K156" s="110">
        <v>45272.511111111111</v>
      </c>
      <c r="L156" s="111" t="s">
        <v>41</v>
      </c>
      <c r="M156" s="110">
        <v>45272.511111111111</v>
      </c>
      <c r="N156" s="109" t="s">
        <v>4294</v>
      </c>
      <c r="O156" s="109" t="s">
        <v>4265</v>
      </c>
      <c r="P156" s="112" t="s">
        <v>4295</v>
      </c>
    </row>
    <row r="157" spans="1:16" ht="15.75" customHeight="1">
      <c r="A157" s="108" t="s">
        <v>4203</v>
      </c>
      <c r="B157" s="109" t="s">
        <v>4194</v>
      </c>
      <c r="C157" s="109" t="s">
        <v>4204</v>
      </c>
      <c r="D157" s="109">
        <v>95448</v>
      </c>
      <c r="E157" s="109">
        <f t="shared" si="2"/>
        <v>0</v>
      </c>
      <c r="F157" s="110">
        <v>45271.64166666667</v>
      </c>
      <c r="G157" s="111">
        <v>77950722700048</v>
      </c>
      <c r="H157" s="109" t="s">
        <v>4195</v>
      </c>
      <c r="I157" s="109" t="s">
        <v>188</v>
      </c>
      <c r="J157" s="109" t="s">
        <v>4196</v>
      </c>
      <c r="K157" s="110">
        <v>45272.511111111111</v>
      </c>
      <c r="L157" s="109" t="s">
        <v>52</v>
      </c>
      <c r="M157" s="110">
        <v>45272.62222222222</v>
      </c>
      <c r="N157" s="109" t="s">
        <v>4585</v>
      </c>
      <c r="O157" s="109" t="s">
        <v>4201</v>
      </c>
      <c r="P157" s="112" t="s">
        <v>4586</v>
      </c>
    </row>
    <row r="158" spans="1:16" ht="15.75" customHeight="1">
      <c r="A158" s="108" t="s">
        <v>4203</v>
      </c>
      <c r="B158" s="109" t="s">
        <v>4194</v>
      </c>
      <c r="C158" s="109" t="s">
        <v>4204</v>
      </c>
      <c r="D158" s="109">
        <v>95450</v>
      </c>
      <c r="E158" s="109">
        <f t="shared" si="2"/>
        <v>1</v>
      </c>
      <c r="F158" s="110">
        <v>45271.643055555556</v>
      </c>
      <c r="G158" s="111">
        <v>89999665600018</v>
      </c>
      <c r="H158" s="109" t="s">
        <v>4195</v>
      </c>
      <c r="I158" s="109" t="s">
        <v>150</v>
      </c>
      <c r="J158" s="109" t="s">
        <v>4196</v>
      </c>
      <c r="K158" s="110">
        <v>45279.691666666666</v>
      </c>
      <c r="L158" s="111" t="s">
        <v>41</v>
      </c>
      <c r="M158" s="110">
        <v>45279.691666666666</v>
      </c>
      <c r="N158" s="109" t="s">
        <v>4267</v>
      </c>
      <c r="O158" s="109" t="s">
        <v>4201</v>
      </c>
      <c r="P158" s="112" t="s">
        <v>4296</v>
      </c>
    </row>
    <row r="159" spans="1:16" ht="15.75" customHeight="1">
      <c r="A159" s="108" t="s">
        <v>4203</v>
      </c>
      <c r="B159" s="109" t="s">
        <v>4194</v>
      </c>
      <c r="C159" s="109" t="s">
        <v>4204</v>
      </c>
      <c r="D159" s="109">
        <v>95452</v>
      </c>
      <c r="E159" s="109">
        <f t="shared" si="2"/>
        <v>1</v>
      </c>
      <c r="F159" s="110">
        <v>45271.645138888889</v>
      </c>
      <c r="G159" s="111">
        <v>57215017500030</v>
      </c>
      <c r="H159" s="109" t="s">
        <v>4195</v>
      </c>
      <c r="I159" s="109" t="s">
        <v>4205</v>
      </c>
      <c r="J159" s="109" t="s">
        <v>4196</v>
      </c>
      <c r="K159" s="110">
        <v>45281.644444444442</v>
      </c>
      <c r="L159" s="111" t="s">
        <v>41</v>
      </c>
      <c r="M159" s="110">
        <v>45281.644444444442</v>
      </c>
      <c r="N159" s="109" t="s">
        <v>4234</v>
      </c>
      <c r="O159" s="109" t="s">
        <v>4201</v>
      </c>
      <c r="P159" s="112" t="s">
        <v>4297</v>
      </c>
    </row>
    <row r="160" spans="1:16" ht="15.75" customHeight="1">
      <c r="A160" s="108" t="s">
        <v>4203</v>
      </c>
      <c r="B160" s="109" t="s">
        <v>4194</v>
      </c>
      <c r="C160" s="109" t="s">
        <v>4204</v>
      </c>
      <c r="D160" s="109">
        <v>95457</v>
      </c>
      <c r="E160" s="109">
        <f t="shared" si="2"/>
        <v>1</v>
      </c>
      <c r="F160" s="110">
        <v>45271.646527777775</v>
      </c>
      <c r="G160" s="111">
        <v>49185935100026</v>
      </c>
      <c r="H160" s="109" t="s">
        <v>4195</v>
      </c>
      <c r="I160" s="109" t="s">
        <v>4205</v>
      </c>
      <c r="J160" s="109" t="s">
        <v>4196</v>
      </c>
      <c r="K160" s="110">
        <v>45273.697222222225</v>
      </c>
      <c r="L160" s="111" t="s">
        <v>41</v>
      </c>
      <c r="M160" s="110">
        <v>45282.65902777778</v>
      </c>
      <c r="N160" s="109" t="s">
        <v>4267</v>
      </c>
      <c r="O160" s="109" t="s">
        <v>4201</v>
      </c>
      <c r="P160" s="112" t="s">
        <v>4298</v>
      </c>
    </row>
    <row r="161" spans="1:16" ht="15.75" customHeight="1">
      <c r="A161" s="108" t="s">
        <v>4203</v>
      </c>
      <c r="B161" s="109" t="s">
        <v>4194</v>
      </c>
      <c r="C161" s="109" t="s">
        <v>4204</v>
      </c>
      <c r="D161" s="109">
        <v>95457</v>
      </c>
      <c r="E161" s="109">
        <f t="shared" si="2"/>
        <v>0</v>
      </c>
      <c r="F161" s="110">
        <v>45271.646527777775</v>
      </c>
      <c r="G161" s="109">
        <v>49185935100026</v>
      </c>
      <c r="H161" s="109" t="s">
        <v>4195</v>
      </c>
      <c r="I161" s="109" t="s">
        <v>4205</v>
      </c>
      <c r="J161" s="109" t="s">
        <v>4196</v>
      </c>
      <c r="K161" s="110">
        <v>45273.697222222225</v>
      </c>
      <c r="L161" s="109" t="s">
        <v>52</v>
      </c>
      <c r="M161" s="110">
        <v>45273.697222222225</v>
      </c>
      <c r="N161" s="109" t="s">
        <v>4218</v>
      </c>
      <c r="O161" s="109" t="s">
        <v>4219</v>
      </c>
      <c r="P161" s="113"/>
    </row>
    <row r="162" spans="1:16" ht="15.75" customHeight="1">
      <c r="A162" s="108" t="s">
        <v>4203</v>
      </c>
      <c r="B162" s="109" t="s">
        <v>4194</v>
      </c>
      <c r="C162" s="109" t="s">
        <v>4204</v>
      </c>
      <c r="D162" s="109">
        <v>95457</v>
      </c>
      <c r="E162" s="109">
        <f t="shared" si="2"/>
        <v>0</v>
      </c>
      <c r="F162" s="110">
        <v>45271.646527777775</v>
      </c>
      <c r="G162" s="109">
        <v>49185935100026</v>
      </c>
      <c r="H162" s="109" t="s">
        <v>4195</v>
      </c>
      <c r="I162" s="109" t="s">
        <v>4205</v>
      </c>
      <c r="J162" s="109" t="s">
        <v>4196</v>
      </c>
      <c r="K162" s="110">
        <v>45273.697222222225</v>
      </c>
      <c r="L162" s="109" t="s">
        <v>52</v>
      </c>
      <c r="M162" s="110">
        <v>45287.464583333334</v>
      </c>
      <c r="N162" s="109" t="s">
        <v>4415</v>
      </c>
      <c r="O162" s="109" t="s">
        <v>4198</v>
      </c>
      <c r="P162" s="112" t="s">
        <v>4587</v>
      </c>
    </row>
    <row r="163" spans="1:16" ht="15.75" customHeight="1">
      <c r="A163" s="108" t="s">
        <v>4203</v>
      </c>
      <c r="B163" s="109" t="s">
        <v>4194</v>
      </c>
      <c r="C163" s="109" t="s">
        <v>4204</v>
      </c>
      <c r="D163" s="109">
        <v>95459</v>
      </c>
      <c r="E163" s="109">
        <f t="shared" si="2"/>
        <v>1</v>
      </c>
      <c r="F163" s="110">
        <v>45271.648611111108</v>
      </c>
      <c r="G163" s="109">
        <v>52807107900024</v>
      </c>
      <c r="H163" s="109" t="s">
        <v>4195</v>
      </c>
      <c r="I163" s="109" t="s">
        <v>4205</v>
      </c>
      <c r="J163" s="109" t="s">
        <v>4473</v>
      </c>
      <c r="K163" s="110">
        <v>45272.448611111111</v>
      </c>
      <c r="L163" s="111" t="s">
        <v>4479</v>
      </c>
      <c r="M163" s="110">
        <v>45275.831944444442</v>
      </c>
      <c r="N163" s="109" t="s">
        <v>4406</v>
      </c>
      <c r="O163" s="109" t="s">
        <v>4198</v>
      </c>
      <c r="P163" s="112" t="s">
        <v>4484</v>
      </c>
    </row>
    <row r="164" spans="1:16" ht="15.75" customHeight="1">
      <c r="A164" s="108" t="s">
        <v>4203</v>
      </c>
      <c r="B164" s="109" t="s">
        <v>4194</v>
      </c>
      <c r="C164" s="109" t="s">
        <v>4204</v>
      </c>
      <c r="D164" s="109">
        <v>95459</v>
      </c>
      <c r="E164" s="109">
        <f t="shared" si="2"/>
        <v>0</v>
      </c>
      <c r="F164" s="110">
        <v>45271.648611111108</v>
      </c>
      <c r="G164" s="111">
        <v>52807107900024</v>
      </c>
      <c r="H164" s="109" t="s">
        <v>4195</v>
      </c>
      <c r="I164" s="109" t="s">
        <v>4205</v>
      </c>
      <c r="J164" s="109" t="s">
        <v>4473</v>
      </c>
      <c r="K164" s="110">
        <v>45272.448611111111</v>
      </c>
      <c r="L164" s="109" t="s">
        <v>52</v>
      </c>
      <c r="M164" s="110">
        <v>45272.448611111111</v>
      </c>
      <c r="N164" s="109" t="s">
        <v>4463</v>
      </c>
      <c r="O164" s="109" t="s">
        <v>4201</v>
      </c>
      <c r="P164" s="112" t="s">
        <v>4588</v>
      </c>
    </row>
    <row r="165" spans="1:16" ht="15.75" customHeight="1">
      <c r="A165" s="108" t="s">
        <v>4203</v>
      </c>
      <c r="B165" s="109" t="s">
        <v>4194</v>
      </c>
      <c r="C165" s="109" t="s">
        <v>4204</v>
      </c>
      <c r="D165" s="109">
        <v>95459</v>
      </c>
      <c r="E165" s="109">
        <f t="shared" si="2"/>
        <v>0</v>
      </c>
      <c r="F165" s="110">
        <v>45271.648611111108</v>
      </c>
      <c r="G165" s="109">
        <v>52807107900024</v>
      </c>
      <c r="H165" s="109" t="s">
        <v>4195</v>
      </c>
      <c r="I165" s="109" t="s">
        <v>4205</v>
      </c>
      <c r="J165" s="109" t="s">
        <v>4473</v>
      </c>
      <c r="K165" s="110">
        <v>45272.448611111111</v>
      </c>
      <c r="L165" s="109" t="s">
        <v>52</v>
      </c>
      <c r="M165" s="110">
        <v>45273.700694444444</v>
      </c>
      <c r="N165" s="109" t="s">
        <v>4218</v>
      </c>
      <c r="O165" s="109" t="s">
        <v>4219</v>
      </c>
      <c r="P165" s="113"/>
    </row>
    <row r="166" spans="1:16" ht="15.75" customHeight="1">
      <c r="A166" s="108" t="s">
        <v>4203</v>
      </c>
      <c r="B166" s="109" t="s">
        <v>4194</v>
      </c>
      <c r="C166" s="109" t="s">
        <v>4204</v>
      </c>
      <c r="D166" s="109">
        <v>95460</v>
      </c>
      <c r="E166" s="109">
        <f t="shared" si="2"/>
        <v>1</v>
      </c>
      <c r="F166" s="110">
        <v>45271.649305555555</v>
      </c>
      <c r="G166" s="109">
        <v>38181962200014</v>
      </c>
      <c r="H166" s="109" t="s">
        <v>4195</v>
      </c>
      <c r="I166" s="109" t="s">
        <v>150</v>
      </c>
      <c r="J166" s="109" t="s">
        <v>4196</v>
      </c>
      <c r="K166" s="110">
        <v>45273.612500000003</v>
      </c>
      <c r="L166" s="111" t="s">
        <v>41</v>
      </c>
      <c r="M166" s="110">
        <v>45273.78402777778</v>
      </c>
      <c r="N166" s="109" t="s">
        <v>4218</v>
      </c>
      <c r="O166" s="109" t="s">
        <v>4219</v>
      </c>
      <c r="P166" s="113"/>
    </row>
    <row r="167" spans="1:16" ht="15.75" customHeight="1">
      <c r="A167" s="108" t="s">
        <v>4203</v>
      </c>
      <c r="B167" s="109" t="s">
        <v>4194</v>
      </c>
      <c r="C167" s="109" t="s">
        <v>4204</v>
      </c>
      <c r="D167" s="109">
        <v>95460</v>
      </c>
      <c r="E167" s="109">
        <f t="shared" si="2"/>
        <v>0</v>
      </c>
      <c r="F167" s="110">
        <v>45271.649305555555</v>
      </c>
      <c r="G167" s="111">
        <v>38181962200014</v>
      </c>
      <c r="H167" s="109" t="s">
        <v>4195</v>
      </c>
      <c r="I167" s="109" t="s">
        <v>150</v>
      </c>
      <c r="J167" s="109" t="s">
        <v>4196</v>
      </c>
      <c r="K167" s="110">
        <v>45273.612500000003</v>
      </c>
      <c r="L167" s="109" t="s">
        <v>52</v>
      </c>
      <c r="M167" s="110">
        <v>45273.612500000003</v>
      </c>
      <c r="N167" s="109" t="s">
        <v>4229</v>
      </c>
      <c r="O167" s="109" t="s">
        <v>4201</v>
      </c>
      <c r="P167" s="112" t="s">
        <v>4589</v>
      </c>
    </row>
    <row r="168" spans="1:16" ht="15.75" customHeight="1">
      <c r="A168" s="108" t="s">
        <v>4203</v>
      </c>
      <c r="B168" s="109" t="s">
        <v>4194</v>
      </c>
      <c r="C168" s="109" t="s">
        <v>4204</v>
      </c>
      <c r="D168" s="109">
        <v>95467</v>
      </c>
      <c r="E168" s="109">
        <f t="shared" si="2"/>
        <v>1</v>
      </c>
      <c r="F168" s="110">
        <v>45271.660416666666</v>
      </c>
      <c r="G168" s="111">
        <v>75198937700021</v>
      </c>
      <c r="H168" s="109" t="s">
        <v>4195</v>
      </c>
      <c r="I168" s="109" t="s">
        <v>150</v>
      </c>
      <c r="J168" s="109" t="s">
        <v>4196</v>
      </c>
      <c r="K168" s="110">
        <v>45273.600694444445</v>
      </c>
      <c r="L168" s="111" t="s">
        <v>41</v>
      </c>
      <c r="M168" s="110">
        <v>45273.600694444445</v>
      </c>
      <c r="N168" s="109" t="s">
        <v>4299</v>
      </c>
      <c r="O168" s="109" t="s">
        <v>4201</v>
      </c>
      <c r="P168" s="112" t="s">
        <v>4300</v>
      </c>
    </row>
    <row r="169" spans="1:16" ht="15.75" customHeight="1">
      <c r="A169" s="108" t="s">
        <v>4203</v>
      </c>
      <c r="B169" s="109" t="s">
        <v>4194</v>
      </c>
      <c r="C169" s="109" t="s">
        <v>4204</v>
      </c>
      <c r="D169" s="109">
        <v>95468</v>
      </c>
      <c r="E169" s="109">
        <f t="shared" si="2"/>
        <v>1</v>
      </c>
      <c r="F169" s="110">
        <v>45271.662499999999</v>
      </c>
      <c r="G169" s="111">
        <v>41064619400077</v>
      </c>
      <c r="H169" s="109" t="s">
        <v>4195</v>
      </c>
      <c r="I169" s="109" t="s">
        <v>4205</v>
      </c>
      <c r="J169" s="109" t="s">
        <v>4196</v>
      </c>
      <c r="K169" s="110">
        <v>45279.599305555559</v>
      </c>
      <c r="L169" s="111" t="s">
        <v>41</v>
      </c>
      <c r="M169" s="110">
        <v>45279.599305555559</v>
      </c>
      <c r="N169" s="109" t="s">
        <v>4301</v>
      </c>
      <c r="O169" s="109" t="s">
        <v>4201</v>
      </c>
      <c r="P169" s="113"/>
    </row>
    <row r="170" spans="1:16" ht="15.75" customHeight="1">
      <c r="A170" s="108" t="s">
        <v>4203</v>
      </c>
      <c r="B170" s="109" t="s">
        <v>4194</v>
      </c>
      <c r="C170" s="109" t="s">
        <v>4204</v>
      </c>
      <c r="D170" s="109">
        <v>95468</v>
      </c>
      <c r="E170" s="109">
        <f t="shared" si="2"/>
        <v>0</v>
      </c>
      <c r="F170" s="110">
        <v>45271.662499999999</v>
      </c>
      <c r="G170" s="109">
        <v>41064619400077</v>
      </c>
      <c r="H170" s="109" t="s">
        <v>4195</v>
      </c>
      <c r="I170" s="109" t="s">
        <v>4205</v>
      </c>
      <c r="J170" s="109" t="s">
        <v>4196</v>
      </c>
      <c r="K170" s="110">
        <v>45279.599305555559</v>
      </c>
      <c r="L170" s="109" t="s">
        <v>52</v>
      </c>
      <c r="M170" s="110">
        <v>45279.674305555556</v>
      </c>
      <c r="N170" s="109" t="s">
        <v>4406</v>
      </c>
      <c r="O170" s="109" t="s">
        <v>4198</v>
      </c>
      <c r="P170" s="112" t="s">
        <v>4590</v>
      </c>
    </row>
    <row r="171" spans="1:16" ht="15.75" customHeight="1">
      <c r="A171" s="108" t="s">
        <v>4203</v>
      </c>
      <c r="B171" s="109" t="s">
        <v>4194</v>
      </c>
      <c r="C171" s="109" t="s">
        <v>4204</v>
      </c>
      <c r="D171" s="109">
        <v>95468</v>
      </c>
      <c r="E171" s="109">
        <f t="shared" si="2"/>
        <v>0</v>
      </c>
      <c r="F171" s="110">
        <v>45271.662499999999</v>
      </c>
      <c r="G171" s="109">
        <v>41064619400077</v>
      </c>
      <c r="H171" s="109" t="s">
        <v>4195</v>
      </c>
      <c r="I171" s="109" t="s">
        <v>4205</v>
      </c>
      <c r="J171" s="109" t="s">
        <v>4196</v>
      </c>
      <c r="K171" s="110">
        <v>45279.599305555559</v>
      </c>
      <c r="L171" s="109" t="s">
        <v>52</v>
      </c>
      <c r="M171" s="110">
        <v>45281.557638888888</v>
      </c>
      <c r="N171" s="109" t="s">
        <v>4532</v>
      </c>
      <c r="O171" s="109" t="s">
        <v>4198</v>
      </c>
      <c r="P171" s="112" t="s">
        <v>4591</v>
      </c>
    </row>
    <row r="172" spans="1:16" ht="15.75" customHeight="1">
      <c r="A172" s="108" t="s">
        <v>4203</v>
      </c>
      <c r="B172" s="109" t="s">
        <v>4194</v>
      </c>
      <c r="C172" s="109" t="s">
        <v>4204</v>
      </c>
      <c r="D172" s="109">
        <v>95470</v>
      </c>
      <c r="E172" s="109">
        <f t="shared" si="2"/>
        <v>1</v>
      </c>
      <c r="F172" s="110">
        <v>45271.663888888892</v>
      </c>
      <c r="G172" s="111">
        <v>89435079200012</v>
      </c>
      <c r="H172" s="109" t="s">
        <v>4195</v>
      </c>
      <c r="I172" s="109" t="s">
        <v>150</v>
      </c>
      <c r="J172" s="109" t="s">
        <v>4196</v>
      </c>
      <c r="K172" s="110">
        <v>45282.39166666667</v>
      </c>
      <c r="L172" s="111" t="s">
        <v>41</v>
      </c>
      <c r="M172" s="110">
        <v>45282.39166666667</v>
      </c>
      <c r="N172" s="109" t="s">
        <v>4234</v>
      </c>
      <c r="O172" s="109" t="s">
        <v>4201</v>
      </c>
      <c r="P172" s="112" t="s">
        <v>4302</v>
      </c>
    </row>
    <row r="173" spans="1:16" ht="15.75" customHeight="1">
      <c r="A173" s="108" t="s">
        <v>4203</v>
      </c>
      <c r="B173" s="109" t="s">
        <v>4194</v>
      </c>
      <c r="C173" s="109" t="s">
        <v>4204</v>
      </c>
      <c r="D173" s="109">
        <v>95473</v>
      </c>
      <c r="E173" s="109">
        <f t="shared" si="2"/>
        <v>1</v>
      </c>
      <c r="F173" s="110">
        <v>45271.666666666664</v>
      </c>
      <c r="G173" s="111">
        <v>89805277400020</v>
      </c>
      <c r="H173" s="109" t="s">
        <v>4195</v>
      </c>
      <c r="I173" s="109" t="s">
        <v>150</v>
      </c>
      <c r="J173" s="109" t="s">
        <v>4196</v>
      </c>
      <c r="K173" s="110">
        <v>45275.408333333333</v>
      </c>
      <c r="L173" s="111" t="s">
        <v>41</v>
      </c>
      <c r="M173" s="110">
        <v>45275.408333333333</v>
      </c>
      <c r="N173" s="109" t="s">
        <v>4303</v>
      </c>
      <c r="O173" s="109" t="s">
        <v>4201</v>
      </c>
      <c r="P173" s="113"/>
    </row>
    <row r="174" spans="1:16" ht="15.75" customHeight="1">
      <c r="A174" s="108" t="s">
        <v>4203</v>
      </c>
      <c r="B174" s="109" t="s">
        <v>4194</v>
      </c>
      <c r="C174" s="109" t="s">
        <v>4204</v>
      </c>
      <c r="D174" s="109">
        <v>95473</v>
      </c>
      <c r="E174" s="109">
        <f t="shared" si="2"/>
        <v>0</v>
      </c>
      <c r="F174" s="110">
        <v>45271.666666666664</v>
      </c>
      <c r="G174" s="109">
        <v>89805277400020</v>
      </c>
      <c r="H174" s="109" t="s">
        <v>4195</v>
      </c>
      <c r="I174" s="109" t="s">
        <v>150</v>
      </c>
      <c r="J174" s="109" t="s">
        <v>4196</v>
      </c>
      <c r="K174" s="110">
        <v>45275.408333333333</v>
      </c>
      <c r="L174" s="109" t="s">
        <v>52</v>
      </c>
      <c r="M174" s="110">
        <v>45279.511805555558</v>
      </c>
      <c r="N174" s="109" t="s">
        <v>4312</v>
      </c>
      <c r="O174" s="109" t="s">
        <v>4198</v>
      </c>
      <c r="P174" s="112" t="s">
        <v>4592</v>
      </c>
    </row>
    <row r="175" spans="1:16" ht="15.75" customHeight="1">
      <c r="A175" s="108" t="s">
        <v>4203</v>
      </c>
      <c r="B175" s="109" t="s">
        <v>4194</v>
      </c>
      <c r="C175" s="109" t="s">
        <v>4204</v>
      </c>
      <c r="D175" s="109">
        <v>95474</v>
      </c>
      <c r="E175" s="109">
        <f t="shared" si="2"/>
        <v>1</v>
      </c>
      <c r="F175" s="110">
        <v>45271.667361111111</v>
      </c>
      <c r="G175" s="109">
        <v>43955806500041</v>
      </c>
      <c r="H175" s="109" t="s">
        <v>4195</v>
      </c>
      <c r="I175" s="109" t="s">
        <v>4205</v>
      </c>
      <c r="J175" s="109" t="s">
        <v>4196</v>
      </c>
      <c r="K175" s="110">
        <v>45272.715277777781</v>
      </c>
      <c r="L175" s="111" t="s">
        <v>41</v>
      </c>
      <c r="M175" s="110">
        <v>45300.59097222222</v>
      </c>
      <c r="N175" s="109" t="s">
        <v>4304</v>
      </c>
      <c r="O175" s="109" t="s">
        <v>4201</v>
      </c>
      <c r="P175" s="114" t="s">
        <v>4305</v>
      </c>
    </row>
    <row r="176" spans="1:16" ht="15.75" customHeight="1">
      <c r="A176" s="108" t="s">
        <v>4203</v>
      </c>
      <c r="B176" s="109" t="s">
        <v>4194</v>
      </c>
      <c r="C176" s="109" t="s">
        <v>4204</v>
      </c>
      <c r="D176" s="109">
        <v>95474</v>
      </c>
      <c r="E176" s="109">
        <f t="shared" si="2"/>
        <v>0</v>
      </c>
      <c r="F176" s="110">
        <v>45271.667361111111</v>
      </c>
      <c r="G176" s="111">
        <v>43955806500041</v>
      </c>
      <c r="H176" s="109" t="s">
        <v>4195</v>
      </c>
      <c r="I176" s="109" t="s">
        <v>4205</v>
      </c>
      <c r="J176" s="109" t="s">
        <v>4196</v>
      </c>
      <c r="K176" s="110">
        <v>45272.715277777781</v>
      </c>
      <c r="L176" s="109" t="s">
        <v>52</v>
      </c>
      <c r="M176" s="110">
        <v>45272.715277777781</v>
      </c>
      <c r="N176" s="109" t="s">
        <v>4304</v>
      </c>
      <c r="O176" s="109" t="s">
        <v>4201</v>
      </c>
      <c r="P176" s="112" t="s">
        <v>4593</v>
      </c>
    </row>
    <row r="177" spans="1:16" ht="15.75" customHeight="1">
      <c r="A177" s="108" t="s">
        <v>4203</v>
      </c>
      <c r="B177" s="109" t="s">
        <v>4194</v>
      </c>
      <c r="C177" s="109" t="s">
        <v>4204</v>
      </c>
      <c r="D177" s="109">
        <v>95474</v>
      </c>
      <c r="E177" s="109">
        <f t="shared" si="2"/>
        <v>0</v>
      </c>
      <c r="F177" s="110">
        <v>45271.667361111111</v>
      </c>
      <c r="G177" s="109">
        <v>43955806500041</v>
      </c>
      <c r="H177" s="109" t="s">
        <v>4195</v>
      </c>
      <c r="I177" s="109" t="s">
        <v>4205</v>
      </c>
      <c r="J177" s="109" t="s">
        <v>4196</v>
      </c>
      <c r="K177" s="110">
        <v>45272.715277777781</v>
      </c>
      <c r="L177" s="109" t="s">
        <v>52</v>
      </c>
      <c r="M177" s="110">
        <v>45273.784722222219</v>
      </c>
      <c r="N177" s="109" t="s">
        <v>4218</v>
      </c>
      <c r="O177" s="109" t="s">
        <v>4219</v>
      </c>
      <c r="P177" s="113"/>
    </row>
    <row r="178" spans="1:16" ht="15.75" customHeight="1">
      <c r="A178" s="108" t="s">
        <v>4203</v>
      </c>
      <c r="B178" s="109" t="s">
        <v>4194</v>
      </c>
      <c r="C178" s="109" t="s">
        <v>4204</v>
      </c>
      <c r="D178" s="109">
        <v>95475</v>
      </c>
      <c r="E178" s="109">
        <f t="shared" si="2"/>
        <v>1</v>
      </c>
      <c r="F178" s="110">
        <v>45271.668749999997</v>
      </c>
      <c r="G178" s="111">
        <v>49855639800036</v>
      </c>
      <c r="H178" s="109" t="s">
        <v>4195</v>
      </c>
      <c r="I178" s="109" t="s">
        <v>188</v>
      </c>
      <c r="J178" s="109" t="s">
        <v>4196</v>
      </c>
      <c r="K178" s="110">
        <v>45282.407638888886</v>
      </c>
      <c r="L178" s="111" t="s">
        <v>41</v>
      </c>
      <c r="M178" s="110">
        <v>45282.407638888886</v>
      </c>
      <c r="N178" s="109" t="s">
        <v>4234</v>
      </c>
      <c r="O178" s="109" t="s">
        <v>4201</v>
      </c>
      <c r="P178" s="112" t="s">
        <v>4306</v>
      </c>
    </row>
    <row r="179" spans="1:16" ht="15.75" customHeight="1">
      <c r="A179" s="108" t="s">
        <v>4203</v>
      </c>
      <c r="B179" s="109" t="s">
        <v>4194</v>
      </c>
      <c r="C179" s="109" t="s">
        <v>4204</v>
      </c>
      <c r="D179" s="109">
        <v>95475</v>
      </c>
      <c r="E179" s="109">
        <f t="shared" si="2"/>
        <v>0</v>
      </c>
      <c r="F179" s="110">
        <v>45271.668749999997</v>
      </c>
      <c r="G179" s="109">
        <v>49855639800036</v>
      </c>
      <c r="H179" s="109" t="s">
        <v>4195</v>
      </c>
      <c r="I179" s="109" t="s">
        <v>188</v>
      </c>
      <c r="J179" s="109" t="s">
        <v>4196</v>
      </c>
      <c r="K179" s="110">
        <v>45282.407638888886</v>
      </c>
      <c r="L179" s="109" t="s">
        <v>4492</v>
      </c>
      <c r="M179" s="109"/>
      <c r="N179" s="109" t="s">
        <v>4498</v>
      </c>
      <c r="O179" s="109" t="s">
        <v>4198</v>
      </c>
      <c r="P179" s="112" t="s">
        <v>4594</v>
      </c>
    </row>
    <row r="180" spans="1:16" ht="15.75" customHeight="1">
      <c r="A180" s="108" t="s">
        <v>4203</v>
      </c>
      <c r="B180" s="109" t="s">
        <v>4194</v>
      </c>
      <c r="C180" s="109" t="s">
        <v>4204</v>
      </c>
      <c r="D180" s="109">
        <v>95478</v>
      </c>
      <c r="E180" s="109">
        <f t="shared" si="2"/>
        <v>1</v>
      </c>
      <c r="F180" s="110">
        <v>45271.672222222223</v>
      </c>
      <c r="G180" s="111">
        <v>34276118600036</v>
      </c>
      <c r="H180" s="109" t="s">
        <v>4195</v>
      </c>
      <c r="I180" s="109" t="s">
        <v>150</v>
      </c>
      <c r="J180" s="109" t="s">
        <v>4462</v>
      </c>
      <c r="K180" s="110">
        <v>45281.631944444445</v>
      </c>
      <c r="L180" s="111" t="s">
        <v>136</v>
      </c>
      <c r="M180" s="110">
        <v>45281.631944444445</v>
      </c>
      <c r="N180" s="109" t="s">
        <v>4471</v>
      </c>
      <c r="O180" s="109" t="s">
        <v>4201</v>
      </c>
      <c r="P180" s="112" t="s">
        <v>4472</v>
      </c>
    </row>
    <row r="181" spans="1:16" ht="15.75" customHeight="1">
      <c r="A181" s="108" t="s">
        <v>4203</v>
      </c>
      <c r="B181" s="109" t="s">
        <v>4194</v>
      </c>
      <c r="C181" s="109" t="s">
        <v>4204</v>
      </c>
      <c r="D181" s="109">
        <v>95480</v>
      </c>
      <c r="E181" s="109">
        <f t="shared" si="2"/>
        <v>1</v>
      </c>
      <c r="F181" s="110">
        <v>45271.673611111109</v>
      </c>
      <c r="G181" s="111">
        <v>50915752500031</v>
      </c>
      <c r="H181" s="109" t="s">
        <v>4195</v>
      </c>
      <c r="I181" s="109" t="s">
        <v>150</v>
      </c>
      <c r="J181" s="109" t="s">
        <v>4488</v>
      </c>
      <c r="K181" s="110">
        <v>45273.785416666666</v>
      </c>
      <c r="L181" s="111" t="s">
        <v>52</v>
      </c>
      <c r="M181" s="110">
        <v>45273.785416666666</v>
      </c>
      <c r="N181" s="109" t="s">
        <v>4218</v>
      </c>
      <c r="O181" s="109" t="s">
        <v>4219</v>
      </c>
      <c r="P181" s="113"/>
    </row>
    <row r="182" spans="1:16" ht="15.75" customHeight="1">
      <c r="A182" s="108" t="s">
        <v>4203</v>
      </c>
      <c r="B182" s="109" t="s">
        <v>4194</v>
      </c>
      <c r="C182" s="109" t="s">
        <v>4204</v>
      </c>
      <c r="D182" s="109">
        <v>95480</v>
      </c>
      <c r="E182" s="109">
        <f t="shared" si="2"/>
        <v>0</v>
      </c>
      <c r="F182" s="110">
        <v>45271.673611111109</v>
      </c>
      <c r="G182" s="109">
        <v>50915752500031</v>
      </c>
      <c r="H182" s="109" t="s">
        <v>4195</v>
      </c>
      <c r="I182" s="109" t="s">
        <v>150</v>
      </c>
      <c r="J182" s="109" t="s">
        <v>4488</v>
      </c>
      <c r="K182" s="110">
        <v>45273.785416666666</v>
      </c>
      <c r="L182" s="109" t="s">
        <v>52</v>
      </c>
      <c r="M182" s="110">
        <v>45279.701388888891</v>
      </c>
      <c r="N182" s="109" t="s">
        <v>4518</v>
      </c>
      <c r="O182" s="109" t="s">
        <v>4198</v>
      </c>
      <c r="P182" s="112" t="s">
        <v>4595</v>
      </c>
    </row>
    <row r="183" spans="1:16" ht="15.75" customHeight="1">
      <c r="A183" s="108" t="s">
        <v>4203</v>
      </c>
      <c r="B183" s="109" t="s">
        <v>4194</v>
      </c>
      <c r="C183" s="109" t="s">
        <v>4204</v>
      </c>
      <c r="D183" s="109">
        <v>95483</v>
      </c>
      <c r="E183" s="109">
        <f t="shared" si="2"/>
        <v>1</v>
      </c>
      <c r="F183" s="110">
        <v>45271.674305555556</v>
      </c>
      <c r="G183" s="109">
        <v>84498148000016</v>
      </c>
      <c r="H183" s="109" t="s">
        <v>4195</v>
      </c>
      <c r="I183" s="109" t="s">
        <v>150</v>
      </c>
      <c r="J183" s="109" t="s">
        <v>4196</v>
      </c>
      <c r="K183" s="110">
        <v>45273.613888888889</v>
      </c>
      <c r="L183" s="111" t="s">
        <v>41</v>
      </c>
      <c r="M183" s="110">
        <v>45273.786111111112</v>
      </c>
      <c r="N183" s="109" t="s">
        <v>4218</v>
      </c>
      <c r="O183" s="109" t="s">
        <v>4219</v>
      </c>
      <c r="P183" s="113"/>
    </row>
    <row r="184" spans="1:16" ht="15.75" customHeight="1">
      <c r="A184" s="108" t="s">
        <v>4203</v>
      </c>
      <c r="B184" s="109" t="s">
        <v>4194</v>
      </c>
      <c r="C184" s="109" t="s">
        <v>4204</v>
      </c>
      <c r="D184" s="109">
        <v>95483</v>
      </c>
      <c r="E184" s="109">
        <f t="shared" si="2"/>
        <v>0</v>
      </c>
      <c r="F184" s="110">
        <v>45271.674305555556</v>
      </c>
      <c r="G184" s="111">
        <v>84498148000016</v>
      </c>
      <c r="H184" s="109" t="s">
        <v>4195</v>
      </c>
      <c r="I184" s="109" t="s">
        <v>150</v>
      </c>
      <c r="J184" s="109" t="s">
        <v>4196</v>
      </c>
      <c r="K184" s="110">
        <v>45273.613888888889</v>
      </c>
      <c r="L184" s="109" t="s">
        <v>52</v>
      </c>
      <c r="M184" s="110">
        <v>45273.613888888889</v>
      </c>
      <c r="N184" s="109" t="s">
        <v>4229</v>
      </c>
      <c r="O184" s="109" t="s">
        <v>4201</v>
      </c>
      <c r="P184" s="112" t="s">
        <v>4596</v>
      </c>
    </row>
    <row r="185" spans="1:16" ht="15.75" customHeight="1">
      <c r="A185" s="108" t="s">
        <v>4203</v>
      </c>
      <c r="B185" s="109" t="s">
        <v>4194</v>
      </c>
      <c r="C185" s="109" t="s">
        <v>4204</v>
      </c>
      <c r="D185" s="109">
        <v>95486</v>
      </c>
      <c r="E185" s="109">
        <f t="shared" si="2"/>
        <v>1</v>
      </c>
      <c r="F185" s="110">
        <v>45271.677083333336</v>
      </c>
      <c r="G185" s="111">
        <v>83346291400023</v>
      </c>
      <c r="H185" s="109" t="s">
        <v>4195</v>
      </c>
      <c r="I185" s="109" t="s">
        <v>188</v>
      </c>
      <c r="J185" s="109" t="s">
        <v>4491</v>
      </c>
      <c r="K185" s="110">
        <v>45295.461111111108</v>
      </c>
      <c r="L185" s="111" t="s">
        <v>4492</v>
      </c>
      <c r="M185" s="109"/>
      <c r="N185" s="109" t="s">
        <v>4500</v>
      </c>
      <c r="O185" s="109" t="s">
        <v>4198</v>
      </c>
      <c r="P185" s="112" t="s">
        <v>4501</v>
      </c>
    </row>
    <row r="186" spans="1:16" ht="15.75" customHeight="1">
      <c r="A186" s="108" t="s">
        <v>4203</v>
      </c>
      <c r="B186" s="109" t="s">
        <v>4194</v>
      </c>
      <c r="C186" s="109" t="s">
        <v>4204</v>
      </c>
      <c r="D186" s="109">
        <v>95492</v>
      </c>
      <c r="E186" s="109">
        <f t="shared" si="2"/>
        <v>1</v>
      </c>
      <c r="F186" s="110">
        <v>45271.682638888888</v>
      </c>
      <c r="G186" s="111">
        <v>34885298900014</v>
      </c>
      <c r="H186" s="109" t="s">
        <v>4195</v>
      </c>
      <c r="I186" s="109" t="s">
        <v>150</v>
      </c>
      <c r="J186" s="109" t="s">
        <v>4196</v>
      </c>
      <c r="K186" s="110">
        <v>45272.491666666669</v>
      </c>
      <c r="L186" s="111" t="s">
        <v>41</v>
      </c>
      <c r="M186" s="110">
        <v>45279.425694444442</v>
      </c>
      <c r="N186" s="109" t="s">
        <v>4307</v>
      </c>
      <c r="O186" s="109" t="s">
        <v>4201</v>
      </c>
      <c r="P186" s="112" t="s">
        <v>4308</v>
      </c>
    </row>
    <row r="187" spans="1:16" ht="15.75" customHeight="1">
      <c r="A187" s="108" t="s">
        <v>4203</v>
      </c>
      <c r="B187" s="109" t="s">
        <v>4194</v>
      </c>
      <c r="C187" s="109" t="s">
        <v>4204</v>
      </c>
      <c r="D187" s="109">
        <v>95492</v>
      </c>
      <c r="E187" s="109">
        <f t="shared" si="2"/>
        <v>0</v>
      </c>
      <c r="F187" s="110">
        <v>45271.682638888888</v>
      </c>
      <c r="G187" s="109">
        <v>34885298900014</v>
      </c>
      <c r="H187" s="109" t="s">
        <v>4195</v>
      </c>
      <c r="I187" s="109" t="s">
        <v>150</v>
      </c>
      <c r="J187" s="109" t="s">
        <v>4196</v>
      </c>
      <c r="K187" s="110">
        <v>45272.491666666669</v>
      </c>
      <c r="L187" s="109" t="s">
        <v>41</v>
      </c>
      <c r="M187" s="110">
        <v>45272.491666666669</v>
      </c>
      <c r="N187" s="109" t="s">
        <v>4597</v>
      </c>
      <c r="O187" s="109" t="s">
        <v>4198</v>
      </c>
      <c r="P187" s="112" t="s">
        <v>4598</v>
      </c>
    </row>
    <row r="188" spans="1:16" ht="15.75" customHeight="1">
      <c r="A188" s="108" t="s">
        <v>4203</v>
      </c>
      <c r="B188" s="109" t="s">
        <v>4194</v>
      </c>
      <c r="C188" s="109" t="s">
        <v>4204</v>
      </c>
      <c r="D188" s="109">
        <v>95498</v>
      </c>
      <c r="E188" s="109">
        <f t="shared" si="2"/>
        <v>1</v>
      </c>
      <c r="F188" s="110">
        <v>45271.696527777778</v>
      </c>
      <c r="G188" s="111">
        <v>53989489900068</v>
      </c>
      <c r="H188" s="109" t="s">
        <v>4195</v>
      </c>
      <c r="I188" s="109" t="s">
        <v>188</v>
      </c>
      <c r="J188" s="109" t="s">
        <v>4196</v>
      </c>
      <c r="K188" s="110">
        <v>45282.412499999999</v>
      </c>
      <c r="L188" s="111" t="s">
        <v>41</v>
      </c>
      <c r="M188" s="110">
        <v>45282.412499999999</v>
      </c>
      <c r="N188" s="109" t="s">
        <v>4234</v>
      </c>
      <c r="O188" s="109" t="s">
        <v>4201</v>
      </c>
      <c r="P188" s="112" t="s">
        <v>4309</v>
      </c>
    </row>
    <row r="189" spans="1:16" ht="15.75" customHeight="1">
      <c r="A189" s="108" t="s">
        <v>4203</v>
      </c>
      <c r="B189" s="109" t="s">
        <v>4194</v>
      </c>
      <c r="C189" s="109" t="s">
        <v>4204</v>
      </c>
      <c r="D189" s="109">
        <v>95500</v>
      </c>
      <c r="E189" s="109">
        <f t="shared" si="2"/>
        <v>1</v>
      </c>
      <c r="F189" s="110">
        <v>45271.697916666664</v>
      </c>
      <c r="G189" s="111">
        <v>55080052800030</v>
      </c>
      <c r="H189" s="109" t="s">
        <v>4195</v>
      </c>
      <c r="I189" s="109" t="s">
        <v>150</v>
      </c>
      <c r="J189" s="109" t="s">
        <v>4196</v>
      </c>
      <c r="K189" s="110">
        <v>45273.431944444441</v>
      </c>
      <c r="L189" s="111" t="s">
        <v>41</v>
      </c>
      <c r="M189" s="110">
        <v>45273.431944444441</v>
      </c>
      <c r="N189" s="109" t="s">
        <v>4299</v>
      </c>
      <c r="O189" s="109" t="s">
        <v>4201</v>
      </c>
      <c r="P189" s="114" t="s">
        <v>4310</v>
      </c>
    </row>
    <row r="190" spans="1:16" ht="15.75" customHeight="1">
      <c r="A190" s="108" t="s">
        <v>4203</v>
      </c>
      <c r="B190" s="109" t="s">
        <v>4194</v>
      </c>
      <c r="C190" s="109" t="s">
        <v>4204</v>
      </c>
      <c r="D190" s="109">
        <v>95500</v>
      </c>
      <c r="E190" s="109">
        <f t="shared" si="2"/>
        <v>0</v>
      </c>
      <c r="F190" s="110">
        <v>45271.697916666664</v>
      </c>
      <c r="G190" s="109">
        <v>55080052800030</v>
      </c>
      <c r="H190" s="109" t="s">
        <v>4195</v>
      </c>
      <c r="I190" s="109" t="s">
        <v>150</v>
      </c>
      <c r="J190" s="109" t="s">
        <v>4196</v>
      </c>
      <c r="K190" s="110">
        <v>45273.431944444441</v>
      </c>
      <c r="L190" s="109" t="s">
        <v>52</v>
      </c>
      <c r="M190" s="110">
        <v>45273.788194444445</v>
      </c>
      <c r="N190" s="109" t="s">
        <v>4218</v>
      </c>
      <c r="O190" s="109" t="s">
        <v>4219</v>
      </c>
      <c r="P190" s="113"/>
    </row>
    <row r="191" spans="1:16" ht="15.75" customHeight="1">
      <c r="A191" s="108" t="s">
        <v>4203</v>
      </c>
      <c r="B191" s="109" t="s">
        <v>4194</v>
      </c>
      <c r="C191" s="109" t="s">
        <v>4204</v>
      </c>
      <c r="D191" s="109">
        <v>95500</v>
      </c>
      <c r="E191" s="109">
        <f t="shared" si="2"/>
        <v>0</v>
      </c>
      <c r="F191" s="110">
        <v>45271.697916666664</v>
      </c>
      <c r="G191" s="109">
        <v>55080052800030</v>
      </c>
      <c r="H191" s="109" t="s">
        <v>4195</v>
      </c>
      <c r="I191" s="109" t="s">
        <v>150</v>
      </c>
      <c r="J191" s="109" t="s">
        <v>4196</v>
      </c>
      <c r="K191" s="110">
        <v>45273.431944444441</v>
      </c>
      <c r="L191" s="109" t="s">
        <v>52</v>
      </c>
      <c r="M191" s="110">
        <v>45275.396527777775</v>
      </c>
      <c r="N191" s="109" t="s">
        <v>4291</v>
      </c>
      <c r="O191" s="109" t="s">
        <v>4198</v>
      </c>
      <c r="P191" s="114" t="s">
        <v>4599</v>
      </c>
    </row>
    <row r="192" spans="1:16" ht="15.75" customHeight="1">
      <c r="A192" s="108" t="s">
        <v>4203</v>
      </c>
      <c r="B192" s="109" t="s">
        <v>4194</v>
      </c>
      <c r="C192" s="109" t="s">
        <v>4204</v>
      </c>
      <c r="D192" s="109">
        <v>95502</v>
      </c>
      <c r="E192" s="109">
        <f t="shared" si="2"/>
        <v>1</v>
      </c>
      <c r="F192" s="110">
        <v>45271.699305555558</v>
      </c>
      <c r="G192" s="111">
        <v>89458116400015</v>
      </c>
      <c r="H192" s="109" t="s">
        <v>4195</v>
      </c>
      <c r="I192" s="109" t="s">
        <v>4205</v>
      </c>
      <c r="J192" s="109" t="s">
        <v>4196</v>
      </c>
      <c r="K192" s="110">
        <v>45280.496527777781</v>
      </c>
      <c r="L192" s="111" t="s">
        <v>41</v>
      </c>
      <c r="M192" s="110">
        <v>45280.496527777781</v>
      </c>
      <c r="N192" s="109" t="s">
        <v>4304</v>
      </c>
      <c r="O192" s="109" t="s">
        <v>4201</v>
      </c>
      <c r="P192" s="114" t="s">
        <v>4311</v>
      </c>
    </row>
    <row r="193" spans="1:16" ht="15.75" customHeight="1">
      <c r="A193" s="108" t="s">
        <v>4203</v>
      </c>
      <c r="B193" s="109" t="s">
        <v>4194</v>
      </c>
      <c r="C193" s="109" t="s">
        <v>4204</v>
      </c>
      <c r="D193" s="109">
        <v>95503</v>
      </c>
      <c r="E193" s="109">
        <f t="shared" si="2"/>
        <v>1</v>
      </c>
      <c r="F193" s="110">
        <v>45271.701388888891</v>
      </c>
      <c r="G193" s="111">
        <v>88064695500018</v>
      </c>
      <c r="H193" s="109" t="s">
        <v>4195</v>
      </c>
      <c r="I193" s="109" t="s">
        <v>4205</v>
      </c>
      <c r="J193" s="109" t="s">
        <v>4196</v>
      </c>
      <c r="K193" s="110">
        <v>45273.790972222225</v>
      </c>
      <c r="L193" s="111" t="s">
        <v>41</v>
      </c>
      <c r="M193" s="110">
        <v>45273.790972222225</v>
      </c>
      <c r="N193" s="109" t="s">
        <v>4218</v>
      </c>
      <c r="O193" s="109" t="s">
        <v>4219</v>
      </c>
      <c r="P193" s="113"/>
    </row>
    <row r="194" spans="1:16" ht="15.75" customHeight="1">
      <c r="A194" s="108" t="s">
        <v>4203</v>
      </c>
      <c r="B194" s="109" t="s">
        <v>4194</v>
      </c>
      <c r="C194" s="109" t="s">
        <v>4204</v>
      </c>
      <c r="D194" s="109">
        <v>95503</v>
      </c>
      <c r="E194" s="109">
        <f t="shared" si="2"/>
        <v>0</v>
      </c>
      <c r="F194" s="110">
        <v>45271.701388888891</v>
      </c>
      <c r="G194" s="109">
        <v>88064695500018</v>
      </c>
      <c r="H194" s="109" t="s">
        <v>4195</v>
      </c>
      <c r="I194" s="109" t="s">
        <v>4205</v>
      </c>
      <c r="J194" s="109" t="s">
        <v>4196</v>
      </c>
      <c r="K194" s="110">
        <v>45273.790972222225</v>
      </c>
      <c r="L194" s="109" t="s">
        <v>41</v>
      </c>
      <c r="M194" s="110">
        <v>45280.695833333331</v>
      </c>
      <c r="N194" s="109" t="s">
        <v>4489</v>
      </c>
      <c r="O194" s="109" t="s">
        <v>4198</v>
      </c>
      <c r="P194" s="114" t="s">
        <v>4600</v>
      </c>
    </row>
    <row r="195" spans="1:16" ht="15.75" customHeight="1">
      <c r="A195" s="108" t="s">
        <v>4203</v>
      </c>
      <c r="B195" s="109" t="s">
        <v>4194</v>
      </c>
      <c r="C195" s="109" t="s">
        <v>4204</v>
      </c>
      <c r="D195" s="109">
        <v>95503</v>
      </c>
      <c r="E195" s="109">
        <f t="shared" ref="E195:E258" si="3">IF(D195=D194,0,1)</f>
        <v>0</v>
      </c>
      <c r="F195" s="110">
        <v>45271.701388888891</v>
      </c>
      <c r="G195" s="109">
        <v>88064695500018</v>
      </c>
      <c r="H195" s="109" t="s">
        <v>4195</v>
      </c>
      <c r="I195" s="109" t="s">
        <v>4205</v>
      </c>
      <c r="J195" s="109" t="s">
        <v>4196</v>
      </c>
      <c r="K195" s="110">
        <v>45273.790972222225</v>
      </c>
      <c r="L195" s="109" t="s">
        <v>41</v>
      </c>
      <c r="M195" s="110">
        <v>45328.56527777778</v>
      </c>
      <c r="N195" s="109" t="s">
        <v>4264</v>
      </c>
      <c r="O195" s="109" t="s">
        <v>4265</v>
      </c>
      <c r="P195" s="112" t="s">
        <v>4601</v>
      </c>
    </row>
    <row r="196" spans="1:16" ht="15.75" customHeight="1">
      <c r="A196" s="108" t="s">
        <v>4203</v>
      </c>
      <c r="B196" s="109" t="s">
        <v>4194</v>
      </c>
      <c r="C196" s="109" t="s">
        <v>4204</v>
      </c>
      <c r="D196" s="109">
        <v>95503</v>
      </c>
      <c r="E196" s="109">
        <f t="shared" si="3"/>
        <v>0</v>
      </c>
      <c r="F196" s="110">
        <v>45271.701388888891</v>
      </c>
      <c r="G196" s="109">
        <v>88064695500018</v>
      </c>
      <c r="H196" s="109" t="s">
        <v>4195</v>
      </c>
      <c r="I196" s="109" t="s">
        <v>4205</v>
      </c>
      <c r="J196" s="109" t="s">
        <v>4196</v>
      </c>
      <c r="K196" s="110">
        <v>45273.790972222225</v>
      </c>
      <c r="L196" s="109" t="s">
        <v>1320</v>
      </c>
      <c r="M196" s="109"/>
      <c r="N196" s="109" t="s">
        <v>4391</v>
      </c>
      <c r="O196" s="109" t="s">
        <v>4201</v>
      </c>
      <c r="P196" s="112" t="s">
        <v>4602</v>
      </c>
    </row>
    <row r="197" spans="1:16" ht="15.75" customHeight="1">
      <c r="A197" s="108" t="s">
        <v>4203</v>
      </c>
      <c r="B197" s="109" t="s">
        <v>4194</v>
      </c>
      <c r="C197" s="109" t="s">
        <v>4204</v>
      </c>
      <c r="D197" s="109">
        <v>95504</v>
      </c>
      <c r="E197" s="109">
        <f t="shared" si="3"/>
        <v>1</v>
      </c>
      <c r="F197" s="110">
        <v>45271.703472222223</v>
      </c>
      <c r="G197" s="109">
        <v>51983567200022</v>
      </c>
      <c r="H197" s="109" t="s">
        <v>4195</v>
      </c>
      <c r="I197" s="109" t="s">
        <v>188</v>
      </c>
      <c r="J197" s="109" t="s">
        <v>4196</v>
      </c>
      <c r="K197" s="110">
        <v>45275.422222222223</v>
      </c>
      <c r="L197" s="111" t="s">
        <v>41</v>
      </c>
      <c r="M197" s="110">
        <v>45275.422222222223</v>
      </c>
      <c r="N197" s="109" t="s">
        <v>4312</v>
      </c>
      <c r="O197" s="109" t="s">
        <v>4198</v>
      </c>
      <c r="P197" s="112" t="s">
        <v>4313</v>
      </c>
    </row>
    <row r="198" spans="1:16" ht="15.75" customHeight="1">
      <c r="A198" s="108" t="s">
        <v>4203</v>
      </c>
      <c r="B198" s="109" t="s">
        <v>4194</v>
      </c>
      <c r="C198" s="109" t="s">
        <v>4204</v>
      </c>
      <c r="D198" s="109">
        <v>95504</v>
      </c>
      <c r="E198" s="109">
        <f t="shared" si="3"/>
        <v>0</v>
      </c>
      <c r="F198" s="110">
        <v>45271.703472222223</v>
      </c>
      <c r="G198" s="111">
        <v>51983567200022</v>
      </c>
      <c r="H198" s="109" t="s">
        <v>4195</v>
      </c>
      <c r="I198" s="109" t="s">
        <v>188</v>
      </c>
      <c r="J198" s="109" t="s">
        <v>4196</v>
      </c>
      <c r="K198" s="110">
        <v>45275.422222222223</v>
      </c>
      <c r="L198" s="109" t="s">
        <v>52</v>
      </c>
      <c r="M198" s="110">
        <v>45278.579861111109</v>
      </c>
      <c r="N198" s="109" t="s">
        <v>4303</v>
      </c>
      <c r="O198" s="109" t="s">
        <v>4201</v>
      </c>
      <c r="P198" s="112" t="s">
        <v>4603</v>
      </c>
    </row>
    <row r="199" spans="1:16" ht="15.75" customHeight="1">
      <c r="A199" s="108" t="s">
        <v>4203</v>
      </c>
      <c r="B199" s="109" t="s">
        <v>4194</v>
      </c>
      <c r="C199" s="109" t="s">
        <v>4204</v>
      </c>
      <c r="D199" s="109">
        <v>95505</v>
      </c>
      <c r="E199" s="109">
        <f t="shared" si="3"/>
        <v>1</v>
      </c>
      <c r="F199" s="110">
        <v>45271.70416666667</v>
      </c>
      <c r="G199" s="111">
        <v>94986675000019</v>
      </c>
      <c r="H199" s="109" t="s">
        <v>4195</v>
      </c>
      <c r="I199" s="109" t="s">
        <v>188</v>
      </c>
      <c r="J199" s="109" t="s">
        <v>52</v>
      </c>
      <c r="K199" s="110">
        <v>45274.636805555558</v>
      </c>
      <c r="L199" s="111" t="s">
        <v>52</v>
      </c>
      <c r="M199" s="110">
        <v>45274.638194444444</v>
      </c>
      <c r="N199" s="109" t="s">
        <v>4396</v>
      </c>
      <c r="O199" s="109" t="s">
        <v>4201</v>
      </c>
      <c r="P199" s="112" t="s">
        <v>4524</v>
      </c>
    </row>
    <row r="200" spans="1:16" ht="15.75" customHeight="1">
      <c r="A200" s="108" t="s">
        <v>4203</v>
      </c>
      <c r="B200" s="109" t="s">
        <v>4194</v>
      </c>
      <c r="C200" s="109" t="s">
        <v>4204</v>
      </c>
      <c r="D200" s="109">
        <v>95507</v>
      </c>
      <c r="E200" s="109">
        <f t="shared" si="3"/>
        <v>1</v>
      </c>
      <c r="F200" s="110">
        <v>45271.706250000003</v>
      </c>
      <c r="G200" s="111">
        <v>49474275200020</v>
      </c>
      <c r="H200" s="109" t="s">
        <v>4195</v>
      </c>
      <c r="I200" s="109" t="s">
        <v>4205</v>
      </c>
      <c r="J200" s="109" t="s">
        <v>4196</v>
      </c>
      <c r="K200" s="110">
        <v>45279.4375</v>
      </c>
      <c r="L200" s="111" t="s">
        <v>41</v>
      </c>
      <c r="M200" s="110">
        <v>45279.4375</v>
      </c>
      <c r="N200" s="109" t="s">
        <v>4314</v>
      </c>
      <c r="O200" s="109" t="s">
        <v>4198</v>
      </c>
      <c r="P200" s="112" t="s">
        <v>4315</v>
      </c>
    </row>
    <row r="201" spans="1:16" ht="15.75" customHeight="1">
      <c r="A201" s="108" t="s">
        <v>4203</v>
      </c>
      <c r="B201" s="109" t="s">
        <v>4194</v>
      </c>
      <c r="C201" s="109" t="s">
        <v>4204</v>
      </c>
      <c r="D201" s="109">
        <v>95508</v>
      </c>
      <c r="E201" s="109">
        <f t="shared" si="3"/>
        <v>1</v>
      </c>
      <c r="F201" s="110">
        <v>45271.707638888889</v>
      </c>
      <c r="G201" s="111">
        <v>85089970900024</v>
      </c>
      <c r="H201" s="109" t="s">
        <v>4195</v>
      </c>
      <c r="I201" s="109" t="s">
        <v>4205</v>
      </c>
      <c r="J201" s="109" t="s">
        <v>4196</v>
      </c>
      <c r="K201" s="110">
        <v>45281.686805555553</v>
      </c>
      <c r="L201" s="111" t="s">
        <v>41</v>
      </c>
      <c r="M201" s="110">
        <v>45281.686805555553</v>
      </c>
      <c r="N201" s="109" t="s">
        <v>4234</v>
      </c>
      <c r="O201" s="109" t="s">
        <v>4201</v>
      </c>
      <c r="P201" s="112" t="s">
        <v>4316</v>
      </c>
    </row>
    <row r="202" spans="1:16" ht="15.75" customHeight="1">
      <c r="A202" s="108" t="s">
        <v>4203</v>
      </c>
      <c r="B202" s="109" t="s">
        <v>4194</v>
      </c>
      <c r="C202" s="109" t="s">
        <v>4204</v>
      </c>
      <c r="D202" s="109">
        <v>95511</v>
      </c>
      <c r="E202" s="109">
        <f t="shared" si="3"/>
        <v>1</v>
      </c>
      <c r="F202" s="110">
        <v>45271.709722222222</v>
      </c>
      <c r="G202" s="111">
        <v>38983879800319</v>
      </c>
      <c r="H202" s="109" t="s">
        <v>4195</v>
      </c>
      <c r="I202" s="109" t="s">
        <v>188</v>
      </c>
      <c r="J202" s="109" t="s">
        <v>4196</v>
      </c>
      <c r="K202" s="110">
        <v>45275.43472222222</v>
      </c>
      <c r="L202" s="111" t="s">
        <v>41</v>
      </c>
      <c r="M202" s="110">
        <v>45275.43472222222</v>
      </c>
      <c r="N202" s="109" t="s">
        <v>4301</v>
      </c>
      <c r="O202" s="109" t="s">
        <v>4201</v>
      </c>
      <c r="P202" s="112" t="s">
        <v>4317</v>
      </c>
    </row>
    <row r="203" spans="1:16" ht="15.75" customHeight="1">
      <c r="A203" s="108" t="s">
        <v>4203</v>
      </c>
      <c r="B203" s="109" t="s">
        <v>4194</v>
      </c>
      <c r="C203" s="109" t="s">
        <v>4204</v>
      </c>
      <c r="D203" s="109">
        <v>95619</v>
      </c>
      <c r="E203" s="109">
        <f t="shared" si="3"/>
        <v>1</v>
      </c>
      <c r="F203" s="110">
        <v>45272.494444444441</v>
      </c>
      <c r="G203" s="111">
        <v>52829499400025</v>
      </c>
      <c r="H203" s="109" t="s">
        <v>4195</v>
      </c>
      <c r="I203" s="109" t="s">
        <v>150</v>
      </c>
      <c r="J203" s="109" t="s">
        <v>4196</v>
      </c>
      <c r="K203" s="110">
        <v>45279.628472222219</v>
      </c>
      <c r="L203" s="111" t="s">
        <v>41</v>
      </c>
      <c r="M203" s="110">
        <v>45279.628472222219</v>
      </c>
      <c r="N203" s="109" t="s">
        <v>4318</v>
      </c>
      <c r="O203" s="109" t="s">
        <v>4201</v>
      </c>
      <c r="P203" s="114" t="s">
        <v>4319</v>
      </c>
    </row>
    <row r="204" spans="1:16" ht="15.75" customHeight="1">
      <c r="A204" s="108" t="s">
        <v>4203</v>
      </c>
      <c r="B204" s="109" t="s">
        <v>4194</v>
      </c>
      <c r="C204" s="109" t="s">
        <v>4204</v>
      </c>
      <c r="D204" s="109">
        <v>95621</v>
      </c>
      <c r="E204" s="109">
        <f t="shared" si="3"/>
        <v>1</v>
      </c>
      <c r="F204" s="110">
        <v>45272.495833333334</v>
      </c>
      <c r="G204" s="111">
        <v>41149953600018</v>
      </c>
      <c r="H204" s="109" t="s">
        <v>4195</v>
      </c>
      <c r="I204" s="109" t="s">
        <v>150</v>
      </c>
      <c r="J204" s="109" t="s">
        <v>4196</v>
      </c>
      <c r="K204" s="110">
        <v>45274.381944444445</v>
      </c>
      <c r="L204" s="111" t="s">
        <v>41</v>
      </c>
      <c r="M204" s="110">
        <v>45274.478472222225</v>
      </c>
      <c r="N204" s="109" t="s">
        <v>4218</v>
      </c>
      <c r="O204" s="109" t="s">
        <v>4219</v>
      </c>
      <c r="P204" s="113"/>
    </row>
    <row r="205" spans="1:16" ht="15.75" customHeight="1">
      <c r="A205" s="108" t="s">
        <v>4203</v>
      </c>
      <c r="B205" s="109" t="s">
        <v>4194</v>
      </c>
      <c r="C205" s="109" t="s">
        <v>4204</v>
      </c>
      <c r="D205" s="109">
        <v>95621</v>
      </c>
      <c r="E205" s="109">
        <f t="shared" si="3"/>
        <v>0</v>
      </c>
      <c r="F205" s="110">
        <v>45272.495833333334</v>
      </c>
      <c r="G205" s="109">
        <v>41149953600018</v>
      </c>
      <c r="H205" s="109" t="s">
        <v>4195</v>
      </c>
      <c r="I205" s="109" t="s">
        <v>150</v>
      </c>
      <c r="J205" s="109" t="s">
        <v>4196</v>
      </c>
      <c r="K205" s="110">
        <v>45274.381944444445</v>
      </c>
      <c r="L205" s="109" t="s">
        <v>52</v>
      </c>
      <c r="M205" s="110">
        <v>45274.5</v>
      </c>
      <c r="N205" s="109" t="s">
        <v>4424</v>
      </c>
      <c r="O205" s="109" t="s">
        <v>4198</v>
      </c>
      <c r="P205" s="112" t="s">
        <v>4604</v>
      </c>
    </row>
    <row r="206" spans="1:16" ht="15.75" customHeight="1">
      <c r="A206" s="108" t="s">
        <v>4203</v>
      </c>
      <c r="B206" s="109" t="s">
        <v>4194</v>
      </c>
      <c r="C206" s="109" t="s">
        <v>4204</v>
      </c>
      <c r="D206" s="109">
        <v>95622</v>
      </c>
      <c r="E206" s="109">
        <f t="shared" si="3"/>
        <v>1</v>
      </c>
      <c r="F206" s="110">
        <v>45272.496527777781</v>
      </c>
      <c r="G206" s="111">
        <v>50835389300037</v>
      </c>
      <c r="H206" s="109" t="s">
        <v>4195</v>
      </c>
      <c r="I206" s="109" t="s">
        <v>4205</v>
      </c>
      <c r="J206" s="109" t="s">
        <v>4196</v>
      </c>
      <c r="K206" s="110">
        <v>45273.795138888891</v>
      </c>
      <c r="L206" s="111" t="s">
        <v>41</v>
      </c>
      <c r="M206" s="110">
        <v>45275.609722222223</v>
      </c>
      <c r="N206" s="109" t="s">
        <v>4210</v>
      </c>
      <c r="O206" s="109" t="s">
        <v>4201</v>
      </c>
      <c r="P206" s="112" t="s">
        <v>4320</v>
      </c>
    </row>
    <row r="207" spans="1:16" ht="15.75" customHeight="1">
      <c r="A207" s="108" t="s">
        <v>4203</v>
      </c>
      <c r="B207" s="109" t="s">
        <v>4194</v>
      </c>
      <c r="C207" s="109" t="s">
        <v>4204</v>
      </c>
      <c r="D207" s="109">
        <v>95622</v>
      </c>
      <c r="E207" s="109">
        <f t="shared" si="3"/>
        <v>0</v>
      </c>
      <c r="F207" s="110">
        <v>45272.496527777781</v>
      </c>
      <c r="G207" s="109">
        <v>50835389300037</v>
      </c>
      <c r="H207" s="109" t="s">
        <v>4195</v>
      </c>
      <c r="I207" s="109" t="s">
        <v>4205</v>
      </c>
      <c r="J207" s="109" t="s">
        <v>4196</v>
      </c>
      <c r="K207" s="110">
        <v>45273.795138888891</v>
      </c>
      <c r="L207" s="109" t="s">
        <v>41</v>
      </c>
      <c r="M207" s="110">
        <v>45275.692361111112</v>
      </c>
      <c r="N207" s="109" t="s">
        <v>4474</v>
      </c>
      <c r="O207" s="109" t="s">
        <v>4248</v>
      </c>
      <c r="P207" s="114" t="s">
        <v>4605</v>
      </c>
    </row>
    <row r="208" spans="1:16" ht="15.75" customHeight="1">
      <c r="A208" s="108" t="s">
        <v>4203</v>
      </c>
      <c r="B208" s="109" t="s">
        <v>4194</v>
      </c>
      <c r="C208" s="109" t="s">
        <v>4204</v>
      </c>
      <c r="D208" s="109">
        <v>95622</v>
      </c>
      <c r="E208" s="109">
        <f t="shared" si="3"/>
        <v>0</v>
      </c>
      <c r="F208" s="110">
        <v>45272.496527777781</v>
      </c>
      <c r="G208" s="109">
        <v>50835389300037</v>
      </c>
      <c r="H208" s="109" t="s">
        <v>4195</v>
      </c>
      <c r="I208" s="109" t="s">
        <v>4205</v>
      </c>
      <c r="J208" s="109" t="s">
        <v>4196</v>
      </c>
      <c r="K208" s="110">
        <v>45273.795138888891</v>
      </c>
      <c r="L208" s="109" t="s">
        <v>52</v>
      </c>
      <c r="M208" s="110">
        <v>45273.795138888891</v>
      </c>
      <c r="N208" s="109" t="s">
        <v>4218</v>
      </c>
      <c r="O208" s="109" t="s">
        <v>4219</v>
      </c>
      <c r="P208" s="113"/>
    </row>
    <row r="209" spans="1:16" ht="15.75" customHeight="1">
      <c r="A209" s="108" t="s">
        <v>4203</v>
      </c>
      <c r="B209" s="109" t="s">
        <v>4194</v>
      </c>
      <c r="C209" s="109" t="s">
        <v>4204</v>
      </c>
      <c r="D209" s="109">
        <v>95626</v>
      </c>
      <c r="E209" s="109">
        <f t="shared" si="3"/>
        <v>1</v>
      </c>
      <c r="F209" s="110">
        <v>45272.499305555553</v>
      </c>
      <c r="G209" s="111">
        <v>32793138200011</v>
      </c>
      <c r="H209" s="109" t="s">
        <v>4195</v>
      </c>
      <c r="I209" s="109" t="s">
        <v>150</v>
      </c>
      <c r="J209" s="109" t="s">
        <v>4196</v>
      </c>
      <c r="K209" s="110">
        <v>45273.79583333333</v>
      </c>
      <c r="L209" s="111" t="s">
        <v>41</v>
      </c>
      <c r="M209" s="110">
        <v>45295.461805555555</v>
      </c>
      <c r="N209" s="109" t="s">
        <v>4321</v>
      </c>
      <c r="O209" s="109" t="s">
        <v>4201</v>
      </c>
      <c r="P209" s="112" t="s">
        <v>4322</v>
      </c>
    </row>
    <row r="210" spans="1:16" ht="15.75" customHeight="1">
      <c r="A210" s="108" t="s">
        <v>4203</v>
      </c>
      <c r="B210" s="109" t="s">
        <v>4194</v>
      </c>
      <c r="C210" s="109" t="s">
        <v>4204</v>
      </c>
      <c r="D210" s="109">
        <v>95626</v>
      </c>
      <c r="E210" s="109">
        <f t="shared" si="3"/>
        <v>0</v>
      </c>
      <c r="F210" s="110">
        <v>45272.499305555553</v>
      </c>
      <c r="G210" s="109">
        <v>32793138200011</v>
      </c>
      <c r="H210" s="109" t="s">
        <v>4195</v>
      </c>
      <c r="I210" s="109" t="s">
        <v>150</v>
      </c>
      <c r="J210" s="109" t="s">
        <v>4196</v>
      </c>
      <c r="K210" s="110">
        <v>45273.79583333333</v>
      </c>
      <c r="L210" s="109" t="s">
        <v>52</v>
      </c>
      <c r="M210" s="110">
        <v>45273.79583333333</v>
      </c>
      <c r="N210" s="109" t="s">
        <v>4218</v>
      </c>
      <c r="O210" s="109" t="s">
        <v>4219</v>
      </c>
      <c r="P210" s="113"/>
    </row>
    <row r="211" spans="1:16" ht="15.75" customHeight="1">
      <c r="A211" s="108" t="s">
        <v>4203</v>
      </c>
      <c r="B211" s="109" t="s">
        <v>4194</v>
      </c>
      <c r="C211" s="109" t="s">
        <v>4204</v>
      </c>
      <c r="D211" s="109">
        <v>95629</v>
      </c>
      <c r="E211" s="109">
        <f t="shared" si="3"/>
        <v>1</v>
      </c>
      <c r="F211" s="110">
        <v>45272.506944444445</v>
      </c>
      <c r="G211" s="111">
        <v>85118802900017</v>
      </c>
      <c r="H211" s="109" t="s">
        <v>4195</v>
      </c>
      <c r="I211" s="109" t="s">
        <v>188</v>
      </c>
      <c r="J211" s="109" t="s">
        <v>4196</v>
      </c>
      <c r="K211" s="110">
        <v>45282.445138888892</v>
      </c>
      <c r="L211" s="111" t="s">
        <v>41</v>
      </c>
      <c r="M211" s="110">
        <v>45282.445138888892</v>
      </c>
      <c r="N211" s="109" t="s">
        <v>4234</v>
      </c>
      <c r="O211" s="109" t="s">
        <v>4201</v>
      </c>
      <c r="P211" s="112" t="s">
        <v>4323</v>
      </c>
    </row>
    <row r="212" spans="1:16" ht="15.75" customHeight="1">
      <c r="A212" s="108" t="s">
        <v>4203</v>
      </c>
      <c r="B212" s="109" t="s">
        <v>4194</v>
      </c>
      <c r="C212" s="109" t="s">
        <v>4204</v>
      </c>
      <c r="D212" s="109">
        <v>95632</v>
      </c>
      <c r="E212" s="109">
        <f t="shared" si="3"/>
        <v>1</v>
      </c>
      <c r="F212" s="110">
        <v>45272.507638888892</v>
      </c>
      <c r="G212" s="109">
        <v>52871212800016</v>
      </c>
      <c r="H212" s="109" t="s">
        <v>4195</v>
      </c>
      <c r="I212" s="109" t="s">
        <v>150</v>
      </c>
      <c r="J212" s="109" t="s">
        <v>4196</v>
      </c>
      <c r="K212" s="110">
        <v>45273.426388888889</v>
      </c>
      <c r="L212" s="111" t="s">
        <v>41</v>
      </c>
      <c r="M212" s="110">
        <v>45273.426388888889</v>
      </c>
      <c r="N212" s="109" t="s">
        <v>4208</v>
      </c>
      <c r="O212" s="109" t="s">
        <v>4198</v>
      </c>
      <c r="P212" s="114" t="s">
        <v>4324</v>
      </c>
    </row>
    <row r="213" spans="1:16" ht="15.75" customHeight="1">
      <c r="A213" s="108" t="s">
        <v>4203</v>
      </c>
      <c r="B213" s="109" t="s">
        <v>4194</v>
      </c>
      <c r="C213" s="109" t="s">
        <v>4204</v>
      </c>
      <c r="D213" s="109">
        <v>95632</v>
      </c>
      <c r="E213" s="109">
        <f t="shared" si="3"/>
        <v>0</v>
      </c>
      <c r="F213" s="110">
        <v>45272.507638888892</v>
      </c>
      <c r="G213" s="111">
        <v>52871212800016</v>
      </c>
      <c r="H213" s="109" t="s">
        <v>4195</v>
      </c>
      <c r="I213" s="109" t="s">
        <v>150</v>
      </c>
      <c r="J213" s="109" t="s">
        <v>4196</v>
      </c>
      <c r="K213" s="110">
        <v>45273.426388888889</v>
      </c>
      <c r="L213" s="109" t="s">
        <v>52</v>
      </c>
      <c r="M213" s="110">
        <v>45273.440972222219</v>
      </c>
      <c r="N213" s="109" t="s">
        <v>4222</v>
      </c>
      <c r="O213" s="109" t="s">
        <v>4201</v>
      </c>
      <c r="P213" s="112" t="s">
        <v>4606</v>
      </c>
    </row>
    <row r="214" spans="1:16" ht="15.75" customHeight="1">
      <c r="A214" s="108" t="s">
        <v>4203</v>
      </c>
      <c r="B214" s="109" t="s">
        <v>4194</v>
      </c>
      <c r="C214" s="109" t="s">
        <v>4204</v>
      </c>
      <c r="D214" s="109">
        <v>95632</v>
      </c>
      <c r="E214" s="109">
        <f t="shared" si="3"/>
        <v>0</v>
      </c>
      <c r="F214" s="110">
        <v>45272.507638888892</v>
      </c>
      <c r="G214" s="109">
        <v>52871212800016</v>
      </c>
      <c r="H214" s="109" t="s">
        <v>4195</v>
      </c>
      <c r="I214" s="109" t="s">
        <v>150</v>
      </c>
      <c r="J214" s="109" t="s">
        <v>4196</v>
      </c>
      <c r="K214" s="110">
        <v>45273.426388888889</v>
      </c>
      <c r="L214" s="109" t="s">
        <v>52</v>
      </c>
      <c r="M214" s="110">
        <v>45273.806250000001</v>
      </c>
      <c r="N214" s="109" t="s">
        <v>4218</v>
      </c>
      <c r="O214" s="109" t="s">
        <v>4219</v>
      </c>
      <c r="P214" s="113"/>
    </row>
    <row r="215" spans="1:16" ht="15.75" customHeight="1">
      <c r="A215" s="108" t="s">
        <v>4203</v>
      </c>
      <c r="B215" s="109" t="s">
        <v>4194</v>
      </c>
      <c r="C215" s="109" t="s">
        <v>4204</v>
      </c>
      <c r="D215" s="109">
        <v>95647</v>
      </c>
      <c r="E215" s="109">
        <f t="shared" si="3"/>
        <v>1</v>
      </c>
      <c r="F215" s="110">
        <v>45272.609027777777</v>
      </c>
      <c r="G215" s="111">
        <v>79143015000023</v>
      </c>
      <c r="H215" s="109" t="s">
        <v>4195</v>
      </c>
      <c r="I215" s="109" t="s">
        <v>150</v>
      </c>
      <c r="J215" s="109" t="s">
        <v>4196</v>
      </c>
      <c r="K215" s="110">
        <v>45282.503472222219</v>
      </c>
      <c r="L215" s="111" t="s">
        <v>41</v>
      </c>
      <c r="M215" s="110">
        <v>45282.503472222219</v>
      </c>
      <c r="N215" s="109" t="s">
        <v>4234</v>
      </c>
      <c r="O215" s="109" t="s">
        <v>4201</v>
      </c>
      <c r="P215" s="112" t="s">
        <v>4325</v>
      </c>
    </row>
    <row r="216" spans="1:16" ht="15.75" customHeight="1">
      <c r="A216" s="108" t="s">
        <v>4203</v>
      </c>
      <c r="B216" s="109" t="s">
        <v>4194</v>
      </c>
      <c r="C216" s="109" t="s">
        <v>4204</v>
      </c>
      <c r="D216" s="109">
        <v>95648</v>
      </c>
      <c r="E216" s="109">
        <f t="shared" si="3"/>
        <v>1</v>
      </c>
      <c r="F216" s="110">
        <v>45272.61041666667</v>
      </c>
      <c r="G216" s="109">
        <v>78146080300021</v>
      </c>
      <c r="H216" s="109" t="s">
        <v>4195</v>
      </c>
      <c r="I216" s="109" t="s">
        <v>150</v>
      </c>
      <c r="J216" s="109" t="s">
        <v>4196</v>
      </c>
      <c r="K216" s="110">
        <v>45273.738194444442</v>
      </c>
      <c r="L216" s="111" t="s">
        <v>41</v>
      </c>
      <c r="M216" s="110">
        <v>45273.738194444442</v>
      </c>
      <c r="N216" s="109" t="s">
        <v>4326</v>
      </c>
      <c r="O216" s="109" t="s">
        <v>4198</v>
      </c>
      <c r="P216" s="112" t="s">
        <v>4327</v>
      </c>
    </row>
    <row r="217" spans="1:16" ht="15.75" customHeight="1">
      <c r="A217" s="108" t="s">
        <v>4203</v>
      </c>
      <c r="B217" s="109" t="s">
        <v>4194</v>
      </c>
      <c r="C217" s="109" t="s">
        <v>4204</v>
      </c>
      <c r="D217" s="109">
        <v>95648</v>
      </c>
      <c r="E217" s="109">
        <f t="shared" si="3"/>
        <v>0</v>
      </c>
      <c r="F217" s="110">
        <v>45272.61041666667</v>
      </c>
      <c r="G217" s="111">
        <v>78146080300021</v>
      </c>
      <c r="H217" s="109" t="s">
        <v>4195</v>
      </c>
      <c r="I217" s="109" t="s">
        <v>150</v>
      </c>
      <c r="J217" s="109" t="s">
        <v>4196</v>
      </c>
      <c r="K217" s="110">
        <v>45273.738194444442</v>
      </c>
      <c r="L217" s="109" t="s">
        <v>52</v>
      </c>
      <c r="M217" s="110">
        <v>45279.434027777781</v>
      </c>
      <c r="N217" s="109" t="s">
        <v>4607</v>
      </c>
      <c r="O217" s="109" t="s">
        <v>4201</v>
      </c>
      <c r="P217" s="113"/>
    </row>
    <row r="218" spans="1:16" ht="15.75" customHeight="1">
      <c r="A218" s="108" t="s">
        <v>4203</v>
      </c>
      <c r="B218" s="109" t="s">
        <v>4194</v>
      </c>
      <c r="C218" s="109" t="s">
        <v>4204</v>
      </c>
      <c r="D218" s="109">
        <v>95662</v>
      </c>
      <c r="E218" s="109">
        <f t="shared" si="3"/>
        <v>1</v>
      </c>
      <c r="F218" s="110">
        <v>45272.624305555553</v>
      </c>
      <c r="G218" s="111">
        <v>51905033000017</v>
      </c>
      <c r="H218" s="109" t="s">
        <v>4195</v>
      </c>
      <c r="I218" s="109" t="s">
        <v>150</v>
      </c>
      <c r="J218" s="109" t="s">
        <v>4491</v>
      </c>
      <c r="K218" s="110">
        <v>45275.631944444445</v>
      </c>
      <c r="L218" s="111" t="s">
        <v>52</v>
      </c>
      <c r="M218" s="110">
        <v>45275.631944444445</v>
      </c>
      <c r="N218" s="109" t="s">
        <v>4489</v>
      </c>
      <c r="O218" s="109" t="s">
        <v>4198</v>
      </c>
      <c r="P218" s="114" t="s">
        <v>4525</v>
      </c>
    </row>
    <row r="219" spans="1:16" ht="15.75" customHeight="1">
      <c r="A219" s="108" t="s">
        <v>4203</v>
      </c>
      <c r="B219" s="109" t="s">
        <v>4194</v>
      </c>
      <c r="C219" s="109" t="s">
        <v>4204</v>
      </c>
      <c r="D219" s="109">
        <v>95710</v>
      </c>
      <c r="E219" s="109">
        <f t="shared" si="3"/>
        <v>1</v>
      </c>
      <c r="F219" s="110">
        <v>45272.668749999997</v>
      </c>
      <c r="G219" s="111">
        <v>43125957100013</v>
      </c>
      <c r="H219" s="109" t="s">
        <v>4195</v>
      </c>
      <c r="I219" s="109" t="s">
        <v>150</v>
      </c>
      <c r="J219" s="109" t="s">
        <v>4196</v>
      </c>
      <c r="K219" s="110">
        <v>45282.51666666667</v>
      </c>
      <c r="L219" s="111" t="s">
        <v>41</v>
      </c>
      <c r="M219" s="110">
        <v>45282.51666666667</v>
      </c>
      <c r="N219" s="109" t="s">
        <v>4234</v>
      </c>
      <c r="O219" s="109" t="s">
        <v>4201</v>
      </c>
      <c r="P219" s="112" t="s">
        <v>4328</v>
      </c>
    </row>
    <row r="220" spans="1:16" ht="15.75" customHeight="1">
      <c r="A220" s="108" t="s">
        <v>4203</v>
      </c>
      <c r="B220" s="109" t="s">
        <v>4194</v>
      </c>
      <c r="C220" s="109" t="s">
        <v>4204</v>
      </c>
      <c r="D220" s="109">
        <v>95710</v>
      </c>
      <c r="E220" s="109">
        <f t="shared" si="3"/>
        <v>0</v>
      </c>
      <c r="F220" s="110">
        <v>45272.668749999997</v>
      </c>
      <c r="G220" s="109">
        <v>43125957100013</v>
      </c>
      <c r="H220" s="109" t="s">
        <v>4195</v>
      </c>
      <c r="I220" s="109" t="s">
        <v>150</v>
      </c>
      <c r="J220" s="109" t="s">
        <v>4196</v>
      </c>
      <c r="K220" s="110">
        <v>45282.51666666667</v>
      </c>
      <c r="L220" s="109" t="s">
        <v>4492</v>
      </c>
      <c r="M220" s="109"/>
      <c r="N220" s="109" t="s">
        <v>4498</v>
      </c>
      <c r="O220" s="109" t="s">
        <v>4198</v>
      </c>
      <c r="P220" s="112" t="s">
        <v>4608</v>
      </c>
    </row>
    <row r="221" spans="1:16" ht="15.75" customHeight="1">
      <c r="A221" s="108" t="s">
        <v>4203</v>
      </c>
      <c r="B221" s="109" t="s">
        <v>4194</v>
      </c>
      <c r="C221" s="109" t="s">
        <v>4204</v>
      </c>
      <c r="D221" s="109">
        <v>95712</v>
      </c>
      <c r="E221" s="109">
        <f t="shared" si="3"/>
        <v>1</v>
      </c>
      <c r="F221" s="110">
        <v>45272.67083333333</v>
      </c>
      <c r="G221" s="111">
        <v>43325708600028</v>
      </c>
      <c r="H221" s="109" t="s">
        <v>4195</v>
      </c>
      <c r="I221" s="109" t="s">
        <v>150</v>
      </c>
      <c r="J221" s="109" t="s">
        <v>4196</v>
      </c>
      <c r="K221" s="110">
        <v>45273.607638888891</v>
      </c>
      <c r="L221" s="111" t="s">
        <v>41</v>
      </c>
      <c r="M221" s="110">
        <v>45273.607638888891</v>
      </c>
      <c r="N221" s="109" t="s">
        <v>4329</v>
      </c>
      <c r="O221" s="109" t="s">
        <v>4201</v>
      </c>
      <c r="P221" s="114" t="s">
        <v>4330</v>
      </c>
    </row>
    <row r="222" spans="1:16" ht="15.75" customHeight="1">
      <c r="A222" s="108" t="s">
        <v>4203</v>
      </c>
      <c r="B222" s="109" t="s">
        <v>4194</v>
      </c>
      <c r="C222" s="109" t="s">
        <v>4204</v>
      </c>
      <c r="D222" s="109">
        <v>95713</v>
      </c>
      <c r="E222" s="109">
        <f t="shared" si="3"/>
        <v>1</v>
      </c>
      <c r="F222" s="110">
        <v>45272.67083333333</v>
      </c>
      <c r="G222" s="111">
        <v>82984126100011</v>
      </c>
      <c r="H222" s="109" t="s">
        <v>4195</v>
      </c>
      <c r="I222" s="109" t="s">
        <v>150</v>
      </c>
      <c r="J222" s="109" t="s">
        <v>4196</v>
      </c>
      <c r="K222" s="110">
        <v>45273.411805555559</v>
      </c>
      <c r="L222" s="111" t="s">
        <v>41</v>
      </c>
      <c r="M222" s="110">
        <v>45302.409722222219</v>
      </c>
      <c r="N222" s="109" t="s">
        <v>4262</v>
      </c>
      <c r="O222" s="109" t="s">
        <v>4201</v>
      </c>
      <c r="P222" s="112" t="s">
        <v>4331</v>
      </c>
    </row>
    <row r="223" spans="1:16" ht="15.75" customHeight="1">
      <c r="A223" s="108" t="s">
        <v>4203</v>
      </c>
      <c r="B223" s="109" t="s">
        <v>4194</v>
      </c>
      <c r="C223" s="109" t="s">
        <v>4204</v>
      </c>
      <c r="D223" s="109">
        <v>95713</v>
      </c>
      <c r="E223" s="109">
        <f t="shared" si="3"/>
        <v>0</v>
      </c>
      <c r="F223" s="110">
        <v>45272.67083333333</v>
      </c>
      <c r="G223" s="109">
        <v>82984126100011</v>
      </c>
      <c r="H223" s="109" t="s">
        <v>4195</v>
      </c>
      <c r="I223" s="109" t="s">
        <v>150</v>
      </c>
      <c r="J223" s="109" t="s">
        <v>4196</v>
      </c>
      <c r="K223" s="110">
        <v>45273.411805555559</v>
      </c>
      <c r="L223" s="109" t="s">
        <v>41</v>
      </c>
      <c r="M223" s="110">
        <v>45281.868055555555</v>
      </c>
      <c r="N223" s="109" t="s">
        <v>4540</v>
      </c>
      <c r="O223" s="109" t="s">
        <v>4277</v>
      </c>
      <c r="P223" s="112" t="s">
        <v>4609</v>
      </c>
    </row>
    <row r="224" spans="1:16" ht="15.75" customHeight="1">
      <c r="A224" s="108" t="s">
        <v>4203</v>
      </c>
      <c r="B224" s="109" t="s">
        <v>4194</v>
      </c>
      <c r="C224" s="109" t="s">
        <v>4204</v>
      </c>
      <c r="D224" s="109">
        <v>95713</v>
      </c>
      <c r="E224" s="109">
        <f t="shared" si="3"/>
        <v>0</v>
      </c>
      <c r="F224" s="110">
        <v>45272.67083333333</v>
      </c>
      <c r="G224" s="109">
        <v>82984126100011</v>
      </c>
      <c r="H224" s="109" t="s">
        <v>4195</v>
      </c>
      <c r="I224" s="109" t="s">
        <v>150</v>
      </c>
      <c r="J224" s="109" t="s">
        <v>4196</v>
      </c>
      <c r="K224" s="110">
        <v>45273.411805555559</v>
      </c>
      <c r="L224" s="109" t="s">
        <v>52</v>
      </c>
      <c r="M224" s="110">
        <v>45273.810416666667</v>
      </c>
      <c r="N224" s="109" t="s">
        <v>4218</v>
      </c>
      <c r="O224" s="109" t="s">
        <v>4219</v>
      </c>
      <c r="P224" s="113"/>
    </row>
    <row r="225" spans="1:16" ht="15.75" customHeight="1">
      <c r="A225" s="108" t="s">
        <v>4203</v>
      </c>
      <c r="B225" s="109" t="s">
        <v>4194</v>
      </c>
      <c r="C225" s="109" t="s">
        <v>4204</v>
      </c>
      <c r="D225" s="109">
        <v>95713</v>
      </c>
      <c r="E225" s="109">
        <f t="shared" si="3"/>
        <v>0</v>
      </c>
      <c r="F225" s="110">
        <v>45272.67083333333</v>
      </c>
      <c r="G225" s="109">
        <v>82984126100011</v>
      </c>
      <c r="H225" s="109" t="s">
        <v>4195</v>
      </c>
      <c r="I225" s="109" t="s">
        <v>150</v>
      </c>
      <c r="J225" s="109" t="s">
        <v>4196</v>
      </c>
      <c r="K225" s="110">
        <v>45273.411805555559</v>
      </c>
      <c r="L225" s="109" t="s">
        <v>52</v>
      </c>
      <c r="M225" s="110">
        <v>45273.411805555559</v>
      </c>
      <c r="N225" s="109" t="s">
        <v>4276</v>
      </c>
      <c r="O225" s="109" t="s">
        <v>4277</v>
      </c>
      <c r="P225" s="113"/>
    </row>
    <row r="226" spans="1:16" ht="15.75" customHeight="1">
      <c r="A226" s="108" t="s">
        <v>4203</v>
      </c>
      <c r="B226" s="109" t="s">
        <v>4194</v>
      </c>
      <c r="C226" s="109" t="s">
        <v>4204</v>
      </c>
      <c r="D226" s="109">
        <v>95714</v>
      </c>
      <c r="E226" s="109">
        <f t="shared" si="3"/>
        <v>1</v>
      </c>
      <c r="F226" s="110">
        <v>45272.67291666667</v>
      </c>
      <c r="G226" s="111">
        <v>45267450000015</v>
      </c>
      <c r="H226" s="109" t="s">
        <v>4195</v>
      </c>
      <c r="I226" s="109" t="s">
        <v>188</v>
      </c>
      <c r="J226" s="109" t="s">
        <v>52</v>
      </c>
      <c r="K226" s="110">
        <v>45273.327777777777</v>
      </c>
      <c r="L226" s="111" t="s">
        <v>52</v>
      </c>
      <c r="M226" s="110">
        <v>45273.327777777777</v>
      </c>
      <c r="N226" s="109" t="s">
        <v>4229</v>
      </c>
      <c r="O226" s="109" t="s">
        <v>4201</v>
      </c>
      <c r="P226" s="112" t="s">
        <v>4526</v>
      </c>
    </row>
    <row r="227" spans="1:16" ht="15.75" customHeight="1">
      <c r="A227" s="108" t="s">
        <v>4203</v>
      </c>
      <c r="B227" s="109" t="s">
        <v>4194</v>
      </c>
      <c r="C227" s="109" t="s">
        <v>4204</v>
      </c>
      <c r="D227" s="109">
        <v>95714</v>
      </c>
      <c r="E227" s="109">
        <f t="shared" si="3"/>
        <v>0</v>
      </c>
      <c r="F227" s="110">
        <v>45272.67291666667</v>
      </c>
      <c r="G227" s="109">
        <v>45267450000015</v>
      </c>
      <c r="H227" s="109" t="s">
        <v>4195</v>
      </c>
      <c r="I227" s="109" t="s">
        <v>188</v>
      </c>
      <c r="J227" s="109" t="s">
        <v>52</v>
      </c>
      <c r="K227" s="110">
        <v>45273.327777777777</v>
      </c>
      <c r="L227" s="109" t="s">
        <v>52</v>
      </c>
      <c r="M227" s="110">
        <v>45273.811805555553</v>
      </c>
      <c r="N227" s="109" t="s">
        <v>4218</v>
      </c>
      <c r="O227" s="109" t="s">
        <v>4219</v>
      </c>
      <c r="P227" s="113"/>
    </row>
    <row r="228" spans="1:16" ht="15.75" customHeight="1">
      <c r="A228" s="108" t="s">
        <v>4203</v>
      </c>
      <c r="B228" s="109" t="s">
        <v>4194</v>
      </c>
      <c r="C228" s="109" t="s">
        <v>4204</v>
      </c>
      <c r="D228" s="109">
        <v>95717</v>
      </c>
      <c r="E228" s="109">
        <f t="shared" si="3"/>
        <v>1</v>
      </c>
      <c r="F228" s="110">
        <v>45272.677083333336</v>
      </c>
      <c r="G228" s="109">
        <v>38001958800058</v>
      </c>
      <c r="H228" s="109" t="s">
        <v>4195</v>
      </c>
      <c r="I228" s="109" t="s">
        <v>4205</v>
      </c>
      <c r="J228" s="109" t="s">
        <v>4196</v>
      </c>
      <c r="K228" s="110">
        <v>45275.395833333336</v>
      </c>
      <c r="L228" s="111" t="s">
        <v>41</v>
      </c>
      <c r="M228" s="110">
        <v>45293.618750000001</v>
      </c>
      <c r="N228" s="109" t="s">
        <v>4332</v>
      </c>
      <c r="O228" s="109" t="s">
        <v>4333</v>
      </c>
      <c r="P228" s="114" t="s">
        <v>4334</v>
      </c>
    </row>
    <row r="229" spans="1:16" ht="15.75" customHeight="1">
      <c r="A229" s="108" t="s">
        <v>4203</v>
      </c>
      <c r="B229" s="109" t="s">
        <v>4194</v>
      </c>
      <c r="C229" s="109" t="s">
        <v>4204</v>
      </c>
      <c r="D229" s="109">
        <v>95717</v>
      </c>
      <c r="E229" s="109">
        <f t="shared" si="3"/>
        <v>0</v>
      </c>
      <c r="F229" s="110">
        <v>45272.677083333336</v>
      </c>
      <c r="G229" s="111">
        <v>38001958800058</v>
      </c>
      <c r="H229" s="109" t="s">
        <v>4195</v>
      </c>
      <c r="I229" s="109" t="s">
        <v>4205</v>
      </c>
      <c r="J229" s="109" t="s">
        <v>4196</v>
      </c>
      <c r="K229" s="110">
        <v>45275.395833333336</v>
      </c>
      <c r="L229" s="109" t="s">
        <v>52</v>
      </c>
      <c r="M229" s="110">
        <v>45281.613194444442</v>
      </c>
      <c r="N229" s="109" t="s">
        <v>4299</v>
      </c>
      <c r="O229" s="109" t="s">
        <v>4201</v>
      </c>
      <c r="P229" s="112" t="s">
        <v>4610</v>
      </c>
    </row>
    <row r="230" spans="1:16" ht="15.75" customHeight="1">
      <c r="A230" s="108" t="s">
        <v>4203</v>
      </c>
      <c r="B230" s="109" t="s">
        <v>4194</v>
      </c>
      <c r="C230" s="109" t="s">
        <v>4204</v>
      </c>
      <c r="D230" s="109">
        <v>95717</v>
      </c>
      <c r="E230" s="109">
        <f t="shared" si="3"/>
        <v>0</v>
      </c>
      <c r="F230" s="110">
        <v>45272.677083333336</v>
      </c>
      <c r="G230" s="109">
        <v>38001958800058</v>
      </c>
      <c r="H230" s="109" t="s">
        <v>4195</v>
      </c>
      <c r="I230" s="109" t="s">
        <v>4205</v>
      </c>
      <c r="J230" s="109" t="s">
        <v>4196</v>
      </c>
      <c r="K230" s="110">
        <v>45275.395833333336</v>
      </c>
      <c r="L230" s="109" t="s">
        <v>52</v>
      </c>
      <c r="M230" s="110">
        <v>45275.395833333336</v>
      </c>
      <c r="N230" s="109" t="s">
        <v>4291</v>
      </c>
      <c r="O230" s="109" t="s">
        <v>4198</v>
      </c>
      <c r="P230" s="114" t="s">
        <v>4611</v>
      </c>
    </row>
    <row r="231" spans="1:16" ht="15.75" customHeight="1">
      <c r="A231" s="108" t="s">
        <v>4203</v>
      </c>
      <c r="B231" s="109" t="s">
        <v>4194</v>
      </c>
      <c r="C231" s="109" t="s">
        <v>4204</v>
      </c>
      <c r="D231" s="109">
        <v>95722</v>
      </c>
      <c r="E231" s="109">
        <f t="shared" si="3"/>
        <v>1</v>
      </c>
      <c r="F231" s="110">
        <v>45272.684027777781</v>
      </c>
      <c r="G231" s="109">
        <v>83980071100021</v>
      </c>
      <c r="H231" s="109" t="s">
        <v>4195</v>
      </c>
      <c r="I231" s="109" t="s">
        <v>150</v>
      </c>
      <c r="J231" s="109" t="s">
        <v>4491</v>
      </c>
      <c r="K231" s="110">
        <v>45272.724999999999</v>
      </c>
      <c r="L231" s="111" t="s">
        <v>4492</v>
      </c>
      <c r="M231" s="109"/>
      <c r="N231" s="109" t="s">
        <v>4454</v>
      </c>
      <c r="O231" s="109" t="s">
        <v>4201</v>
      </c>
      <c r="P231" s="112" t="s">
        <v>4502</v>
      </c>
    </row>
    <row r="232" spans="1:16" ht="15.75" customHeight="1">
      <c r="A232" s="108" t="s">
        <v>4203</v>
      </c>
      <c r="B232" s="109" t="s">
        <v>4194</v>
      </c>
      <c r="C232" s="109" t="s">
        <v>4204</v>
      </c>
      <c r="D232" s="109">
        <v>95722</v>
      </c>
      <c r="E232" s="109">
        <f t="shared" si="3"/>
        <v>0</v>
      </c>
      <c r="F232" s="110">
        <v>45272.684027777781</v>
      </c>
      <c r="G232" s="111">
        <v>83980071100021</v>
      </c>
      <c r="H232" s="109" t="s">
        <v>4195</v>
      </c>
      <c r="I232" s="109" t="s">
        <v>150</v>
      </c>
      <c r="J232" s="109" t="s">
        <v>4491</v>
      </c>
      <c r="K232" s="110">
        <v>45272.724999999999</v>
      </c>
      <c r="L232" s="109" t="s">
        <v>52</v>
      </c>
      <c r="M232" s="110">
        <v>45272.724999999999</v>
      </c>
      <c r="N232" s="109" t="s">
        <v>4276</v>
      </c>
      <c r="O232" s="109" t="s">
        <v>4277</v>
      </c>
      <c r="P232" s="113"/>
    </row>
    <row r="233" spans="1:16" ht="15.75" customHeight="1">
      <c r="A233" s="108" t="s">
        <v>4203</v>
      </c>
      <c r="B233" s="109" t="s">
        <v>4194</v>
      </c>
      <c r="C233" s="109" t="s">
        <v>4204</v>
      </c>
      <c r="D233" s="109">
        <v>95722</v>
      </c>
      <c r="E233" s="109">
        <f t="shared" si="3"/>
        <v>0</v>
      </c>
      <c r="F233" s="110">
        <v>45272.684027777781</v>
      </c>
      <c r="G233" s="109">
        <v>83980071100021</v>
      </c>
      <c r="H233" s="109" t="s">
        <v>4195</v>
      </c>
      <c r="I233" s="109" t="s">
        <v>150</v>
      </c>
      <c r="J233" s="109" t="s">
        <v>4491</v>
      </c>
      <c r="K233" s="110">
        <v>45272.724999999999</v>
      </c>
      <c r="L233" s="109" t="s">
        <v>52</v>
      </c>
      <c r="M233" s="110">
        <v>45272.740972222222</v>
      </c>
      <c r="N233" s="109" t="s">
        <v>4540</v>
      </c>
      <c r="O233" s="109" t="s">
        <v>4277</v>
      </c>
      <c r="P233" s="113"/>
    </row>
    <row r="234" spans="1:16" ht="15.75" customHeight="1">
      <c r="A234" s="108" t="s">
        <v>4203</v>
      </c>
      <c r="B234" s="109" t="s">
        <v>4194</v>
      </c>
      <c r="C234" s="109" t="s">
        <v>4204</v>
      </c>
      <c r="D234" s="109">
        <v>95724</v>
      </c>
      <c r="E234" s="109">
        <f t="shared" si="3"/>
        <v>1</v>
      </c>
      <c r="F234" s="110">
        <v>45272.686111111114</v>
      </c>
      <c r="G234" s="111">
        <v>92036391800029</v>
      </c>
      <c r="H234" s="109" t="s">
        <v>4195</v>
      </c>
      <c r="I234" s="109" t="s">
        <v>4205</v>
      </c>
      <c r="J234" s="109" t="s">
        <v>4196</v>
      </c>
      <c r="K234" s="110">
        <v>45279.659722222219</v>
      </c>
      <c r="L234" s="111" t="s">
        <v>41</v>
      </c>
      <c r="M234" s="110">
        <v>45279.659722222219</v>
      </c>
      <c r="N234" s="109" t="s">
        <v>4267</v>
      </c>
      <c r="O234" s="109" t="s">
        <v>4201</v>
      </c>
      <c r="P234" s="112" t="s">
        <v>4335</v>
      </c>
    </row>
    <row r="235" spans="1:16" ht="15.75" customHeight="1">
      <c r="A235" s="108" t="s">
        <v>4203</v>
      </c>
      <c r="B235" s="109" t="s">
        <v>4194</v>
      </c>
      <c r="C235" s="109" t="s">
        <v>4204</v>
      </c>
      <c r="D235" s="109">
        <v>95724</v>
      </c>
      <c r="E235" s="109">
        <f t="shared" si="3"/>
        <v>0</v>
      </c>
      <c r="F235" s="110">
        <v>45272.686111111114</v>
      </c>
      <c r="G235" s="109">
        <v>92036391800029</v>
      </c>
      <c r="H235" s="109" t="s">
        <v>4195</v>
      </c>
      <c r="I235" s="109" t="s">
        <v>4205</v>
      </c>
      <c r="J235" s="109" t="s">
        <v>4196</v>
      </c>
      <c r="K235" s="110">
        <v>45279.659722222219</v>
      </c>
      <c r="L235" s="109" t="s">
        <v>4492</v>
      </c>
      <c r="M235" s="109"/>
      <c r="N235" s="109" t="s">
        <v>4415</v>
      </c>
      <c r="O235" s="109" t="s">
        <v>4198</v>
      </c>
      <c r="P235" s="114" t="s">
        <v>4612</v>
      </c>
    </row>
    <row r="236" spans="1:16" ht="15.75" customHeight="1">
      <c r="A236" s="108" t="s">
        <v>4203</v>
      </c>
      <c r="B236" s="109" t="s">
        <v>4194</v>
      </c>
      <c r="C236" s="109" t="s">
        <v>4204</v>
      </c>
      <c r="D236" s="109">
        <v>95725</v>
      </c>
      <c r="E236" s="109">
        <f t="shared" si="3"/>
        <v>1</v>
      </c>
      <c r="F236" s="110">
        <v>45272.6875</v>
      </c>
      <c r="G236" s="111">
        <v>45019620900016</v>
      </c>
      <c r="H236" s="109" t="s">
        <v>4195</v>
      </c>
      <c r="I236" s="109" t="s">
        <v>150</v>
      </c>
      <c r="J236" s="109" t="s">
        <v>4196</v>
      </c>
      <c r="K236" s="110">
        <v>45282.523611111108</v>
      </c>
      <c r="L236" s="111" t="s">
        <v>41</v>
      </c>
      <c r="M236" s="110">
        <v>45282.523611111108</v>
      </c>
      <c r="N236" s="109" t="s">
        <v>4234</v>
      </c>
      <c r="O236" s="109" t="s">
        <v>4201</v>
      </c>
      <c r="P236" s="112" t="s">
        <v>4336</v>
      </c>
    </row>
    <row r="237" spans="1:16" ht="15.75" customHeight="1">
      <c r="A237" s="108" t="s">
        <v>4203</v>
      </c>
      <c r="B237" s="109" t="s">
        <v>4194</v>
      </c>
      <c r="C237" s="109" t="s">
        <v>4204</v>
      </c>
      <c r="D237" s="109">
        <v>95725</v>
      </c>
      <c r="E237" s="109">
        <f t="shared" si="3"/>
        <v>0</v>
      </c>
      <c r="F237" s="110">
        <v>45272.6875</v>
      </c>
      <c r="G237" s="109">
        <v>45019620900016</v>
      </c>
      <c r="H237" s="109" t="s">
        <v>4195</v>
      </c>
      <c r="I237" s="109" t="s">
        <v>150</v>
      </c>
      <c r="J237" s="109" t="s">
        <v>4196</v>
      </c>
      <c r="K237" s="110">
        <v>45282.523611111108</v>
      </c>
      <c r="L237" s="109" t="s">
        <v>4492</v>
      </c>
      <c r="M237" s="109"/>
      <c r="N237" s="109" t="s">
        <v>4498</v>
      </c>
      <c r="O237" s="109" t="s">
        <v>4198</v>
      </c>
      <c r="P237" s="112" t="s">
        <v>4613</v>
      </c>
    </row>
    <row r="238" spans="1:16" ht="15.75" customHeight="1">
      <c r="A238" s="108" t="s">
        <v>4203</v>
      </c>
      <c r="B238" s="109" t="s">
        <v>4194</v>
      </c>
      <c r="C238" s="109" t="s">
        <v>4204</v>
      </c>
      <c r="D238" s="109">
        <v>95730</v>
      </c>
      <c r="E238" s="109">
        <f t="shared" si="3"/>
        <v>1</v>
      </c>
      <c r="F238" s="110">
        <v>45272.691666666666</v>
      </c>
      <c r="G238" s="111">
        <v>67201924700010</v>
      </c>
      <c r="H238" s="109" t="s">
        <v>4195</v>
      </c>
      <c r="I238" s="109" t="s">
        <v>188</v>
      </c>
      <c r="J238" s="109" t="s">
        <v>4196</v>
      </c>
      <c r="K238" s="110">
        <v>45287.414583333331</v>
      </c>
      <c r="L238" s="111" t="s">
        <v>41</v>
      </c>
      <c r="M238" s="110">
        <v>45287.414583333331</v>
      </c>
      <c r="N238" s="109" t="s">
        <v>4234</v>
      </c>
      <c r="O238" s="109" t="s">
        <v>4201</v>
      </c>
      <c r="P238" s="112" t="s">
        <v>4337</v>
      </c>
    </row>
    <row r="239" spans="1:16" ht="15.75" customHeight="1">
      <c r="A239" s="108" t="s">
        <v>4203</v>
      </c>
      <c r="B239" s="109" t="s">
        <v>4194</v>
      </c>
      <c r="C239" s="109" t="s">
        <v>4204</v>
      </c>
      <c r="D239" s="109">
        <v>95730</v>
      </c>
      <c r="E239" s="109">
        <f t="shared" si="3"/>
        <v>0</v>
      </c>
      <c r="F239" s="110">
        <v>45272.691666666666</v>
      </c>
      <c r="G239" s="109">
        <v>67201924700010</v>
      </c>
      <c r="H239" s="109" t="s">
        <v>4195</v>
      </c>
      <c r="I239" s="109" t="s">
        <v>188</v>
      </c>
      <c r="J239" s="109" t="s">
        <v>4196</v>
      </c>
      <c r="K239" s="110">
        <v>45287.414583333331</v>
      </c>
      <c r="L239" s="109" t="s">
        <v>4492</v>
      </c>
      <c r="M239" s="109"/>
      <c r="N239" s="109" t="s">
        <v>4498</v>
      </c>
      <c r="O239" s="109" t="s">
        <v>4198</v>
      </c>
      <c r="P239" s="112" t="s">
        <v>4614</v>
      </c>
    </row>
    <row r="240" spans="1:16" ht="15.75" customHeight="1">
      <c r="A240" s="108" t="s">
        <v>4203</v>
      </c>
      <c r="B240" s="109" t="s">
        <v>4194</v>
      </c>
      <c r="C240" s="109" t="s">
        <v>4204</v>
      </c>
      <c r="D240" s="109">
        <v>95734</v>
      </c>
      <c r="E240" s="109">
        <f t="shared" si="3"/>
        <v>1</v>
      </c>
      <c r="F240" s="110">
        <v>45272.695833333331</v>
      </c>
      <c r="G240" s="111">
        <v>8728107700021</v>
      </c>
      <c r="H240" s="109" t="s">
        <v>4195</v>
      </c>
      <c r="I240" s="109" t="s">
        <v>150</v>
      </c>
      <c r="J240" s="109" t="s">
        <v>4196</v>
      </c>
      <c r="K240" s="110">
        <v>45273.813194444447</v>
      </c>
      <c r="L240" s="111" t="s">
        <v>41</v>
      </c>
      <c r="M240" s="110">
        <v>45300.636805555558</v>
      </c>
      <c r="N240" s="109" t="s">
        <v>4338</v>
      </c>
      <c r="O240" s="109" t="s">
        <v>4201</v>
      </c>
      <c r="P240" s="112" t="s">
        <v>4339</v>
      </c>
    </row>
    <row r="241" spans="1:16" ht="15.75" customHeight="1">
      <c r="A241" s="108" t="s">
        <v>4203</v>
      </c>
      <c r="B241" s="109" t="s">
        <v>4194</v>
      </c>
      <c r="C241" s="109" t="s">
        <v>4204</v>
      </c>
      <c r="D241" s="109">
        <v>95734</v>
      </c>
      <c r="E241" s="109">
        <f t="shared" si="3"/>
        <v>0</v>
      </c>
      <c r="F241" s="110">
        <v>45272.695833333331</v>
      </c>
      <c r="G241" s="109">
        <v>8728107700021</v>
      </c>
      <c r="H241" s="109" t="s">
        <v>4195</v>
      </c>
      <c r="I241" s="109" t="s">
        <v>150</v>
      </c>
      <c r="J241" s="109" t="s">
        <v>4196</v>
      </c>
      <c r="K241" s="110">
        <v>45273.813194444447</v>
      </c>
      <c r="L241" s="109" t="s">
        <v>41</v>
      </c>
      <c r="M241" s="110">
        <v>45273.813194444447</v>
      </c>
      <c r="N241" s="109" t="s">
        <v>4218</v>
      </c>
      <c r="O241" s="109" t="s">
        <v>4219</v>
      </c>
      <c r="P241" s="113"/>
    </row>
    <row r="242" spans="1:16" ht="15.75" customHeight="1">
      <c r="A242" s="108" t="s">
        <v>4203</v>
      </c>
      <c r="B242" s="109" t="s">
        <v>4194</v>
      </c>
      <c r="C242" s="109" t="s">
        <v>4204</v>
      </c>
      <c r="D242" s="109">
        <v>95735</v>
      </c>
      <c r="E242" s="109">
        <f t="shared" si="3"/>
        <v>1</v>
      </c>
      <c r="F242" s="110">
        <v>45272.698611111111</v>
      </c>
      <c r="G242" s="111">
        <v>41107132700026</v>
      </c>
      <c r="H242" s="109" t="s">
        <v>4195</v>
      </c>
      <c r="I242" s="109" t="s">
        <v>150</v>
      </c>
      <c r="J242" s="109" t="s">
        <v>4196</v>
      </c>
      <c r="K242" s="110">
        <v>45272.731249999997</v>
      </c>
      <c r="L242" s="111" t="s">
        <v>41</v>
      </c>
      <c r="M242" s="110">
        <v>45272.731249999997</v>
      </c>
      <c r="N242" s="109" t="s">
        <v>4225</v>
      </c>
      <c r="O242" s="109" t="s">
        <v>4201</v>
      </c>
      <c r="P242" s="112" t="s">
        <v>4340</v>
      </c>
    </row>
    <row r="243" spans="1:16" ht="15.75" customHeight="1">
      <c r="A243" s="108" t="s">
        <v>4203</v>
      </c>
      <c r="B243" s="109" t="s">
        <v>4194</v>
      </c>
      <c r="C243" s="109" t="s">
        <v>4204</v>
      </c>
      <c r="D243" s="109">
        <v>95735</v>
      </c>
      <c r="E243" s="109">
        <f t="shared" si="3"/>
        <v>0</v>
      </c>
      <c r="F243" s="110">
        <v>45272.698611111111</v>
      </c>
      <c r="G243" s="109">
        <v>41107132700026</v>
      </c>
      <c r="H243" s="109" t="s">
        <v>4195</v>
      </c>
      <c r="I243" s="109" t="s">
        <v>150</v>
      </c>
      <c r="J243" s="109" t="s">
        <v>4196</v>
      </c>
      <c r="K243" s="110">
        <v>45272.731249999997</v>
      </c>
      <c r="L243" s="109" t="s">
        <v>41</v>
      </c>
      <c r="M243" s="110">
        <v>45273.81527777778</v>
      </c>
      <c r="N243" s="109" t="s">
        <v>4218</v>
      </c>
      <c r="O243" s="109" t="s">
        <v>4219</v>
      </c>
      <c r="P243" s="113"/>
    </row>
    <row r="244" spans="1:16" ht="15.75" customHeight="1">
      <c r="A244" s="108" t="s">
        <v>4203</v>
      </c>
      <c r="B244" s="109" t="s">
        <v>4194</v>
      </c>
      <c r="C244" s="109" t="s">
        <v>4204</v>
      </c>
      <c r="D244" s="109">
        <v>95735</v>
      </c>
      <c r="E244" s="109">
        <f t="shared" si="3"/>
        <v>0</v>
      </c>
      <c r="F244" s="110">
        <v>45272.698611111111</v>
      </c>
      <c r="G244" s="109">
        <v>41107132700026</v>
      </c>
      <c r="H244" s="109" t="s">
        <v>4195</v>
      </c>
      <c r="I244" s="109" t="s">
        <v>150</v>
      </c>
      <c r="J244" s="109" t="s">
        <v>4196</v>
      </c>
      <c r="K244" s="110">
        <v>45272.731249999997</v>
      </c>
      <c r="L244" s="109" t="s">
        <v>52</v>
      </c>
      <c r="M244" s="110">
        <v>45279.488888888889</v>
      </c>
      <c r="N244" s="109" t="s">
        <v>4576</v>
      </c>
      <c r="O244" s="109" t="s">
        <v>4198</v>
      </c>
      <c r="P244" s="113"/>
    </row>
    <row r="245" spans="1:16" ht="15.75" customHeight="1">
      <c r="A245" s="108" t="s">
        <v>4203</v>
      </c>
      <c r="B245" s="109" t="s">
        <v>4194</v>
      </c>
      <c r="C245" s="109" t="s">
        <v>4204</v>
      </c>
      <c r="D245" s="109">
        <v>95736</v>
      </c>
      <c r="E245" s="109">
        <f t="shared" si="3"/>
        <v>1</v>
      </c>
      <c r="F245" s="110">
        <v>45272.701388888891</v>
      </c>
      <c r="G245" s="111">
        <v>80295484200018</v>
      </c>
      <c r="H245" s="109" t="s">
        <v>4195</v>
      </c>
      <c r="I245" s="109" t="s">
        <v>4205</v>
      </c>
      <c r="J245" s="109" t="s">
        <v>4196</v>
      </c>
      <c r="K245" s="110">
        <v>45273.815972222219</v>
      </c>
      <c r="L245" s="111" t="s">
        <v>41</v>
      </c>
      <c r="M245" s="110">
        <v>45303.615972222222</v>
      </c>
      <c r="N245" s="109" t="s">
        <v>4245</v>
      </c>
      <c r="O245" s="109" t="s">
        <v>4201</v>
      </c>
      <c r="P245" s="113"/>
    </row>
    <row r="246" spans="1:16" ht="15.75" customHeight="1">
      <c r="A246" s="108" t="s">
        <v>4203</v>
      </c>
      <c r="B246" s="109" t="s">
        <v>4194</v>
      </c>
      <c r="C246" s="109" t="s">
        <v>4204</v>
      </c>
      <c r="D246" s="109">
        <v>95736</v>
      </c>
      <c r="E246" s="109">
        <f t="shared" si="3"/>
        <v>0</v>
      </c>
      <c r="F246" s="110">
        <v>45272.701388888891</v>
      </c>
      <c r="G246" s="109">
        <v>80295484200018</v>
      </c>
      <c r="H246" s="109" t="s">
        <v>4195</v>
      </c>
      <c r="I246" s="109" t="s">
        <v>4205</v>
      </c>
      <c r="J246" s="109" t="s">
        <v>4196</v>
      </c>
      <c r="K246" s="110">
        <v>45273.815972222219</v>
      </c>
      <c r="L246" s="109" t="s">
        <v>41</v>
      </c>
      <c r="M246" s="110">
        <v>45273.815972222219</v>
      </c>
      <c r="N246" s="109" t="s">
        <v>4218</v>
      </c>
      <c r="O246" s="109" t="s">
        <v>4219</v>
      </c>
      <c r="P246" s="113"/>
    </row>
    <row r="247" spans="1:16" ht="15.75" customHeight="1">
      <c r="A247" s="108" t="s">
        <v>4203</v>
      </c>
      <c r="B247" s="109" t="s">
        <v>4194</v>
      </c>
      <c r="C247" s="109" t="s">
        <v>4204</v>
      </c>
      <c r="D247" s="109">
        <v>95736</v>
      </c>
      <c r="E247" s="109">
        <f t="shared" si="3"/>
        <v>0</v>
      </c>
      <c r="F247" s="110">
        <v>45272.701388888891</v>
      </c>
      <c r="G247" s="109">
        <v>80295484200018</v>
      </c>
      <c r="H247" s="109" t="s">
        <v>4195</v>
      </c>
      <c r="I247" s="109" t="s">
        <v>4205</v>
      </c>
      <c r="J247" s="109" t="s">
        <v>4196</v>
      </c>
      <c r="K247" s="110">
        <v>45273.815972222219</v>
      </c>
      <c r="L247" s="109" t="s">
        <v>41</v>
      </c>
      <c r="M247" s="110">
        <v>45307.632638888892</v>
      </c>
      <c r="N247" s="109" t="s">
        <v>4408</v>
      </c>
      <c r="O247" s="109" t="s">
        <v>4198</v>
      </c>
      <c r="P247" s="112" t="s">
        <v>4615</v>
      </c>
    </row>
    <row r="248" spans="1:16" ht="15.75" customHeight="1">
      <c r="A248" s="108" t="s">
        <v>4203</v>
      </c>
      <c r="B248" s="109" t="s">
        <v>4194</v>
      </c>
      <c r="C248" s="109" t="s">
        <v>4204</v>
      </c>
      <c r="D248" s="109">
        <v>95738</v>
      </c>
      <c r="E248" s="109">
        <f t="shared" si="3"/>
        <v>1</v>
      </c>
      <c r="F248" s="110">
        <v>45272.705555555556</v>
      </c>
      <c r="G248" s="111">
        <v>43799400700031</v>
      </c>
      <c r="H248" s="109" t="s">
        <v>4195</v>
      </c>
      <c r="I248" s="109" t="s">
        <v>188</v>
      </c>
      <c r="J248" s="109" t="s">
        <v>4473</v>
      </c>
      <c r="K248" s="110">
        <v>45273.45</v>
      </c>
      <c r="L248" s="111" t="s">
        <v>4479</v>
      </c>
      <c r="M248" s="110">
        <v>45273.45</v>
      </c>
      <c r="N248" s="109" t="s">
        <v>4222</v>
      </c>
      <c r="O248" s="109" t="s">
        <v>4201</v>
      </c>
      <c r="P248" s="112" t="s">
        <v>4485</v>
      </c>
    </row>
    <row r="249" spans="1:16" ht="15.75" customHeight="1">
      <c r="A249" s="108" t="s">
        <v>4203</v>
      </c>
      <c r="B249" s="109" t="s">
        <v>4194</v>
      </c>
      <c r="C249" s="109" t="s">
        <v>4204</v>
      </c>
      <c r="D249" s="109">
        <v>95739</v>
      </c>
      <c r="E249" s="109">
        <f t="shared" si="3"/>
        <v>1</v>
      </c>
      <c r="F249" s="110">
        <v>45272.707638888889</v>
      </c>
      <c r="G249" s="111">
        <v>91328283600018</v>
      </c>
      <c r="H249" s="109" t="s">
        <v>4195</v>
      </c>
      <c r="I249" s="109" t="s">
        <v>188</v>
      </c>
      <c r="J249" s="109" t="s">
        <v>4196</v>
      </c>
      <c r="K249" s="110">
        <v>45273.397916666669</v>
      </c>
      <c r="L249" s="111" t="s">
        <v>41</v>
      </c>
      <c r="M249" s="110">
        <v>45273.397916666669</v>
      </c>
      <c r="N249" s="109" t="s">
        <v>4280</v>
      </c>
      <c r="O249" s="109" t="s">
        <v>4201</v>
      </c>
      <c r="P249" s="112" t="s">
        <v>4341</v>
      </c>
    </row>
    <row r="250" spans="1:16" ht="15.75" customHeight="1">
      <c r="A250" s="108" t="s">
        <v>4203</v>
      </c>
      <c r="B250" s="109" t="s">
        <v>4194</v>
      </c>
      <c r="C250" s="109" t="s">
        <v>4204</v>
      </c>
      <c r="D250" s="109">
        <v>95751</v>
      </c>
      <c r="E250" s="109">
        <f t="shared" si="3"/>
        <v>1</v>
      </c>
      <c r="F250" s="110">
        <v>45272.718055555553</v>
      </c>
      <c r="G250" s="111">
        <v>83249179900017</v>
      </c>
      <c r="H250" s="109" t="s">
        <v>4195</v>
      </c>
      <c r="I250" s="109" t="s">
        <v>4205</v>
      </c>
      <c r="J250" s="109" t="s">
        <v>4196</v>
      </c>
      <c r="K250" s="110">
        <v>45273.818055555559</v>
      </c>
      <c r="L250" s="111" t="s">
        <v>41</v>
      </c>
      <c r="M250" s="110">
        <v>45293.395833333336</v>
      </c>
      <c r="N250" s="109" t="s">
        <v>4227</v>
      </c>
      <c r="O250" s="109" t="s">
        <v>4201</v>
      </c>
      <c r="P250" s="112" t="s">
        <v>4342</v>
      </c>
    </row>
    <row r="251" spans="1:16" ht="15.75" customHeight="1">
      <c r="A251" s="108" t="s">
        <v>4203</v>
      </c>
      <c r="B251" s="109" t="s">
        <v>4194</v>
      </c>
      <c r="C251" s="109" t="s">
        <v>4204</v>
      </c>
      <c r="D251" s="109">
        <v>95751</v>
      </c>
      <c r="E251" s="109">
        <f t="shared" si="3"/>
        <v>0</v>
      </c>
      <c r="F251" s="110">
        <v>45272.718055555553</v>
      </c>
      <c r="G251" s="109">
        <v>83249179900017</v>
      </c>
      <c r="H251" s="109" t="s">
        <v>4195</v>
      </c>
      <c r="I251" s="109" t="s">
        <v>4205</v>
      </c>
      <c r="J251" s="109" t="s">
        <v>4196</v>
      </c>
      <c r="K251" s="110">
        <v>45273.818055555559</v>
      </c>
      <c r="L251" s="109" t="s">
        <v>41</v>
      </c>
      <c r="M251" s="110">
        <v>45273.818055555559</v>
      </c>
      <c r="N251" s="109" t="s">
        <v>4218</v>
      </c>
      <c r="O251" s="109" t="s">
        <v>4219</v>
      </c>
      <c r="P251" s="113"/>
    </row>
    <row r="252" spans="1:16" ht="15.75" customHeight="1">
      <c r="A252" s="108" t="s">
        <v>4203</v>
      </c>
      <c r="B252" s="109" t="s">
        <v>4194</v>
      </c>
      <c r="C252" s="109" t="s">
        <v>4204</v>
      </c>
      <c r="D252" s="109">
        <v>95768</v>
      </c>
      <c r="E252" s="109">
        <f t="shared" si="3"/>
        <v>1</v>
      </c>
      <c r="F252" s="110">
        <v>45272.742361111108</v>
      </c>
      <c r="G252" s="111">
        <v>81308963800049</v>
      </c>
      <c r="H252" s="109" t="s">
        <v>4195</v>
      </c>
      <c r="I252" s="109" t="s">
        <v>4214</v>
      </c>
      <c r="J252" s="109" t="s">
        <v>4196</v>
      </c>
      <c r="K252" s="110">
        <v>45281.479861111111</v>
      </c>
      <c r="L252" s="111" t="s">
        <v>41</v>
      </c>
      <c r="M252" s="110">
        <v>45282.650694444441</v>
      </c>
      <c r="N252" s="109" t="s">
        <v>4234</v>
      </c>
      <c r="O252" s="109" t="s">
        <v>4201</v>
      </c>
      <c r="P252" s="112" t="s">
        <v>4343</v>
      </c>
    </row>
    <row r="253" spans="1:16" ht="15.75" customHeight="1">
      <c r="A253" s="108" t="s">
        <v>4203</v>
      </c>
      <c r="B253" s="109" t="s">
        <v>4194</v>
      </c>
      <c r="C253" s="109" t="s">
        <v>4204</v>
      </c>
      <c r="D253" s="109">
        <v>95768</v>
      </c>
      <c r="E253" s="109">
        <f t="shared" si="3"/>
        <v>0</v>
      </c>
      <c r="F253" s="110">
        <v>45272.742361111108</v>
      </c>
      <c r="G253" s="109">
        <v>81308963800049</v>
      </c>
      <c r="H253" s="109" t="s">
        <v>4195</v>
      </c>
      <c r="I253" s="109" t="s">
        <v>4214</v>
      </c>
      <c r="J253" s="109" t="s">
        <v>4196</v>
      </c>
      <c r="K253" s="110">
        <v>45281.479861111111</v>
      </c>
      <c r="L253" s="109" t="s">
        <v>52</v>
      </c>
      <c r="M253" s="110">
        <v>45287.45416666667</v>
      </c>
      <c r="N253" s="109" t="s">
        <v>4616</v>
      </c>
      <c r="O253" s="109" t="s">
        <v>4363</v>
      </c>
      <c r="P253" s="112" t="s">
        <v>4617</v>
      </c>
    </row>
    <row r="254" spans="1:16" ht="15.75" customHeight="1">
      <c r="A254" s="108" t="s">
        <v>4203</v>
      </c>
      <c r="B254" s="109" t="s">
        <v>4194</v>
      </c>
      <c r="C254" s="109" t="s">
        <v>4204</v>
      </c>
      <c r="D254" s="109">
        <v>95768</v>
      </c>
      <c r="E254" s="109">
        <f t="shared" si="3"/>
        <v>0</v>
      </c>
      <c r="F254" s="110">
        <v>45272.742361111108</v>
      </c>
      <c r="G254" s="109">
        <v>81308963800049</v>
      </c>
      <c r="H254" s="109" t="s">
        <v>4195</v>
      </c>
      <c r="I254" s="109" t="s">
        <v>4214</v>
      </c>
      <c r="J254" s="109" t="s">
        <v>4196</v>
      </c>
      <c r="K254" s="110">
        <v>45281.479861111111</v>
      </c>
      <c r="L254" s="109" t="s">
        <v>52</v>
      </c>
      <c r="M254" s="110">
        <v>45281.479861111111</v>
      </c>
      <c r="N254" s="109" t="s">
        <v>4618</v>
      </c>
      <c r="O254" s="109" t="s">
        <v>4216</v>
      </c>
      <c r="P254" s="112" t="s">
        <v>4619</v>
      </c>
    </row>
    <row r="255" spans="1:16" ht="15.75" customHeight="1">
      <c r="A255" s="108" t="s">
        <v>4203</v>
      </c>
      <c r="B255" s="109" t="s">
        <v>4194</v>
      </c>
      <c r="C255" s="109" t="s">
        <v>4204</v>
      </c>
      <c r="D255" s="109">
        <v>95852</v>
      </c>
      <c r="E255" s="109">
        <f t="shared" si="3"/>
        <v>1</v>
      </c>
      <c r="F255" s="110">
        <v>45273.444444444445</v>
      </c>
      <c r="G255" s="111">
        <v>82260720600031</v>
      </c>
      <c r="H255" s="109" t="s">
        <v>4195</v>
      </c>
      <c r="I255" s="109" t="s">
        <v>4205</v>
      </c>
      <c r="J255" s="109" t="s">
        <v>52</v>
      </c>
      <c r="K255" s="110">
        <v>45274.576388888891</v>
      </c>
      <c r="L255" s="111" t="s">
        <v>52</v>
      </c>
      <c r="M255" s="110">
        <v>45274.576388888891</v>
      </c>
      <c r="N255" s="109" t="s">
        <v>4476</v>
      </c>
      <c r="O255" s="109" t="s">
        <v>4201</v>
      </c>
      <c r="P255" s="112" t="s">
        <v>4527</v>
      </c>
    </row>
    <row r="256" spans="1:16" ht="15.75" customHeight="1">
      <c r="A256" s="108" t="s">
        <v>4203</v>
      </c>
      <c r="B256" s="109" t="s">
        <v>4194</v>
      </c>
      <c r="C256" s="109" t="s">
        <v>4204</v>
      </c>
      <c r="D256" s="109">
        <v>95854</v>
      </c>
      <c r="E256" s="109">
        <f t="shared" si="3"/>
        <v>1</v>
      </c>
      <c r="F256" s="110">
        <v>45273.444444444445</v>
      </c>
      <c r="G256" s="111">
        <v>51834647300011</v>
      </c>
      <c r="H256" s="109" t="s">
        <v>4195</v>
      </c>
      <c r="I256" s="109" t="s">
        <v>4205</v>
      </c>
      <c r="J256" s="109" t="s">
        <v>52</v>
      </c>
      <c r="K256" s="110">
        <v>45274.57708333333</v>
      </c>
      <c r="L256" s="111" t="s">
        <v>52</v>
      </c>
      <c r="M256" s="110">
        <v>45274.57708333333</v>
      </c>
      <c r="N256" s="109" t="s">
        <v>4476</v>
      </c>
      <c r="O256" s="109" t="s">
        <v>4201</v>
      </c>
      <c r="P256" s="112" t="s">
        <v>4528</v>
      </c>
    </row>
    <row r="257" spans="1:16" ht="15.75" customHeight="1">
      <c r="A257" s="108" t="s">
        <v>4203</v>
      </c>
      <c r="B257" s="109" t="s">
        <v>4194</v>
      </c>
      <c r="C257" s="109" t="s">
        <v>4204</v>
      </c>
      <c r="D257" s="109">
        <v>95858</v>
      </c>
      <c r="E257" s="109">
        <f t="shared" si="3"/>
        <v>1</v>
      </c>
      <c r="F257" s="110">
        <v>45273.451388888891</v>
      </c>
      <c r="G257" s="111">
        <v>85027606400019</v>
      </c>
      <c r="H257" s="109" t="s">
        <v>4344</v>
      </c>
      <c r="I257" s="109" t="s">
        <v>4345</v>
      </c>
      <c r="J257" s="109" t="s">
        <v>4196</v>
      </c>
      <c r="K257" s="110">
        <v>45273.462500000001</v>
      </c>
      <c r="L257" s="111" t="s">
        <v>41</v>
      </c>
      <c r="M257" s="110">
        <v>45273.462500000001</v>
      </c>
      <c r="N257" s="109" t="s">
        <v>4346</v>
      </c>
      <c r="O257" s="109" t="s">
        <v>4201</v>
      </c>
      <c r="P257" s="112" t="s">
        <v>4347</v>
      </c>
    </row>
    <row r="258" spans="1:16" ht="15.75" customHeight="1">
      <c r="A258" s="108" t="s">
        <v>4203</v>
      </c>
      <c r="B258" s="109" t="s">
        <v>4194</v>
      </c>
      <c r="C258" s="109" t="s">
        <v>4204</v>
      </c>
      <c r="D258" s="109">
        <v>95858</v>
      </c>
      <c r="E258" s="109">
        <f t="shared" si="3"/>
        <v>0</v>
      </c>
      <c r="F258" s="110">
        <v>45273.451388888891</v>
      </c>
      <c r="G258" s="109">
        <v>85027606400019</v>
      </c>
      <c r="H258" s="109" t="s">
        <v>4344</v>
      </c>
      <c r="I258" s="109" t="s">
        <v>4345</v>
      </c>
      <c r="J258" s="109" t="s">
        <v>4196</v>
      </c>
      <c r="K258" s="110">
        <v>45273.462500000001</v>
      </c>
      <c r="L258" s="109" t="s">
        <v>41</v>
      </c>
      <c r="M258" s="110">
        <v>45273.568055555559</v>
      </c>
      <c r="N258" s="109" t="s">
        <v>4620</v>
      </c>
      <c r="O258" s="109" t="s">
        <v>4621</v>
      </c>
      <c r="P258" s="114" t="s">
        <v>4622</v>
      </c>
    </row>
    <row r="259" spans="1:16" ht="15.75" customHeight="1">
      <c r="A259" s="108" t="s">
        <v>4203</v>
      </c>
      <c r="B259" s="109" t="s">
        <v>4194</v>
      </c>
      <c r="C259" s="109" t="s">
        <v>4204</v>
      </c>
      <c r="D259" s="109">
        <v>95858</v>
      </c>
      <c r="E259" s="109">
        <f t="shared" ref="E259:E322" si="4">IF(D259=D258,0,1)</f>
        <v>0</v>
      </c>
      <c r="F259" s="110">
        <v>45273.451388888891</v>
      </c>
      <c r="G259" s="109">
        <v>85027606400019</v>
      </c>
      <c r="H259" s="109" t="s">
        <v>4344</v>
      </c>
      <c r="I259" s="109" t="s">
        <v>4345</v>
      </c>
      <c r="J259" s="109" t="s">
        <v>4196</v>
      </c>
      <c r="K259" s="110">
        <v>45273.462500000001</v>
      </c>
      <c r="L259" s="109" t="s">
        <v>41</v>
      </c>
      <c r="M259" s="110">
        <v>45307.452777777777</v>
      </c>
      <c r="N259" s="109" t="s">
        <v>4623</v>
      </c>
      <c r="O259" s="109" t="s">
        <v>4624</v>
      </c>
      <c r="P259" s="112" t="s">
        <v>4625</v>
      </c>
    </row>
    <row r="260" spans="1:16" ht="15.75" customHeight="1">
      <c r="A260" s="108" t="s">
        <v>4203</v>
      </c>
      <c r="B260" s="109" t="s">
        <v>4194</v>
      </c>
      <c r="C260" s="109" t="s">
        <v>4204</v>
      </c>
      <c r="D260" s="109">
        <v>95858</v>
      </c>
      <c r="E260" s="109">
        <f t="shared" si="4"/>
        <v>0</v>
      </c>
      <c r="F260" s="110">
        <v>45273.451388888891</v>
      </c>
      <c r="G260" s="109">
        <v>85027606400019</v>
      </c>
      <c r="H260" s="109" t="s">
        <v>4344</v>
      </c>
      <c r="I260" s="109" t="s">
        <v>4345</v>
      </c>
      <c r="J260" s="109" t="s">
        <v>4196</v>
      </c>
      <c r="K260" s="110">
        <v>45273.462500000001</v>
      </c>
      <c r="L260" s="109" t="s">
        <v>4479</v>
      </c>
      <c r="M260" s="110">
        <v>45278.599305555559</v>
      </c>
      <c r="N260" s="109" t="s">
        <v>4626</v>
      </c>
      <c r="O260" s="109" t="s">
        <v>4627</v>
      </c>
      <c r="P260" s="112" t="s">
        <v>4628</v>
      </c>
    </row>
    <row r="261" spans="1:16" ht="15.75" customHeight="1">
      <c r="A261" s="108" t="s">
        <v>4203</v>
      </c>
      <c r="B261" s="109" t="s">
        <v>4194</v>
      </c>
      <c r="C261" s="109" t="s">
        <v>4204</v>
      </c>
      <c r="D261" s="109">
        <v>95858</v>
      </c>
      <c r="E261" s="109">
        <f t="shared" si="4"/>
        <v>0</v>
      </c>
      <c r="F261" s="110">
        <v>45273.451388888891</v>
      </c>
      <c r="G261" s="109">
        <v>85027606400019</v>
      </c>
      <c r="H261" s="109" t="s">
        <v>4344</v>
      </c>
      <c r="I261" s="109" t="s">
        <v>4345</v>
      </c>
      <c r="J261" s="109" t="s">
        <v>4196</v>
      </c>
      <c r="K261" s="110">
        <v>45273.462500000001</v>
      </c>
      <c r="L261" s="109" t="s">
        <v>52</v>
      </c>
      <c r="M261" s="110">
        <v>45274.59097222222</v>
      </c>
      <c r="N261" s="109" t="s">
        <v>4629</v>
      </c>
      <c r="O261" s="109" t="s">
        <v>4243</v>
      </c>
      <c r="P261" s="112" t="s">
        <v>4630</v>
      </c>
    </row>
    <row r="262" spans="1:16" ht="15.75" customHeight="1">
      <c r="A262" s="108" t="s">
        <v>4203</v>
      </c>
      <c r="B262" s="109" t="s">
        <v>4194</v>
      </c>
      <c r="C262" s="109" t="s">
        <v>4204</v>
      </c>
      <c r="D262" s="109">
        <v>95858</v>
      </c>
      <c r="E262" s="109">
        <f t="shared" si="4"/>
        <v>0</v>
      </c>
      <c r="F262" s="110">
        <v>45273.451388888891</v>
      </c>
      <c r="G262" s="109">
        <v>85027606400019</v>
      </c>
      <c r="H262" s="109" t="s">
        <v>4344</v>
      </c>
      <c r="I262" s="109" t="s">
        <v>4345</v>
      </c>
      <c r="J262" s="109" t="s">
        <v>4196</v>
      </c>
      <c r="K262" s="110">
        <v>45273.462500000001</v>
      </c>
      <c r="L262" s="109" t="s">
        <v>52</v>
      </c>
      <c r="M262" s="110">
        <v>45278.620138888888</v>
      </c>
      <c r="N262" s="109" t="s">
        <v>4631</v>
      </c>
      <c r="O262" s="109" t="s">
        <v>4632</v>
      </c>
      <c r="P262" s="112" t="s">
        <v>4633</v>
      </c>
    </row>
    <row r="263" spans="1:16" ht="15.75" customHeight="1">
      <c r="A263" s="108" t="s">
        <v>4203</v>
      </c>
      <c r="B263" s="109" t="s">
        <v>4194</v>
      </c>
      <c r="C263" s="109" t="s">
        <v>4204</v>
      </c>
      <c r="D263" s="109">
        <v>96169</v>
      </c>
      <c r="E263" s="109">
        <f t="shared" si="4"/>
        <v>1</v>
      </c>
      <c r="F263" s="110">
        <v>45275.446527777778</v>
      </c>
      <c r="G263" s="109">
        <v>43244819900039</v>
      </c>
      <c r="H263" s="109" t="s">
        <v>4195</v>
      </c>
      <c r="I263" s="109" t="s">
        <v>150</v>
      </c>
      <c r="J263" s="109" t="s">
        <v>4196</v>
      </c>
      <c r="K263" s="110">
        <v>45295.612500000003</v>
      </c>
      <c r="L263" s="111" t="s">
        <v>41</v>
      </c>
      <c r="M263" s="110">
        <v>45295.612500000003</v>
      </c>
      <c r="N263" s="109" t="s">
        <v>4282</v>
      </c>
      <c r="O263" s="109" t="s">
        <v>4201</v>
      </c>
      <c r="P263" s="112" t="s">
        <v>4348</v>
      </c>
    </row>
    <row r="264" spans="1:16" ht="15.75" customHeight="1">
      <c r="A264" s="108" t="s">
        <v>4203</v>
      </c>
      <c r="B264" s="109" t="s">
        <v>4194</v>
      </c>
      <c r="C264" s="109" t="s">
        <v>4204</v>
      </c>
      <c r="D264" s="109">
        <v>96169</v>
      </c>
      <c r="E264" s="109">
        <f t="shared" si="4"/>
        <v>0</v>
      </c>
      <c r="F264" s="110">
        <v>45275.446527777778</v>
      </c>
      <c r="G264" s="111">
        <v>43244819900039</v>
      </c>
      <c r="H264" s="109" t="s">
        <v>4195</v>
      </c>
      <c r="I264" s="109" t="s">
        <v>150</v>
      </c>
      <c r="J264" s="109" t="s">
        <v>4196</v>
      </c>
      <c r="K264" s="110">
        <v>45295.612500000003</v>
      </c>
      <c r="L264" s="109" t="s">
        <v>52</v>
      </c>
      <c r="M264" s="110">
        <v>45299.668055555558</v>
      </c>
      <c r="N264" s="109" t="s">
        <v>4218</v>
      </c>
      <c r="O264" s="109" t="s">
        <v>4219</v>
      </c>
      <c r="P264" s="113"/>
    </row>
    <row r="265" spans="1:16" ht="15.75" customHeight="1">
      <c r="A265" s="108" t="s">
        <v>4203</v>
      </c>
      <c r="B265" s="109" t="s">
        <v>4194</v>
      </c>
      <c r="C265" s="109" t="s">
        <v>4204</v>
      </c>
      <c r="D265" s="109">
        <v>96396</v>
      </c>
      <c r="E265" s="109">
        <f t="shared" si="4"/>
        <v>1</v>
      </c>
      <c r="F265" s="110">
        <v>45278.493750000001</v>
      </c>
      <c r="G265" s="111">
        <v>81368749800028</v>
      </c>
      <c r="H265" s="109" t="s">
        <v>4195</v>
      </c>
      <c r="I265" s="109" t="s">
        <v>4205</v>
      </c>
      <c r="J265" s="109" t="s">
        <v>4196</v>
      </c>
      <c r="K265" s="110">
        <v>45281.418055555558</v>
      </c>
      <c r="L265" s="111" t="s">
        <v>41</v>
      </c>
      <c r="M265" s="110">
        <v>45281.418055555558</v>
      </c>
      <c r="N265" s="109" t="s">
        <v>4210</v>
      </c>
      <c r="O265" s="109" t="s">
        <v>4201</v>
      </c>
      <c r="P265" s="112" t="s">
        <v>4349</v>
      </c>
    </row>
    <row r="266" spans="1:16" ht="15.75" customHeight="1">
      <c r="A266" s="108" t="s">
        <v>4203</v>
      </c>
      <c r="B266" s="109" t="s">
        <v>4194</v>
      </c>
      <c r="C266" s="109" t="s">
        <v>4204</v>
      </c>
      <c r="D266" s="109">
        <v>96396</v>
      </c>
      <c r="E266" s="109">
        <f t="shared" si="4"/>
        <v>0</v>
      </c>
      <c r="F266" s="110">
        <v>45278.493750000001</v>
      </c>
      <c r="G266" s="109">
        <v>81368749800028</v>
      </c>
      <c r="H266" s="109" t="s">
        <v>4195</v>
      </c>
      <c r="I266" s="109" t="s">
        <v>4205</v>
      </c>
      <c r="J266" s="109" t="s">
        <v>4196</v>
      </c>
      <c r="K266" s="110">
        <v>45281.418055555558</v>
      </c>
      <c r="L266" s="109" t="s">
        <v>52</v>
      </c>
      <c r="M266" s="110">
        <v>45289.521527777775</v>
      </c>
      <c r="N266" s="109" t="s">
        <v>4218</v>
      </c>
      <c r="O266" s="109" t="s">
        <v>4219</v>
      </c>
      <c r="P266" s="113"/>
    </row>
    <row r="267" spans="1:16" ht="15.75" customHeight="1">
      <c r="A267" s="108" t="s">
        <v>4203</v>
      </c>
      <c r="B267" s="109" t="s">
        <v>4194</v>
      </c>
      <c r="C267" s="109" t="s">
        <v>4204</v>
      </c>
      <c r="D267" s="109">
        <v>96396</v>
      </c>
      <c r="E267" s="109">
        <f t="shared" si="4"/>
        <v>0</v>
      </c>
      <c r="F267" s="110">
        <v>45278.493750000001</v>
      </c>
      <c r="G267" s="109">
        <v>81368749800028</v>
      </c>
      <c r="H267" s="109" t="s">
        <v>4195</v>
      </c>
      <c r="I267" s="109" t="s">
        <v>4205</v>
      </c>
      <c r="J267" s="109" t="s">
        <v>4196</v>
      </c>
      <c r="K267" s="110">
        <v>45281.418055555558</v>
      </c>
      <c r="L267" s="109" t="s">
        <v>52</v>
      </c>
      <c r="M267" s="110">
        <v>45299.429861111108</v>
      </c>
      <c r="N267" s="109" t="s">
        <v>4474</v>
      </c>
      <c r="O267" s="109" t="s">
        <v>4248</v>
      </c>
      <c r="P267" s="113"/>
    </row>
    <row r="268" spans="1:16" ht="15.75" customHeight="1">
      <c r="A268" s="108" t="s">
        <v>4203</v>
      </c>
      <c r="B268" s="109" t="s">
        <v>4194</v>
      </c>
      <c r="C268" s="109" t="s">
        <v>4204</v>
      </c>
      <c r="D268" s="109">
        <v>96400</v>
      </c>
      <c r="E268" s="109">
        <f t="shared" si="4"/>
        <v>1</v>
      </c>
      <c r="F268" s="110">
        <v>45278.495138888888</v>
      </c>
      <c r="G268" s="111">
        <v>30967677300067</v>
      </c>
      <c r="H268" s="109" t="s">
        <v>4195</v>
      </c>
      <c r="I268" s="109" t="s">
        <v>4205</v>
      </c>
      <c r="J268" s="109" t="s">
        <v>4196</v>
      </c>
      <c r="K268" s="110">
        <v>45282.668749999997</v>
      </c>
      <c r="L268" s="111" t="s">
        <v>41</v>
      </c>
      <c r="M268" s="110">
        <v>45282.668749999997</v>
      </c>
      <c r="N268" s="109" t="s">
        <v>4234</v>
      </c>
      <c r="O268" s="109" t="s">
        <v>4201</v>
      </c>
      <c r="P268" s="112" t="s">
        <v>4350</v>
      </c>
    </row>
    <row r="269" spans="1:16" ht="15.75" customHeight="1">
      <c r="A269" s="108" t="s">
        <v>4203</v>
      </c>
      <c r="B269" s="109" t="s">
        <v>4194</v>
      </c>
      <c r="C269" s="109" t="s">
        <v>4204</v>
      </c>
      <c r="D269" s="109">
        <v>96402</v>
      </c>
      <c r="E269" s="109">
        <f t="shared" si="4"/>
        <v>1</v>
      </c>
      <c r="F269" s="110">
        <v>45278.49722222222</v>
      </c>
      <c r="G269" s="111">
        <v>52346229900018</v>
      </c>
      <c r="H269" s="109" t="s">
        <v>4195</v>
      </c>
      <c r="I269" s="109" t="s">
        <v>4205</v>
      </c>
      <c r="J269" s="109" t="s">
        <v>4196</v>
      </c>
      <c r="K269" s="110">
        <v>45282.675694444442</v>
      </c>
      <c r="L269" s="111" t="s">
        <v>41</v>
      </c>
      <c r="M269" s="110">
        <v>45282.675694444442</v>
      </c>
      <c r="N269" s="109" t="s">
        <v>4234</v>
      </c>
      <c r="O269" s="109" t="s">
        <v>4201</v>
      </c>
      <c r="P269" s="112" t="s">
        <v>4351</v>
      </c>
    </row>
    <row r="270" spans="1:16" ht="15.75" customHeight="1">
      <c r="A270" s="108" t="s">
        <v>4203</v>
      </c>
      <c r="B270" s="109" t="s">
        <v>4194</v>
      </c>
      <c r="C270" s="109" t="s">
        <v>4204</v>
      </c>
      <c r="D270" s="109">
        <v>96415</v>
      </c>
      <c r="E270" s="109">
        <f t="shared" si="4"/>
        <v>1</v>
      </c>
      <c r="F270" s="110">
        <v>45278.507638888892</v>
      </c>
      <c r="G270" s="109">
        <v>97786371100015</v>
      </c>
      <c r="H270" s="109" t="s">
        <v>4195</v>
      </c>
      <c r="I270" s="109" t="s">
        <v>150</v>
      </c>
      <c r="J270" s="109" t="s">
        <v>4196</v>
      </c>
      <c r="K270" s="110">
        <v>45280.654166666667</v>
      </c>
      <c r="L270" s="111" t="s">
        <v>41</v>
      </c>
      <c r="M270" s="110">
        <v>45294.420138888891</v>
      </c>
      <c r="N270" s="109" t="s">
        <v>4352</v>
      </c>
      <c r="O270" s="109" t="s">
        <v>4198</v>
      </c>
      <c r="P270" s="114" t="s">
        <v>4353</v>
      </c>
    </row>
    <row r="271" spans="1:16" ht="15.75" customHeight="1">
      <c r="A271" s="108" t="s">
        <v>4203</v>
      </c>
      <c r="B271" s="109" t="s">
        <v>4194</v>
      </c>
      <c r="C271" s="109" t="s">
        <v>4204</v>
      </c>
      <c r="D271" s="109">
        <v>96415</v>
      </c>
      <c r="E271" s="109">
        <f t="shared" si="4"/>
        <v>0</v>
      </c>
      <c r="F271" s="110">
        <v>45278.507638888892</v>
      </c>
      <c r="G271" s="111">
        <v>97786371100015</v>
      </c>
      <c r="H271" s="109" t="s">
        <v>4195</v>
      </c>
      <c r="I271" s="109" t="s">
        <v>150</v>
      </c>
      <c r="J271" s="109" t="s">
        <v>4196</v>
      </c>
      <c r="K271" s="110">
        <v>45280.654166666667</v>
      </c>
      <c r="L271" s="109" t="s">
        <v>4479</v>
      </c>
      <c r="M271" s="110">
        <v>45280.654166666667</v>
      </c>
      <c r="N271" s="109" t="s">
        <v>4634</v>
      </c>
      <c r="O271" s="109" t="s">
        <v>4201</v>
      </c>
      <c r="P271" s="113"/>
    </row>
    <row r="272" spans="1:16" ht="15.75" customHeight="1">
      <c r="A272" s="108" t="s">
        <v>4203</v>
      </c>
      <c r="B272" s="109" t="s">
        <v>4194</v>
      </c>
      <c r="C272" s="109" t="s">
        <v>4204</v>
      </c>
      <c r="D272" s="109">
        <v>96421</v>
      </c>
      <c r="E272" s="109">
        <f t="shared" si="4"/>
        <v>1</v>
      </c>
      <c r="F272" s="110">
        <v>45278.509027777778</v>
      </c>
      <c r="G272" s="111">
        <v>50316987200010</v>
      </c>
      <c r="H272" s="109" t="s">
        <v>4195</v>
      </c>
      <c r="I272" s="109" t="s">
        <v>4205</v>
      </c>
      <c r="J272" s="109" t="s">
        <v>4491</v>
      </c>
      <c r="K272" s="110">
        <v>45289.520833333336</v>
      </c>
      <c r="L272" s="111" t="s">
        <v>4492</v>
      </c>
      <c r="M272" s="109"/>
      <c r="N272" s="109" t="s">
        <v>4301</v>
      </c>
      <c r="O272" s="109" t="s">
        <v>4201</v>
      </c>
      <c r="P272" s="113"/>
    </row>
    <row r="273" spans="1:16" ht="15.75" customHeight="1">
      <c r="A273" s="108" t="s">
        <v>4203</v>
      </c>
      <c r="B273" s="109" t="s">
        <v>4194</v>
      </c>
      <c r="C273" s="109" t="s">
        <v>4204</v>
      </c>
      <c r="D273" s="109">
        <v>96421</v>
      </c>
      <c r="E273" s="109">
        <f t="shared" si="4"/>
        <v>0</v>
      </c>
      <c r="F273" s="110">
        <v>45278.509027777778</v>
      </c>
      <c r="G273" s="109">
        <v>50316987200010</v>
      </c>
      <c r="H273" s="109" t="s">
        <v>4195</v>
      </c>
      <c r="I273" s="109" t="s">
        <v>4205</v>
      </c>
      <c r="J273" s="109" t="s">
        <v>4491</v>
      </c>
      <c r="K273" s="110">
        <v>45289.520833333336</v>
      </c>
      <c r="L273" s="109" t="s">
        <v>52</v>
      </c>
      <c r="M273" s="110">
        <v>45289.520833333336</v>
      </c>
      <c r="N273" s="109" t="s">
        <v>4218</v>
      </c>
      <c r="O273" s="109" t="s">
        <v>4219</v>
      </c>
      <c r="P273" s="113"/>
    </row>
    <row r="274" spans="1:16" ht="15.75" customHeight="1">
      <c r="A274" s="108" t="s">
        <v>4203</v>
      </c>
      <c r="B274" s="109" t="s">
        <v>4194</v>
      </c>
      <c r="C274" s="109" t="s">
        <v>4204</v>
      </c>
      <c r="D274" s="109">
        <v>96433</v>
      </c>
      <c r="E274" s="109">
        <f t="shared" si="4"/>
        <v>1</v>
      </c>
      <c r="F274" s="110">
        <v>45278.531944444447</v>
      </c>
      <c r="G274" s="111">
        <v>77568807000017</v>
      </c>
      <c r="H274" s="109" t="s">
        <v>4195</v>
      </c>
      <c r="I274" s="109" t="s">
        <v>150</v>
      </c>
      <c r="J274" s="109" t="s">
        <v>4196</v>
      </c>
      <c r="K274" s="110">
        <v>45288.570833333331</v>
      </c>
      <c r="L274" s="111" t="s">
        <v>41</v>
      </c>
      <c r="M274" s="110">
        <v>45288.570833333331</v>
      </c>
      <c r="N274" s="109" t="s">
        <v>4234</v>
      </c>
      <c r="O274" s="109" t="s">
        <v>4201</v>
      </c>
      <c r="P274" s="112" t="s">
        <v>4354</v>
      </c>
    </row>
    <row r="275" spans="1:16" ht="15.75" customHeight="1">
      <c r="A275" s="108" t="s">
        <v>4203</v>
      </c>
      <c r="B275" s="109" t="s">
        <v>4194</v>
      </c>
      <c r="C275" s="109" t="s">
        <v>4204</v>
      </c>
      <c r="D275" s="109">
        <v>96433</v>
      </c>
      <c r="E275" s="109">
        <f t="shared" si="4"/>
        <v>0</v>
      </c>
      <c r="F275" s="110">
        <v>45278.531944444447</v>
      </c>
      <c r="G275" s="109">
        <v>77568807000017</v>
      </c>
      <c r="H275" s="109" t="s">
        <v>4195</v>
      </c>
      <c r="I275" s="109" t="s">
        <v>150</v>
      </c>
      <c r="J275" s="109" t="s">
        <v>4196</v>
      </c>
      <c r="K275" s="110">
        <v>45288.570833333331</v>
      </c>
      <c r="L275" s="109" t="s">
        <v>52</v>
      </c>
      <c r="M275" s="110">
        <v>45289.524305555555</v>
      </c>
      <c r="N275" s="109" t="s">
        <v>4218</v>
      </c>
      <c r="O275" s="109" t="s">
        <v>4219</v>
      </c>
      <c r="P275" s="113"/>
    </row>
    <row r="276" spans="1:16" ht="15.75" customHeight="1">
      <c r="A276" s="108" t="s">
        <v>4203</v>
      </c>
      <c r="B276" s="109" t="s">
        <v>4194</v>
      </c>
      <c r="C276" s="109" t="s">
        <v>4204</v>
      </c>
      <c r="D276" s="109">
        <v>96451</v>
      </c>
      <c r="E276" s="109">
        <f t="shared" si="4"/>
        <v>1</v>
      </c>
      <c r="F276" s="110">
        <v>45278.602777777778</v>
      </c>
      <c r="G276" s="111">
        <v>88378977800015</v>
      </c>
      <c r="H276" s="109" t="s">
        <v>4195</v>
      </c>
      <c r="I276" s="109" t="s">
        <v>4205</v>
      </c>
      <c r="J276" s="109" t="s">
        <v>4196</v>
      </c>
      <c r="K276" s="110">
        <v>45282.678472222222</v>
      </c>
      <c r="L276" s="111" t="s">
        <v>41</v>
      </c>
      <c r="M276" s="110">
        <v>45282.678472222222</v>
      </c>
      <c r="N276" s="109" t="s">
        <v>4234</v>
      </c>
      <c r="O276" s="109" t="s">
        <v>4201</v>
      </c>
      <c r="P276" s="112" t="s">
        <v>4355</v>
      </c>
    </row>
    <row r="277" spans="1:16" ht="15.75" customHeight="1">
      <c r="A277" s="108" t="s">
        <v>4203</v>
      </c>
      <c r="B277" s="109" t="s">
        <v>4194</v>
      </c>
      <c r="C277" s="109" t="s">
        <v>4204</v>
      </c>
      <c r="D277" s="109">
        <v>96458</v>
      </c>
      <c r="E277" s="109">
        <f t="shared" si="4"/>
        <v>1</v>
      </c>
      <c r="F277" s="110">
        <v>45278.609722222223</v>
      </c>
      <c r="G277" s="109">
        <v>51100773400029</v>
      </c>
      <c r="H277" s="109" t="s">
        <v>4195</v>
      </c>
      <c r="I277" s="109" t="s">
        <v>150</v>
      </c>
      <c r="J277" s="109" t="s">
        <v>4196</v>
      </c>
      <c r="K277" s="110">
        <v>45279.663194444445</v>
      </c>
      <c r="L277" s="111" t="s">
        <v>41</v>
      </c>
      <c r="M277" s="110">
        <v>45279.6875</v>
      </c>
      <c r="N277" s="109" t="s">
        <v>4291</v>
      </c>
      <c r="O277" s="109" t="s">
        <v>4198</v>
      </c>
      <c r="P277" s="112" t="s">
        <v>4356</v>
      </c>
    </row>
    <row r="278" spans="1:16" ht="15.75" customHeight="1">
      <c r="A278" s="108" t="s">
        <v>4203</v>
      </c>
      <c r="B278" s="109" t="s">
        <v>4194</v>
      </c>
      <c r="C278" s="109" t="s">
        <v>4204</v>
      </c>
      <c r="D278" s="109">
        <v>96458</v>
      </c>
      <c r="E278" s="109">
        <f t="shared" si="4"/>
        <v>0</v>
      </c>
      <c r="F278" s="110">
        <v>45278.609722222223</v>
      </c>
      <c r="G278" s="111">
        <v>51100773400029</v>
      </c>
      <c r="H278" s="109" t="s">
        <v>4195</v>
      </c>
      <c r="I278" s="109" t="s">
        <v>150</v>
      </c>
      <c r="J278" s="109" t="s">
        <v>4196</v>
      </c>
      <c r="K278" s="110">
        <v>45279.663194444445</v>
      </c>
      <c r="L278" s="109" t="s">
        <v>52</v>
      </c>
      <c r="M278" s="110">
        <v>45279.663194444445</v>
      </c>
      <c r="N278" s="109" t="s">
        <v>4299</v>
      </c>
      <c r="O278" s="109" t="s">
        <v>4201</v>
      </c>
      <c r="P278" s="114" t="s">
        <v>4635</v>
      </c>
    </row>
    <row r="279" spans="1:16" ht="15.75" customHeight="1">
      <c r="A279" s="108" t="s">
        <v>4203</v>
      </c>
      <c r="B279" s="109" t="s">
        <v>4194</v>
      </c>
      <c r="C279" s="109" t="s">
        <v>4204</v>
      </c>
      <c r="D279" s="109">
        <v>96460</v>
      </c>
      <c r="E279" s="109">
        <f t="shared" si="4"/>
        <v>1</v>
      </c>
      <c r="F279" s="110">
        <v>45278.611111111109</v>
      </c>
      <c r="G279" s="111">
        <v>79481930000011</v>
      </c>
      <c r="H279" s="109" t="s">
        <v>4195</v>
      </c>
      <c r="I279" s="109" t="s">
        <v>150</v>
      </c>
      <c r="J279" s="109" t="s">
        <v>4196</v>
      </c>
      <c r="K279" s="110">
        <v>45279.376388888886</v>
      </c>
      <c r="L279" s="111" t="s">
        <v>41</v>
      </c>
      <c r="M279" s="110">
        <v>45279.376388888886</v>
      </c>
      <c r="N279" s="109" t="s">
        <v>4222</v>
      </c>
      <c r="O279" s="109" t="s">
        <v>4201</v>
      </c>
      <c r="P279" s="112" t="s">
        <v>4357</v>
      </c>
    </row>
    <row r="280" spans="1:16" ht="15.75" customHeight="1">
      <c r="A280" s="108" t="s">
        <v>4203</v>
      </c>
      <c r="B280" s="109" t="s">
        <v>4194</v>
      </c>
      <c r="C280" s="109" t="s">
        <v>4204</v>
      </c>
      <c r="D280" s="109">
        <v>96460</v>
      </c>
      <c r="E280" s="109">
        <f t="shared" si="4"/>
        <v>0</v>
      </c>
      <c r="F280" s="110">
        <v>45278.611111111109</v>
      </c>
      <c r="G280" s="109">
        <v>79481930000011</v>
      </c>
      <c r="H280" s="109" t="s">
        <v>4195</v>
      </c>
      <c r="I280" s="109" t="s">
        <v>150</v>
      </c>
      <c r="J280" s="109" t="s">
        <v>4196</v>
      </c>
      <c r="K280" s="110">
        <v>45279.376388888886</v>
      </c>
      <c r="L280" s="109" t="s">
        <v>52</v>
      </c>
      <c r="M280" s="110">
        <v>45289.522916666669</v>
      </c>
      <c r="N280" s="109" t="s">
        <v>4218</v>
      </c>
      <c r="O280" s="109" t="s">
        <v>4219</v>
      </c>
      <c r="P280" s="113"/>
    </row>
    <row r="281" spans="1:16" ht="15.75" customHeight="1">
      <c r="A281" s="108" t="s">
        <v>4203</v>
      </c>
      <c r="B281" s="109" t="s">
        <v>4194</v>
      </c>
      <c r="C281" s="109" t="s">
        <v>4204</v>
      </c>
      <c r="D281" s="109">
        <v>96462</v>
      </c>
      <c r="E281" s="109">
        <f t="shared" si="4"/>
        <v>1</v>
      </c>
      <c r="F281" s="110">
        <v>45278.613194444442</v>
      </c>
      <c r="G281" s="109">
        <v>88962808700013</v>
      </c>
      <c r="H281" s="109" t="s">
        <v>4195</v>
      </c>
      <c r="I281" s="109" t="s">
        <v>150</v>
      </c>
      <c r="J281" s="109" t="s">
        <v>4196</v>
      </c>
      <c r="K281" s="110">
        <v>45281.463194444441</v>
      </c>
      <c r="L281" s="111" t="s">
        <v>41</v>
      </c>
      <c r="M281" s="110">
        <v>45281.463194444441</v>
      </c>
      <c r="N281" s="109" t="s">
        <v>4358</v>
      </c>
      <c r="O281" s="109" t="s">
        <v>4198</v>
      </c>
      <c r="P281" s="114" t="s">
        <v>4359</v>
      </c>
    </row>
    <row r="282" spans="1:16" ht="15.75" customHeight="1">
      <c r="A282" s="108" t="s">
        <v>4203</v>
      </c>
      <c r="B282" s="109" t="s">
        <v>4194</v>
      </c>
      <c r="C282" s="109" t="s">
        <v>4204</v>
      </c>
      <c r="D282" s="109">
        <v>96462</v>
      </c>
      <c r="E282" s="109">
        <f t="shared" si="4"/>
        <v>0</v>
      </c>
      <c r="F282" s="110">
        <v>45278.613194444442</v>
      </c>
      <c r="G282" s="111">
        <v>88962808700013</v>
      </c>
      <c r="H282" s="109" t="s">
        <v>4195</v>
      </c>
      <c r="I282" s="109" t="s">
        <v>150</v>
      </c>
      <c r="J282" s="109" t="s">
        <v>4196</v>
      </c>
      <c r="K282" s="110">
        <v>45281.463194444441</v>
      </c>
      <c r="L282" s="109" t="s">
        <v>4479</v>
      </c>
      <c r="M282" s="110">
        <v>45323.70416666667</v>
      </c>
      <c r="N282" s="109" t="s">
        <v>4476</v>
      </c>
      <c r="O282" s="109" t="s">
        <v>4201</v>
      </c>
      <c r="P282" s="112" t="s">
        <v>4636</v>
      </c>
    </row>
    <row r="283" spans="1:16" ht="15.75" customHeight="1">
      <c r="A283" s="108" t="s">
        <v>4203</v>
      </c>
      <c r="B283" s="109" t="s">
        <v>4194</v>
      </c>
      <c r="C283" s="109" t="s">
        <v>4204</v>
      </c>
      <c r="D283" s="109">
        <v>96462</v>
      </c>
      <c r="E283" s="109">
        <f t="shared" si="4"/>
        <v>0</v>
      </c>
      <c r="F283" s="110">
        <v>45278.613194444442</v>
      </c>
      <c r="G283" s="109">
        <v>88962808700013</v>
      </c>
      <c r="H283" s="109" t="s">
        <v>4195</v>
      </c>
      <c r="I283" s="109" t="s">
        <v>150</v>
      </c>
      <c r="J283" s="109" t="s">
        <v>4196</v>
      </c>
      <c r="K283" s="110">
        <v>45281.463194444441</v>
      </c>
      <c r="L283" s="109" t="s">
        <v>52</v>
      </c>
      <c r="M283" s="110">
        <v>45289.524305555555</v>
      </c>
      <c r="N283" s="109" t="s">
        <v>4218</v>
      </c>
      <c r="O283" s="109" t="s">
        <v>4219</v>
      </c>
      <c r="P283" s="113"/>
    </row>
    <row r="284" spans="1:16" ht="15.75" customHeight="1">
      <c r="A284" s="108" t="s">
        <v>4203</v>
      </c>
      <c r="B284" s="109" t="s">
        <v>4194</v>
      </c>
      <c r="C284" s="109" t="s">
        <v>4204</v>
      </c>
      <c r="D284" s="109">
        <v>96463</v>
      </c>
      <c r="E284" s="109">
        <f t="shared" si="4"/>
        <v>1</v>
      </c>
      <c r="F284" s="110">
        <v>45278.614583333336</v>
      </c>
      <c r="G284" s="111">
        <v>43244869400021</v>
      </c>
      <c r="H284" s="109" t="s">
        <v>4195</v>
      </c>
      <c r="I284" s="109" t="s">
        <v>150</v>
      </c>
      <c r="J284" s="109" t="s">
        <v>4196</v>
      </c>
      <c r="K284" s="110">
        <v>45288.575694444444</v>
      </c>
      <c r="L284" s="111" t="s">
        <v>41</v>
      </c>
      <c r="M284" s="110">
        <v>45288.575694444444</v>
      </c>
      <c r="N284" s="109" t="s">
        <v>4234</v>
      </c>
      <c r="O284" s="109" t="s">
        <v>4201</v>
      </c>
      <c r="P284" s="112" t="s">
        <v>4360</v>
      </c>
    </row>
    <row r="285" spans="1:16" ht="15.75" customHeight="1">
      <c r="A285" s="108" t="s">
        <v>4203</v>
      </c>
      <c r="B285" s="109" t="s">
        <v>4194</v>
      </c>
      <c r="C285" s="109" t="s">
        <v>4204</v>
      </c>
      <c r="D285" s="109">
        <v>96463</v>
      </c>
      <c r="E285" s="109">
        <f t="shared" si="4"/>
        <v>0</v>
      </c>
      <c r="F285" s="110">
        <v>45278.614583333336</v>
      </c>
      <c r="G285" s="109">
        <v>43244869400021</v>
      </c>
      <c r="H285" s="109" t="s">
        <v>4195</v>
      </c>
      <c r="I285" s="109" t="s">
        <v>150</v>
      </c>
      <c r="J285" s="109" t="s">
        <v>4196</v>
      </c>
      <c r="K285" s="110">
        <v>45288.575694444444</v>
      </c>
      <c r="L285" s="109" t="s">
        <v>1320</v>
      </c>
      <c r="M285" s="109"/>
      <c r="N285" s="109" t="s">
        <v>4498</v>
      </c>
      <c r="O285" s="109" t="s">
        <v>4198</v>
      </c>
      <c r="P285" s="113"/>
    </row>
    <row r="286" spans="1:16" ht="15.75" customHeight="1">
      <c r="A286" s="108" t="s">
        <v>4203</v>
      </c>
      <c r="B286" s="109" t="s">
        <v>4194</v>
      </c>
      <c r="C286" s="109" t="s">
        <v>4204</v>
      </c>
      <c r="D286" s="109">
        <v>96464</v>
      </c>
      <c r="E286" s="109">
        <f t="shared" si="4"/>
        <v>1</v>
      </c>
      <c r="F286" s="110">
        <v>45278.615972222222</v>
      </c>
      <c r="G286" s="111">
        <v>39307507200024</v>
      </c>
      <c r="H286" s="109" t="s">
        <v>4195</v>
      </c>
      <c r="I286" s="109" t="s">
        <v>150</v>
      </c>
      <c r="J286" s="109" t="s">
        <v>4196</v>
      </c>
      <c r="K286" s="110">
        <v>45288.59375</v>
      </c>
      <c r="L286" s="111" t="s">
        <v>41</v>
      </c>
      <c r="M286" s="110">
        <v>45288.59375</v>
      </c>
      <c r="N286" s="109" t="s">
        <v>4234</v>
      </c>
      <c r="O286" s="109" t="s">
        <v>4201</v>
      </c>
      <c r="P286" s="112" t="s">
        <v>4361</v>
      </c>
    </row>
    <row r="287" spans="1:16" ht="15.75" customHeight="1">
      <c r="A287" s="108" t="s">
        <v>4203</v>
      </c>
      <c r="B287" s="109" t="s">
        <v>4194</v>
      </c>
      <c r="C287" s="109" t="s">
        <v>4204</v>
      </c>
      <c r="D287" s="109">
        <v>96464</v>
      </c>
      <c r="E287" s="109">
        <f t="shared" si="4"/>
        <v>0</v>
      </c>
      <c r="F287" s="110">
        <v>45278.615972222222</v>
      </c>
      <c r="G287" s="109">
        <v>39307507200024</v>
      </c>
      <c r="H287" s="109" t="s">
        <v>4195</v>
      </c>
      <c r="I287" s="109" t="s">
        <v>150</v>
      </c>
      <c r="J287" s="109" t="s">
        <v>4196</v>
      </c>
      <c r="K287" s="110">
        <v>45288.59375</v>
      </c>
      <c r="L287" s="109" t="s">
        <v>1320</v>
      </c>
      <c r="M287" s="109"/>
      <c r="N287" s="109" t="s">
        <v>4498</v>
      </c>
      <c r="O287" s="109" t="s">
        <v>4198</v>
      </c>
      <c r="P287" s="113"/>
    </row>
    <row r="288" spans="1:16" ht="15.75" customHeight="1">
      <c r="A288" s="108" t="s">
        <v>4203</v>
      </c>
      <c r="B288" s="109" t="s">
        <v>4194</v>
      </c>
      <c r="C288" s="109" t="s">
        <v>4204</v>
      </c>
      <c r="D288" s="109">
        <v>96464</v>
      </c>
      <c r="E288" s="109">
        <f t="shared" si="4"/>
        <v>0</v>
      </c>
      <c r="F288" s="110">
        <v>45278.615972222222</v>
      </c>
      <c r="G288" s="109">
        <v>39307507200024</v>
      </c>
      <c r="H288" s="109" t="s">
        <v>4195</v>
      </c>
      <c r="I288" s="109" t="s">
        <v>150</v>
      </c>
      <c r="J288" s="109" t="s">
        <v>4196</v>
      </c>
      <c r="K288" s="110">
        <v>45288.59375</v>
      </c>
      <c r="L288" s="109" t="s">
        <v>52</v>
      </c>
      <c r="M288" s="110">
        <v>45289.524305555555</v>
      </c>
      <c r="N288" s="109" t="s">
        <v>4218</v>
      </c>
      <c r="O288" s="109" t="s">
        <v>4219</v>
      </c>
      <c r="P288" s="113"/>
    </row>
    <row r="289" spans="1:16" ht="15.75" customHeight="1">
      <c r="A289" s="108" t="s">
        <v>4203</v>
      </c>
      <c r="B289" s="109" t="s">
        <v>4194</v>
      </c>
      <c r="C289" s="109" t="s">
        <v>4204</v>
      </c>
      <c r="D289" s="109">
        <v>96466</v>
      </c>
      <c r="E289" s="109">
        <f t="shared" si="4"/>
        <v>1</v>
      </c>
      <c r="F289" s="110">
        <v>45278.617361111108</v>
      </c>
      <c r="G289" s="111">
        <v>91410906100012</v>
      </c>
      <c r="H289" s="109" t="s">
        <v>4195</v>
      </c>
      <c r="I289" s="109" t="s">
        <v>4214</v>
      </c>
      <c r="J289" s="109" t="s">
        <v>4196</v>
      </c>
      <c r="K289" s="110">
        <v>45289.600694444445</v>
      </c>
      <c r="L289" s="111" t="s">
        <v>41</v>
      </c>
      <c r="M289" s="110">
        <v>45289.600694444445</v>
      </c>
      <c r="N289" s="109" t="s">
        <v>4362</v>
      </c>
      <c r="O289" s="109" t="s">
        <v>4363</v>
      </c>
      <c r="P289" s="114" t="s">
        <v>4364</v>
      </c>
    </row>
    <row r="290" spans="1:16" ht="15.75" customHeight="1">
      <c r="A290" s="108" t="s">
        <v>4203</v>
      </c>
      <c r="B290" s="109" t="s">
        <v>4194</v>
      </c>
      <c r="C290" s="109" t="s">
        <v>4204</v>
      </c>
      <c r="D290" s="109">
        <v>96466</v>
      </c>
      <c r="E290" s="109">
        <f t="shared" si="4"/>
        <v>0</v>
      </c>
      <c r="F290" s="110">
        <v>45278.617361111108</v>
      </c>
      <c r="G290" s="109">
        <v>91410906100012</v>
      </c>
      <c r="H290" s="109" t="s">
        <v>4195</v>
      </c>
      <c r="I290" s="109" t="s">
        <v>4214</v>
      </c>
      <c r="J290" s="109" t="s">
        <v>4196</v>
      </c>
      <c r="K290" s="110">
        <v>45289.600694444445</v>
      </c>
      <c r="L290" s="109" t="s">
        <v>52</v>
      </c>
      <c r="M290" s="110">
        <v>45293.640277777777</v>
      </c>
      <c r="N290" s="109" t="s">
        <v>4637</v>
      </c>
      <c r="O290" s="109" t="s">
        <v>4216</v>
      </c>
      <c r="P290" s="114" t="s">
        <v>4638</v>
      </c>
    </row>
    <row r="291" spans="1:16" ht="15.75" customHeight="1">
      <c r="A291" s="108" t="s">
        <v>4203</v>
      </c>
      <c r="B291" s="109" t="s">
        <v>4194</v>
      </c>
      <c r="C291" s="109" t="s">
        <v>4204</v>
      </c>
      <c r="D291" s="109">
        <v>96468</v>
      </c>
      <c r="E291" s="109">
        <f t="shared" si="4"/>
        <v>1</v>
      </c>
      <c r="F291" s="110">
        <v>45278.619444444441</v>
      </c>
      <c r="G291" s="109">
        <v>53542053300015</v>
      </c>
      <c r="H291" s="109" t="s">
        <v>4195</v>
      </c>
      <c r="I291" s="109" t="s">
        <v>4205</v>
      </c>
      <c r="J291" s="109" t="s">
        <v>4473</v>
      </c>
      <c r="K291" s="110">
        <v>45307.445833333331</v>
      </c>
      <c r="L291" s="111" t="s">
        <v>136</v>
      </c>
      <c r="M291" s="110">
        <v>45308.40347222222</v>
      </c>
      <c r="N291" s="109" t="s">
        <v>4474</v>
      </c>
      <c r="O291" s="109" t="s">
        <v>4248</v>
      </c>
      <c r="P291" s="114" t="s">
        <v>4475</v>
      </c>
    </row>
    <row r="292" spans="1:16" ht="15.75" customHeight="1">
      <c r="A292" s="108" t="s">
        <v>4203</v>
      </c>
      <c r="B292" s="109" t="s">
        <v>4194</v>
      </c>
      <c r="C292" s="109" t="s">
        <v>4204</v>
      </c>
      <c r="D292" s="109">
        <v>96468</v>
      </c>
      <c r="E292" s="109">
        <f t="shared" si="4"/>
        <v>0</v>
      </c>
      <c r="F292" s="110">
        <v>45278.619444444441</v>
      </c>
      <c r="G292" s="111">
        <v>53542053300015</v>
      </c>
      <c r="H292" s="109" t="s">
        <v>4195</v>
      </c>
      <c r="I292" s="109" t="s">
        <v>4205</v>
      </c>
      <c r="J292" s="109" t="s">
        <v>4473</v>
      </c>
      <c r="K292" s="110">
        <v>45307.445833333331</v>
      </c>
      <c r="L292" s="109" t="s">
        <v>4479</v>
      </c>
      <c r="M292" s="110">
        <v>45307.445833333331</v>
      </c>
      <c r="N292" s="109" t="s">
        <v>4210</v>
      </c>
      <c r="O292" s="109" t="s">
        <v>4201</v>
      </c>
      <c r="P292" s="112" t="s">
        <v>4639</v>
      </c>
    </row>
    <row r="293" spans="1:16" ht="15.75" customHeight="1">
      <c r="A293" s="108" t="s">
        <v>4203</v>
      </c>
      <c r="B293" s="109" t="s">
        <v>4194</v>
      </c>
      <c r="C293" s="109" t="s">
        <v>4204</v>
      </c>
      <c r="D293" s="109">
        <v>96497</v>
      </c>
      <c r="E293" s="109">
        <f t="shared" si="4"/>
        <v>1</v>
      </c>
      <c r="F293" s="110">
        <v>45278.731249999997</v>
      </c>
      <c r="G293" s="111">
        <v>33110117000057</v>
      </c>
      <c r="H293" s="109" t="s">
        <v>4195</v>
      </c>
      <c r="I293" s="109" t="s">
        <v>4205</v>
      </c>
      <c r="J293" s="109" t="s">
        <v>4196</v>
      </c>
      <c r="K293" s="110">
        <v>45282.6875</v>
      </c>
      <c r="L293" s="111" t="s">
        <v>41</v>
      </c>
      <c r="M293" s="110">
        <v>45282.6875</v>
      </c>
      <c r="N293" s="109" t="s">
        <v>4234</v>
      </c>
      <c r="O293" s="109" t="s">
        <v>4201</v>
      </c>
      <c r="P293" s="112" t="s">
        <v>4365</v>
      </c>
    </row>
    <row r="294" spans="1:16" ht="15.75" customHeight="1">
      <c r="A294" s="108" t="s">
        <v>4203</v>
      </c>
      <c r="B294" s="109" t="s">
        <v>4194</v>
      </c>
      <c r="C294" s="109" t="s">
        <v>4204</v>
      </c>
      <c r="D294" s="109">
        <v>96497</v>
      </c>
      <c r="E294" s="109">
        <f t="shared" si="4"/>
        <v>0</v>
      </c>
      <c r="F294" s="110">
        <v>45278.731249999997</v>
      </c>
      <c r="G294" s="109">
        <v>33110117000057</v>
      </c>
      <c r="H294" s="109" t="s">
        <v>4195</v>
      </c>
      <c r="I294" s="109" t="s">
        <v>4205</v>
      </c>
      <c r="J294" s="109" t="s">
        <v>4196</v>
      </c>
      <c r="K294" s="110">
        <v>45282.6875</v>
      </c>
      <c r="L294" s="109" t="s">
        <v>1320</v>
      </c>
      <c r="M294" s="109"/>
      <c r="N294" s="109" t="s">
        <v>4498</v>
      </c>
      <c r="O294" s="109" t="s">
        <v>4198</v>
      </c>
      <c r="P294" s="113"/>
    </row>
    <row r="295" spans="1:16" ht="15.75" customHeight="1">
      <c r="A295" s="108" t="s">
        <v>4203</v>
      </c>
      <c r="B295" s="109" t="s">
        <v>4194</v>
      </c>
      <c r="C295" s="109" t="s">
        <v>4204</v>
      </c>
      <c r="D295" s="109">
        <v>96633</v>
      </c>
      <c r="E295" s="109">
        <f t="shared" si="4"/>
        <v>1</v>
      </c>
      <c r="F295" s="110">
        <v>45279.634722222225</v>
      </c>
      <c r="G295" s="109">
        <v>39383628300019</v>
      </c>
      <c r="H295" s="109" t="s">
        <v>4195</v>
      </c>
      <c r="I295" s="109" t="s">
        <v>4205</v>
      </c>
      <c r="J295" s="109" t="s">
        <v>4473</v>
      </c>
      <c r="K295" s="110">
        <v>45289.52847222222</v>
      </c>
      <c r="L295" s="111" t="s">
        <v>4479</v>
      </c>
      <c r="M295" s="110">
        <v>45299.495833333334</v>
      </c>
      <c r="N295" s="109" t="s">
        <v>4408</v>
      </c>
      <c r="O295" s="109" t="s">
        <v>4198</v>
      </c>
      <c r="P295" s="114" t="s">
        <v>4486</v>
      </c>
    </row>
    <row r="296" spans="1:16" ht="15.75" customHeight="1">
      <c r="A296" s="108" t="s">
        <v>4203</v>
      </c>
      <c r="B296" s="109" t="s">
        <v>4194</v>
      </c>
      <c r="C296" s="109" t="s">
        <v>4204</v>
      </c>
      <c r="D296" s="109">
        <v>96633</v>
      </c>
      <c r="E296" s="109">
        <f t="shared" si="4"/>
        <v>0</v>
      </c>
      <c r="F296" s="110">
        <v>45279.634722222225</v>
      </c>
      <c r="G296" s="111">
        <v>39383628300019</v>
      </c>
      <c r="H296" s="109" t="s">
        <v>4195</v>
      </c>
      <c r="I296" s="109" t="s">
        <v>4205</v>
      </c>
      <c r="J296" s="109" t="s">
        <v>4473</v>
      </c>
      <c r="K296" s="110">
        <v>45289.52847222222</v>
      </c>
      <c r="L296" s="109" t="s">
        <v>52</v>
      </c>
      <c r="M296" s="110">
        <v>45296.374305555553</v>
      </c>
      <c r="N296" s="109" t="s">
        <v>4301</v>
      </c>
      <c r="O296" s="109" t="s">
        <v>4201</v>
      </c>
      <c r="P296" s="112" t="s">
        <v>4640</v>
      </c>
    </row>
    <row r="297" spans="1:16" ht="15.75" customHeight="1">
      <c r="A297" s="108" t="s">
        <v>4203</v>
      </c>
      <c r="B297" s="109" t="s">
        <v>4194</v>
      </c>
      <c r="C297" s="109" t="s">
        <v>4204</v>
      </c>
      <c r="D297" s="109">
        <v>96633</v>
      </c>
      <c r="E297" s="109">
        <f t="shared" si="4"/>
        <v>0</v>
      </c>
      <c r="F297" s="110">
        <v>45279.634722222225</v>
      </c>
      <c r="G297" s="109">
        <v>39383628300019</v>
      </c>
      <c r="H297" s="109" t="s">
        <v>4195</v>
      </c>
      <c r="I297" s="109" t="s">
        <v>4205</v>
      </c>
      <c r="J297" s="109" t="s">
        <v>4473</v>
      </c>
      <c r="K297" s="110">
        <v>45289.52847222222</v>
      </c>
      <c r="L297" s="109" t="s">
        <v>52</v>
      </c>
      <c r="M297" s="110">
        <v>45289.52847222222</v>
      </c>
      <c r="N297" s="109" t="s">
        <v>4218</v>
      </c>
      <c r="O297" s="109" t="s">
        <v>4219</v>
      </c>
      <c r="P297" s="113"/>
    </row>
    <row r="298" spans="1:16" ht="15.75" customHeight="1">
      <c r="A298" s="108" t="s">
        <v>4203</v>
      </c>
      <c r="B298" s="109" t="s">
        <v>4194</v>
      </c>
      <c r="C298" s="109" t="s">
        <v>4204</v>
      </c>
      <c r="D298" s="109">
        <v>96634</v>
      </c>
      <c r="E298" s="109">
        <f t="shared" si="4"/>
        <v>1</v>
      </c>
      <c r="F298" s="110">
        <v>45279.635416666664</v>
      </c>
      <c r="G298" s="111">
        <v>52087313400024</v>
      </c>
      <c r="H298" s="109" t="s">
        <v>4195</v>
      </c>
      <c r="I298" s="109" t="s">
        <v>4205</v>
      </c>
      <c r="J298" s="109" t="s">
        <v>4196</v>
      </c>
      <c r="K298" s="110">
        <v>45280.482638888891</v>
      </c>
      <c r="L298" s="111" t="s">
        <v>41</v>
      </c>
      <c r="M298" s="110">
        <v>45280.482638888891</v>
      </c>
      <c r="N298" s="109" t="s">
        <v>4304</v>
      </c>
      <c r="O298" s="109" t="s">
        <v>4201</v>
      </c>
      <c r="P298" s="114" t="s">
        <v>4366</v>
      </c>
    </row>
    <row r="299" spans="1:16" ht="15.75" customHeight="1">
      <c r="A299" s="108" t="s">
        <v>4203</v>
      </c>
      <c r="B299" s="109" t="s">
        <v>4194</v>
      </c>
      <c r="C299" s="109" t="s">
        <v>4204</v>
      </c>
      <c r="D299" s="109">
        <v>96634</v>
      </c>
      <c r="E299" s="109">
        <f t="shared" si="4"/>
        <v>0</v>
      </c>
      <c r="F299" s="110">
        <v>45279.635416666664</v>
      </c>
      <c r="G299" s="109">
        <v>52087313400024</v>
      </c>
      <c r="H299" s="109" t="s">
        <v>4195</v>
      </c>
      <c r="I299" s="109" t="s">
        <v>4205</v>
      </c>
      <c r="J299" s="109" t="s">
        <v>4196</v>
      </c>
      <c r="K299" s="110">
        <v>45280.482638888891</v>
      </c>
      <c r="L299" s="109" t="s">
        <v>4492</v>
      </c>
      <c r="M299" s="109"/>
      <c r="N299" s="109" t="s">
        <v>4415</v>
      </c>
      <c r="O299" s="109" t="s">
        <v>4198</v>
      </c>
      <c r="P299" s="112" t="s">
        <v>4641</v>
      </c>
    </row>
    <row r="300" spans="1:16" ht="15.75" customHeight="1">
      <c r="A300" s="108" t="s">
        <v>4203</v>
      </c>
      <c r="B300" s="109" t="s">
        <v>4194</v>
      </c>
      <c r="C300" s="109" t="s">
        <v>4204</v>
      </c>
      <c r="D300" s="109">
        <v>96634</v>
      </c>
      <c r="E300" s="109">
        <f t="shared" si="4"/>
        <v>0</v>
      </c>
      <c r="F300" s="110">
        <v>45279.635416666664</v>
      </c>
      <c r="G300" s="109">
        <v>52087313400024</v>
      </c>
      <c r="H300" s="109" t="s">
        <v>4195</v>
      </c>
      <c r="I300" s="109" t="s">
        <v>4205</v>
      </c>
      <c r="J300" s="109" t="s">
        <v>4196</v>
      </c>
      <c r="K300" s="110">
        <v>45280.482638888891</v>
      </c>
      <c r="L300" s="109" t="s">
        <v>52</v>
      </c>
      <c r="M300" s="110">
        <v>45289.652777777781</v>
      </c>
      <c r="N300" s="109" t="s">
        <v>4218</v>
      </c>
      <c r="O300" s="109" t="s">
        <v>4219</v>
      </c>
      <c r="P300" s="113"/>
    </row>
    <row r="301" spans="1:16" ht="15.75" customHeight="1">
      <c r="A301" s="108" t="s">
        <v>4203</v>
      </c>
      <c r="B301" s="109" t="s">
        <v>4194</v>
      </c>
      <c r="C301" s="109" t="s">
        <v>4204</v>
      </c>
      <c r="D301" s="109">
        <v>96636</v>
      </c>
      <c r="E301" s="109">
        <f t="shared" si="4"/>
        <v>1</v>
      </c>
      <c r="F301" s="110">
        <v>45279.648611111108</v>
      </c>
      <c r="G301" s="111">
        <v>89744636500024</v>
      </c>
      <c r="H301" s="109" t="s">
        <v>4195</v>
      </c>
      <c r="I301" s="109" t="s">
        <v>150</v>
      </c>
      <c r="J301" s="109" t="s">
        <v>4196</v>
      </c>
      <c r="K301" s="110">
        <v>45303.970833333333</v>
      </c>
      <c r="L301" s="111" t="s">
        <v>41</v>
      </c>
      <c r="M301" s="110">
        <v>45303.970833333333</v>
      </c>
      <c r="N301" s="109" t="s">
        <v>4253</v>
      </c>
      <c r="O301" s="109" t="s">
        <v>4201</v>
      </c>
      <c r="P301" s="114" t="s">
        <v>4367</v>
      </c>
    </row>
    <row r="302" spans="1:16" ht="15.75" customHeight="1">
      <c r="A302" s="108" t="s">
        <v>4203</v>
      </c>
      <c r="B302" s="109" t="s">
        <v>4194</v>
      </c>
      <c r="C302" s="109" t="s">
        <v>4204</v>
      </c>
      <c r="D302" s="109">
        <v>96637</v>
      </c>
      <c r="E302" s="109">
        <f t="shared" si="4"/>
        <v>1</v>
      </c>
      <c r="F302" s="110">
        <v>45279.650694444441</v>
      </c>
      <c r="G302" s="109">
        <v>40902785100016</v>
      </c>
      <c r="H302" s="109" t="s">
        <v>4195</v>
      </c>
      <c r="I302" s="109" t="s">
        <v>150</v>
      </c>
      <c r="J302" s="109" t="s">
        <v>4196</v>
      </c>
      <c r="K302" s="110">
        <v>45294.722916666666</v>
      </c>
      <c r="L302" s="111" t="s">
        <v>41</v>
      </c>
      <c r="M302" s="110">
        <v>45294.722916666666</v>
      </c>
      <c r="N302" s="109" t="s">
        <v>4368</v>
      </c>
      <c r="O302" s="109" t="s">
        <v>4198</v>
      </c>
      <c r="P302" s="114" t="s">
        <v>4369</v>
      </c>
    </row>
    <row r="303" spans="1:16" ht="15.75" customHeight="1">
      <c r="A303" s="108" t="s">
        <v>4203</v>
      </c>
      <c r="B303" s="109" t="s">
        <v>4194</v>
      </c>
      <c r="C303" s="109" t="s">
        <v>4204</v>
      </c>
      <c r="D303" s="109">
        <v>96637</v>
      </c>
      <c r="E303" s="109">
        <f t="shared" si="4"/>
        <v>0</v>
      </c>
      <c r="F303" s="110">
        <v>45279.650694444441</v>
      </c>
      <c r="G303" s="111">
        <v>40902785100016</v>
      </c>
      <c r="H303" s="109" t="s">
        <v>4195</v>
      </c>
      <c r="I303" s="109" t="s">
        <v>150</v>
      </c>
      <c r="J303" s="109" t="s">
        <v>4196</v>
      </c>
      <c r="K303" s="110">
        <v>45294.722916666666</v>
      </c>
      <c r="L303" s="109" t="s">
        <v>52</v>
      </c>
      <c r="M303" s="110">
        <v>45299.409722222219</v>
      </c>
      <c r="N303" s="109" t="s">
        <v>4318</v>
      </c>
      <c r="O303" s="109" t="s">
        <v>4201</v>
      </c>
      <c r="P303" s="112" t="s">
        <v>4642</v>
      </c>
    </row>
    <row r="304" spans="1:16" ht="15.75" customHeight="1">
      <c r="A304" s="108" t="s">
        <v>4203</v>
      </c>
      <c r="B304" s="109" t="s">
        <v>4194</v>
      </c>
      <c r="C304" s="109" t="s">
        <v>4204</v>
      </c>
      <c r="D304" s="109">
        <v>96638</v>
      </c>
      <c r="E304" s="109">
        <f t="shared" si="4"/>
        <v>1</v>
      </c>
      <c r="F304" s="110">
        <v>45279.652083333334</v>
      </c>
      <c r="G304" s="111">
        <v>89949023900022</v>
      </c>
      <c r="H304" s="109" t="s">
        <v>4195</v>
      </c>
      <c r="I304" s="109" t="s">
        <v>150</v>
      </c>
      <c r="J304" s="109" t="s">
        <v>4196</v>
      </c>
      <c r="K304" s="110">
        <v>45295.648611111108</v>
      </c>
      <c r="L304" s="111" t="s">
        <v>41</v>
      </c>
      <c r="M304" s="110">
        <v>45295.648611111108</v>
      </c>
      <c r="N304" s="109" t="s">
        <v>4370</v>
      </c>
      <c r="O304" s="109" t="s">
        <v>4201</v>
      </c>
      <c r="P304" s="112" t="s">
        <v>4371</v>
      </c>
    </row>
    <row r="305" spans="1:16" ht="15.75" customHeight="1">
      <c r="A305" s="108" t="s">
        <v>4203</v>
      </c>
      <c r="B305" s="109" t="s">
        <v>4194</v>
      </c>
      <c r="C305" s="109" t="s">
        <v>4204</v>
      </c>
      <c r="D305" s="109">
        <v>97454</v>
      </c>
      <c r="E305" s="109">
        <f t="shared" si="4"/>
        <v>1</v>
      </c>
      <c r="F305" s="110">
        <v>45288.497916666667</v>
      </c>
      <c r="G305" s="111">
        <v>30500946600031</v>
      </c>
      <c r="H305" s="109" t="s">
        <v>4195</v>
      </c>
      <c r="I305" s="109" t="s">
        <v>188</v>
      </c>
      <c r="J305" s="109" t="s">
        <v>4196</v>
      </c>
      <c r="K305" s="110">
        <v>45293.59097222222</v>
      </c>
      <c r="L305" s="111" t="s">
        <v>41</v>
      </c>
      <c r="M305" s="110">
        <v>45293.59097222222</v>
      </c>
      <c r="N305" s="109" t="s">
        <v>4329</v>
      </c>
      <c r="O305" s="109" t="s">
        <v>4201</v>
      </c>
      <c r="P305" s="112" t="s">
        <v>4372</v>
      </c>
    </row>
    <row r="306" spans="1:16" ht="15.75" customHeight="1">
      <c r="A306" s="108" t="s">
        <v>4203</v>
      </c>
      <c r="B306" s="109" t="s">
        <v>4194</v>
      </c>
      <c r="C306" s="109" t="s">
        <v>4204</v>
      </c>
      <c r="D306" s="109">
        <v>97457</v>
      </c>
      <c r="E306" s="109">
        <f t="shared" si="4"/>
        <v>1</v>
      </c>
      <c r="F306" s="110">
        <v>45288.500694444447</v>
      </c>
      <c r="G306" s="111">
        <v>91402582000012</v>
      </c>
      <c r="H306" s="109" t="s">
        <v>4195</v>
      </c>
      <c r="I306" s="109" t="s">
        <v>150</v>
      </c>
      <c r="J306" s="109" t="s">
        <v>4196</v>
      </c>
      <c r="K306" s="110">
        <v>45294.71597222222</v>
      </c>
      <c r="L306" s="111" t="s">
        <v>41</v>
      </c>
      <c r="M306" s="110">
        <v>45294.71597222222</v>
      </c>
      <c r="N306" s="109" t="s">
        <v>4373</v>
      </c>
      <c r="O306" s="109" t="s">
        <v>4201</v>
      </c>
      <c r="P306" s="112" t="s">
        <v>4374</v>
      </c>
    </row>
    <row r="307" spans="1:16" ht="15.75" customHeight="1">
      <c r="A307" s="108" t="s">
        <v>4203</v>
      </c>
      <c r="B307" s="109" t="s">
        <v>4194</v>
      </c>
      <c r="C307" s="109" t="s">
        <v>4204</v>
      </c>
      <c r="D307" s="109">
        <v>97459</v>
      </c>
      <c r="E307" s="109">
        <f t="shared" si="4"/>
        <v>1</v>
      </c>
      <c r="F307" s="110">
        <v>45288.504166666666</v>
      </c>
      <c r="G307" s="109">
        <v>43527064000012</v>
      </c>
      <c r="H307" s="109" t="s">
        <v>4195</v>
      </c>
      <c r="I307" s="109" t="s">
        <v>4205</v>
      </c>
      <c r="J307" s="109" t="s">
        <v>4196</v>
      </c>
      <c r="K307" s="110">
        <v>45296.594444444447</v>
      </c>
      <c r="L307" s="111" t="s">
        <v>41</v>
      </c>
      <c r="M307" s="110">
        <v>45300.415972222225</v>
      </c>
      <c r="N307" s="109" t="s">
        <v>4375</v>
      </c>
      <c r="O307" s="109" t="s">
        <v>4198</v>
      </c>
      <c r="P307" s="114" t="s">
        <v>4376</v>
      </c>
    </row>
    <row r="308" spans="1:16" ht="15.75" customHeight="1">
      <c r="A308" s="108" t="s">
        <v>4203</v>
      </c>
      <c r="B308" s="109" t="s">
        <v>4194</v>
      </c>
      <c r="C308" s="109" t="s">
        <v>4204</v>
      </c>
      <c r="D308" s="109">
        <v>97459</v>
      </c>
      <c r="E308" s="109">
        <f t="shared" si="4"/>
        <v>0</v>
      </c>
      <c r="F308" s="110">
        <v>45288.504166666666</v>
      </c>
      <c r="G308" s="111">
        <v>43527064000012</v>
      </c>
      <c r="H308" s="109" t="s">
        <v>4195</v>
      </c>
      <c r="I308" s="109" t="s">
        <v>4205</v>
      </c>
      <c r="J308" s="109" t="s">
        <v>4196</v>
      </c>
      <c r="K308" s="110">
        <v>45296.594444444447</v>
      </c>
      <c r="L308" s="109" t="s">
        <v>52</v>
      </c>
      <c r="M308" s="110">
        <v>45296.594444444447</v>
      </c>
      <c r="N308" s="109" t="s">
        <v>4229</v>
      </c>
      <c r="O308" s="109" t="s">
        <v>4201</v>
      </c>
      <c r="P308" s="112" t="s">
        <v>4643</v>
      </c>
    </row>
    <row r="309" spans="1:16" ht="15.75" customHeight="1">
      <c r="A309" s="108" t="s">
        <v>4203</v>
      </c>
      <c r="B309" s="109" t="s">
        <v>4194</v>
      </c>
      <c r="C309" s="109" t="s">
        <v>4204</v>
      </c>
      <c r="D309" s="109">
        <v>97523</v>
      </c>
      <c r="E309" s="109">
        <f t="shared" si="4"/>
        <v>1</v>
      </c>
      <c r="F309" s="110">
        <v>45288.654166666667</v>
      </c>
      <c r="G309" s="111">
        <v>53057811100037</v>
      </c>
      <c r="H309" s="109" t="s">
        <v>4195</v>
      </c>
      <c r="I309" s="109" t="s">
        <v>150</v>
      </c>
      <c r="J309" s="109" t="s">
        <v>4196</v>
      </c>
      <c r="K309" s="110">
        <v>45289.588194444441</v>
      </c>
      <c r="L309" s="111" t="s">
        <v>41</v>
      </c>
      <c r="M309" s="110">
        <v>45289.588194444441</v>
      </c>
      <c r="N309" s="109" t="s">
        <v>4225</v>
      </c>
      <c r="O309" s="109" t="s">
        <v>4201</v>
      </c>
      <c r="P309" s="112" t="s">
        <v>4377</v>
      </c>
    </row>
    <row r="310" spans="1:16" ht="15.75" customHeight="1">
      <c r="A310" s="108" t="s">
        <v>4203</v>
      </c>
      <c r="B310" s="109" t="s">
        <v>4194</v>
      </c>
      <c r="C310" s="109" t="s">
        <v>4204</v>
      </c>
      <c r="D310" s="109">
        <v>97524</v>
      </c>
      <c r="E310" s="109">
        <f t="shared" si="4"/>
        <v>1</v>
      </c>
      <c r="F310" s="110">
        <v>45288.659722222219</v>
      </c>
      <c r="G310" s="111">
        <v>39093142600014</v>
      </c>
      <c r="H310" s="109" t="s">
        <v>4195</v>
      </c>
      <c r="I310" s="109" t="s">
        <v>150</v>
      </c>
      <c r="J310" s="109" t="s">
        <v>4196</v>
      </c>
      <c r="K310" s="110">
        <v>45295.440972222219</v>
      </c>
      <c r="L310" s="111" t="s">
        <v>41</v>
      </c>
      <c r="M310" s="110">
        <v>45300.420138888891</v>
      </c>
      <c r="N310" s="109" t="s">
        <v>4255</v>
      </c>
      <c r="O310" s="109" t="s">
        <v>4201</v>
      </c>
      <c r="P310" s="114" t="s">
        <v>4378</v>
      </c>
    </row>
    <row r="311" spans="1:16" ht="15.75" customHeight="1">
      <c r="A311" s="108" t="s">
        <v>4203</v>
      </c>
      <c r="B311" s="109" t="s">
        <v>4194</v>
      </c>
      <c r="C311" s="109" t="s">
        <v>4204</v>
      </c>
      <c r="D311" s="109">
        <v>97524</v>
      </c>
      <c r="E311" s="109">
        <f t="shared" si="4"/>
        <v>0</v>
      </c>
      <c r="F311" s="110">
        <v>45288.659722222219</v>
      </c>
      <c r="G311" s="109">
        <v>39093142600014</v>
      </c>
      <c r="H311" s="109" t="s">
        <v>4195</v>
      </c>
      <c r="I311" s="109" t="s">
        <v>150</v>
      </c>
      <c r="J311" s="109" t="s">
        <v>4196</v>
      </c>
      <c r="K311" s="110">
        <v>45295.440972222219</v>
      </c>
      <c r="L311" s="109" t="s">
        <v>52</v>
      </c>
      <c r="M311" s="110">
        <v>45295.440972222219</v>
      </c>
      <c r="N311" s="109" t="s">
        <v>4218</v>
      </c>
      <c r="O311" s="109" t="s">
        <v>4219</v>
      </c>
      <c r="P311" s="113"/>
    </row>
    <row r="312" spans="1:16" ht="15.75" customHeight="1">
      <c r="A312" s="108" t="s">
        <v>4203</v>
      </c>
      <c r="B312" s="109" t="s">
        <v>4194</v>
      </c>
      <c r="C312" s="109" t="s">
        <v>4204</v>
      </c>
      <c r="D312" s="109">
        <v>97525</v>
      </c>
      <c r="E312" s="109">
        <f t="shared" si="4"/>
        <v>1</v>
      </c>
      <c r="F312" s="110">
        <v>45288.661111111112</v>
      </c>
      <c r="G312" s="111">
        <v>80524942200025</v>
      </c>
      <c r="H312" s="109" t="s">
        <v>4195</v>
      </c>
      <c r="I312" s="109" t="s">
        <v>150</v>
      </c>
      <c r="J312" s="109" t="s">
        <v>4196</v>
      </c>
      <c r="K312" s="110">
        <v>45295.442361111112</v>
      </c>
      <c r="L312" s="111" t="s">
        <v>41</v>
      </c>
      <c r="M312" s="110">
        <v>45295.698611111111</v>
      </c>
      <c r="N312" s="109" t="s">
        <v>4370</v>
      </c>
      <c r="O312" s="109" t="s">
        <v>4201</v>
      </c>
      <c r="P312" s="112" t="s">
        <v>4379</v>
      </c>
    </row>
    <row r="313" spans="1:16" ht="15.75" customHeight="1">
      <c r="A313" s="108" t="s">
        <v>4203</v>
      </c>
      <c r="B313" s="109" t="s">
        <v>4194</v>
      </c>
      <c r="C313" s="109" t="s">
        <v>4204</v>
      </c>
      <c r="D313" s="109">
        <v>97525</v>
      </c>
      <c r="E313" s="109">
        <f t="shared" si="4"/>
        <v>0</v>
      </c>
      <c r="F313" s="110">
        <v>45288.661111111112</v>
      </c>
      <c r="G313" s="109">
        <v>80524942200025</v>
      </c>
      <c r="H313" s="109" t="s">
        <v>4195</v>
      </c>
      <c r="I313" s="109" t="s">
        <v>150</v>
      </c>
      <c r="J313" s="109" t="s">
        <v>4196</v>
      </c>
      <c r="K313" s="110">
        <v>45295.442361111112</v>
      </c>
      <c r="L313" s="109" t="s">
        <v>52</v>
      </c>
      <c r="M313" s="110">
        <v>45295.442361111112</v>
      </c>
      <c r="N313" s="109" t="s">
        <v>4218</v>
      </c>
      <c r="O313" s="109" t="s">
        <v>4219</v>
      </c>
      <c r="P313" s="113"/>
    </row>
    <row r="314" spans="1:16" ht="15.75" customHeight="1">
      <c r="A314" s="108" t="s">
        <v>4203</v>
      </c>
      <c r="B314" s="109" t="s">
        <v>4194</v>
      </c>
      <c r="C314" s="109" t="s">
        <v>4204</v>
      </c>
      <c r="D314" s="109">
        <v>97526</v>
      </c>
      <c r="E314" s="109">
        <f t="shared" si="4"/>
        <v>1</v>
      </c>
      <c r="F314" s="110">
        <v>45288.661805555559</v>
      </c>
      <c r="G314" s="109">
        <v>78969292800011</v>
      </c>
      <c r="H314" s="109" t="s">
        <v>4195</v>
      </c>
      <c r="I314" s="109" t="s">
        <v>150</v>
      </c>
      <c r="J314" s="109" t="s">
        <v>4196</v>
      </c>
      <c r="K314" s="110">
        <v>45295.444444444445</v>
      </c>
      <c r="L314" s="111" t="s">
        <v>41</v>
      </c>
      <c r="M314" s="110">
        <v>45295.444444444445</v>
      </c>
      <c r="N314" s="109" t="s">
        <v>4380</v>
      </c>
      <c r="O314" s="109" t="s">
        <v>4198</v>
      </c>
      <c r="P314" s="112" t="s">
        <v>4381</v>
      </c>
    </row>
    <row r="315" spans="1:16" ht="15.75" customHeight="1">
      <c r="A315" s="108" t="s">
        <v>4203</v>
      </c>
      <c r="B315" s="109" t="s">
        <v>4194</v>
      </c>
      <c r="C315" s="109" t="s">
        <v>4204</v>
      </c>
      <c r="D315" s="109">
        <v>97526</v>
      </c>
      <c r="E315" s="109">
        <f t="shared" si="4"/>
        <v>0</v>
      </c>
      <c r="F315" s="110">
        <v>45288.661805555559</v>
      </c>
      <c r="G315" s="111">
        <v>78969292800011</v>
      </c>
      <c r="H315" s="109" t="s">
        <v>4195</v>
      </c>
      <c r="I315" s="109" t="s">
        <v>150</v>
      </c>
      <c r="J315" s="109" t="s">
        <v>4196</v>
      </c>
      <c r="K315" s="110">
        <v>45295.444444444445</v>
      </c>
      <c r="L315" s="109" t="s">
        <v>52</v>
      </c>
      <c r="M315" s="110">
        <v>45313.477083333331</v>
      </c>
      <c r="N315" s="109" t="s">
        <v>4417</v>
      </c>
      <c r="O315" s="109" t="s">
        <v>4201</v>
      </c>
      <c r="P315" s="112" t="s">
        <v>4644</v>
      </c>
    </row>
    <row r="316" spans="1:16" ht="15.75" customHeight="1">
      <c r="A316" s="108" t="s">
        <v>4203</v>
      </c>
      <c r="B316" s="109" t="s">
        <v>4194</v>
      </c>
      <c r="C316" s="109" t="s">
        <v>4204</v>
      </c>
      <c r="D316" s="109">
        <v>97527</v>
      </c>
      <c r="E316" s="109">
        <f t="shared" si="4"/>
        <v>1</v>
      </c>
      <c r="F316" s="110">
        <v>45288.663888888892</v>
      </c>
      <c r="G316" s="111">
        <v>53372627900011</v>
      </c>
      <c r="H316" s="109" t="s">
        <v>4195</v>
      </c>
      <c r="I316" s="109" t="s">
        <v>150</v>
      </c>
      <c r="J316" s="109" t="s">
        <v>4196</v>
      </c>
      <c r="K316" s="110">
        <v>45295.461111111108</v>
      </c>
      <c r="L316" s="111" t="s">
        <v>41</v>
      </c>
      <c r="M316" s="110">
        <v>45295.461111111108</v>
      </c>
      <c r="N316" s="109" t="s">
        <v>4321</v>
      </c>
      <c r="O316" s="109" t="s">
        <v>4201</v>
      </c>
      <c r="P316" s="112" t="s">
        <v>4382</v>
      </c>
    </row>
    <row r="317" spans="1:16" ht="15.75" customHeight="1">
      <c r="A317" s="108" t="s">
        <v>4203</v>
      </c>
      <c r="B317" s="109" t="s">
        <v>4194</v>
      </c>
      <c r="C317" s="109" t="s">
        <v>4204</v>
      </c>
      <c r="D317" s="109">
        <v>97531</v>
      </c>
      <c r="E317" s="109">
        <f t="shared" si="4"/>
        <v>1</v>
      </c>
      <c r="F317" s="110">
        <v>45288.666666666664</v>
      </c>
      <c r="G317" s="111">
        <v>80378223400014</v>
      </c>
      <c r="H317" s="109" t="s">
        <v>4195</v>
      </c>
      <c r="I317" s="109" t="s">
        <v>4205</v>
      </c>
      <c r="J317" s="109" t="s">
        <v>52</v>
      </c>
      <c r="K317" s="110">
        <v>45294.408333333333</v>
      </c>
      <c r="L317" s="111" t="s">
        <v>52</v>
      </c>
      <c r="M317" s="110">
        <v>45294.408333333333</v>
      </c>
      <c r="N317" s="109" t="s">
        <v>4234</v>
      </c>
      <c r="O317" s="109" t="s">
        <v>4201</v>
      </c>
      <c r="P317" s="112" t="s">
        <v>4529</v>
      </c>
    </row>
    <row r="318" spans="1:16" ht="15.75" customHeight="1">
      <c r="A318" s="108" t="s">
        <v>4203</v>
      </c>
      <c r="B318" s="109" t="s">
        <v>4194</v>
      </c>
      <c r="C318" s="109" t="s">
        <v>4204</v>
      </c>
      <c r="D318" s="109">
        <v>97531</v>
      </c>
      <c r="E318" s="109">
        <f t="shared" si="4"/>
        <v>0</v>
      </c>
      <c r="F318" s="110">
        <v>45288.666666666664</v>
      </c>
      <c r="G318" s="109">
        <v>80378223400014</v>
      </c>
      <c r="H318" s="109" t="s">
        <v>4195</v>
      </c>
      <c r="I318" s="109" t="s">
        <v>4205</v>
      </c>
      <c r="J318" s="109" t="s">
        <v>52</v>
      </c>
      <c r="K318" s="110">
        <v>45294.408333333333</v>
      </c>
      <c r="L318" s="109" t="s">
        <v>52</v>
      </c>
      <c r="M318" s="110">
        <v>45313.45</v>
      </c>
      <c r="N318" s="109" t="s">
        <v>4498</v>
      </c>
      <c r="O318" s="109" t="s">
        <v>4198</v>
      </c>
      <c r="P318" s="112" t="s">
        <v>4645</v>
      </c>
    </row>
    <row r="319" spans="1:16" ht="15.75" customHeight="1">
      <c r="A319" s="108" t="s">
        <v>4203</v>
      </c>
      <c r="B319" s="109" t="s">
        <v>4194</v>
      </c>
      <c r="C319" s="109" t="s">
        <v>4204</v>
      </c>
      <c r="D319" s="109">
        <v>97533</v>
      </c>
      <c r="E319" s="109">
        <f t="shared" si="4"/>
        <v>1</v>
      </c>
      <c r="F319" s="110">
        <v>45288.671527777777</v>
      </c>
      <c r="G319" s="111">
        <v>82389202100010</v>
      </c>
      <c r="H319" s="109" t="s">
        <v>4195</v>
      </c>
      <c r="I319" s="109" t="s">
        <v>4205</v>
      </c>
      <c r="J319" s="109" t="s">
        <v>4196</v>
      </c>
      <c r="K319" s="110">
        <v>45289.67083333333</v>
      </c>
      <c r="L319" s="111" t="s">
        <v>41</v>
      </c>
      <c r="M319" s="110">
        <v>45289.67083333333</v>
      </c>
      <c r="N319" s="109" t="s">
        <v>4222</v>
      </c>
      <c r="O319" s="109" t="s">
        <v>4201</v>
      </c>
      <c r="P319" s="112" t="s">
        <v>4383</v>
      </c>
    </row>
    <row r="320" spans="1:16" ht="15.75" customHeight="1">
      <c r="A320" s="108" t="s">
        <v>4203</v>
      </c>
      <c r="B320" s="109" t="s">
        <v>4194</v>
      </c>
      <c r="C320" s="109" t="s">
        <v>4204</v>
      </c>
      <c r="D320" s="109">
        <v>97540</v>
      </c>
      <c r="E320" s="109">
        <f t="shared" si="4"/>
        <v>1</v>
      </c>
      <c r="F320" s="110">
        <v>45288.708333333336</v>
      </c>
      <c r="G320" s="111">
        <v>88402535400017</v>
      </c>
      <c r="H320" s="109" t="s">
        <v>4195</v>
      </c>
      <c r="I320" s="109" t="s">
        <v>4205</v>
      </c>
      <c r="J320" s="109" t="s">
        <v>4491</v>
      </c>
      <c r="K320" s="109"/>
      <c r="L320" s="111" t="s">
        <v>4492</v>
      </c>
      <c r="M320" s="109"/>
      <c r="N320" s="109" t="s">
        <v>4494</v>
      </c>
      <c r="O320" s="109" t="s">
        <v>4201</v>
      </c>
      <c r="P320" s="114" t="s">
        <v>4503</v>
      </c>
    </row>
    <row r="321" spans="1:16" ht="15.75" customHeight="1">
      <c r="A321" s="108" t="s">
        <v>4203</v>
      </c>
      <c r="B321" s="109" t="s">
        <v>4194</v>
      </c>
      <c r="C321" s="109" t="s">
        <v>4204</v>
      </c>
      <c r="D321" s="109">
        <v>97542</v>
      </c>
      <c r="E321" s="109">
        <f t="shared" si="4"/>
        <v>1</v>
      </c>
      <c r="F321" s="110">
        <v>45288.713888888888</v>
      </c>
      <c r="G321" s="111">
        <v>91812889300016</v>
      </c>
      <c r="H321" s="109" t="s">
        <v>4195</v>
      </c>
      <c r="I321" s="109" t="s">
        <v>4205</v>
      </c>
      <c r="J321" s="109" t="s">
        <v>4196</v>
      </c>
      <c r="K321" s="110">
        <v>45293.468055555553</v>
      </c>
      <c r="L321" s="111" t="s">
        <v>41</v>
      </c>
      <c r="M321" s="110">
        <v>45293.468055555553</v>
      </c>
      <c r="N321" s="109" t="s">
        <v>4304</v>
      </c>
      <c r="O321" s="109" t="s">
        <v>4201</v>
      </c>
      <c r="P321" s="114" t="s">
        <v>4384</v>
      </c>
    </row>
    <row r="322" spans="1:16" ht="15.75" customHeight="1">
      <c r="A322" s="108" t="s">
        <v>4203</v>
      </c>
      <c r="B322" s="109" t="s">
        <v>4194</v>
      </c>
      <c r="C322" s="109" t="s">
        <v>4204</v>
      </c>
      <c r="D322" s="109">
        <v>98003</v>
      </c>
      <c r="E322" s="109">
        <f t="shared" si="4"/>
        <v>1</v>
      </c>
      <c r="F322" s="110">
        <v>45295.515972222223</v>
      </c>
      <c r="G322" s="111">
        <v>33851826900018</v>
      </c>
      <c r="H322" s="109" t="s">
        <v>4195</v>
      </c>
      <c r="I322" s="109" t="s">
        <v>150</v>
      </c>
      <c r="J322" s="109" t="s">
        <v>4491</v>
      </c>
      <c r="K322" s="109"/>
      <c r="L322" s="111" t="s">
        <v>4492</v>
      </c>
      <c r="M322" s="109"/>
      <c r="N322" s="109" t="s">
        <v>4504</v>
      </c>
      <c r="O322" s="109" t="s">
        <v>4201</v>
      </c>
      <c r="P322" s="112" t="s">
        <v>4505</v>
      </c>
    </row>
    <row r="323" spans="1:16" ht="15.75" customHeight="1">
      <c r="A323" s="108" t="s">
        <v>4203</v>
      </c>
      <c r="B323" s="109" t="s">
        <v>4194</v>
      </c>
      <c r="C323" s="109" t="s">
        <v>4204</v>
      </c>
      <c r="D323" s="109">
        <v>98020</v>
      </c>
      <c r="E323" s="109">
        <f t="shared" ref="E323:E386" si="5">IF(D323=D322,0,1)</f>
        <v>1</v>
      </c>
      <c r="F323" s="110">
        <v>45295.595138888886</v>
      </c>
      <c r="G323" s="111">
        <v>80976537300026</v>
      </c>
      <c r="H323" s="109" t="s">
        <v>4195</v>
      </c>
      <c r="I323" s="109" t="s">
        <v>4205</v>
      </c>
      <c r="J323" s="109" t="s">
        <v>4196</v>
      </c>
      <c r="K323" s="110">
        <v>45301.602083333331</v>
      </c>
      <c r="L323" s="111" t="s">
        <v>41</v>
      </c>
      <c r="M323" s="110">
        <v>45301.602083333331</v>
      </c>
      <c r="N323" s="109" t="s">
        <v>4385</v>
      </c>
      <c r="O323" s="109" t="s">
        <v>4198</v>
      </c>
      <c r="P323" s="112" t="s">
        <v>4386</v>
      </c>
    </row>
    <row r="324" spans="1:16" ht="15.75" customHeight="1">
      <c r="A324" s="108" t="s">
        <v>4203</v>
      </c>
      <c r="B324" s="109" t="s">
        <v>4194</v>
      </c>
      <c r="C324" s="109" t="s">
        <v>4204</v>
      </c>
      <c r="D324" s="109">
        <v>98032</v>
      </c>
      <c r="E324" s="109">
        <f t="shared" si="5"/>
        <v>1</v>
      </c>
      <c r="F324" s="110">
        <v>45295.678472222222</v>
      </c>
      <c r="G324" s="109">
        <v>82841516600010</v>
      </c>
      <c r="H324" s="109" t="s">
        <v>4195</v>
      </c>
      <c r="I324" s="109" t="s">
        <v>4205</v>
      </c>
      <c r="J324" s="109" t="s">
        <v>4196</v>
      </c>
      <c r="K324" s="110">
        <v>45295.722222222219</v>
      </c>
      <c r="L324" s="111" t="s">
        <v>41</v>
      </c>
      <c r="M324" s="110">
        <v>45296.634027777778</v>
      </c>
      <c r="N324" s="109" t="s">
        <v>4387</v>
      </c>
      <c r="O324" s="109" t="s">
        <v>4198</v>
      </c>
      <c r="P324" s="112" t="s">
        <v>4388</v>
      </c>
    </row>
    <row r="325" spans="1:16" ht="15.75" customHeight="1">
      <c r="A325" s="108" t="s">
        <v>4203</v>
      </c>
      <c r="B325" s="109" t="s">
        <v>4194</v>
      </c>
      <c r="C325" s="109" t="s">
        <v>4204</v>
      </c>
      <c r="D325" s="109">
        <v>98032</v>
      </c>
      <c r="E325" s="109">
        <f t="shared" si="5"/>
        <v>0</v>
      </c>
      <c r="F325" s="110">
        <v>45295.678472222222</v>
      </c>
      <c r="G325" s="111">
        <v>82841516600010</v>
      </c>
      <c r="H325" s="109" t="s">
        <v>4195</v>
      </c>
      <c r="I325" s="109" t="s">
        <v>4205</v>
      </c>
      <c r="J325" s="109" t="s">
        <v>4196</v>
      </c>
      <c r="K325" s="110">
        <v>45295.722222222219</v>
      </c>
      <c r="L325" s="109" t="s">
        <v>52</v>
      </c>
      <c r="M325" s="110">
        <v>45295.722222222219</v>
      </c>
      <c r="N325" s="109" t="s">
        <v>4646</v>
      </c>
      <c r="O325" s="109" t="s">
        <v>4201</v>
      </c>
      <c r="P325" s="112" t="s">
        <v>4647</v>
      </c>
    </row>
    <row r="326" spans="1:16" ht="15.75" customHeight="1">
      <c r="A326" s="108" t="s">
        <v>4203</v>
      </c>
      <c r="B326" s="109" t="s">
        <v>4194</v>
      </c>
      <c r="C326" s="109" t="s">
        <v>4204</v>
      </c>
      <c r="D326" s="109">
        <v>98034</v>
      </c>
      <c r="E326" s="109">
        <f t="shared" si="5"/>
        <v>1</v>
      </c>
      <c r="F326" s="110">
        <v>45295.685416666667</v>
      </c>
      <c r="G326" s="111">
        <v>77930538200045</v>
      </c>
      <c r="H326" s="109" t="s">
        <v>4195</v>
      </c>
      <c r="I326" s="109" t="s">
        <v>4205</v>
      </c>
      <c r="J326" s="109" t="s">
        <v>4196</v>
      </c>
      <c r="K326" s="110">
        <v>45296.469444444447</v>
      </c>
      <c r="L326" s="111" t="s">
        <v>41</v>
      </c>
      <c r="M326" s="110">
        <v>45296.469444444447</v>
      </c>
      <c r="N326" s="109" t="s">
        <v>4227</v>
      </c>
      <c r="O326" s="109" t="s">
        <v>4201</v>
      </c>
      <c r="P326" s="112" t="s">
        <v>4389</v>
      </c>
    </row>
    <row r="327" spans="1:16" ht="15.75" customHeight="1">
      <c r="A327" s="108" t="s">
        <v>4203</v>
      </c>
      <c r="B327" s="109" t="s">
        <v>4194</v>
      </c>
      <c r="C327" s="109" t="s">
        <v>4204</v>
      </c>
      <c r="D327" s="109">
        <v>98035</v>
      </c>
      <c r="E327" s="109">
        <f t="shared" si="5"/>
        <v>1</v>
      </c>
      <c r="F327" s="110">
        <v>45295.688888888886</v>
      </c>
      <c r="G327" s="109">
        <v>31188987700172</v>
      </c>
      <c r="H327" s="109" t="s">
        <v>4195</v>
      </c>
      <c r="I327" s="109" t="s">
        <v>4205</v>
      </c>
      <c r="J327" s="109" t="s">
        <v>4196</v>
      </c>
      <c r="K327" s="110">
        <v>45296.349305555559</v>
      </c>
      <c r="L327" s="111" t="s">
        <v>41</v>
      </c>
      <c r="M327" s="110">
        <v>45300.593055555553</v>
      </c>
      <c r="N327" s="109" t="s">
        <v>4208</v>
      </c>
      <c r="O327" s="109" t="s">
        <v>4198</v>
      </c>
      <c r="P327" s="114" t="s">
        <v>4390</v>
      </c>
    </row>
    <row r="328" spans="1:16" ht="15.75" customHeight="1">
      <c r="A328" s="108" t="s">
        <v>4203</v>
      </c>
      <c r="B328" s="109" t="s">
        <v>4194</v>
      </c>
      <c r="C328" s="109" t="s">
        <v>4204</v>
      </c>
      <c r="D328" s="109">
        <v>98035</v>
      </c>
      <c r="E328" s="109">
        <f t="shared" si="5"/>
        <v>0</v>
      </c>
      <c r="F328" s="110">
        <v>45295.688888888886</v>
      </c>
      <c r="G328" s="111">
        <v>31188987700172</v>
      </c>
      <c r="H328" s="109" t="s">
        <v>4195</v>
      </c>
      <c r="I328" s="109" t="s">
        <v>4205</v>
      </c>
      <c r="J328" s="109" t="s">
        <v>4196</v>
      </c>
      <c r="K328" s="110">
        <v>45296.349305555559</v>
      </c>
      <c r="L328" s="109" t="s">
        <v>136</v>
      </c>
      <c r="M328" s="110">
        <v>45296.349305555559</v>
      </c>
      <c r="N328" s="109" t="s">
        <v>4222</v>
      </c>
      <c r="O328" s="109" t="s">
        <v>4201</v>
      </c>
      <c r="P328" s="113"/>
    </row>
    <row r="329" spans="1:16" ht="15.75" customHeight="1">
      <c r="A329" s="108" t="s">
        <v>4203</v>
      </c>
      <c r="B329" s="109" t="s">
        <v>4194</v>
      </c>
      <c r="C329" s="109" t="s">
        <v>4204</v>
      </c>
      <c r="D329" s="109">
        <v>98036</v>
      </c>
      <c r="E329" s="109">
        <f t="shared" si="5"/>
        <v>1</v>
      </c>
      <c r="F329" s="110">
        <v>45295.692361111112</v>
      </c>
      <c r="G329" s="111">
        <v>91479742800028</v>
      </c>
      <c r="H329" s="109" t="s">
        <v>4195</v>
      </c>
      <c r="I329" s="109" t="s">
        <v>4205</v>
      </c>
      <c r="J329" s="109" t="s">
        <v>4196</v>
      </c>
      <c r="K329" s="110">
        <v>45315.705555555556</v>
      </c>
      <c r="L329" s="111" t="s">
        <v>41</v>
      </c>
      <c r="M329" s="110">
        <v>45315.705555555556</v>
      </c>
      <c r="N329" s="109" t="s">
        <v>4391</v>
      </c>
      <c r="O329" s="109" t="s">
        <v>4201</v>
      </c>
      <c r="P329" s="114" t="s">
        <v>4392</v>
      </c>
    </row>
    <row r="330" spans="1:16" ht="15.75" customHeight="1">
      <c r="A330" s="108" t="s">
        <v>4203</v>
      </c>
      <c r="B330" s="109" t="s">
        <v>4194</v>
      </c>
      <c r="C330" s="109" t="s">
        <v>4204</v>
      </c>
      <c r="D330" s="109">
        <v>98038</v>
      </c>
      <c r="E330" s="109">
        <f t="shared" si="5"/>
        <v>1</v>
      </c>
      <c r="F330" s="110">
        <v>45295.695833333331</v>
      </c>
      <c r="G330" s="111">
        <v>81219477700031</v>
      </c>
      <c r="H330" s="109" t="s">
        <v>4195</v>
      </c>
      <c r="I330" s="109" t="s">
        <v>188</v>
      </c>
      <c r="J330" s="109" t="s">
        <v>4196</v>
      </c>
      <c r="K330" s="110">
        <v>45300.52847222222</v>
      </c>
      <c r="L330" s="111" t="s">
        <v>41</v>
      </c>
      <c r="M330" s="110">
        <v>45300.52847222222</v>
      </c>
      <c r="N330" s="109" t="s">
        <v>4304</v>
      </c>
      <c r="O330" s="109" t="s">
        <v>4201</v>
      </c>
      <c r="P330" s="112" t="s">
        <v>4393</v>
      </c>
    </row>
    <row r="331" spans="1:16" ht="15.75" customHeight="1">
      <c r="A331" s="108" t="s">
        <v>4203</v>
      </c>
      <c r="B331" s="109" t="s">
        <v>4194</v>
      </c>
      <c r="C331" s="109" t="s">
        <v>4204</v>
      </c>
      <c r="D331" s="109">
        <v>98039</v>
      </c>
      <c r="E331" s="109">
        <f t="shared" si="5"/>
        <v>1</v>
      </c>
      <c r="F331" s="110">
        <v>45295.70208333333</v>
      </c>
      <c r="G331" s="111">
        <v>33533913100021</v>
      </c>
      <c r="H331" s="109" t="s">
        <v>4195</v>
      </c>
      <c r="I331" s="109" t="s">
        <v>150</v>
      </c>
      <c r="J331" s="109" t="s">
        <v>4196</v>
      </c>
      <c r="K331" s="110">
        <v>45296.497916666667</v>
      </c>
      <c r="L331" s="111" t="s">
        <v>41</v>
      </c>
      <c r="M331" s="110">
        <v>45296.497916666667</v>
      </c>
      <c r="N331" s="109" t="s">
        <v>4307</v>
      </c>
      <c r="O331" s="109" t="s">
        <v>4201</v>
      </c>
      <c r="P331" s="112" t="s">
        <v>4394</v>
      </c>
    </row>
    <row r="332" spans="1:16" ht="15.75" customHeight="1">
      <c r="A332" s="108" t="s">
        <v>4203</v>
      </c>
      <c r="B332" s="109" t="s">
        <v>4194</v>
      </c>
      <c r="C332" s="109" t="s">
        <v>4204</v>
      </c>
      <c r="D332" s="109">
        <v>98041</v>
      </c>
      <c r="E332" s="109">
        <f t="shared" si="5"/>
        <v>1</v>
      </c>
      <c r="F332" s="110">
        <v>45295.70416666667</v>
      </c>
      <c r="G332" s="111">
        <v>32766735800011</v>
      </c>
      <c r="H332" s="109" t="s">
        <v>4195</v>
      </c>
      <c r="I332" s="109" t="s">
        <v>4205</v>
      </c>
      <c r="J332" s="109" t="s">
        <v>4196</v>
      </c>
      <c r="K332" s="110">
        <v>45299.428472222222</v>
      </c>
      <c r="L332" s="111" t="s">
        <v>41</v>
      </c>
      <c r="M332" s="110">
        <v>45328.491666666669</v>
      </c>
      <c r="N332" s="109" t="s">
        <v>4373</v>
      </c>
      <c r="O332" s="109" t="s">
        <v>4201</v>
      </c>
      <c r="P332" s="112" t="s">
        <v>4395</v>
      </c>
    </row>
    <row r="333" spans="1:16" ht="15.75" customHeight="1">
      <c r="A333" s="108" t="s">
        <v>4203</v>
      </c>
      <c r="B333" s="109" t="s">
        <v>4194</v>
      </c>
      <c r="C333" s="109" t="s">
        <v>4204</v>
      </c>
      <c r="D333" s="109">
        <v>98041</v>
      </c>
      <c r="E333" s="109">
        <f t="shared" si="5"/>
        <v>0</v>
      </c>
      <c r="F333" s="110">
        <v>45295.70416666667</v>
      </c>
      <c r="G333" s="109">
        <v>32766735800011</v>
      </c>
      <c r="H333" s="109" t="s">
        <v>4195</v>
      </c>
      <c r="I333" s="109" t="s">
        <v>4205</v>
      </c>
      <c r="J333" s="109" t="s">
        <v>4196</v>
      </c>
      <c r="K333" s="110">
        <v>45299.428472222222</v>
      </c>
      <c r="L333" s="109" t="s">
        <v>41</v>
      </c>
      <c r="M333" s="110">
        <v>45299.428472222222</v>
      </c>
      <c r="N333" s="109" t="s">
        <v>4247</v>
      </c>
      <c r="O333" s="109" t="s">
        <v>4248</v>
      </c>
      <c r="P333" s="112" t="s">
        <v>4648</v>
      </c>
    </row>
    <row r="334" spans="1:16" ht="15.75" customHeight="1">
      <c r="A334" s="108" t="s">
        <v>4203</v>
      </c>
      <c r="B334" s="109" t="s">
        <v>4194</v>
      </c>
      <c r="C334" s="109" t="s">
        <v>4204</v>
      </c>
      <c r="D334" s="109">
        <v>98042</v>
      </c>
      <c r="E334" s="109">
        <f t="shared" si="5"/>
        <v>1</v>
      </c>
      <c r="F334" s="110">
        <v>45295.706250000003</v>
      </c>
      <c r="G334" s="111">
        <v>94842808100012</v>
      </c>
      <c r="H334" s="109" t="s">
        <v>4195</v>
      </c>
      <c r="I334" s="109" t="s">
        <v>4205</v>
      </c>
      <c r="J334" s="109" t="s">
        <v>4196</v>
      </c>
      <c r="K334" s="110">
        <v>45296.660416666666</v>
      </c>
      <c r="L334" s="111" t="s">
        <v>41</v>
      </c>
      <c r="M334" s="110">
        <v>45296.660416666666</v>
      </c>
      <c r="N334" s="109" t="s">
        <v>4396</v>
      </c>
      <c r="O334" s="109" t="s">
        <v>4201</v>
      </c>
      <c r="P334" s="112" t="s">
        <v>4397</v>
      </c>
    </row>
    <row r="335" spans="1:16" ht="15.75" customHeight="1">
      <c r="A335" s="108" t="s">
        <v>4203</v>
      </c>
      <c r="B335" s="109" t="s">
        <v>4194</v>
      </c>
      <c r="C335" s="109" t="s">
        <v>4204</v>
      </c>
      <c r="D335" s="109">
        <v>98043</v>
      </c>
      <c r="E335" s="109">
        <f t="shared" si="5"/>
        <v>1</v>
      </c>
      <c r="F335" s="110">
        <v>45295.706944444442</v>
      </c>
      <c r="G335" s="111">
        <v>91210437900025</v>
      </c>
      <c r="H335" s="109" t="s">
        <v>4195</v>
      </c>
      <c r="I335" s="109" t="s">
        <v>150</v>
      </c>
      <c r="J335" s="109" t="s">
        <v>4196</v>
      </c>
      <c r="K335" s="110">
        <v>45300.421527777777</v>
      </c>
      <c r="L335" s="111" t="s">
        <v>41</v>
      </c>
      <c r="M335" s="110">
        <v>45300.421527777777</v>
      </c>
      <c r="N335" s="109" t="s">
        <v>4255</v>
      </c>
      <c r="O335" s="109" t="s">
        <v>4201</v>
      </c>
      <c r="P335" s="112" t="s">
        <v>4398</v>
      </c>
    </row>
    <row r="336" spans="1:16" ht="15.75" customHeight="1">
      <c r="A336" s="108" t="s">
        <v>4193</v>
      </c>
      <c r="B336" s="109" t="s">
        <v>4194</v>
      </c>
      <c r="C336" s="109"/>
      <c r="D336" s="109">
        <v>98209</v>
      </c>
      <c r="E336" s="109">
        <f t="shared" si="5"/>
        <v>1</v>
      </c>
      <c r="F336" s="110">
        <v>45299.416666666664</v>
      </c>
      <c r="G336" s="111">
        <v>50296579100028</v>
      </c>
      <c r="H336" s="109" t="s">
        <v>4399</v>
      </c>
      <c r="I336" s="109" t="s">
        <v>4400</v>
      </c>
      <c r="J336" s="109" t="s">
        <v>4196</v>
      </c>
      <c r="K336" s="110">
        <v>45299.722222222219</v>
      </c>
      <c r="L336" s="111" t="s">
        <v>41</v>
      </c>
      <c r="M336" s="110">
        <v>45309.696527777778</v>
      </c>
      <c r="N336" s="109" t="s">
        <v>4401</v>
      </c>
      <c r="O336" s="109" t="s">
        <v>4201</v>
      </c>
      <c r="P336" s="114" t="s">
        <v>4402</v>
      </c>
    </row>
    <row r="337" spans="1:16" ht="15.75" customHeight="1">
      <c r="A337" s="108" t="s">
        <v>4193</v>
      </c>
      <c r="B337" s="109" t="s">
        <v>4194</v>
      </c>
      <c r="C337" s="109"/>
      <c r="D337" s="109">
        <v>98209</v>
      </c>
      <c r="E337" s="109">
        <f t="shared" si="5"/>
        <v>0</v>
      </c>
      <c r="F337" s="110">
        <v>45299.416666666664</v>
      </c>
      <c r="G337" s="109">
        <v>50296579100028</v>
      </c>
      <c r="H337" s="109" t="s">
        <v>4399</v>
      </c>
      <c r="I337" s="109" t="s">
        <v>4400</v>
      </c>
      <c r="J337" s="109" t="s">
        <v>4196</v>
      </c>
      <c r="K337" s="110">
        <v>45299.722222222219</v>
      </c>
      <c r="L337" s="109" t="s">
        <v>52</v>
      </c>
      <c r="M337" s="110">
        <v>45299.722222222219</v>
      </c>
      <c r="N337" s="109" t="s">
        <v>4649</v>
      </c>
      <c r="O337" s="109" t="s">
        <v>4198</v>
      </c>
      <c r="P337" s="112" t="s">
        <v>4650</v>
      </c>
    </row>
    <row r="338" spans="1:16" ht="15.75" customHeight="1">
      <c r="A338" s="108" t="s">
        <v>4203</v>
      </c>
      <c r="B338" s="109" t="s">
        <v>4194</v>
      </c>
      <c r="C338" s="109" t="s">
        <v>4204</v>
      </c>
      <c r="D338" s="109">
        <v>98217</v>
      </c>
      <c r="E338" s="109">
        <f t="shared" si="5"/>
        <v>1</v>
      </c>
      <c r="F338" s="110">
        <v>45299.438888888886</v>
      </c>
      <c r="G338" s="109">
        <v>42369091600022</v>
      </c>
      <c r="H338" s="109" t="s">
        <v>4195</v>
      </c>
      <c r="I338" s="109" t="s">
        <v>150</v>
      </c>
      <c r="J338" s="109" t="s">
        <v>4491</v>
      </c>
      <c r="K338" s="110">
        <v>45303.492361111108</v>
      </c>
      <c r="L338" s="111" t="s">
        <v>4492</v>
      </c>
      <c r="M338" s="109"/>
      <c r="N338" s="109" t="s">
        <v>107</v>
      </c>
      <c r="O338" s="109" t="s">
        <v>4198</v>
      </c>
      <c r="P338" s="113"/>
    </row>
    <row r="339" spans="1:16" ht="15.75" customHeight="1">
      <c r="A339" s="108" t="s">
        <v>4203</v>
      </c>
      <c r="B339" s="109" t="s">
        <v>4194</v>
      </c>
      <c r="C339" s="109" t="s">
        <v>4204</v>
      </c>
      <c r="D339" s="109">
        <v>98217</v>
      </c>
      <c r="E339" s="109">
        <f t="shared" si="5"/>
        <v>0</v>
      </c>
      <c r="F339" s="110">
        <v>45299.438888888886</v>
      </c>
      <c r="G339" s="111">
        <v>42369091600022</v>
      </c>
      <c r="H339" s="109" t="s">
        <v>4195</v>
      </c>
      <c r="I339" s="109" t="s">
        <v>150</v>
      </c>
      <c r="J339" s="109" t="s">
        <v>4491</v>
      </c>
      <c r="K339" s="110">
        <v>45303.492361111108</v>
      </c>
      <c r="L339" s="109" t="s">
        <v>52</v>
      </c>
      <c r="M339" s="110">
        <v>45307.418749999997</v>
      </c>
      <c r="N339" s="109" t="s">
        <v>4370</v>
      </c>
      <c r="O339" s="109" t="s">
        <v>4201</v>
      </c>
      <c r="P339" s="112" t="s">
        <v>4651</v>
      </c>
    </row>
    <row r="340" spans="1:16" ht="15.75" customHeight="1">
      <c r="A340" s="108" t="s">
        <v>4203</v>
      </c>
      <c r="B340" s="109" t="s">
        <v>4194</v>
      </c>
      <c r="C340" s="109" t="s">
        <v>4204</v>
      </c>
      <c r="D340" s="109">
        <v>98217</v>
      </c>
      <c r="E340" s="109">
        <f t="shared" si="5"/>
        <v>0</v>
      </c>
      <c r="F340" s="110">
        <v>45299.438888888886</v>
      </c>
      <c r="G340" s="109">
        <v>42369091600022</v>
      </c>
      <c r="H340" s="109" t="s">
        <v>4195</v>
      </c>
      <c r="I340" s="109" t="s">
        <v>150</v>
      </c>
      <c r="J340" s="109" t="s">
        <v>4491</v>
      </c>
      <c r="K340" s="110">
        <v>45303.492361111108</v>
      </c>
      <c r="L340" s="109" t="s">
        <v>52</v>
      </c>
      <c r="M340" s="110">
        <v>45303.492361111108</v>
      </c>
      <c r="N340" s="109" t="s">
        <v>4218</v>
      </c>
      <c r="O340" s="109" t="s">
        <v>4219</v>
      </c>
      <c r="P340" s="113"/>
    </row>
    <row r="341" spans="1:16" ht="15.75" customHeight="1">
      <c r="A341" s="108" t="s">
        <v>4203</v>
      </c>
      <c r="B341" s="109" t="s">
        <v>4194</v>
      </c>
      <c r="C341" s="109" t="s">
        <v>4204</v>
      </c>
      <c r="D341" s="109">
        <v>98219</v>
      </c>
      <c r="E341" s="109">
        <f t="shared" si="5"/>
        <v>1</v>
      </c>
      <c r="F341" s="110">
        <v>45299.441666666666</v>
      </c>
      <c r="G341" s="111">
        <v>89847713800017</v>
      </c>
      <c r="H341" s="109" t="s">
        <v>4195</v>
      </c>
      <c r="I341" s="109" t="s">
        <v>4205</v>
      </c>
      <c r="J341" s="109" t="s">
        <v>4491</v>
      </c>
      <c r="K341" s="109"/>
      <c r="L341" s="111" t="s">
        <v>4492</v>
      </c>
      <c r="M341" s="109"/>
      <c r="N341" s="109" t="s">
        <v>4415</v>
      </c>
      <c r="O341" s="109" t="s">
        <v>4198</v>
      </c>
      <c r="P341" s="112" t="s">
        <v>4506</v>
      </c>
    </row>
    <row r="342" spans="1:16" ht="15.75" customHeight="1">
      <c r="A342" s="108" t="s">
        <v>4203</v>
      </c>
      <c r="B342" s="109" t="s">
        <v>4194</v>
      </c>
      <c r="C342" s="109" t="s">
        <v>4204</v>
      </c>
      <c r="D342" s="109">
        <v>98220</v>
      </c>
      <c r="E342" s="109">
        <f t="shared" si="5"/>
        <v>1</v>
      </c>
      <c r="F342" s="110">
        <v>45299.446527777778</v>
      </c>
      <c r="G342" s="111">
        <v>81281805200043</v>
      </c>
      <c r="H342" s="109" t="s">
        <v>4195</v>
      </c>
      <c r="I342" s="109" t="s">
        <v>150</v>
      </c>
      <c r="J342" s="109" t="s">
        <v>4196</v>
      </c>
      <c r="K342" s="110">
        <v>45301.408333333333</v>
      </c>
      <c r="L342" s="111" t="s">
        <v>41</v>
      </c>
      <c r="M342" s="110">
        <v>45301.408333333333</v>
      </c>
      <c r="N342" s="109" t="s">
        <v>4403</v>
      </c>
      <c r="O342" s="109" t="s">
        <v>4201</v>
      </c>
      <c r="P342" s="112" t="s">
        <v>4404</v>
      </c>
    </row>
    <row r="343" spans="1:16" ht="15.75" customHeight="1">
      <c r="A343" s="108" t="s">
        <v>4203</v>
      </c>
      <c r="B343" s="109" t="s">
        <v>4194</v>
      </c>
      <c r="C343" s="109" t="s">
        <v>4204</v>
      </c>
      <c r="D343" s="109">
        <v>98221</v>
      </c>
      <c r="E343" s="109">
        <f t="shared" si="5"/>
        <v>1</v>
      </c>
      <c r="F343" s="110">
        <v>45299.447916666664</v>
      </c>
      <c r="G343" s="111">
        <v>40024160000024</v>
      </c>
      <c r="H343" s="109" t="s">
        <v>4195</v>
      </c>
      <c r="I343" s="109" t="s">
        <v>4205</v>
      </c>
      <c r="J343" s="109" t="s">
        <v>4196</v>
      </c>
      <c r="K343" s="110">
        <v>45300.479166666664</v>
      </c>
      <c r="L343" s="111" t="s">
        <v>41</v>
      </c>
      <c r="M343" s="110">
        <v>45300.479166666664</v>
      </c>
      <c r="N343" s="109" t="s">
        <v>4227</v>
      </c>
      <c r="O343" s="109" t="s">
        <v>4201</v>
      </c>
      <c r="P343" s="112" t="s">
        <v>4405</v>
      </c>
    </row>
    <row r="344" spans="1:16" ht="15.75" customHeight="1">
      <c r="A344" s="108" t="s">
        <v>4203</v>
      </c>
      <c r="B344" s="109" t="s">
        <v>4194</v>
      </c>
      <c r="C344" s="109" t="s">
        <v>4204</v>
      </c>
      <c r="D344" s="109">
        <v>98221</v>
      </c>
      <c r="E344" s="109">
        <f t="shared" si="5"/>
        <v>0</v>
      </c>
      <c r="F344" s="110">
        <v>45299.447916666664</v>
      </c>
      <c r="G344" s="109">
        <v>40024160000024</v>
      </c>
      <c r="H344" s="109" t="s">
        <v>4195</v>
      </c>
      <c r="I344" s="109" t="s">
        <v>4205</v>
      </c>
      <c r="J344" s="109" t="s">
        <v>4196</v>
      </c>
      <c r="K344" s="110">
        <v>45300.479166666664</v>
      </c>
      <c r="L344" s="109" t="s">
        <v>4492</v>
      </c>
      <c r="M344" s="109"/>
      <c r="N344" s="109" t="s">
        <v>4652</v>
      </c>
      <c r="O344" s="109" t="s">
        <v>4198</v>
      </c>
      <c r="P344" s="113"/>
    </row>
    <row r="345" spans="1:16" ht="15.75" customHeight="1">
      <c r="A345" s="108" t="s">
        <v>4203</v>
      </c>
      <c r="B345" s="109" t="s">
        <v>4194</v>
      </c>
      <c r="C345" s="109" t="s">
        <v>4204</v>
      </c>
      <c r="D345" s="109">
        <v>98280</v>
      </c>
      <c r="E345" s="109">
        <f t="shared" si="5"/>
        <v>1</v>
      </c>
      <c r="F345" s="110">
        <v>45299.694444444445</v>
      </c>
      <c r="G345" s="109">
        <v>44195395700012</v>
      </c>
      <c r="H345" s="109" t="s">
        <v>4195</v>
      </c>
      <c r="I345" s="109" t="s">
        <v>4205</v>
      </c>
      <c r="J345" s="109" t="s">
        <v>4196</v>
      </c>
      <c r="K345" s="110">
        <v>45300.644444444442</v>
      </c>
      <c r="L345" s="111" t="s">
        <v>41</v>
      </c>
      <c r="M345" s="110">
        <v>45306.53402777778</v>
      </c>
      <c r="N345" s="109" t="s">
        <v>4406</v>
      </c>
      <c r="O345" s="109" t="s">
        <v>4198</v>
      </c>
      <c r="P345" s="114" t="s">
        <v>4407</v>
      </c>
    </row>
    <row r="346" spans="1:16" ht="15.75" customHeight="1">
      <c r="A346" s="108" t="s">
        <v>4203</v>
      </c>
      <c r="B346" s="109" t="s">
        <v>4194</v>
      </c>
      <c r="C346" s="109" t="s">
        <v>4204</v>
      </c>
      <c r="D346" s="109">
        <v>98280</v>
      </c>
      <c r="E346" s="109">
        <f t="shared" si="5"/>
        <v>0</v>
      </c>
      <c r="F346" s="110">
        <v>45299.694444444445</v>
      </c>
      <c r="G346" s="111">
        <v>44195395700012</v>
      </c>
      <c r="H346" s="109" t="s">
        <v>4195</v>
      </c>
      <c r="I346" s="109" t="s">
        <v>4205</v>
      </c>
      <c r="J346" s="109" t="s">
        <v>4196</v>
      </c>
      <c r="K346" s="110">
        <v>45300.644444444442</v>
      </c>
      <c r="L346" s="109" t="s">
        <v>52</v>
      </c>
      <c r="M346" s="110">
        <v>45300.644444444442</v>
      </c>
      <c r="N346" s="109" t="s">
        <v>4463</v>
      </c>
      <c r="O346" s="109" t="s">
        <v>4201</v>
      </c>
      <c r="P346" s="112" t="s">
        <v>4653</v>
      </c>
    </row>
    <row r="347" spans="1:16" ht="15.75" customHeight="1">
      <c r="A347" s="108" t="s">
        <v>4203</v>
      </c>
      <c r="B347" s="109" t="s">
        <v>4194</v>
      </c>
      <c r="C347" s="109" t="s">
        <v>4204</v>
      </c>
      <c r="D347" s="109">
        <v>98280</v>
      </c>
      <c r="E347" s="109">
        <f t="shared" si="5"/>
        <v>0</v>
      </c>
      <c r="F347" s="110">
        <v>45299.694444444445</v>
      </c>
      <c r="G347" s="109">
        <v>44195395700012</v>
      </c>
      <c r="H347" s="109" t="s">
        <v>4195</v>
      </c>
      <c r="I347" s="109" t="s">
        <v>4205</v>
      </c>
      <c r="J347" s="109" t="s">
        <v>4196</v>
      </c>
      <c r="K347" s="110">
        <v>45300.644444444442</v>
      </c>
      <c r="L347" s="109" t="s">
        <v>52</v>
      </c>
      <c r="M347" s="110">
        <v>45303.493055555555</v>
      </c>
      <c r="N347" s="109" t="s">
        <v>4218</v>
      </c>
      <c r="O347" s="109" t="s">
        <v>4219</v>
      </c>
      <c r="P347" s="113"/>
    </row>
    <row r="348" spans="1:16" ht="15.75" customHeight="1">
      <c r="A348" s="108" t="s">
        <v>4203</v>
      </c>
      <c r="B348" s="109" t="s">
        <v>4194</v>
      </c>
      <c r="C348" s="109" t="s">
        <v>4204</v>
      </c>
      <c r="D348" s="109">
        <v>98281</v>
      </c>
      <c r="E348" s="109">
        <f t="shared" si="5"/>
        <v>1</v>
      </c>
      <c r="F348" s="110">
        <v>45299.695833333331</v>
      </c>
      <c r="G348" s="109">
        <v>88142664700015</v>
      </c>
      <c r="H348" s="109" t="s">
        <v>4195</v>
      </c>
      <c r="I348" s="109" t="s">
        <v>4205</v>
      </c>
      <c r="J348" s="109" t="s">
        <v>4196</v>
      </c>
      <c r="K348" s="110">
        <v>45303.493750000001</v>
      </c>
      <c r="L348" s="111" t="s">
        <v>41</v>
      </c>
      <c r="M348" s="110">
        <v>45321.720833333333</v>
      </c>
      <c r="N348" s="109" t="s">
        <v>4408</v>
      </c>
      <c r="O348" s="109" t="s">
        <v>4198</v>
      </c>
      <c r="P348" s="112" t="s">
        <v>4409</v>
      </c>
    </row>
    <row r="349" spans="1:16" ht="15.75" customHeight="1">
      <c r="A349" s="108" t="s">
        <v>4203</v>
      </c>
      <c r="B349" s="109" t="s">
        <v>4194</v>
      </c>
      <c r="C349" s="109" t="s">
        <v>4204</v>
      </c>
      <c r="D349" s="109">
        <v>98281</v>
      </c>
      <c r="E349" s="109">
        <f t="shared" si="5"/>
        <v>0</v>
      </c>
      <c r="F349" s="110">
        <v>45299.695833333331</v>
      </c>
      <c r="G349" s="111">
        <v>88142664700015</v>
      </c>
      <c r="H349" s="109" t="s">
        <v>4195</v>
      </c>
      <c r="I349" s="109" t="s">
        <v>4205</v>
      </c>
      <c r="J349" s="109" t="s">
        <v>4196</v>
      </c>
      <c r="K349" s="110">
        <v>45303.493750000001</v>
      </c>
      <c r="L349" s="109" t="s">
        <v>52</v>
      </c>
      <c r="M349" s="110">
        <v>45328.418055555558</v>
      </c>
      <c r="N349" s="109" t="s">
        <v>4301</v>
      </c>
      <c r="O349" s="109" t="s">
        <v>4201</v>
      </c>
      <c r="P349" s="113"/>
    </row>
    <row r="350" spans="1:16" ht="15.75" customHeight="1">
      <c r="A350" s="108" t="s">
        <v>4203</v>
      </c>
      <c r="B350" s="109" t="s">
        <v>4194</v>
      </c>
      <c r="C350" s="109" t="s">
        <v>4204</v>
      </c>
      <c r="D350" s="109">
        <v>98281</v>
      </c>
      <c r="E350" s="109">
        <f t="shared" si="5"/>
        <v>0</v>
      </c>
      <c r="F350" s="110">
        <v>45299.695833333331</v>
      </c>
      <c r="G350" s="109">
        <v>88142664700015</v>
      </c>
      <c r="H350" s="109" t="s">
        <v>4195</v>
      </c>
      <c r="I350" s="109" t="s">
        <v>4205</v>
      </c>
      <c r="J350" s="109" t="s">
        <v>4196</v>
      </c>
      <c r="K350" s="110">
        <v>45303.493750000001</v>
      </c>
      <c r="L350" s="109" t="s">
        <v>52</v>
      </c>
      <c r="M350" s="110">
        <v>45303.493750000001</v>
      </c>
      <c r="N350" s="109" t="s">
        <v>4218</v>
      </c>
      <c r="O350" s="109" t="s">
        <v>4219</v>
      </c>
      <c r="P350" s="113"/>
    </row>
    <row r="351" spans="1:16" ht="15.75" customHeight="1">
      <c r="A351" s="108" t="s">
        <v>4203</v>
      </c>
      <c r="B351" s="109" t="s">
        <v>4194</v>
      </c>
      <c r="C351" s="109" t="s">
        <v>4204</v>
      </c>
      <c r="D351" s="109">
        <v>98284</v>
      </c>
      <c r="E351" s="109">
        <f t="shared" si="5"/>
        <v>1</v>
      </c>
      <c r="F351" s="110">
        <v>45299.696527777778</v>
      </c>
      <c r="G351" s="111">
        <v>79305175600013</v>
      </c>
      <c r="H351" s="109" t="s">
        <v>4195</v>
      </c>
      <c r="I351" s="109" t="s">
        <v>150</v>
      </c>
      <c r="J351" s="109" t="s">
        <v>4196</v>
      </c>
      <c r="K351" s="110">
        <v>45300.445138888892</v>
      </c>
      <c r="L351" s="111" t="s">
        <v>41</v>
      </c>
      <c r="M351" s="110">
        <v>45300.445138888892</v>
      </c>
      <c r="N351" s="109" t="s">
        <v>4225</v>
      </c>
      <c r="O351" s="109" t="s">
        <v>4201</v>
      </c>
      <c r="P351" s="112" t="s">
        <v>4410</v>
      </c>
    </row>
    <row r="352" spans="1:16" ht="15.75" customHeight="1">
      <c r="A352" s="108" t="s">
        <v>4193</v>
      </c>
      <c r="B352" s="109" t="s">
        <v>4194</v>
      </c>
      <c r="C352" s="109"/>
      <c r="D352" s="109">
        <v>98364</v>
      </c>
      <c r="E352" s="109">
        <f t="shared" si="5"/>
        <v>1</v>
      </c>
      <c r="F352" s="110">
        <v>45300.484722222223</v>
      </c>
      <c r="G352" s="111">
        <v>83947541500023</v>
      </c>
      <c r="H352" s="109" t="s">
        <v>4195</v>
      </c>
      <c r="I352" s="109" t="s">
        <v>4205</v>
      </c>
      <c r="J352" s="109" t="s">
        <v>4196</v>
      </c>
      <c r="K352" s="110">
        <v>45303.494444444441</v>
      </c>
      <c r="L352" s="111" t="s">
        <v>41</v>
      </c>
      <c r="M352" s="110">
        <v>45322.436805555553</v>
      </c>
      <c r="N352" s="109" t="s">
        <v>4200</v>
      </c>
      <c r="O352" s="109" t="s">
        <v>4201</v>
      </c>
      <c r="P352" s="113"/>
    </row>
    <row r="353" spans="1:16" ht="15.75" customHeight="1">
      <c r="A353" s="108" t="s">
        <v>4193</v>
      </c>
      <c r="B353" s="109" t="s">
        <v>4194</v>
      </c>
      <c r="C353" s="109"/>
      <c r="D353" s="109">
        <v>98364</v>
      </c>
      <c r="E353" s="109">
        <f t="shared" si="5"/>
        <v>0</v>
      </c>
      <c r="F353" s="110">
        <v>45300.484722222223</v>
      </c>
      <c r="G353" s="109">
        <v>83947541500023</v>
      </c>
      <c r="H353" s="109" t="s">
        <v>4195</v>
      </c>
      <c r="I353" s="109" t="s">
        <v>4205</v>
      </c>
      <c r="J353" s="109" t="s">
        <v>4196</v>
      </c>
      <c r="K353" s="110">
        <v>45303.494444444441</v>
      </c>
      <c r="L353" s="109" t="s">
        <v>52</v>
      </c>
      <c r="M353" s="110">
        <v>45303.494444444441</v>
      </c>
      <c r="N353" s="109" t="s">
        <v>4218</v>
      </c>
      <c r="O353" s="109" t="s">
        <v>4219</v>
      </c>
      <c r="P353" s="113"/>
    </row>
    <row r="354" spans="1:16" ht="15.75" customHeight="1">
      <c r="A354" s="108" t="s">
        <v>4203</v>
      </c>
      <c r="B354" s="109" t="s">
        <v>4194</v>
      </c>
      <c r="C354" s="109" t="s">
        <v>4204</v>
      </c>
      <c r="D354" s="109">
        <v>98427</v>
      </c>
      <c r="E354" s="109">
        <f t="shared" si="5"/>
        <v>1</v>
      </c>
      <c r="F354" s="110">
        <v>45300.6875</v>
      </c>
      <c r="G354" s="109"/>
      <c r="H354" s="109" t="s">
        <v>4195</v>
      </c>
      <c r="I354" s="109" t="s">
        <v>150</v>
      </c>
      <c r="J354" s="109" t="s">
        <v>4196</v>
      </c>
      <c r="K354" s="110">
        <v>45300.697916666664</v>
      </c>
      <c r="L354" s="111" t="s">
        <v>41</v>
      </c>
      <c r="M354" s="110">
        <v>45302.638194444444</v>
      </c>
      <c r="N354" s="109" t="s">
        <v>4208</v>
      </c>
      <c r="O354" s="109" t="s">
        <v>4198</v>
      </c>
      <c r="P354" s="112" t="s">
        <v>4411</v>
      </c>
    </row>
    <row r="355" spans="1:16" ht="15.75" customHeight="1">
      <c r="A355" s="108" t="s">
        <v>4203</v>
      </c>
      <c r="B355" s="109" t="s">
        <v>4194</v>
      </c>
      <c r="C355" s="109" t="s">
        <v>4204</v>
      </c>
      <c r="D355" s="109">
        <v>98427</v>
      </c>
      <c r="E355" s="109">
        <f t="shared" si="5"/>
        <v>0</v>
      </c>
      <c r="F355" s="110">
        <v>45300.6875</v>
      </c>
      <c r="G355" s="109"/>
      <c r="H355" s="109" t="s">
        <v>4195</v>
      </c>
      <c r="I355" s="109" t="s">
        <v>150</v>
      </c>
      <c r="J355" s="109" t="s">
        <v>4196</v>
      </c>
      <c r="K355" s="110">
        <v>45300.697916666664</v>
      </c>
      <c r="L355" s="109" t="s">
        <v>52</v>
      </c>
      <c r="M355" s="110">
        <v>45300.697916666664</v>
      </c>
      <c r="N355" s="109" t="s">
        <v>4222</v>
      </c>
      <c r="O355" s="109" t="s">
        <v>4201</v>
      </c>
      <c r="P355" s="113"/>
    </row>
    <row r="356" spans="1:16" ht="15.75" customHeight="1">
      <c r="A356" s="108" t="s">
        <v>4203</v>
      </c>
      <c r="B356" s="109" t="s">
        <v>4194</v>
      </c>
      <c r="C356" s="109" t="s">
        <v>4204</v>
      </c>
      <c r="D356" s="109">
        <v>99314</v>
      </c>
      <c r="E356" s="109">
        <f t="shared" si="5"/>
        <v>1</v>
      </c>
      <c r="F356" s="110">
        <v>45306.466666666667</v>
      </c>
      <c r="G356" s="111">
        <v>48164028200010</v>
      </c>
      <c r="H356" s="109" t="s">
        <v>4195</v>
      </c>
      <c r="I356" s="109" t="s">
        <v>150</v>
      </c>
      <c r="J356" s="109" t="s">
        <v>4196</v>
      </c>
      <c r="K356" s="110">
        <v>45307.696527777778</v>
      </c>
      <c r="L356" s="111" t="s">
        <v>41</v>
      </c>
      <c r="M356" s="110">
        <v>45307.696527777778</v>
      </c>
      <c r="N356" s="109" t="s">
        <v>4234</v>
      </c>
      <c r="O356" s="109" t="s">
        <v>4201</v>
      </c>
      <c r="P356" s="112" t="s">
        <v>4412</v>
      </c>
    </row>
    <row r="357" spans="1:16" ht="15.75" customHeight="1">
      <c r="A357" s="108" t="s">
        <v>4203</v>
      </c>
      <c r="B357" s="109" t="s">
        <v>4194</v>
      </c>
      <c r="C357" s="109" t="s">
        <v>4204</v>
      </c>
      <c r="D357" s="109">
        <v>99315</v>
      </c>
      <c r="E357" s="109">
        <f t="shared" si="5"/>
        <v>1</v>
      </c>
      <c r="F357" s="110">
        <v>45306.468055555553</v>
      </c>
      <c r="G357" s="111">
        <v>78967391000020</v>
      </c>
      <c r="H357" s="109" t="s">
        <v>4195</v>
      </c>
      <c r="I357" s="109" t="s">
        <v>4214</v>
      </c>
      <c r="J357" s="109" t="s">
        <v>4196</v>
      </c>
      <c r="K357" s="110">
        <v>45307.347916666666</v>
      </c>
      <c r="L357" s="111" t="s">
        <v>41</v>
      </c>
      <c r="M357" s="110">
        <v>45307.347916666666</v>
      </c>
      <c r="N357" s="109" t="s">
        <v>4413</v>
      </c>
      <c r="O357" s="109" t="s">
        <v>4201</v>
      </c>
      <c r="P357" s="112" t="s">
        <v>4414</v>
      </c>
    </row>
    <row r="358" spans="1:16" ht="15.75" customHeight="1">
      <c r="A358" s="108" t="s">
        <v>4203</v>
      </c>
      <c r="B358" s="109" t="s">
        <v>4194</v>
      </c>
      <c r="C358" s="109" t="s">
        <v>4204</v>
      </c>
      <c r="D358" s="109">
        <v>99315</v>
      </c>
      <c r="E358" s="109">
        <f t="shared" si="5"/>
        <v>0</v>
      </c>
      <c r="F358" s="110">
        <v>45306.468055555553</v>
      </c>
      <c r="G358" s="109">
        <v>78967391000020</v>
      </c>
      <c r="H358" s="109" t="s">
        <v>4195</v>
      </c>
      <c r="I358" s="109" t="s">
        <v>4214</v>
      </c>
      <c r="J358" s="109" t="s">
        <v>4196</v>
      </c>
      <c r="K358" s="110">
        <v>45307.347916666666</v>
      </c>
      <c r="L358" s="109" t="s">
        <v>52</v>
      </c>
      <c r="M358" s="110">
        <v>45307.477083333331</v>
      </c>
      <c r="N358" s="109" t="s">
        <v>4654</v>
      </c>
      <c r="O358" s="109" t="s">
        <v>4216</v>
      </c>
      <c r="P358" s="112" t="s">
        <v>4655</v>
      </c>
    </row>
    <row r="359" spans="1:16" ht="15.75" customHeight="1">
      <c r="A359" s="108" t="s">
        <v>4203</v>
      </c>
      <c r="B359" s="109" t="s">
        <v>4194</v>
      </c>
      <c r="C359" s="109" t="s">
        <v>4204</v>
      </c>
      <c r="D359" s="109">
        <v>99316</v>
      </c>
      <c r="E359" s="109">
        <f t="shared" si="5"/>
        <v>1</v>
      </c>
      <c r="F359" s="110">
        <v>45306.46875</v>
      </c>
      <c r="G359" s="109">
        <v>81309953800015</v>
      </c>
      <c r="H359" s="109" t="s">
        <v>4195</v>
      </c>
      <c r="I359" s="109" t="s">
        <v>150</v>
      </c>
      <c r="J359" s="109" t="s">
        <v>4196</v>
      </c>
      <c r="K359" s="110">
        <v>45314.593055555553</v>
      </c>
      <c r="L359" s="111" t="s">
        <v>41</v>
      </c>
      <c r="M359" s="110">
        <v>45316.480555555558</v>
      </c>
      <c r="N359" s="109" t="s">
        <v>4415</v>
      </c>
      <c r="O359" s="109" t="s">
        <v>4198</v>
      </c>
      <c r="P359" s="114" t="s">
        <v>4416</v>
      </c>
    </row>
    <row r="360" spans="1:16" ht="15.75" customHeight="1">
      <c r="A360" s="108" t="s">
        <v>4203</v>
      </c>
      <c r="B360" s="109" t="s">
        <v>4194</v>
      </c>
      <c r="C360" s="109" t="s">
        <v>4204</v>
      </c>
      <c r="D360" s="109">
        <v>99316</v>
      </c>
      <c r="E360" s="109">
        <f t="shared" si="5"/>
        <v>0</v>
      </c>
      <c r="F360" s="110">
        <v>45306.46875</v>
      </c>
      <c r="G360" s="111">
        <v>81309953800015</v>
      </c>
      <c r="H360" s="109" t="s">
        <v>4195</v>
      </c>
      <c r="I360" s="109" t="s">
        <v>150</v>
      </c>
      <c r="J360" s="109" t="s">
        <v>4196</v>
      </c>
      <c r="K360" s="110">
        <v>45314.593055555553</v>
      </c>
      <c r="L360" s="109" t="s">
        <v>4492</v>
      </c>
      <c r="M360" s="109"/>
      <c r="N360" s="109" t="s">
        <v>4267</v>
      </c>
      <c r="O360" s="109" t="s">
        <v>4201</v>
      </c>
      <c r="P360" s="112" t="s">
        <v>4656</v>
      </c>
    </row>
    <row r="361" spans="1:16" ht="15.75" customHeight="1">
      <c r="A361" s="108" t="s">
        <v>4203</v>
      </c>
      <c r="B361" s="109" t="s">
        <v>4194</v>
      </c>
      <c r="C361" s="109" t="s">
        <v>4204</v>
      </c>
      <c r="D361" s="109">
        <v>99316</v>
      </c>
      <c r="E361" s="109">
        <f t="shared" si="5"/>
        <v>0</v>
      </c>
      <c r="F361" s="110">
        <v>45306.46875</v>
      </c>
      <c r="G361" s="109">
        <v>81309953800015</v>
      </c>
      <c r="H361" s="109" t="s">
        <v>4195</v>
      </c>
      <c r="I361" s="109" t="s">
        <v>150</v>
      </c>
      <c r="J361" s="109" t="s">
        <v>4196</v>
      </c>
      <c r="K361" s="110">
        <v>45314.593055555553</v>
      </c>
      <c r="L361" s="109" t="s">
        <v>52</v>
      </c>
      <c r="M361" s="110">
        <v>45314.593055555553</v>
      </c>
      <c r="N361" s="109" t="s">
        <v>4218</v>
      </c>
      <c r="O361" s="109" t="s">
        <v>4219</v>
      </c>
      <c r="P361" s="113"/>
    </row>
    <row r="362" spans="1:16" ht="15.75" customHeight="1">
      <c r="A362" s="108" t="s">
        <v>4203</v>
      </c>
      <c r="B362" s="109" t="s">
        <v>4194</v>
      </c>
      <c r="C362" s="109" t="s">
        <v>4204</v>
      </c>
      <c r="D362" s="109">
        <v>99317</v>
      </c>
      <c r="E362" s="109">
        <f t="shared" si="5"/>
        <v>1</v>
      </c>
      <c r="F362" s="110">
        <v>45306.470138888886</v>
      </c>
      <c r="G362" s="111">
        <v>83041678000013</v>
      </c>
      <c r="H362" s="109" t="s">
        <v>4195</v>
      </c>
      <c r="I362" s="109" t="s">
        <v>150</v>
      </c>
      <c r="J362" s="109" t="s">
        <v>4196</v>
      </c>
      <c r="K362" s="110">
        <v>45306.716666666667</v>
      </c>
      <c r="L362" s="111" t="s">
        <v>41</v>
      </c>
      <c r="M362" s="110">
        <v>45313.481944444444</v>
      </c>
      <c r="N362" s="109" t="s">
        <v>4417</v>
      </c>
      <c r="O362" s="109" t="s">
        <v>4201</v>
      </c>
      <c r="P362" s="112" t="s">
        <v>4418</v>
      </c>
    </row>
    <row r="363" spans="1:16" ht="15.75" customHeight="1">
      <c r="A363" s="108" t="s">
        <v>4203</v>
      </c>
      <c r="B363" s="109" t="s">
        <v>4194</v>
      </c>
      <c r="C363" s="109" t="s">
        <v>4204</v>
      </c>
      <c r="D363" s="109">
        <v>99317</v>
      </c>
      <c r="E363" s="109">
        <f t="shared" si="5"/>
        <v>0</v>
      </c>
      <c r="F363" s="110">
        <v>45306.470138888886</v>
      </c>
      <c r="G363" s="109">
        <v>83041678000013</v>
      </c>
      <c r="H363" s="109" t="s">
        <v>4195</v>
      </c>
      <c r="I363" s="109" t="s">
        <v>150</v>
      </c>
      <c r="J363" s="109" t="s">
        <v>4196</v>
      </c>
      <c r="K363" s="110">
        <v>45306.716666666667</v>
      </c>
      <c r="L363" s="109" t="s">
        <v>52</v>
      </c>
      <c r="M363" s="110">
        <v>45306.716666666667</v>
      </c>
      <c r="N363" s="109" t="s">
        <v>4218</v>
      </c>
      <c r="O363" s="109" t="s">
        <v>4219</v>
      </c>
      <c r="P363" s="113"/>
    </row>
    <row r="364" spans="1:16" ht="15.75" customHeight="1">
      <c r="A364" s="108" t="s">
        <v>4203</v>
      </c>
      <c r="B364" s="109" t="s">
        <v>4194</v>
      </c>
      <c r="C364" s="109" t="s">
        <v>4204</v>
      </c>
      <c r="D364" s="109">
        <v>99318</v>
      </c>
      <c r="E364" s="109">
        <f t="shared" si="5"/>
        <v>1</v>
      </c>
      <c r="F364" s="110">
        <v>45306.470833333333</v>
      </c>
      <c r="G364" s="109">
        <v>31788369200020</v>
      </c>
      <c r="H364" s="109" t="s">
        <v>4195</v>
      </c>
      <c r="I364" s="109" t="s">
        <v>4205</v>
      </c>
      <c r="J364" s="109" t="s">
        <v>4196</v>
      </c>
      <c r="K364" s="110">
        <v>45308.47152777778</v>
      </c>
      <c r="L364" s="111" t="s">
        <v>41</v>
      </c>
      <c r="M364" s="110">
        <v>45308.47152777778</v>
      </c>
      <c r="N364" s="109" t="s">
        <v>4218</v>
      </c>
      <c r="O364" s="109" t="s">
        <v>4219</v>
      </c>
      <c r="P364" s="113"/>
    </row>
    <row r="365" spans="1:16" ht="15.75" customHeight="1">
      <c r="A365" s="108" t="s">
        <v>4203</v>
      </c>
      <c r="B365" s="109" t="s">
        <v>4194</v>
      </c>
      <c r="C365" s="109" t="s">
        <v>4204</v>
      </c>
      <c r="D365" s="109">
        <v>99318</v>
      </c>
      <c r="E365" s="109">
        <f t="shared" si="5"/>
        <v>0</v>
      </c>
      <c r="F365" s="110">
        <v>45306.470833333333</v>
      </c>
      <c r="G365" s="111">
        <v>31788369200020</v>
      </c>
      <c r="H365" s="109" t="s">
        <v>4195</v>
      </c>
      <c r="I365" s="109" t="s">
        <v>4205</v>
      </c>
      <c r="J365" s="109" t="s">
        <v>4196</v>
      </c>
      <c r="K365" s="110">
        <v>45308.47152777778</v>
      </c>
      <c r="L365" s="109" t="s">
        <v>52</v>
      </c>
      <c r="M365" s="110">
        <v>45309.476388888892</v>
      </c>
      <c r="N365" s="109" t="s">
        <v>4234</v>
      </c>
      <c r="O365" s="109" t="s">
        <v>4201</v>
      </c>
      <c r="P365" s="112" t="s">
        <v>4657</v>
      </c>
    </row>
    <row r="366" spans="1:16" ht="15.75" customHeight="1">
      <c r="A366" s="108" t="s">
        <v>4203</v>
      </c>
      <c r="B366" s="109" t="s">
        <v>4194</v>
      </c>
      <c r="C366" s="109" t="s">
        <v>4204</v>
      </c>
      <c r="D366" s="109">
        <v>99346</v>
      </c>
      <c r="E366" s="109">
        <f t="shared" si="5"/>
        <v>1</v>
      </c>
      <c r="F366" s="110">
        <v>45306.499305555553</v>
      </c>
      <c r="G366" s="111">
        <v>95098100100015</v>
      </c>
      <c r="H366" s="109" t="s">
        <v>4195</v>
      </c>
      <c r="I366" s="109" t="s">
        <v>150</v>
      </c>
      <c r="J366" s="109" t="s">
        <v>4196</v>
      </c>
      <c r="K366" s="110">
        <v>45306.767361111109</v>
      </c>
      <c r="L366" s="111" t="s">
        <v>41</v>
      </c>
      <c r="M366" s="110">
        <v>45306.767361111109</v>
      </c>
      <c r="N366" s="109" t="s">
        <v>4229</v>
      </c>
      <c r="O366" s="109" t="s">
        <v>4201</v>
      </c>
      <c r="P366" s="112" t="s">
        <v>4419</v>
      </c>
    </row>
    <row r="367" spans="1:16" ht="15.75" customHeight="1">
      <c r="A367" s="108" t="s">
        <v>4203</v>
      </c>
      <c r="B367" s="109" t="s">
        <v>4194</v>
      </c>
      <c r="C367" s="109" t="s">
        <v>4204</v>
      </c>
      <c r="D367" s="109">
        <v>99349</v>
      </c>
      <c r="E367" s="109">
        <f t="shared" si="5"/>
        <v>1</v>
      </c>
      <c r="F367" s="110">
        <v>45306.5</v>
      </c>
      <c r="G367" s="111">
        <v>50740676700032</v>
      </c>
      <c r="H367" s="109" t="s">
        <v>4195</v>
      </c>
      <c r="I367" s="109" t="s">
        <v>150</v>
      </c>
      <c r="J367" s="109" t="s">
        <v>4196</v>
      </c>
      <c r="K367" s="110">
        <v>45308.680555555555</v>
      </c>
      <c r="L367" s="111" t="s">
        <v>41</v>
      </c>
      <c r="M367" s="110">
        <v>45308.680555555555</v>
      </c>
      <c r="N367" s="109" t="s">
        <v>4307</v>
      </c>
      <c r="O367" s="109" t="s">
        <v>4201</v>
      </c>
      <c r="P367" s="113"/>
    </row>
    <row r="368" spans="1:16" ht="15.75" customHeight="1">
      <c r="A368" s="108" t="s">
        <v>4203</v>
      </c>
      <c r="B368" s="109" t="s">
        <v>4194</v>
      </c>
      <c r="C368" s="109" t="s">
        <v>4204</v>
      </c>
      <c r="D368" s="109">
        <v>99349</v>
      </c>
      <c r="E368" s="109">
        <f t="shared" si="5"/>
        <v>0</v>
      </c>
      <c r="F368" s="110">
        <v>45306.5</v>
      </c>
      <c r="G368" s="109">
        <v>50740676700032</v>
      </c>
      <c r="H368" s="109" t="s">
        <v>4195</v>
      </c>
      <c r="I368" s="109" t="s">
        <v>150</v>
      </c>
      <c r="J368" s="109" t="s">
        <v>4196</v>
      </c>
      <c r="K368" s="110">
        <v>45308.680555555555</v>
      </c>
      <c r="L368" s="109" t="s">
        <v>41</v>
      </c>
      <c r="M368" s="110">
        <v>45314.59375</v>
      </c>
      <c r="N368" s="109" t="s">
        <v>4218</v>
      </c>
      <c r="O368" s="109" t="s">
        <v>4219</v>
      </c>
      <c r="P368" s="112" t="s">
        <v>4658</v>
      </c>
    </row>
    <row r="369" spans="1:16" ht="15.75" customHeight="1">
      <c r="A369" s="108" t="s">
        <v>4203</v>
      </c>
      <c r="B369" s="109" t="s">
        <v>4194</v>
      </c>
      <c r="C369" s="109" t="s">
        <v>4204</v>
      </c>
      <c r="D369" s="109">
        <v>99351</v>
      </c>
      <c r="E369" s="109">
        <f t="shared" si="5"/>
        <v>1</v>
      </c>
      <c r="F369" s="110">
        <v>45306.500694444447</v>
      </c>
      <c r="G369" s="111">
        <v>82468220700025</v>
      </c>
      <c r="H369" s="109" t="s">
        <v>4195</v>
      </c>
      <c r="I369" s="109" t="s">
        <v>150</v>
      </c>
      <c r="J369" s="109" t="s">
        <v>4491</v>
      </c>
      <c r="K369" s="109"/>
      <c r="L369" s="111" t="s">
        <v>4492</v>
      </c>
      <c r="M369" s="109"/>
      <c r="N369" s="109" t="s">
        <v>4507</v>
      </c>
      <c r="O369" s="109" t="s">
        <v>4201</v>
      </c>
      <c r="P369" s="112" t="s">
        <v>4508</v>
      </c>
    </row>
    <row r="370" spans="1:16" ht="15.75" customHeight="1">
      <c r="A370" s="108" t="s">
        <v>4203</v>
      </c>
      <c r="B370" s="109" t="s">
        <v>4194</v>
      </c>
      <c r="C370" s="109" t="s">
        <v>4204</v>
      </c>
      <c r="D370" s="109">
        <v>99353</v>
      </c>
      <c r="E370" s="109">
        <f t="shared" si="5"/>
        <v>1</v>
      </c>
      <c r="F370" s="110">
        <v>45306.50277777778</v>
      </c>
      <c r="G370" s="111">
        <v>80082129000015</v>
      </c>
      <c r="H370" s="109" t="s">
        <v>4195</v>
      </c>
      <c r="I370" s="109" t="s">
        <v>150</v>
      </c>
      <c r="J370" s="109" t="s">
        <v>4462</v>
      </c>
      <c r="K370" s="110">
        <v>45328.451388888891</v>
      </c>
      <c r="L370" s="111" t="s">
        <v>136</v>
      </c>
      <c r="M370" s="110">
        <v>45328.451388888891</v>
      </c>
      <c r="N370" s="109" t="s">
        <v>4476</v>
      </c>
      <c r="O370" s="109" t="s">
        <v>4201</v>
      </c>
      <c r="P370" s="114" t="s">
        <v>4477</v>
      </c>
    </row>
    <row r="371" spans="1:16" ht="15.75" customHeight="1">
      <c r="A371" s="108" t="s">
        <v>4203</v>
      </c>
      <c r="B371" s="109" t="s">
        <v>4194</v>
      </c>
      <c r="C371" s="109" t="s">
        <v>4204</v>
      </c>
      <c r="D371" s="109">
        <v>99463</v>
      </c>
      <c r="E371" s="109">
        <f t="shared" si="5"/>
        <v>1</v>
      </c>
      <c r="F371" s="110">
        <v>45306.708333333336</v>
      </c>
      <c r="G371" s="111">
        <v>41206930400019</v>
      </c>
      <c r="H371" s="109" t="s">
        <v>4195</v>
      </c>
      <c r="I371" s="109" t="s">
        <v>150</v>
      </c>
      <c r="J371" s="109" t="s">
        <v>4196</v>
      </c>
      <c r="K371" s="110">
        <v>45331.649305555555</v>
      </c>
      <c r="L371" s="111" t="s">
        <v>41</v>
      </c>
      <c r="M371" s="110">
        <v>45331.649305555555</v>
      </c>
      <c r="N371" s="109" t="s">
        <v>4218</v>
      </c>
      <c r="O371" s="109" t="s">
        <v>4219</v>
      </c>
      <c r="P371" s="113"/>
    </row>
    <row r="372" spans="1:16" ht="15.75" customHeight="1">
      <c r="A372" s="108" t="s">
        <v>4203</v>
      </c>
      <c r="B372" s="109" t="s">
        <v>4194</v>
      </c>
      <c r="C372" s="109" t="s">
        <v>4204</v>
      </c>
      <c r="D372" s="109">
        <v>99465</v>
      </c>
      <c r="E372" s="109">
        <f t="shared" si="5"/>
        <v>1</v>
      </c>
      <c r="F372" s="110">
        <v>45306.710416666669</v>
      </c>
      <c r="G372" s="111">
        <v>79901356000013</v>
      </c>
      <c r="H372" s="109" t="s">
        <v>4195</v>
      </c>
      <c r="I372" s="109" t="s">
        <v>150</v>
      </c>
      <c r="J372" s="109" t="s">
        <v>4491</v>
      </c>
      <c r="K372" s="109"/>
      <c r="L372" s="111" t="s">
        <v>4492</v>
      </c>
      <c r="M372" s="109"/>
      <c r="N372" s="109" t="s">
        <v>4509</v>
      </c>
      <c r="O372" s="109" t="s">
        <v>4201</v>
      </c>
      <c r="P372" s="112" t="s">
        <v>4510</v>
      </c>
    </row>
    <row r="373" spans="1:16" ht="15.75" customHeight="1">
      <c r="A373" s="108" t="s">
        <v>4203</v>
      </c>
      <c r="B373" s="109" t="s">
        <v>4194</v>
      </c>
      <c r="C373" s="109" t="s">
        <v>4204</v>
      </c>
      <c r="D373" s="109">
        <v>99468</v>
      </c>
      <c r="E373" s="109">
        <f t="shared" si="5"/>
        <v>1</v>
      </c>
      <c r="F373" s="110">
        <v>45306.714583333334</v>
      </c>
      <c r="G373" s="111">
        <v>31764280900014</v>
      </c>
      <c r="H373" s="109" t="s">
        <v>4195</v>
      </c>
      <c r="I373" s="109" t="s">
        <v>150</v>
      </c>
      <c r="J373" s="109" t="s">
        <v>4196</v>
      </c>
      <c r="K373" s="110">
        <v>45307.48333333333</v>
      </c>
      <c r="L373" s="111" t="s">
        <v>41</v>
      </c>
      <c r="M373" s="110">
        <v>45307.48333333333</v>
      </c>
      <c r="N373" s="109" t="s">
        <v>4307</v>
      </c>
      <c r="O373" s="109" t="s">
        <v>4201</v>
      </c>
      <c r="P373" s="112" t="s">
        <v>4420</v>
      </c>
    </row>
    <row r="374" spans="1:16" ht="15.75" customHeight="1">
      <c r="A374" s="108" t="s">
        <v>4203</v>
      </c>
      <c r="B374" s="109" t="s">
        <v>4194</v>
      </c>
      <c r="C374" s="109" t="s">
        <v>4204</v>
      </c>
      <c r="D374" s="109">
        <v>99471</v>
      </c>
      <c r="E374" s="109">
        <f t="shared" si="5"/>
        <v>1</v>
      </c>
      <c r="F374" s="110">
        <v>45306.718055555553</v>
      </c>
      <c r="G374" s="111">
        <v>90932259600018</v>
      </c>
      <c r="H374" s="109" t="s">
        <v>4195</v>
      </c>
      <c r="I374" s="109" t="s">
        <v>150</v>
      </c>
      <c r="J374" s="109" t="s">
        <v>4196</v>
      </c>
      <c r="K374" s="110">
        <v>45307.767361111109</v>
      </c>
      <c r="L374" s="111" t="s">
        <v>41</v>
      </c>
      <c r="M374" s="110">
        <v>45307.767361111109</v>
      </c>
      <c r="N374" s="109" t="s">
        <v>4273</v>
      </c>
      <c r="O374" s="109" t="s">
        <v>4198</v>
      </c>
      <c r="P374" s="112" t="s">
        <v>4421</v>
      </c>
    </row>
    <row r="375" spans="1:16" ht="15.75" customHeight="1">
      <c r="A375" s="108" t="s">
        <v>4203</v>
      </c>
      <c r="B375" s="109" t="s">
        <v>4194</v>
      </c>
      <c r="C375" s="109" t="s">
        <v>4204</v>
      </c>
      <c r="D375" s="109">
        <v>99474</v>
      </c>
      <c r="E375" s="109">
        <f t="shared" si="5"/>
        <v>1</v>
      </c>
      <c r="F375" s="110">
        <v>45306.724305555559</v>
      </c>
      <c r="G375" s="111">
        <v>83096459900013</v>
      </c>
      <c r="H375" s="109" t="s">
        <v>4195</v>
      </c>
      <c r="I375" s="109" t="s">
        <v>150</v>
      </c>
      <c r="J375" s="109" t="s">
        <v>4196</v>
      </c>
      <c r="K375" s="110">
        <v>45307.661805555559</v>
      </c>
      <c r="L375" s="111" t="s">
        <v>41</v>
      </c>
      <c r="M375" s="110">
        <v>45307.661805555559</v>
      </c>
      <c r="N375" s="109" t="s">
        <v>75</v>
      </c>
      <c r="O375" s="109" t="s">
        <v>4201</v>
      </c>
      <c r="P375" s="112" t="s">
        <v>4422</v>
      </c>
    </row>
    <row r="376" spans="1:16" ht="15.75" customHeight="1">
      <c r="A376" s="108" t="s">
        <v>4203</v>
      </c>
      <c r="B376" s="109" t="s">
        <v>4194</v>
      </c>
      <c r="C376" s="109" t="s">
        <v>4204</v>
      </c>
      <c r="D376" s="109">
        <v>99474</v>
      </c>
      <c r="E376" s="109">
        <f t="shared" si="5"/>
        <v>0</v>
      </c>
      <c r="F376" s="110">
        <v>45306.724305555559</v>
      </c>
      <c r="G376" s="109">
        <v>83096459900013</v>
      </c>
      <c r="H376" s="109" t="s">
        <v>4195</v>
      </c>
      <c r="I376" s="109" t="s">
        <v>150</v>
      </c>
      <c r="J376" s="109" t="s">
        <v>4196</v>
      </c>
      <c r="K376" s="110">
        <v>45307.661805555559</v>
      </c>
      <c r="L376" s="109" t="s">
        <v>41</v>
      </c>
      <c r="M376" s="110">
        <v>45314.831944444442</v>
      </c>
      <c r="N376" s="109" t="s">
        <v>4218</v>
      </c>
      <c r="O376" s="109" t="s">
        <v>4219</v>
      </c>
      <c r="P376" s="113"/>
    </row>
    <row r="377" spans="1:16" ht="15.75" customHeight="1">
      <c r="A377" s="108" t="s">
        <v>4203</v>
      </c>
      <c r="B377" s="109" t="s">
        <v>4194</v>
      </c>
      <c r="C377" s="109" t="s">
        <v>4204</v>
      </c>
      <c r="D377" s="109">
        <v>99475</v>
      </c>
      <c r="E377" s="109">
        <f t="shared" si="5"/>
        <v>1</v>
      </c>
      <c r="F377" s="110">
        <v>45306.726388888892</v>
      </c>
      <c r="G377" s="111">
        <v>41192399800040</v>
      </c>
      <c r="H377" s="109" t="s">
        <v>4195</v>
      </c>
      <c r="I377" s="109" t="s">
        <v>150</v>
      </c>
      <c r="J377" s="109" t="s">
        <v>4196</v>
      </c>
      <c r="K377" s="110">
        <v>45309.484722222223</v>
      </c>
      <c r="L377" s="111" t="s">
        <v>41</v>
      </c>
      <c r="M377" s="110">
        <v>45309.484722222223</v>
      </c>
      <c r="N377" s="109" t="s">
        <v>4346</v>
      </c>
      <c r="O377" s="109" t="s">
        <v>4201</v>
      </c>
      <c r="P377" s="114" t="s">
        <v>4423</v>
      </c>
    </row>
    <row r="378" spans="1:16" ht="15.75" customHeight="1">
      <c r="A378" s="108" t="s">
        <v>4203</v>
      </c>
      <c r="B378" s="109" t="s">
        <v>4194</v>
      </c>
      <c r="C378" s="109" t="s">
        <v>4204</v>
      </c>
      <c r="D378" s="109">
        <v>99475</v>
      </c>
      <c r="E378" s="109">
        <f t="shared" si="5"/>
        <v>0</v>
      </c>
      <c r="F378" s="110">
        <v>45306.726388888892</v>
      </c>
      <c r="G378" s="109">
        <v>41192399800040</v>
      </c>
      <c r="H378" s="109" t="s">
        <v>4195</v>
      </c>
      <c r="I378" s="109" t="s">
        <v>150</v>
      </c>
      <c r="J378" s="109" t="s">
        <v>4196</v>
      </c>
      <c r="K378" s="110">
        <v>45309.484722222223</v>
      </c>
      <c r="L378" s="109" t="s">
        <v>52</v>
      </c>
      <c r="M378" s="110">
        <v>45314.436805555553</v>
      </c>
      <c r="N378" s="109" t="s">
        <v>4489</v>
      </c>
      <c r="O378" s="109" t="s">
        <v>4198</v>
      </c>
      <c r="P378" s="112" t="s">
        <v>4659</v>
      </c>
    </row>
    <row r="379" spans="1:16" ht="15.75" customHeight="1">
      <c r="A379" s="108" t="s">
        <v>4203</v>
      </c>
      <c r="B379" s="109" t="s">
        <v>4194</v>
      </c>
      <c r="C379" s="109" t="s">
        <v>4204</v>
      </c>
      <c r="D379" s="109">
        <v>99500</v>
      </c>
      <c r="E379" s="109">
        <f t="shared" si="5"/>
        <v>1</v>
      </c>
      <c r="F379" s="110">
        <v>45306.751388888886</v>
      </c>
      <c r="G379" s="111">
        <v>79064489200032</v>
      </c>
      <c r="H379" s="109" t="s">
        <v>4195</v>
      </c>
      <c r="I379" s="109" t="s">
        <v>188</v>
      </c>
      <c r="J379" s="109" t="s">
        <v>4462</v>
      </c>
      <c r="K379" s="110">
        <v>45313.406944444447</v>
      </c>
      <c r="L379" s="111" t="s">
        <v>136</v>
      </c>
      <c r="M379" s="110">
        <v>45313.406944444447</v>
      </c>
      <c r="N379" s="109" t="s">
        <v>4233</v>
      </c>
      <c r="O379" s="109" t="s">
        <v>4201</v>
      </c>
      <c r="P379" s="112" t="s">
        <v>4478</v>
      </c>
    </row>
    <row r="380" spans="1:16" ht="15.75" customHeight="1">
      <c r="A380" s="108" t="s">
        <v>4203</v>
      </c>
      <c r="B380" s="109" t="s">
        <v>4194</v>
      </c>
      <c r="C380" s="109" t="s">
        <v>4204</v>
      </c>
      <c r="D380" s="109">
        <v>99507</v>
      </c>
      <c r="E380" s="109">
        <f t="shared" si="5"/>
        <v>1</v>
      </c>
      <c r="F380" s="110">
        <v>45306.767361111109</v>
      </c>
      <c r="G380" s="109">
        <v>35136044100056</v>
      </c>
      <c r="H380" s="109" t="s">
        <v>4195</v>
      </c>
      <c r="I380" s="109" t="s">
        <v>150</v>
      </c>
      <c r="J380" s="109" t="s">
        <v>4196</v>
      </c>
      <c r="K380" s="110">
        <v>45307.581944444442</v>
      </c>
      <c r="L380" s="111" t="s">
        <v>41</v>
      </c>
      <c r="M380" s="110">
        <v>45309.496527777781</v>
      </c>
      <c r="N380" s="109" t="s">
        <v>4424</v>
      </c>
      <c r="O380" s="109" t="s">
        <v>4198</v>
      </c>
      <c r="P380" s="112" t="s">
        <v>4425</v>
      </c>
    </row>
    <row r="381" spans="1:16" ht="15.75" customHeight="1">
      <c r="A381" s="108" t="s">
        <v>4203</v>
      </c>
      <c r="B381" s="109" t="s">
        <v>4194</v>
      </c>
      <c r="C381" s="109" t="s">
        <v>4204</v>
      </c>
      <c r="D381" s="109">
        <v>99507</v>
      </c>
      <c r="E381" s="109">
        <f t="shared" si="5"/>
        <v>0</v>
      </c>
      <c r="F381" s="110">
        <v>45306.767361111109</v>
      </c>
      <c r="G381" s="111">
        <v>35136044100056</v>
      </c>
      <c r="H381" s="109" t="s">
        <v>4195</v>
      </c>
      <c r="I381" s="109" t="s">
        <v>150</v>
      </c>
      <c r="J381" s="109" t="s">
        <v>4196</v>
      </c>
      <c r="K381" s="110">
        <v>45307.581944444442</v>
      </c>
      <c r="L381" s="109" t="s">
        <v>52</v>
      </c>
      <c r="M381" s="110">
        <v>45314.710416666669</v>
      </c>
      <c r="N381" s="109" t="s">
        <v>4218</v>
      </c>
      <c r="O381" s="109" t="s">
        <v>4219</v>
      </c>
      <c r="P381" s="113"/>
    </row>
    <row r="382" spans="1:16" ht="15.75" customHeight="1">
      <c r="A382" s="108" t="s">
        <v>4203</v>
      </c>
      <c r="B382" s="109" t="s">
        <v>4194</v>
      </c>
      <c r="C382" s="109" t="s">
        <v>4204</v>
      </c>
      <c r="D382" s="109">
        <v>99509</v>
      </c>
      <c r="E382" s="109">
        <f t="shared" si="5"/>
        <v>1</v>
      </c>
      <c r="F382" s="110">
        <v>45306.775000000001</v>
      </c>
      <c r="G382" s="111">
        <v>81134892900019</v>
      </c>
      <c r="H382" s="109" t="s">
        <v>4195</v>
      </c>
      <c r="I382" s="109" t="s">
        <v>150</v>
      </c>
      <c r="J382" s="109" t="s">
        <v>4196</v>
      </c>
      <c r="K382" s="110">
        <v>45309.649305555555</v>
      </c>
      <c r="L382" s="111" t="s">
        <v>41</v>
      </c>
      <c r="M382" s="110">
        <v>45309.649305555555</v>
      </c>
      <c r="N382" s="109" t="s">
        <v>4234</v>
      </c>
      <c r="O382" s="109" t="s">
        <v>4201</v>
      </c>
      <c r="P382" s="112" t="s">
        <v>4426</v>
      </c>
    </row>
    <row r="383" spans="1:16" ht="15.75" customHeight="1">
      <c r="A383" s="108" t="s">
        <v>4193</v>
      </c>
      <c r="B383" s="109" t="s">
        <v>4194</v>
      </c>
      <c r="C383" s="109"/>
      <c r="D383" s="109">
        <v>99659</v>
      </c>
      <c r="E383" s="109">
        <f t="shared" si="5"/>
        <v>1</v>
      </c>
      <c r="F383" s="110">
        <v>45307.627083333333</v>
      </c>
      <c r="G383" s="109">
        <v>33785660300010</v>
      </c>
      <c r="H383" s="109" t="s">
        <v>4195</v>
      </c>
      <c r="I383" s="109" t="s">
        <v>4205</v>
      </c>
      <c r="J383" s="109" t="s">
        <v>4196</v>
      </c>
      <c r="K383" s="110">
        <v>45308.672222222223</v>
      </c>
      <c r="L383" s="111" t="s">
        <v>41</v>
      </c>
      <c r="M383" s="110">
        <v>45308.672222222223</v>
      </c>
      <c r="N383" s="109" t="s">
        <v>4375</v>
      </c>
      <c r="O383" s="109" t="s">
        <v>4198</v>
      </c>
      <c r="P383" s="112" t="s">
        <v>4427</v>
      </c>
    </row>
    <row r="384" spans="1:16" ht="15.75" customHeight="1">
      <c r="A384" s="108" t="s">
        <v>4193</v>
      </c>
      <c r="B384" s="109" t="s">
        <v>4194</v>
      </c>
      <c r="C384" s="109"/>
      <c r="D384" s="109">
        <v>99659</v>
      </c>
      <c r="E384" s="109">
        <f t="shared" si="5"/>
        <v>0</v>
      </c>
      <c r="F384" s="110">
        <v>45307.627083333333</v>
      </c>
      <c r="G384" s="111">
        <v>33785660300010</v>
      </c>
      <c r="H384" s="109" t="s">
        <v>4195</v>
      </c>
      <c r="I384" s="109" t="s">
        <v>4205</v>
      </c>
      <c r="J384" s="109" t="s">
        <v>4196</v>
      </c>
      <c r="K384" s="110">
        <v>45308.672222222223</v>
      </c>
      <c r="L384" s="109" t="s">
        <v>52</v>
      </c>
      <c r="M384" s="110">
        <v>45308.686111111114</v>
      </c>
      <c r="N384" s="109" t="s">
        <v>4229</v>
      </c>
      <c r="O384" s="109" t="s">
        <v>4201</v>
      </c>
      <c r="P384" s="112" t="s">
        <v>4660</v>
      </c>
    </row>
    <row r="385" spans="1:16" ht="15.75" customHeight="1">
      <c r="A385" s="108" t="s">
        <v>4193</v>
      </c>
      <c r="B385" s="109" t="s">
        <v>4194</v>
      </c>
      <c r="C385" s="109"/>
      <c r="D385" s="109">
        <v>99659</v>
      </c>
      <c r="E385" s="109">
        <f t="shared" si="5"/>
        <v>0</v>
      </c>
      <c r="F385" s="110">
        <v>45307.627083333333</v>
      </c>
      <c r="G385" s="109">
        <v>33785660300010</v>
      </c>
      <c r="H385" s="109" t="s">
        <v>4195</v>
      </c>
      <c r="I385" s="109" t="s">
        <v>4205</v>
      </c>
      <c r="J385" s="109" t="s">
        <v>4196</v>
      </c>
      <c r="K385" s="110">
        <v>45308.672222222223</v>
      </c>
      <c r="L385" s="109" t="s">
        <v>52</v>
      </c>
      <c r="M385" s="110">
        <v>45314.802777777775</v>
      </c>
      <c r="N385" s="109" t="s">
        <v>4218</v>
      </c>
      <c r="O385" s="109" t="s">
        <v>4219</v>
      </c>
      <c r="P385" s="113"/>
    </row>
    <row r="386" spans="1:16" ht="15.75" customHeight="1">
      <c r="A386" s="108" t="s">
        <v>4193</v>
      </c>
      <c r="B386" s="109" t="s">
        <v>4194</v>
      </c>
      <c r="C386" s="109"/>
      <c r="D386" s="109">
        <v>99685</v>
      </c>
      <c r="E386" s="109">
        <f t="shared" si="5"/>
        <v>1</v>
      </c>
      <c r="F386" s="110">
        <v>45307.677777777775</v>
      </c>
      <c r="G386" s="111">
        <v>40006429100042</v>
      </c>
      <c r="H386" s="109" t="s">
        <v>4195</v>
      </c>
      <c r="I386" s="109" t="s">
        <v>150</v>
      </c>
      <c r="J386" s="109" t="s">
        <v>4196</v>
      </c>
      <c r="K386" s="110">
        <v>45309.727777777778</v>
      </c>
      <c r="L386" s="111" t="s">
        <v>41</v>
      </c>
      <c r="M386" s="110">
        <v>45309.727777777778</v>
      </c>
      <c r="N386" s="109" t="s">
        <v>4234</v>
      </c>
      <c r="O386" s="109" t="s">
        <v>4201</v>
      </c>
      <c r="P386" s="112" t="s">
        <v>4428</v>
      </c>
    </row>
    <row r="387" spans="1:16" ht="15.75" customHeight="1">
      <c r="A387" s="108" t="s">
        <v>4203</v>
      </c>
      <c r="B387" s="109" t="s">
        <v>4194</v>
      </c>
      <c r="C387" s="109" t="s">
        <v>4204</v>
      </c>
      <c r="D387" s="109">
        <v>100117</v>
      </c>
      <c r="E387" s="109">
        <f t="shared" ref="E387:E450" si="6">IF(D387=D386,0,1)</f>
        <v>1</v>
      </c>
      <c r="F387" s="110">
        <v>45309.609722222223</v>
      </c>
      <c r="G387" s="111">
        <v>44325620100023</v>
      </c>
      <c r="H387" s="109" t="s">
        <v>4195</v>
      </c>
      <c r="I387" s="109" t="s">
        <v>4205</v>
      </c>
      <c r="J387" s="109" t="s">
        <v>4196</v>
      </c>
      <c r="K387" s="110">
        <v>45321.398611111108</v>
      </c>
      <c r="L387" s="111" t="s">
        <v>41</v>
      </c>
      <c r="M387" s="110">
        <v>45328.679861111108</v>
      </c>
      <c r="N387" s="109" t="s">
        <v>4301</v>
      </c>
      <c r="O387" s="109" t="s">
        <v>4201</v>
      </c>
      <c r="P387" s="113"/>
    </row>
    <row r="388" spans="1:16" ht="15.75" customHeight="1">
      <c r="A388" s="108" t="s">
        <v>4203</v>
      </c>
      <c r="B388" s="109" t="s">
        <v>4194</v>
      </c>
      <c r="C388" s="109" t="s">
        <v>4204</v>
      </c>
      <c r="D388" s="109">
        <v>100117</v>
      </c>
      <c r="E388" s="109">
        <f t="shared" si="6"/>
        <v>0</v>
      </c>
      <c r="F388" s="110">
        <v>45309.609722222223</v>
      </c>
      <c r="G388" s="109">
        <v>44325620100023</v>
      </c>
      <c r="H388" s="109" t="s">
        <v>4195</v>
      </c>
      <c r="I388" s="109" t="s">
        <v>4205</v>
      </c>
      <c r="J388" s="109" t="s">
        <v>4196</v>
      </c>
      <c r="K388" s="110">
        <v>45321.398611111108</v>
      </c>
      <c r="L388" s="109" t="s">
        <v>52</v>
      </c>
      <c r="M388" s="110">
        <v>45321.398611111108</v>
      </c>
      <c r="N388" s="109" t="s">
        <v>4408</v>
      </c>
      <c r="O388" s="109" t="s">
        <v>4198</v>
      </c>
      <c r="P388" s="112" t="s">
        <v>4661</v>
      </c>
    </row>
    <row r="389" spans="1:16" ht="15.75" customHeight="1">
      <c r="A389" s="108" t="s">
        <v>4203</v>
      </c>
      <c r="B389" s="109" t="s">
        <v>4194</v>
      </c>
      <c r="C389" s="109" t="s">
        <v>4204</v>
      </c>
      <c r="D389" s="109">
        <v>100118</v>
      </c>
      <c r="E389" s="109">
        <f t="shared" si="6"/>
        <v>1</v>
      </c>
      <c r="F389" s="110">
        <v>45309.611805555556</v>
      </c>
      <c r="G389" s="109">
        <v>89842095500012</v>
      </c>
      <c r="H389" s="109" t="s">
        <v>4195</v>
      </c>
      <c r="I389" s="109" t="s">
        <v>150</v>
      </c>
      <c r="J389" s="109" t="s">
        <v>4196</v>
      </c>
      <c r="K389" s="110">
        <v>45321.368055555555</v>
      </c>
      <c r="L389" s="111" t="s">
        <v>41</v>
      </c>
      <c r="M389" s="110">
        <v>45321.488194444442</v>
      </c>
      <c r="N389" s="109" t="s">
        <v>4415</v>
      </c>
      <c r="O389" s="109" t="s">
        <v>4198</v>
      </c>
      <c r="P389" s="114" t="s">
        <v>4429</v>
      </c>
    </row>
    <row r="390" spans="1:16" ht="15.75" customHeight="1">
      <c r="A390" s="108" t="s">
        <v>4203</v>
      </c>
      <c r="B390" s="109" t="s">
        <v>4194</v>
      </c>
      <c r="C390" s="109" t="s">
        <v>4204</v>
      </c>
      <c r="D390" s="109">
        <v>100118</v>
      </c>
      <c r="E390" s="109">
        <f t="shared" si="6"/>
        <v>0</v>
      </c>
      <c r="F390" s="110">
        <v>45309.611805555556</v>
      </c>
      <c r="G390" s="111">
        <v>89842095500012</v>
      </c>
      <c r="H390" s="109" t="s">
        <v>4195</v>
      </c>
      <c r="I390" s="109" t="s">
        <v>150</v>
      </c>
      <c r="J390" s="109" t="s">
        <v>4196</v>
      </c>
      <c r="K390" s="110">
        <v>45321.368055555555</v>
      </c>
      <c r="L390" s="109" t="s">
        <v>52</v>
      </c>
      <c r="M390" s="110">
        <v>45321.368055555555</v>
      </c>
      <c r="N390" s="109" t="s">
        <v>4662</v>
      </c>
      <c r="O390" s="109" t="s">
        <v>4201</v>
      </c>
      <c r="P390" s="112" t="s">
        <v>4663</v>
      </c>
    </row>
    <row r="391" spans="1:16" ht="15.75" customHeight="1">
      <c r="A391" s="108" t="s">
        <v>4203</v>
      </c>
      <c r="B391" s="109" t="s">
        <v>4194</v>
      </c>
      <c r="C391" s="109" t="s">
        <v>4204</v>
      </c>
      <c r="D391" s="109">
        <v>100120</v>
      </c>
      <c r="E391" s="109">
        <f t="shared" si="6"/>
        <v>1</v>
      </c>
      <c r="F391" s="110">
        <v>45309.615972222222</v>
      </c>
      <c r="G391" s="109">
        <v>49014568700011</v>
      </c>
      <c r="H391" s="109" t="s">
        <v>4195</v>
      </c>
      <c r="I391" s="109" t="s">
        <v>4205</v>
      </c>
      <c r="J391" s="109" t="s">
        <v>4491</v>
      </c>
      <c r="K391" s="110">
        <v>45314.621527777781</v>
      </c>
      <c r="L391" s="111" t="s">
        <v>4492</v>
      </c>
      <c r="M391" s="109"/>
      <c r="N391" s="109" t="s">
        <v>107</v>
      </c>
      <c r="O391" s="109" t="s">
        <v>4198</v>
      </c>
      <c r="P391" s="113"/>
    </row>
    <row r="392" spans="1:16" ht="15.75" customHeight="1">
      <c r="A392" s="108" t="s">
        <v>4203</v>
      </c>
      <c r="B392" s="109" t="s">
        <v>4194</v>
      </c>
      <c r="C392" s="109" t="s">
        <v>4204</v>
      </c>
      <c r="D392" s="109">
        <v>100120</v>
      </c>
      <c r="E392" s="109">
        <f t="shared" si="6"/>
        <v>0</v>
      </c>
      <c r="F392" s="110">
        <v>45309.615972222222</v>
      </c>
      <c r="G392" s="111">
        <v>49014568700011</v>
      </c>
      <c r="H392" s="109" t="s">
        <v>4195</v>
      </c>
      <c r="I392" s="109" t="s">
        <v>4205</v>
      </c>
      <c r="J392" s="109" t="s">
        <v>4491</v>
      </c>
      <c r="K392" s="110">
        <v>45314.621527777781</v>
      </c>
      <c r="L392" s="109" t="s">
        <v>52</v>
      </c>
      <c r="M392" s="110">
        <v>45314.621527777781</v>
      </c>
      <c r="N392" s="109" t="s">
        <v>4370</v>
      </c>
      <c r="O392" s="109" t="s">
        <v>4201</v>
      </c>
      <c r="P392" s="112" t="s">
        <v>4664</v>
      </c>
    </row>
    <row r="393" spans="1:16" ht="15.75" customHeight="1">
      <c r="A393" s="108" t="s">
        <v>4203</v>
      </c>
      <c r="B393" s="109" t="s">
        <v>4194</v>
      </c>
      <c r="C393" s="109" t="s">
        <v>4204</v>
      </c>
      <c r="D393" s="109">
        <v>100121</v>
      </c>
      <c r="E393" s="109">
        <f t="shared" si="6"/>
        <v>1</v>
      </c>
      <c r="F393" s="110">
        <v>45309.618055555555</v>
      </c>
      <c r="G393" s="111">
        <v>42315250300029</v>
      </c>
      <c r="H393" s="109" t="s">
        <v>4195</v>
      </c>
      <c r="I393" s="109" t="s">
        <v>150</v>
      </c>
      <c r="J393" s="109" t="s">
        <v>4196</v>
      </c>
      <c r="K393" s="110">
        <v>45313.913194444445</v>
      </c>
      <c r="L393" s="111" t="s">
        <v>41</v>
      </c>
      <c r="M393" s="110">
        <v>45313.913194444445</v>
      </c>
      <c r="N393" s="109" t="s">
        <v>4253</v>
      </c>
      <c r="O393" s="109" t="s">
        <v>4201</v>
      </c>
      <c r="P393" s="112" t="s">
        <v>4430</v>
      </c>
    </row>
    <row r="394" spans="1:16" ht="15.75" customHeight="1">
      <c r="A394" s="108" t="s">
        <v>4203</v>
      </c>
      <c r="B394" s="109" t="s">
        <v>4194</v>
      </c>
      <c r="C394" s="109" t="s">
        <v>4204</v>
      </c>
      <c r="D394" s="109">
        <v>100121</v>
      </c>
      <c r="E394" s="109">
        <f t="shared" si="6"/>
        <v>0</v>
      </c>
      <c r="F394" s="110">
        <v>45309.618055555555</v>
      </c>
      <c r="G394" s="109">
        <v>42315250300029</v>
      </c>
      <c r="H394" s="109" t="s">
        <v>4195</v>
      </c>
      <c r="I394" s="109" t="s">
        <v>150</v>
      </c>
      <c r="J394" s="109" t="s">
        <v>4196</v>
      </c>
      <c r="K394" s="110">
        <v>45313.913194444445</v>
      </c>
      <c r="L394" s="109" t="s">
        <v>4492</v>
      </c>
      <c r="M394" s="109"/>
      <c r="N394" s="109" t="s">
        <v>4415</v>
      </c>
      <c r="O394" s="109" t="s">
        <v>4198</v>
      </c>
      <c r="P394" s="112" t="s">
        <v>4665</v>
      </c>
    </row>
    <row r="395" spans="1:16" ht="15.75" customHeight="1">
      <c r="A395" s="108" t="s">
        <v>4203</v>
      </c>
      <c r="B395" s="109" t="s">
        <v>4194</v>
      </c>
      <c r="C395" s="109" t="s">
        <v>4204</v>
      </c>
      <c r="D395" s="109">
        <v>100122</v>
      </c>
      <c r="E395" s="109">
        <f t="shared" si="6"/>
        <v>1</v>
      </c>
      <c r="F395" s="110">
        <v>45309.619444444441</v>
      </c>
      <c r="G395" s="111">
        <v>34062420400053</v>
      </c>
      <c r="H395" s="109" t="s">
        <v>4195</v>
      </c>
      <c r="I395" s="109" t="s">
        <v>150</v>
      </c>
      <c r="J395" s="109" t="s">
        <v>4196</v>
      </c>
      <c r="K395" s="110">
        <v>45310.603472222225</v>
      </c>
      <c r="L395" s="111" t="s">
        <v>41</v>
      </c>
      <c r="M395" s="110">
        <v>45310.603472222225</v>
      </c>
      <c r="N395" s="109" t="s">
        <v>4234</v>
      </c>
      <c r="O395" s="109" t="s">
        <v>4201</v>
      </c>
      <c r="P395" s="112" t="s">
        <v>4431</v>
      </c>
    </row>
    <row r="396" spans="1:16" ht="15.75" customHeight="1">
      <c r="A396" s="108" t="s">
        <v>4203</v>
      </c>
      <c r="B396" s="109" t="s">
        <v>4194</v>
      </c>
      <c r="C396" s="109" t="s">
        <v>4204</v>
      </c>
      <c r="D396" s="109">
        <v>100125</v>
      </c>
      <c r="E396" s="109">
        <f t="shared" si="6"/>
        <v>1</v>
      </c>
      <c r="F396" s="110">
        <v>45309.625</v>
      </c>
      <c r="G396" s="111">
        <v>33151885200024</v>
      </c>
      <c r="H396" s="109" t="s">
        <v>4195</v>
      </c>
      <c r="I396" s="109" t="s">
        <v>4432</v>
      </c>
      <c r="J396" s="109" t="s">
        <v>4196</v>
      </c>
      <c r="K396" s="110">
        <v>45315.568749999999</v>
      </c>
      <c r="L396" s="111" t="s">
        <v>41</v>
      </c>
      <c r="M396" s="110">
        <v>45315.568749999999</v>
      </c>
      <c r="N396" s="109" t="s">
        <v>4329</v>
      </c>
      <c r="O396" s="109" t="s">
        <v>4201</v>
      </c>
      <c r="P396" s="114" t="s">
        <v>4433</v>
      </c>
    </row>
    <row r="397" spans="1:16" ht="15.75" customHeight="1">
      <c r="A397" s="108" t="s">
        <v>4203</v>
      </c>
      <c r="B397" s="109" t="s">
        <v>4194</v>
      </c>
      <c r="C397" s="109" t="s">
        <v>4204</v>
      </c>
      <c r="D397" s="109">
        <v>100127</v>
      </c>
      <c r="E397" s="109">
        <f t="shared" si="6"/>
        <v>1</v>
      </c>
      <c r="F397" s="110">
        <v>45309.627083333333</v>
      </c>
      <c r="G397" s="109">
        <v>91110698700017</v>
      </c>
      <c r="H397" s="109" t="s">
        <v>4195</v>
      </c>
      <c r="I397" s="109" t="s">
        <v>4205</v>
      </c>
      <c r="J397" s="109" t="s">
        <v>4196</v>
      </c>
      <c r="K397" s="110">
        <v>45314.650694444441</v>
      </c>
      <c r="L397" s="111" t="s">
        <v>41</v>
      </c>
      <c r="M397" s="110">
        <v>45314.650694444441</v>
      </c>
      <c r="N397" s="109" t="s">
        <v>4326</v>
      </c>
      <c r="O397" s="109" t="s">
        <v>4198</v>
      </c>
      <c r="P397" s="112" t="s">
        <v>4434</v>
      </c>
    </row>
    <row r="398" spans="1:16" ht="15.75" customHeight="1">
      <c r="A398" s="108" t="s">
        <v>4203</v>
      </c>
      <c r="B398" s="109" t="s">
        <v>4194</v>
      </c>
      <c r="C398" s="109" t="s">
        <v>4204</v>
      </c>
      <c r="D398" s="109">
        <v>100127</v>
      </c>
      <c r="E398" s="109">
        <f t="shared" si="6"/>
        <v>0</v>
      </c>
      <c r="F398" s="110">
        <v>45309.627083333333</v>
      </c>
      <c r="G398" s="111">
        <v>91110698700017</v>
      </c>
      <c r="H398" s="109" t="s">
        <v>4195</v>
      </c>
      <c r="I398" s="109" t="s">
        <v>4205</v>
      </c>
      <c r="J398" s="109" t="s">
        <v>4196</v>
      </c>
      <c r="K398" s="110">
        <v>45314.650694444441</v>
      </c>
      <c r="L398" s="109" t="s">
        <v>4492</v>
      </c>
      <c r="M398" s="109"/>
      <c r="N398" s="109" t="s">
        <v>4607</v>
      </c>
      <c r="O398" s="109" t="s">
        <v>4201</v>
      </c>
      <c r="P398" s="112" t="s">
        <v>4666</v>
      </c>
    </row>
    <row r="399" spans="1:16" ht="15.75" customHeight="1">
      <c r="A399" s="108" t="s">
        <v>4203</v>
      </c>
      <c r="B399" s="109" t="s">
        <v>4194</v>
      </c>
      <c r="C399" s="109" t="s">
        <v>4204</v>
      </c>
      <c r="D399" s="109">
        <v>100138</v>
      </c>
      <c r="E399" s="109">
        <f t="shared" si="6"/>
        <v>1</v>
      </c>
      <c r="F399" s="110">
        <v>45309.656944444447</v>
      </c>
      <c r="G399" s="111">
        <v>82166916500010</v>
      </c>
      <c r="H399" s="109" t="s">
        <v>4195</v>
      </c>
      <c r="I399" s="109" t="s">
        <v>150</v>
      </c>
      <c r="J399" s="109" t="s">
        <v>4196</v>
      </c>
      <c r="K399" s="110">
        <v>45313.347916666666</v>
      </c>
      <c r="L399" s="111" t="s">
        <v>41</v>
      </c>
      <c r="M399" s="110">
        <v>45313.347916666666</v>
      </c>
      <c r="N399" s="109" t="s">
        <v>4225</v>
      </c>
      <c r="O399" s="109" t="s">
        <v>4201</v>
      </c>
      <c r="P399" s="112" t="s">
        <v>4435</v>
      </c>
    </row>
    <row r="400" spans="1:16" ht="15.75" customHeight="1">
      <c r="A400" s="108" t="s">
        <v>4203</v>
      </c>
      <c r="B400" s="109" t="s">
        <v>4194</v>
      </c>
      <c r="C400" s="109" t="s">
        <v>4204</v>
      </c>
      <c r="D400" s="109">
        <v>100138</v>
      </c>
      <c r="E400" s="109">
        <f t="shared" si="6"/>
        <v>0</v>
      </c>
      <c r="F400" s="110">
        <v>45309.656944444447</v>
      </c>
      <c r="G400" s="109">
        <v>82166916500010</v>
      </c>
      <c r="H400" s="109" t="s">
        <v>4195</v>
      </c>
      <c r="I400" s="109" t="s">
        <v>150</v>
      </c>
      <c r="J400" s="109" t="s">
        <v>4196</v>
      </c>
      <c r="K400" s="110">
        <v>45313.347916666666</v>
      </c>
      <c r="L400" s="109" t="s">
        <v>41</v>
      </c>
      <c r="M400" s="110">
        <v>45314.824305555558</v>
      </c>
      <c r="N400" s="109" t="s">
        <v>4218</v>
      </c>
      <c r="O400" s="109" t="s">
        <v>4219</v>
      </c>
      <c r="P400" s="112" t="s">
        <v>4667</v>
      </c>
    </row>
    <row r="401" spans="1:16" ht="15.75" customHeight="1">
      <c r="A401" s="108" t="s">
        <v>4203</v>
      </c>
      <c r="B401" s="109" t="s">
        <v>4194</v>
      </c>
      <c r="C401" s="109" t="s">
        <v>4204</v>
      </c>
      <c r="D401" s="109">
        <v>100138</v>
      </c>
      <c r="E401" s="109">
        <f t="shared" si="6"/>
        <v>0</v>
      </c>
      <c r="F401" s="110">
        <v>45309.656944444447</v>
      </c>
      <c r="G401" s="109">
        <v>82166916500010</v>
      </c>
      <c r="H401" s="109" t="s">
        <v>4195</v>
      </c>
      <c r="I401" s="109" t="s">
        <v>150</v>
      </c>
      <c r="J401" s="109" t="s">
        <v>4196</v>
      </c>
      <c r="K401" s="110">
        <v>45313.347916666666</v>
      </c>
      <c r="L401" s="109" t="s">
        <v>41</v>
      </c>
      <c r="M401" s="110">
        <v>45313.368055555555</v>
      </c>
      <c r="N401" s="109" t="s">
        <v>4576</v>
      </c>
      <c r="O401" s="109" t="s">
        <v>4198</v>
      </c>
      <c r="P401" s="112" t="s">
        <v>4668</v>
      </c>
    </row>
    <row r="402" spans="1:16" ht="15.75" customHeight="1">
      <c r="A402" s="108" t="s">
        <v>4203</v>
      </c>
      <c r="B402" s="109" t="s">
        <v>4194</v>
      </c>
      <c r="C402" s="109" t="s">
        <v>4204</v>
      </c>
      <c r="D402" s="109">
        <v>100159</v>
      </c>
      <c r="E402" s="109">
        <f t="shared" si="6"/>
        <v>1</v>
      </c>
      <c r="F402" s="110">
        <v>45309.714583333334</v>
      </c>
      <c r="G402" s="111">
        <v>38529030900454</v>
      </c>
      <c r="H402" s="109" t="s">
        <v>4195</v>
      </c>
      <c r="I402" s="109" t="s">
        <v>150</v>
      </c>
      <c r="J402" s="109" t="s">
        <v>52</v>
      </c>
      <c r="K402" s="110">
        <v>45314.513194444444</v>
      </c>
      <c r="L402" s="111" t="s">
        <v>52</v>
      </c>
      <c r="M402" s="110">
        <v>45314.513194444444</v>
      </c>
      <c r="N402" s="109" t="s">
        <v>4530</v>
      </c>
      <c r="O402" s="109" t="s">
        <v>4201</v>
      </c>
      <c r="P402" s="114" t="s">
        <v>4531</v>
      </c>
    </row>
    <row r="403" spans="1:16" ht="15.75" customHeight="1">
      <c r="A403" s="108" t="s">
        <v>4203</v>
      </c>
      <c r="B403" s="109" t="s">
        <v>4194</v>
      </c>
      <c r="C403" s="109" t="s">
        <v>4204</v>
      </c>
      <c r="D403" s="109">
        <v>100160</v>
      </c>
      <c r="E403" s="109">
        <f t="shared" si="6"/>
        <v>1</v>
      </c>
      <c r="F403" s="110">
        <v>45309.715277777781</v>
      </c>
      <c r="G403" s="111">
        <v>31144150500048</v>
      </c>
      <c r="H403" s="109" t="s">
        <v>4195</v>
      </c>
      <c r="I403" s="109" t="s">
        <v>4432</v>
      </c>
      <c r="J403" s="109" t="s">
        <v>4196</v>
      </c>
      <c r="K403" s="110">
        <v>45313.376388888886</v>
      </c>
      <c r="L403" s="111" t="s">
        <v>41</v>
      </c>
      <c r="M403" s="110">
        <v>45313.376388888886</v>
      </c>
      <c r="N403" s="109" t="s">
        <v>4227</v>
      </c>
      <c r="O403" s="109" t="s">
        <v>4201</v>
      </c>
      <c r="P403" s="112" t="s">
        <v>4436</v>
      </c>
    </row>
    <row r="404" spans="1:16" ht="15.75" customHeight="1">
      <c r="A404" s="108" t="s">
        <v>4203</v>
      </c>
      <c r="B404" s="109" t="s">
        <v>4194</v>
      </c>
      <c r="C404" s="109" t="s">
        <v>4204</v>
      </c>
      <c r="D404" s="109">
        <v>100160</v>
      </c>
      <c r="E404" s="109">
        <f t="shared" si="6"/>
        <v>0</v>
      </c>
      <c r="F404" s="110">
        <v>45309.715277777781</v>
      </c>
      <c r="G404" s="109">
        <v>31144150500048</v>
      </c>
      <c r="H404" s="109" t="s">
        <v>4195</v>
      </c>
      <c r="I404" s="109" t="s">
        <v>4432</v>
      </c>
      <c r="J404" s="109" t="s">
        <v>4196</v>
      </c>
      <c r="K404" s="110">
        <v>45313.376388888886</v>
      </c>
      <c r="L404" s="109" t="s">
        <v>41</v>
      </c>
      <c r="M404" s="110">
        <v>45313.613888888889</v>
      </c>
      <c r="N404" s="109" t="s">
        <v>4652</v>
      </c>
      <c r="O404" s="109" t="s">
        <v>4198</v>
      </c>
      <c r="P404" s="112" t="s">
        <v>4669</v>
      </c>
    </row>
    <row r="405" spans="1:16" ht="15.75" customHeight="1">
      <c r="A405" s="108" t="s">
        <v>4203</v>
      </c>
      <c r="B405" s="109" t="s">
        <v>4194</v>
      </c>
      <c r="C405" s="109" t="s">
        <v>4204</v>
      </c>
      <c r="D405" s="109">
        <v>100160</v>
      </c>
      <c r="E405" s="109">
        <f t="shared" si="6"/>
        <v>0</v>
      </c>
      <c r="F405" s="110">
        <v>45309.715277777781</v>
      </c>
      <c r="G405" s="109">
        <v>31144150500048</v>
      </c>
      <c r="H405" s="109" t="s">
        <v>4195</v>
      </c>
      <c r="I405" s="109" t="s">
        <v>4432</v>
      </c>
      <c r="J405" s="109" t="s">
        <v>4196</v>
      </c>
      <c r="K405" s="110">
        <v>45313.376388888886</v>
      </c>
      <c r="L405" s="109" t="s">
        <v>52</v>
      </c>
      <c r="M405" s="110">
        <v>45314.824999999997</v>
      </c>
      <c r="N405" s="109" t="s">
        <v>4218</v>
      </c>
      <c r="O405" s="109" t="s">
        <v>4219</v>
      </c>
      <c r="P405" s="113"/>
    </row>
    <row r="406" spans="1:16" ht="15.75" customHeight="1">
      <c r="A406" s="108" t="s">
        <v>4203</v>
      </c>
      <c r="B406" s="109" t="s">
        <v>4194</v>
      </c>
      <c r="C406" s="109" t="s">
        <v>4204</v>
      </c>
      <c r="D406" s="109">
        <v>100162</v>
      </c>
      <c r="E406" s="109">
        <f t="shared" si="6"/>
        <v>1</v>
      </c>
      <c r="F406" s="110">
        <v>45309.717361111114</v>
      </c>
      <c r="G406" s="111">
        <v>95850523200016</v>
      </c>
      <c r="H406" s="109" t="s">
        <v>4195</v>
      </c>
      <c r="I406" s="109" t="s">
        <v>150</v>
      </c>
      <c r="J406" s="109" t="s">
        <v>4196</v>
      </c>
      <c r="K406" s="110">
        <v>45313.345833333333</v>
      </c>
      <c r="L406" s="111" t="s">
        <v>41</v>
      </c>
      <c r="M406" s="110">
        <v>45313.345833333333</v>
      </c>
      <c r="N406" s="109" t="s">
        <v>4225</v>
      </c>
      <c r="O406" s="109" t="s">
        <v>4201</v>
      </c>
      <c r="P406" s="112" t="s">
        <v>4437</v>
      </c>
    </row>
    <row r="407" spans="1:16" ht="15.75" customHeight="1">
      <c r="A407" s="108" t="s">
        <v>4203</v>
      </c>
      <c r="B407" s="109" t="s">
        <v>4194</v>
      </c>
      <c r="C407" s="109" t="s">
        <v>4204</v>
      </c>
      <c r="D407" s="109">
        <v>100162</v>
      </c>
      <c r="E407" s="109">
        <f t="shared" si="6"/>
        <v>0</v>
      </c>
      <c r="F407" s="110">
        <v>45309.717361111114</v>
      </c>
      <c r="G407" s="109">
        <v>95850523200016</v>
      </c>
      <c r="H407" s="109" t="s">
        <v>4195</v>
      </c>
      <c r="I407" s="109" t="s">
        <v>150</v>
      </c>
      <c r="J407" s="109" t="s">
        <v>4196</v>
      </c>
      <c r="K407" s="110">
        <v>45313.345833333333</v>
      </c>
      <c r="L407" s="109" t="s">
        <v>41</v>
      </c>
      <c r="M407" s="110">
        <v>45314.826388888891</v>
      </c>
      <c r="N407" s="109" t="s">
        <v>4218</v>
      </c>
      <c r="O407" s="109" t="s">
        <v>4219</v>
      </c>
      <c r="P407" s="112" t="s">
        <v>4670</v>
      </c>
    </row>
    <row r="408" spans="1:16" ht="15.75" customHeight="1">
      <c r="A408" s="108" t="s">
        <v>4203</v>
      </c>
      <c r="B408" s="109" t="s">
        <v>4194</v>
      </c>
      <c r="C408" s="109" t="s">
        <v>4204</v>
      </c>
      <c r="D408" s="109">
        <v>100163</v>
      </c>
      <c r="E408" s="109">
        <f t="shared" si="6"/>
        <v>1</v>
      </c>
      <c r="F408" s="110">
        <v>45309.71875</v>
      </c>
      <c r="G408" s="111">
        <v>79340339500031</v>
      </c>
      <c r="H408" s="109" t="s">
        <v>4195</v>
      </c>
      <c r="I408" s="109" t="s">
        <v>150</v>
      </c>
      <c r="J408" s="109" t="s">
        <v>4196</v>
      </c>
      <c r="K408" s="110">
        <v>45313.473611111112</v>
      </c>
      <c r="L408" s="111" t="s">
        <v>41</v>
      </c>
      <c r="M408" s="110">
        <v>45313.473611111112</v>
      </c>
      <c r="N408" s="109" t="s">
        <v>4299</v>
      </c>
      <c r="O408" s="109" t="s">
        <v>4201</v>
      </c>
      <c r="P408" s="114" t="s">
        <v>4438</v>
      </c>
    </row>
    <row r="409" spans="1:16" ht="15.75" customHeight="1">
      <c r="A409" s="108" t="s">
        <v>4203</v>
      </c>
      <c r="B409" s="109" t="s">
        <v>4194</v>
      </c>
      <c r="C409" s="109" t="s">
        <v>4204</v>
      </c>
      <c r="D409" s="109">
        <v>100163</v>
      </c>
      <c r="E409" s="109">
        <f t="shared" si="6"/>
        <v>0</v>
      </c>
      <c r="F409" s="110">
        <v>45309.71875</v>
      </c>
      <c r="G409" s="109">
        <v>79340339500031</v>
      </c>
      <c r="H409" s="109" t="s">
        <v>4195</v>
      </c>
      <c r="I409" s="109" t="s">
        <v>150</v>
      </c>
      <c r="J409" s="109" t="s">
        <v>4196</v>
      </c>
      <c r="K409" s="110">
        <v>45313.473611111112</v>
      </c>
      <c r="L409" s="109" t="s">
        <v>52</v>
      </c>
      <c r="M409" s="110">
        <v>45314.82708333333</v>
      </c>
      <c r="N409" s="109" t="s">
        <v>4218</v>
      </c>
      <c r="O409" s="109" t="s">
        <v>4219</v>
      </c>
      <c r="P409" s="113"/>
    </row>
    <row r="410" spans="1:16" ht="15.75" customHeight="1">
      <c r="A410" s="108" t="s">
        <v>4203</v>
      </c>
      <c r="B410" s="109" t="s">
        <v>4194</v>
      </c>
      <c r="C410" s="109" t="s">
        <v>4204</v>
      </c>
      <c r="D410" s="109">
        <v>100560</v>
      </c>
      <c r="E410" s="109">
        <f t="shared" si="6"/>
        <v>1</v>
      </c>
      <c r="F410" s="110">
        <v>45313.464583333334</v>
      </c>
      <c r="G410" s="111">
        <v>52860318600024</v>
      </c>
      <c r="H410" s="109" t="s">
        <v>4195</v>
      </c>
      <c r="I410" s="109" t="s">
        <v>188</v>
      </c>
      <c r="J410" s="109" t="s">
        <v>4196</v>
      </c>
      <c r="K410" s="110">
        <v>45314.510416666664</v>
      </c>
      <c r="L410" s="111" t="s">
        <v>41</v>
      </c>
      <c r="M410" s="110">
        <v>45314.510416666664</v>
      </c>
      <c r="N410" s="109" t="s">
        <v>4234</v>
      </c>
      <c r="O410" s="109" t="s">
        <v>4201</v>
      </c>
      <c r="P410" s="112" t="s">
        <v>4439</v>
      </c>
    </row>
    <row r="411" spans="1:16" ht="15.75" customHeight="1">
      <c r="A411" s="108" t="s">
        <v>4203</v>
      </c>
      <c r="B411" s="109" t="s">
        <v>4194</v>
      </c>
      <c r="C411" s="109" t="s">
        <v>4204</v>
      </c>
      <c r="D411" s="109">
        <v>100562</v>
      </c>
      <c r="E411" s="109">
        <f t="shared" si="6"/>
        <v>1</v>
      </c>
      <c r="F411" s="110">
        <v>45313.46597222222</v>
      </c>
      <c r="G411" s="111">
        <v>82223344100010</v>
      </c>
      <c r="H411" s="109" t="s">
        <v>4195</v>
      </c>
      <c r="I411" s="109" t="s">
        <v>150</v>
      </c>
      <c r="J411" s="109" t="s">
        <v>4196</v>
      </c>
      <c r="K411" s="110">
        <v>45313.677777777775</v>
      </c>
      <c r="L411" s="111" t="s">
        <v>41</v>
      </c>
      <c r="M411" s="110">
        <v>45313.677777777775</v>
      </c>
      <c r="N411" s="109" t="s">
        <v>4200</v>
      </c>
      <c r="O411" s="109" t="s">
        <v>4201</v>
      </c>
      <c r="P411" s="112" t="s">
        <v>4440</v>
      </c>
    </row>
    <row r="412" spans="1:16" ht="15.75" customHeight="1">
      <c r="A412" s="108" t="s">
        <v>4203</v>
      </c>
      <c r="B412" s="109" t="s">
        <v>4194</v>
      </c>
      <c r="C412" s="109" t="s">
        <v>4204</v>
      </c>
      <c r="D412" s="109">
        <v>100562</v>
      </c>
      <c r="E412" s="109">
        <f t="shared" si="6"/>
        <v>0</v>
      </c>
      <c r="F412" s="110">
        <v>45313.46597222222</v>
      </c>
      <c r="G412" s="109">
        <v>82223344100010</v>
      </c>
      <c r="H412" s="109" t="s">
        <v>4195</v>
      </c>
      <c r="I412" s="109" t="s">
        <v>150</v>
      </c>
      <c r="J412" s="109" t="s">
        <v>4196</v>
      </c>
      <c r="K412" s="110">
        <v>45313.677777777775</v>
      </c>
      <c r="L412" s="109" t="s">
        <v>52</v>
      </c>
      <c r="M412" s="110">
        <v>45314.829861111109</v>
      </c>
      <c r="N412" s="109" t="s">
        <v>4218</v>
      </c>
      <c r="O412" s="109" t="s">
        <v>4219</v>
      </c>
      <c r="P412" s="113"/>
    </row>
    <row r="413" spans="1:16" ht="15.75" customHeight="1">
      <c r="A413" s="108" t="s">
        <v>4203</v>
      </c>
      <c r="B413" s="109" t="s">
        <v>4194</v>
      </c>
      <c r="C413" s="109" t="s">
        <v>4204</v>
      </c>
      <c r="D413" s="109">
        <v>100563</v>
      </c>
      <c r="E413" s="109">
        <f t="shared" si="6"/>
        <v>1</v>
      </c>
      <c r="F413" s="110">
        <v>45313.467361111114</v>
      </c>
      <c r="G413" s="109">
        <v>37982761100045</v>
      </c>
      <c r="H413" s="109" t="s">
        <v>4195</v>
      </c>
      <c r="I413" s="109" t="s">
        <v>4205</v>
      </c>
      <c r="J413" s="109" t="s">
        <v>4196</v>
      </c>
      <c r="K413" s="110">
        <v>45314.586805555555</v>
      </c>
      <c r="L413" s="111" t="s">
        <v>41</v>
      </c>
      <c r="M413" s="110">
        <v>45314.586805555555</v>
      </c>
      <c r="N413" s="109" t="s">
        <v>4441</v>
      </c>
      <c r="O413" s="109" t="s">
        <v>4198</v>
      </c>
      <c r="P413" s="112" t="s">
        <v>4442</v>
      </c>
    </row>
    <row r="414" spans="1:16" ht="15.75" customHeight="1">
      <c r="A414" s="108" t="s">
        <v>4203</v>
      </c>
      <c r="B414" s="109" t="s">
        <v>4194</v>
      </c>
      <c r="C414" s="109" t="s">
        <v>4204</v>
      </c>
      <c r="D414" s="109">
        <v>100563</v>
      </c>
      <c r="E414" s="109">
        <f t="shared" si="6"/>
        <v>0</v>
      </c>
      <c r="F414" s="110">
        <v>45313.467361111114</v>
      </c>
      <c r="G414" s="111">
        <v>37982761100045</v>
      </c>
      <c r="H414" s="109" t="s">
        <v>4195</v>
      </c>
      <c r="I414" s="109" t="s">
        <v>4205</v>
      </c>
      <c r="J414" s="109" t="s">
        <v>4196</v>
      </c>
      <c r="K414" s="110">
        <v>45314.586805555555</v>
      </c>
      <c r="L414" s="109" t="s">
        <v>52</v>
      </c>
      <c r="M414" s="110">
        <v>45321.45416666667</v>
      </c>
      <c r="N414" s="109" t="s">
        <v>4233</v>
      </c>
      <c r="O414" s="109" t="s">
        <v>4201</v>
      </c>
      <c r="P414" s="112" t="s">
        <v>4671</v>
      </c>
    </row>
    <row r="415" spans="1:16" ht="15.75" customHeight="1">
      <c r="A415" s="108" t="s">
        <v>4203</v>
      </c>
      <c r="B415" s="109" t="s">
        <v>4194</v>
      </c>
      <c r="C415" s="109" t="s">
        <v>4204</v>
      </c>
      <c r="D415" s="109">
        <v>100563</v>
      </c>
      <c r="E415" s="109">
        <f t="shared" si="6"/>
        <v>0</v>
      </c>
      <c r="F415" s="110">
        <v>45313.467361111114</v>
      </c>
      <c r="G415" s="109">
        <v>37982761100045</v>
      </c>
      <c r="H415" s="109" t="s">
        <v>4195</v>
      </c>
      <c r="I415" s="109" t="s">
        <v>4205</v>
      </c>
      <c r="J415" s="109" t="s">
        <v>4196</v>
      </c>
      <c r="K415" s="110">
        <v>45314.586805555555</v>
      </c>
      <c r="L415" s="109" t="s">
        <v>52</v>
      </c>
      <c r="M415" s="110">
        <v>45314.829861111109</v>
      </c>
      <c r="N415" s="109" t="s">
        <v>4218</v>
      </c>
      <c r="O415" s="109" t="s">
        <v>4219</v>
      </c>
      <c r="P415" s="113"/>
    </row>
    <row r="416" spans="1:16" ht="15.75" customHeight="1">
      <c r="A416" s="108" t="s">
        <v>4203</v>
      </c>
      <c r="B416" s="109" t="s">
        <v>4194</v>
      </c>
      <c r="C416" s="109" t="s">
        <v>4204</v>
      </c>
      <c r="D416" s="109">
        <v>100564</v>
      </c>
      <c r="E416" s="109">
        <f t="shared" si="6"/>
        <v>1</v>
      </c>
      <c r="F416" s="110">
        <v>45313.46875</v>
      </c>
      <c r="G416" s="109">
        <v>91746622900015</v>
      </c>
      <c r="H416" s="109" t="s">
        <v>4195</v>
      </c>
      <c r="I416" s="109" t="s">
        <v>4205</v>
      </c>
      <c r="J416" s="109" t="s">
        <v>4196</v>
      </c>
      <c r="K416" s="110">
        <v>45328.300694444442</v>
      </c>
      <c r="L416" s="111" t="s">
        <v>41</v>
      </c>
      <c r="M416" s="110">
        <v>45334.592361111114</v>
      </c>
      <c r="N416" s="109" t="s">
        <v>4443</v>
      </c>
      <c r="O416" s="109" t="s">
        <v>4198</v>
      </c>
      <c r="P416" s="112" t="s">
        <v>4444</v>
      </c>
    </row>
    <row r="417" spans="1:16" ht="15.75" customHeight="1">
      <c r="A417" s="108" t="s">
        <v>4203</v>
      </c>
      <c r="B417" s="109" t="s">
        <v>4194</v>
      </c>
      <c r="C417" s="109" t="s">
        <v>4204</v>
      </c>
      <c r="D417" s="109">
        <v>100564</v>
      </c>
      <c r="E417" s="109">
        <f t="shared" si="6"/>
        <v>0</v>
      </c>
      <c r="F417" s="110">
        <v>45313.46875</v>
      </c>
      <c r="G417" s="111">
        <v>91746622900015</v>
      </c>
      <c r="H417" s="109" t="s">
        <v>4195</v>
      </c>
      <c r="I417" s="109" t="s">
        <v>4205</v>
      </c>
      <c r="J417" s="109" t="s">
        <v>4196</v>
      </c>
      <c r="K417" s="110">
        <v>45328.300694444442</v>
      </c>
      <c r="L417" s="109" t="s">
        <v>52</v>
      </c>
      <c r="M417" s="110">
        <v>45328.300694444442</v>
      </c>
      <c r="N417" s="109" t="s">
        <v>4497</v>
      </c>
      <c r="O417" s="109" t="s">
        <v>4201</v>
      </c>
      <c r="P417" s="112" t="s">
        <v>4672</v>
      </c>
    </row>
    <row r="418" spans="1:16" ht="15.75" customHeight="1">
      <c r="A418" s="108" t="s">
        <v>4203</v>
      </c>
      <c r="B418" s="109" t="s">
        <v>4194</v>
      </c>
      <c r="C418" s="109" t="s">
        <v>4204</v>
      </c>
      <c r="D418" s="109">
        <v>100565</v>
      </c>
      <c r="E418" s="109">
        <f t="shared" si="6"/>
        <v>1</v>
      </c>
      <c r="F418" s="110">
        <v>45313.470138888886</v>
      </c>
      <c r="G418" s="111">
        <v>84265414700011</v>
      </c>
      <c r="H418" s="109" t="s">
        <v>4195</v>
      </c>
      <c r="I418" s="109" t="s">
        <v>150</v>
      </c>
      <c r="J418" s="109" t="s">
        <v>4196</v>
      </c>
      <c r="K418" s="110">
        <v>45314.831250000003</v>
      </c>
      <c r="L418" s="111" t="s">
        <v>41</v>
      </c>
      <c r="M418" s="110">
        <v>45322.695833333331</v>
      </c>
      <c r="N418" s="109" t="s">
        <v>4413</v>
      </c>
      <c r="O418" s="109" t="s">
        <v>4201</v>
      </c>
      <c r="P418" s="114" t="s">
        <v>4445</v>
      </c>
    </row>
    <row r="419" spans="1:16" ht="15.75" customHeight="1">
      <c r="A419" s="108" t="s">
        <v>4203</v>
      </c>
      <c r="B419" s="109" t="s">
        <v>4194</v>
      </c>
      <c r="C419" s="109" t="s">
        <v>4204</v>
      </c>
      <c r="D419" s="109">
        <v>100565</v>
      </c>
      <c r="E419" s="109">
        <f t="shared" si="6"/>
        <v>0</v>
      </c>
      <c r="F419" s="110">
        <v>45313.470138888886</v>
      </c>
      <c r="G419" s="109">
        <v>84265414700011</v>
      </c>
      <c r="H419" s="109" t="s">
        <v>4195</v>
      </c>
      <c r="I419" s="109" t="s">
        <v>150</v>
      </c>
      <c r="J419" s="109" t="s">
        <v>4196</v>
      </c>
      <c r="K419" s="110">
        <v>45314.831250000003</v>
      </c>
      <c r="L419" s="109" t="s">
        <v>52</v>
      </c>
      <c r="M419" s="110">
        <v>45314.831250000003</v>
      </c>
      <c r="N419" s="109" t="s">
        <v>4218</v>
      </c>
      <c r="O419" s="109" t="s">
        <v>4219</v>
      </c>
      <c r="P419" s="113"/>
    </row>
    <row r="420" spans="1:16" ht="15.75" customHeight="1">
      <c r="A420" s="108" t="s">
        <v>4203</v>
      </c>
      <c r="B420" s="109" t="s">
        <v>4194</v>
      </c>
      <c r="C420" s="109" t="s">
        <v>4204</v>
      </c>
      <c r="D420" s="109">
        <v>100565</v>
      </c>
      <c r="E420" s="109">
        <f t="shared" si="6"/>
        <v>0</v>
      </c>
      <c r="F420" s="110">
        <v>45313.470138888886</v>
      </c>
      <c r="G420" s="109">
        <v>84265414700011</v>
      </c>
      <c r="H420" s="109" t="s">
        <v>4195</v>
      </c>
      <c r="I420" s="109" t="s">
        <v>150</v>
      </c>
      <c r="J420" s="109" t="s">
        <v>4196</v>
      </c>
      <c r="K420" s="110">
        <v>45314.831250000003</v>
      </c>
      <c r="L420" s="109" t="s">
        <v>52</v>
      </c>
      <c r="M420" s="110">
        <v>45315.511111111111</v>
      </c>
      <c r="N420" s="109" t="s">
        <v>4467</v>
      </c>
      <c r="O420" s="109" t="s">
        <v>4198</v>
      </c>
      <c r="P420" s="112" t="s">
        <v>4673</v>
      </c>
    </row>
    <row r="421" spans="1:16" ht="15.75" customHeight="1">
      <c r="A421" s="108" t="s">
        <v>4203</v>
      </c>
      <c r="B421" s="109" t="s">
        <v>4194</v>
      </c>
      <c r="C421" s="109" t="s">
        <v>4204</v>
      </c>
      <c r="D421" s="109">
        <v>100567</v>
      </c>
      <c r="E421" s="109">
        <f t="shared" si="6"/>
        <v>1</v>
      </c>
      <c r="F421" s="110">
        <v>45313.470833333333</v>
      </c>
      <c r="G421" s="111">
        <v>83381537600011</v>
      </c>
      <c r="H421" s="109" t="s">
        <v>4195</v>
      </c>
      <c r="I421" s="109" t="s">
        <v>150</v>
      </c>
      <c r="J421" s="109" t="s">
        <v>4196</v>
      </c>
      <c r="K421" s="110">
        <v>45314.370138888888</v>
      </c>
      <c r="L421" s="111" t="s">
        <v>41</v>
      </c>
      <c r="M421" s="110">
        <v>45314.370138888888</v>
      </c>
      <c r="N421" s="109" t="s">
        <v>4227</v>
      </c>
      <c r="O421" s="109" t="s">
        <v>4201</v>
      </c>
      <c r="P421" s="114" t="s">
        <v>4446</v>
      </c>
    </row>
    <row r="422" spans="1:16" ht="15.75" customHeight="1">
      <c r="A422" s="108" t="s">
        <v>4203</v>
      </c>
      <c r="B422" s="109" t="s">
        <v>4194</v>
      </c>
      <c r="C422" s="109" t="s">
        <v>4204</v>
      </c>
      <c r="D422" s="109">
        <v>100849</v>
      </c>
      <c r="E422" s="109">
        <f t="shared" si="6"/>
        <v>1</v>
      </c>
      <c r="F422" s="110">
        <v>45314.489583333336</v>
      </c>
      <c r="G422" s="111">
        <v>34092092500013</v>
      </c>
      <c r="H422" s="109" t="s">
        <v>4195</v>
      </c>
      <c r="I422" s="109" t="s">
        <v>4205</v>
      </c>
      <c r="J422" s="109" t="s">
        <v>4196</v>
      </c>
      <c r="K422" s="110">
        <v>45315.447222222225</v>
      </c>
      <c r="L422" s="111" t="s">
        <v>41</v>
      </c>
      <c r="M422" s="110">
        <v>45315.447222222225</v>
      </c>
      <c r="N422" s="109" t="s">
        <v>4225</v>
      </c>
      <c r="O422" s="109" t="s">
        <v>4201</v>
      </c>
      <c r="P422" s="112" t="s">
        <v>4447</v>
      </c>
    </row>
    <row r="423" spans="1:16" ht="15.75" customHeight="1">
      <c r="A423" s="108" t="s">
        <v>4203</v>
      </c>
      <c r="B423" s="109" t="s">
        <v>4194</v>
      </c>
      <c r="C423" s="109" t="s">
        <v>4204</v>
      </c>
      <c r="D423" s="109">
        <v>100849</v>
      </c>
      <c r="E423" s="109">
        <f t="shared" si="6"/>
        <v>0</v>
      </c>
      <c r="F423" s="110">
        <v>45314.489583333336</v>
      </c>
      <c r="G423" s="109">
        <v>34092092500013</v>
      </c>
      <c r="H423" s="109" t="s">
        <v>4195</v>
      </c>
      <c r="I423" s="109" t="s">
        <v>4205</v>
      </c>
      <c r="J423" s="109" t="s">
        <v>4196</v>
      </c>
      <c r="K423" s="110">
        <v>45315.447222222225</v>
      </c>
      <c r="L423" s="109" t="s">
        <v>52</v>
      </c>
      <c r="M423" s="110">
        <v>45321.440972222219</v>
      </c>
      <c r="N423" s="109" t="s">
        <v>4576</v>
      </c>
      <c r="O423" s="109" t="s">
        <v>4198</v>
      </c>
      <c r="P423" s="112" t="s">
        <v>4674</v>
      </c>
    </row>
    <row r="424" spans="1:16" ht="15.75" customHeight="1">
      <c r="A424" s="108" t="s">
        <v>4203</v>
      </c>
      <c r="B424" s="109" t="s">
        <v>4194</v>
      </c>
      <c r="C424" s="109" t="s">
        <v>4204</v>
      </c>
      <c r="D424" s="109">
        <v>100850</v>
      </c>
      <c r="E424" s="109">
        <f t="shared" si="6"/>
        <v>1</v>
      </c>
      <c r="F424" s="110">
        <v>45314.490972222222</v>
      </c>
      <c r="G424" s="111">
        <v>88028478100015</v>
      </c>
      <c r="H424" s="109" t="s">
        <v>4195</v>
      </c>
      <c r="I424" s="109" t="s">
        <v>150</v>
      </c>
      <c r="J424" s="109" t="s">
        <v>4196</v>
      </c>
      <c r="K424" s="110">
        <v>45316.491666666669</v>
      </c>
      <c r="L424" s="111" t="s">
        <v>41</v>
      </c>
      <c r="M424" s="110">
        <v>45316.491666666669</v>
      </c>
      <c r="N424" s="109" t="s">
        <v>4448</v>
      </c>
      <c r="O424" s="109" t="s">
        <v>4201</v>
      </c>
      <c r="P424" s="112" t="s">
        <v>4449</v>
      </c>
    </row>
    <row r="425" spans="1:16" ht="15.75" customHeight="1">
      <c r="A425" s="108" t="s">
        <v>4203</v>
      </c>
      <c r="B425" s="109" t="s">
        <v>4194</v>
      </c>
      <c r="C425" s="109" t="s">
        <v>4204</v>
      </c>
      <c r="D425" s="109">
        <v>100850</v>
      </c>
      <c r="E425" s="109">
        <f t="shared" si="6"/>
        <v>0</v>
      </c>
      <c r="F425" s="110">
        <v>45314.490972222222</v>
      </c>
      <c r="G425" s="109">
        <v>88028478100015</v>
      </c>
      <c r="H425" s="109" t="s">
        <v>4195</v>
      </c>
      <c r="I425" s="109" t="s">
        <v>150</v>
      </c>
      <c r="J425" s="109" t="s">
        <v>4196</v>
      </c>
      <c r="K425" s="110">
        <v>45316.491666666669</v>
      </c>
      <c r="L425" s="109" t="s">
        <v>52</v>
      </c>
      <c r="M425" s="110">
        <v>45320.579861111109</v>
      </c>
      <c r="N425" s="109" t="s">
        <v>4218</v>
      </c>
      <c r="O425" s="109" t="s">
        <v>4219</v>
      </c>
      <c r="P425" s="113"/>
    </row>
    <row r="426" spans="1:16" ht="15.75" customHeight="1">
      <c r="A426" s="108" t="s">
        <v>4203</v>
      </c>
      <c r="B426" s="109" t="s">
        <v>4194</v>
      </c>
      <c r="C426" s="109" t="s">
        <v>4204</v>
      </c>
      <c r="D426" s="109">
        <v>100851</v>
      </c>
      <c r="E426" s="109">
        <f t="shared" si="6"/>
        <v>1</v>
      </c>
      <c r="F426" s="110">
        <v>45314.492361111108</v>
      </c>
      <c r="G426" s="109">
        <v>95324513100016</v>
      </c>
      <c r="H426" s="109" t="s">
        <v>4195</v>
      </c>
      <c r="I426" s="109" t="s">
        <v>4432</v>
      </c>
      <c r="J426" s="109" t="s">
        <v>4196</v>
      </c>
      <c r="K426" s="110">
        <v>45315.707638888889</v>
      </c>
      <c r="L426" s="111" t="s">
        <v>41</v>
      </c>
      <c r="M426" s="110">
        <v>45323.607638888891</v>
      </c>
      <c r="N426" s="109" t="s">
        <v>4450</v>
      </c>
      <c r="O426" s="109" t="s">
        <v>4198</v>
      </c>
      <c r="P426" s="112" t="s">
        <v>4451</v>
      </c>
    </row>
    <row r="427" spans="1:16" ht="15.75" customHeight="1">
      <c r="A427" s="108" t="s">
        <v>4203</v>
      </c>
      <c r="B427" s="109" t="s">
        <v>4194</v>
      </c>
      <c r="C427" s="109" t="s">
        <v>4204</v>
      </c>
      <c r="D427" s="109">
        <v>100851</v>
      </c>
      <c r="E427" s="109">
        <f t="shared" si="6"/>
        <v>0</v>
      </c>
      <c r="F427" s="110">
        <v>45314.492361111108</v>
      </c>
      <c r="G427" s="111">
        <v>95324513100016</v>
      </c>
      <c r="H427" s="109" t="s">
        <v>4195</v>
      </c>
      <c r="I427" s="109" t="s">
        <v>4432</v>
      </c>
      <c r="J427" s="109" t="s">
        <v>4196</v>
      </c>
      <c r="K427" s="110">
        <v>45315.707638888889</v>
      </c>
      <c r="L427" s="109" t="s">
        <v>52</v>
      </c>
      <c r="M427" s="110">
        <v>45315.707638888889</v>
      </c>
      <c r="N427" s="109" t="s">
        <v>4634</v>
      </c>
      <c r="O427" s="109" t="s">
        <v>4201</v>
      </c>
      <c r="P427" s="112" t="s">
        <v>4675</v>
      </c>
    </row>
    <row r="428" spans="1:16" ht="15.75" customHeight="1">
      <c r="A428" s="108" t="s">
        <v>4203</v>
      </c>
      <c r="B428" s="109" t="s">
        <v>4194</v>
      </c>
      <c r="C428" s="109" t="s">
        <v>4204</v>
      </c>
      <c r="D428" s="109">
        <v>100854</v>
      </c>
      <c r="E428" s="109">
        <f t="shared" si="6"/>
        <v>1</v>
      </c>
      <c r="F428" s="110">
        <v>45314.493055555555</v>
      </c>
      <c r="G428" s="111">
        <v>98147879500017</v>
      </c>
      <c r="H428" s="109" t="s">
        <v>4195</v>
      </c>
      <c r="I428" s="109" t="s">
        <v>4205</v>
      </c>
      <c r="J428" s="109" t="s">
        <v>4196</v>
      </c>
      <c r="K428" s="110">
        <v>45315.439583333333</v>
      </c>
      <c r="L428" s="111" t="s">
        <v>41</v>
      </c>
      <c r="M428" s="110">
        <v>45327.42083333333</v>
      </c>
      <c r="N428" s="109" t="s">
        <v>4262</v>
      </c>
      <c r="O428" s="109" t="s">
        <v>4201</v>
      </c>
      <c r="P428" s="112" t="s">
        <v>4452</v>
      </c>
    </row>
    <row r="429" spans="1:16" ht="15.75" customHeight="1">
      <c r="A429" s="108" t="s">
        <v>4203</v>
      </c>
      <c r="B429" s="109" t="s">
        <v>4194</v>
      </c>
      <c r="C429" s="109" t="s">
        <v>4204</v>
      </c>
      <c r="D429" s="109">
        <v>100854</v>
      </c>
      <c r="E429" s="109">
        <f t="shared" si="6"/>
        <v>0</v>
      </c>
      <c r="F429" s="110">
        <v>45314.493055555555</v>
      </c>
      <c r="G429" s="109">
        <v>98147879500017</v>
      </c>
      <c r="H429" s="109" t="s">
        <v>4195</v>
      </c>
      <c r="I429" s="109" t="s">
        <v>4205</v>
      </c>
      <c r="J429" s="109" t="s">
        <v>4196</v>
      </c>
      <c r="K429" s="110">
        <v>45315.439583333333</v>
      </c>
      <c r="L429" s="109" t="s">
        <v>52</v>
      </c>
      <c r="M429" s="110">
        <v>45315.439583333333</v>
      </c>
      <c r="N429" s="109" t="s">
        <v>4276</v>
      </c>
      <c r="O429" s="109" t="s">
        <v>4277</v>
      </c>
      <c r="P429" s="113"/>
    </row>
    <row r="430" spans="1:16" ht="15.75" customHeight="1">
      <c r="A430" s="108" t="s">
        <v>4203</v>
      </c>
      <c r="B430" s="109" t="s">
        <v>4194</v>
      </c>
      <c r="C430" s="109" t="s">
        <v>4204</v>
      </c>
      <c r="D430" s="109">
        <v>100857</v>
      </c>
      <c r="E430" s="109">
        <f t="shared" si="6"/>
        <v>1</v>
      </c>
      <c r="F430" s="110">
        <v>45314.49722222222</v>
      </c>
      <c r="G430" s="111">
        <v>50864799700024</v>
      </c>
      <c r="H430" s="109" t="s">
        <v>4195</v>
      </c>
      <c r="I430" s="109" t="s">
        <v>4205</v>
      </c>
      <c r="J430" s="109" t="s">
        <v>4488</v>
      </c>
      <c r="K430" s="110">
        <v>45315.439583333333</v>
      </c>
      <c r="L430" s="111" t="s">
        <v>52</v>
      </c>
      <c r="M430" s="110">
        <v>45320.586805555555</v>
      </c>
      <c r="N430" s="109" t="s">
        <v>4218</v>
      </c>
      <c r="O430" s="109" t="s">
        <v>4219</v>
      </c>
      <c r="P430" s="113"/>
    </row>
    <row r="431" spans="1:16" ht="15.75" customHeight="1">
      <c r="A431" s="108" t="s">
        <v>4203</v>
      </c>
      <c r="B431" s="109" t="s">
        <v>4194</v>
      </c>
      <c r="C431" s="109" t="s">
        <v>4204</v>
      </c>
      <c r="D431" s="109">
        <v>100857</v>
      </c>
      <c r="E431" s="109">
        <f t="shared" si="6"/>
        <v>0</v>
      </c>
      <c r="F431" s="110">
        <v>45314.49722222222</v>
      </c>
      <c r="G431" s="109">
        <v>50864799700024</v>
      </c>
      <c r="H431" s="109" t="s">
        <v>4195</v>
      </c>
      <c r="I431" s="109" t="s">
        <v>4205</v>
      </c>
      <c r="J431" s="109" t="s">
        <v>4488</v>
      </c>
      <c r="K431" s="110">
        <v>45315.439583333333</v>
      </c>
      <c r="L431" s="109" t="s">
        <v>52</v>
      </c>
      <c r="M431" s="110">
        <v>45315.439583333333</v>
      </c>
      <c r="N431" s="109" t="s">
        <v>4276</v>
      </c>
      <c r="O431" s="109" t="s">
        <v>4277</v>
      </c>
      <c r="P431" s="113"/>
    </row>
    <row r="432" spans="1:16" ht="15.75" customHeight="1">
      <c r="A432" s="108" t="s">
        <v>4203</v>
      </c>
      <c r="B432" s="109" t="s">
        <v>4194</v>
      </c>
      <c r="C432" s="109" t="s">
        <v>4204</v>
      </c>
      <c r="D432" s="109">
        <v>100858</v>
      </c>
      <c r="E432" s="109">
        <f t="shared" si="6"/>
        <v>1</v>
      </c>
      <c r="F432" s="110">
        <v>45314.498611111114</v>
      </c>
      <c r="G432" s="111">
        <v>82808494700013</v>
      </c>
      <c r="H432" s="109" t="s">
        <v>4195</v>
      </c>
      <c r="I432" s="109" t="s">
        <v>150</v>
      </c>
      <c r="J432" s="109" t="s">
        <v>4196</v>
      </c>
      <c r="K432" s="110">
        <v>45315.526388888888</v>
      </c>
      <c r="L432" s="111" t="s">
        <v>41</v>
      </c>
      <c r="M432" s="110">
        <v>45315.526388888888</v>
      </c>
      <c r="N432" s="109" t="s">
        <v>4299</v>
      </c>
      <c r="O432" s="109" t="s">
        <v>4201</v>
      </c>
      <c r="P432" s="114" t="s">
        <v>4453</v>
      </c>
    </row>
    <row r="433" spans="1:16" ht="15.75" customHeight="1">
      <c r="A433" s="108" t="s">
        <v>4203</v>
      </c>
      <c r="B433" s="109" t="s">
        <v>4194</v>
      </c>
      <c r="C433" s="109" t="s">
        <v>4204</v>
      </c>
      <c r="D433" s="109">
        <v>100859</v>
      </c>
      <c r="E433" s="109">
        <f t="shared" si="6"/>
        <v>1</v>
      </c>
      <c r="F433" s="110">
        <v>45314.5</v>
      </c>
      <c r="G433" s="111">
        <v>33535478300078</v>
      </c>
      <c r="H433" s="109" t="s">
        <v>4195</v>
      </c>
      <c r="I433" s="109" t="s">
        <v>4214</v>
      </c>
      <c r="J433" s="109" t="s">
        <v>4196</v>
      </c>
      <c r="K433" s="110">
        <v>45315.367361111108</v>
      </c>
      <c r="L433" s="111" t="s">
        <v>41</v>
      </c>
      <c r="M433" s="110">
        <v>45315.367361111108</v>
      </c>
      <c r="N433" s="109" t="s">
        <v>4280</v>
      </c>
      <c r="O433" s="109" t="s">
        <v>4201</v>
      </c>
      <c r="P433" s="113"/>
    </row>
    <row r="434" spans="1:16" ht="15.75" customHeight="1">
      <c r="A434" s="108" t="s">
        <v>4203</v>
      </c>
      <c r="B434" s="109" t="s">
        <v>4194</v>
      </c>
      <c r="C434" s="109" t="s">
        <v>4204</v>
      </c>
      <c r="D434" s="109">
        <v>100859</v>
      </c>
      <c r="E434" s="109">
        <f t="shared" si="6"/>
        <v>0</v>
      </c>
      <c r="F434" s="110">
        <v>45314.5</v>
      </c>
      <c r="G434" s="109">
        <v>33535478300078</v>
      </c>
      <c r="H434" s="109" t="s">
        <v>4195</v>
      </c>
      <c r="I434" s="109" t="s">
        <v>4214</v>
      </c>
      <c r="J434" s="109" t="s">
        <v>4196</v>
      </c>
      <c r="K434" s="110">
        <v>45315.367361111108</v>
      </c>
      <c r="L434" s="109" t="s">
        <v>4492</v>
      </c>
      <c r="M434" s="109"/>
      <c r="N434" s="109" t="s">
        <v>4676</v>
      </c>
      <c r="O434" s="109" t="s">
        <v>4363</v>
      </c>
      <c r="P434" s="112" t="s">
        <v>4677</v>
      </c>
    </row>
    <row r="435" spans="1:16" ht="15.75" customHeight="1">
      <c r="A435" s="108" t="s">
        <v>4203</v>
      </c>
      <c r="B435" s="109" t="s">
        <v>4194</v>
      </c>
      <c r="C435" s="109" t="s">
        <v>4204</v>
      </c>
      <c r="D435" s="109">
        <v>100859</v>
      </c>
      <c r="E435" s="109">
        <f t="shared" si="6"/>
        <v>0</v>
      </c>
      <c r="F435" s="110">
        <v>45314.5</v>
      </c>
      <c r="G435" s="109">
        <v>33535478300078</v>
      </c>
      <c r="H435" s="109" t="s">
        <v>4195</v>
      </c>
      <c r="I435" s="109" t="s">
        <v>4214</v>
      </c>
      <c r="J435" s="109" t="s">
        <v>4196</v>
      </c>
      <c r="K435" s="110">
        <v>45315.367361111108</v>
      </c>
      <c r="L435" s="109" t="s">
        <v>4492</v>
      </c>
      <c r="M435" s="109"/>
      <c r="N435" s="109" t="s">
        <v>4678</v>
      </c>
      <c r="O435" s="109" t="s">
        <v>4216</v>
      </c>
      <c r="P435" s="112" t="s">
        <v>4679</v>
      </c>
    </row>
    <row r="436" spans="1:16" ht="15.75" customHeight="1">
      <c r="A436" s="108" t="s">
        <v>4203</v>
      </c>
      <c r="B436" s="109" t="s">
        <v>4194</v>
      </c>
      <c r="C436" s="109" t="s">
        <v>4204</v>
      </c>
      <c r="D436" s="109">
        <v>100859</v>
      </c>
      <c r="E436" s="109">
        <f t="shared" si="6"/>
        <v>0</v>
      </c>
      <c r="F436" s="110">
        <v>45314.5</v>
      </c>
      <c r="G436" s="109">
        <v>33535478300078</v>
      </c>
      <c r="H436" s="109" t="s">
        <v>4195</v>
      </c>
      <c r="I436" s="109" t="s">
        <v>4214</v>
      </c>
      <c r="J436" s="109" t="s">
        <v>4196</v>
      </c>
      <c r="K436" s="110">
        <v>45315.367361111108</v>
      </c>
      <c r="L436" s="109" t="s">
        <v>52</v>
      </c>
      <c r="M436" s="110">
        <v>45323.466666666667</v>
      </c>
      <c r="N436" s="109" t="s">
        <v>4273</v>
      </c>
      <c r="O436" s="109" t="s">
        <v>4198</v>
      </c>
      <c r="P436" s="112" t="s">
        <v>4680</v>
      </c>
    </row>
    <row r="437" spans="1:16" ht="15.75" customHeight="1">
      <c r="A437" s="108" t="s">
        <v>4203</v>
      </c>
      <c r="B437" s="109" t="s">
        <v>4194</v>
      </c>
      <c r="C437" s="109" t="s">
        <v>4204</v>
      </c>
      <c r="D437" s="109">
        <v>100860</v>
      </c>
      <c r="E437" s="109">
        <f t="shared" si="6"/>
        <v>1</v>
      </c>
      <c r="F437" s="110">
        <v>45314.501388888886</v>
      </c>
      <c r="G437" s="109">
        <v>82267971800020</v>
      </c>
      <c r="H437" s="109" t="s">
        <v>4195</v>
      </c>
      <c r="I437" s="109" t="s">
        <v>150</v>
      </c>
      <c r="J437" s="109" t="s">
        <v>4491</v>
      </c>
      <c r="K437" s="110">
        <v>45315.613888888889</v>
      </c>
      <c r="L437" s="111" t="s">
        <v>4492</v>
      </c>
      <c r="M437" s="109"/>
      <c r="N437" s="109" t="s">
        <v>4511</v>
      </c>
      <c r="O437" s="109" t="s">
        <v>4198</v>
      </c>
      <c r="P437" s="113"/>
    </row>
    <row r="438" spans="1:16" ht="15.75" customHeight="1">
      <c r="A438" s="108" t="s">
        <v>4203</v>
      </c>
      <c r="B438" s="109" t="s">
        <v>4194</v>
      </c>
      <c r="C438" s="109" t="s">
        <v>4204</v>
      </c>
      <c r="D438" s="109">
        <v>100860</v>
      </c>
      <c r="E438" s="109">
        <f t="shared" si="6"/>
        <v>0</v>
      </c>
      <c r="F438" s="110">
        <v>45314.501388888886</v>
      </c>
      <c r="G438" s="111">
        <v>82267971800020</v>
      </c>
      <c r="H438" s="109" t="s">
        <v>4195</v>
      </c>
      <c r="I438" s="109" t="s">
        <v>150</v>
      </c>
      <c r="J438" s="109" t="s">
        <v>4491</v>
      </c>
      <c r="K438" s="110">
        <v>45315.613888888889</v>
      </c>
      <c r="L438" s="109" t="s">
        <v>52</v>
      </c>
      <c r="M438" s="110">
        <v>45315.613888888889</v>
      </c>
      <c r="N438" s="109" t="s">
        <v>4229</v>
      </c>
      <c r="O438" s="109" t="s">
        <v>4201</v>
      </c>
      <c r="P438" s="112" t="s">
        <v>4681</v>
      </c>
    </row>
    <row r="439" spans="1:16" ht="15.75" customHeight="1">
      <c r="A439" s="108" t="s">
        <v>4203</v>
      </c>
      <c r="B439" s="109" t="s">
        <v>4194</v>
      </c>
      <c r="C439" s="109" t="s">
        <v>4204</v>
      </c>
      <c r="D439" s="109">
        <v>100860</v>
      </c>
      <c r="E439" s="109">
        <f t="shared" si="6"/>
        <v>0</v>
      </c>
      <c r="F439" s="110">
        <v>45314.501388888886</v>
      </c>
      <c r="G439" s="109">
        <v>82267971800020</v>
      </c>
      <c r="H439" s="109" t="s">
        <v>4195</v>
      </c>
      <c r="I439" s="109" t="s">
        <v>150</v>
      </c>
      <c r="J439" s="109" t="s">
        <v>4491</v>
      </c>
      <c r="K439" s="110">
        <v>45315.613888888889</v>
      </c>
      <c r="L439" s="109" t="s">
        <v>52</v>
      </c>
      <c r="M439" s="110">
        <v>45320.586805555555</v>
      </c>
      <c r="N439" s="109" t="s">
        <v>4218</v>
      </c>
      <c r="O439" s="109" t="s">
        <v>4219</v>
      </c>
      <c r="P439" s="113"/>
    </row>
    <row r="440" spans="1:16" ht="15.75" customHeight="1">
      <c r="A440" s="108" t="s">
        <v>4203</v>
      </c>
      <c r="B440" s="109" t="s">
        <v>4194</v>
      </c>
      <c r="C440" s="109" t="s">
        <v>4204</v>
      </c>
      <c r="D440" s="109">
        <v>101044</v>
      </c>
      <c r="E440" s="109">
        <f t="shared" si="6"/>
        <v>1</v>
      </c>
      <c r="F440" s="110">
        <v>45315.455555555556</v>
      </c>
      <c r="G440" s="111">
        <v>45058722500050</v>
      </c>
      <c r="H440" s="109" t="s">
        <v>4195</v>
      </c>
      <c r="I440" s="109" t="s">
        <v>150</v>
      </c>
      <c r="J440" s="109" t="s">
        <v>52</v>
      </c>
      <c r="K440" s="110">
        <v>45315.498611111114</v>
      </c>
      <c r="L440" s="111" t="s">
        <v>52</v>
      </c>
      <c r="M440" s="110">
        <v>45315.498611111114</v>
      </c>
      <c r="N440" s="109" t="s">
        <v>4532</v>
      </c>
      <c r="O440" s="109" t="s">
        <v>4198</v>
      </c>
      <c r="P440" s="114" t="s">
        <v>4533</v>
      </c>
    </row>
    <row r="441" spans="1:16" ht="15.75" customHeight="1">
      <c r="A441" s="108" t="s">
        <v>4203</v>
      </c>
      <c r="B441" s="109" t="s">
        <v>4194</v>
      </c>
      <c r="C441" s="109" t="s">
        <v>4204</v>
      </c>
      <c r="D441" s="109">
        <v>101400</v>
      </c>
      <c r="E441" s="109">
        <f t="shared" si="6"/>
        <v>1</v>
      </c>
      <c r="F441" s="110">
        <v>45316.695138888892</v>
      </c>
      <c r="G441" s="111">
        <v>80082740400024</v>
      </c>
      <c r="H441" s="109" t="s">
        <v>4195</v>
      </c>
      <c r="I441" s="109" t="s">
        <v>4205</v>
      </c>
      <c r="J441" s="109" t="s">
        <v>4196</v>
      </c>
      <c r="K441" s="110">
        <v>45316.727777777778</v>
      </c>
      <c r="L441" s="111" t="s">
        <v>41</v>
      </c>
      <c r="M441" s="110">
        <v>45330.522222222222</v>
      </c>
      <c r="N441" s="109" t="s">
        <v>4454</v>
      </c>
      <c r="O441" s="109" t="s">
        <v>4201</v>
      </c>
      <c r="P441" s="112" t="s">
        <v>4455</v>
      </c>
    </row>
    <row r="442" spans="1:16" ht="15.75" customHeight="1">
      <c r="A442" s="108" t="s">
        <v>4203</v>
      </c>
      <c r="B442" s="109" t="s">
        <v>4194</v>
      </c>
      <c r="C442" s="109" t="s">
        <v>4204</v>
      </c>
      <c r="D442" s="109">
        <v>101407</v>
      </c>
      <c r="E442" s="109">
        <f t="shared" si="6"/>
        <v>1</v>
      </c>
      <c r="F442" s="110">
        <v>45316.695138888892</v>
      </c>
      <c r="G442" s="111">
        <v>98333732000011</v>
      </c>
      <c r="H442" s="109" t="s">
        <v>4195</v>
      </c>
      <c r="I442" s="109" t="s">
        <v>4205</v>
      </c>
      <c r="J442" s="109" t="s">
        <v>4196</v>
      </c>
      <c r="K442" s="110">
        <v>45317.359722222223</v>
      </c>
      <c r="L442" s="111" t="s">
        <v>41</v>
      </c>
      <c r="M442" s="110">
        <v>45317.359722222223</v>
      </c>
      <c r="N442" s="109" t="s">
        <v>4225</v>
      </c>
      <c r="O442" s="109" t="s">
        <v>4201</v>
      </c>
      <c r="P442" s="112" t="s">
        <v>4456</v>
      </c>
    </row>
    <row r="443" spans="1:16" ht="15.75" customHeight="1">
      <c r="A443" s="108" t="s">
        <v>4203</v>
      </c>
      <c r="B443" s="109" t="s">
        <v>4194</v>
      </c>
      <c r="C443" s="109" t="s">
        <v>4204</v>
      </c>
      <c r="D443" s="109">
        <v>101411</v>
      </c>
      <c r="E443" s="109">
        <f t="shared" si="6"/>
        <v>1</v>
      </c>
      <c r="F443" s="110">
        <v>45316.695138888892</v>
      </c>
      <c r="G443" s="111">
        <v>88032775400011</v>
      </c>
      <c r="H443" s="109" t="s">
        <v>4195</v>
      </c>
      <c r="I443" s="109" t="s">
        <v>150</v>
      </c>
      <c r="J443" s="109" t="s">
        <v>4196</v>
      </c>
      <c r="K443" s="110">
        <v>45320.509722222225</v>
      </c>
      <c r="L443" s="111" t="s">
        <v>41</v>
      </c>
      <c r="M443" s="110">
        <v>45320.509722222225</v>
      </c>
      <c r="N443" s="109" t="s">
        <v>4373</v>
      </c>
      <c r="O443" s="109" t="s">
        <v>4201</v>
      </c>
      <c r="P443" s="112" t="s">
        <v>4457</v>
      </c>
    </row>
    <row r="444" spans="1:16" ht="15.75" customHeight="1">
      <c r="A444" s="108" t="s">
        <v>4203</v>
      </c>
      <c r="B444" s="109" t="s">
        <v>4194</v>
      </c>
      <c r="C444" s="109" t="s">
        <v>4204</v>
      </c>
      <c r="D444" s="109">
        <v>101412</v>
      </c>
      <c r="E444" s="109">
        <f t="shared" si="6"/>
        <v>1</v>
      </c>
      <c r="F444" s="110">
        <v>45316.695138888892</v>
      </c>
      <c r="G444" s="111">
        <v>80077250100014</v>
      </c>
      <c r="H444" s="109" t="s">
        <v>4195</v>
      </c>
      <c r="I444" s="109" t="s">
        <v>150</v>
      </c>
      <c r="J444" s="109" t="s">
        <v>4196</v>
      </c>
      <c r="K444" s="110">
        <v>45320.481944444444</v>
      </c>
      <c r="L444" s="111" t="s">
        <v>41</v>
      </c>
      <c r="M444" s="110">
        <v>45320.481944444444</v>
      </c>
      <c r="N444" s="109" t="s">
        <v>4373</v>
      </c>
      <c r="O444" s="109" t="s">
        <v>4201</v>
      </c>
      <c r="P444" s="112" t="s">
        <v>4458</v>
      </c>
    </row>
    <row r="445" spans="1:16" ht="15.75" customHeight="1">
      <c r="A445" s="108" t="s">
        <v>4203</v>
      </c>
      <c r="B445" s="109" t="s">
        <v>4194</v>
      </c>
      <c r="C445" s="109" t="s">
        <v>4204</v>
      </c>
      <c r="D445" s="109">
        <v>101400</v>
      </c>
      <c r="E445" s="109">
        <f t="shared" si="6"/>
        <v>1</v>
      </c>
      <c r="F445" s="110">
        <v>45316.695138888892</v>
      </c>
      <c r="G445" s="109">
        <v>80082740400024</v>
      </c>
      <c r="H445" s="109" t="s">
        <v>4195</v>
      </c>
      <c r="I445" s="109" t="s">
        <v>4205</v>
      </c>
      <c r="J445" s="109" t="s">
        <v>4196</v>
      </c>
      <c r="K445" s="110">
        <v>45316.727777777778</v>
      </c>
      <c r="L445" s="111" t="s">
        <v>52</v>
      </c>
      <c r="M445" s="110">
        <v>45320.590277777781</v>
      </c>
      <c r="N445" s="109" t="s">
        <v>4218</v>
      </c>
      <c r="O445" s="109" t="s">
        <v>4219</v>
      </c>
      <c r="P445" s="113"/>
    </row>
    <row r="446" spans="1:16" ht="15.75" customHeight="1">
      <c r="A446" s="108" t="s">
        <v>4203</v>
      </c>
      <c r="B446" s="109" t="s">
        <v>4194</v>
      </c>
      <c r="C446" s="109" t="s">
        <v>4204</v>
      </c>
      <c r="D446" s="109">
        <v>101400</v>
      </c>
      <c r="E446" s="109">
        <f t="shared" si="6"/>
        <v>0</v>
      </c>
      <c r="F446" s="110">
        <v>45316.695138888892</v>
      </c>
      <c r="G446" s="109">
        <v>80082740400024</v>
      </c>
      <c r="H446" s="109" t="s">
        <v>4195</v>
      </c>
      <c r="I446" s="109" t="s">
        <v>4205</v>
      </c>
      <c r="J446" s="109" t="s">
        <v>4196</v>
      </c>
      <c r="K446" s="110">
        <v>45316.727777777778</v>
      </c>
      <c r="L446" s="109" t="s">
        <v>52</v>
      </c>
      <c r="M446" s="110">
        <v>45316.727777777778</v>
      </c>
      <c r="N446" s="109" t="s">
        <v>4276</v>
      </c>
      <c r="O446" s="109" t="s">
        <v>4277</v>
      </c>
      <c r="P446" s="113"/>
    </row>
    <row r="447" spans="1:16" ht="15.75" customHeight="1">
      <c r="A447" s="108" t="s">
        <v>4203</v>
      </c>
      <c r="B447" s="109" t="s">
        <v>4194</v>
      </c>
      <c r="C447" s="109" t="s">
        <v>4204</v>
      </c>
      <c r="D447" s="109">
        <v>101406</v>
      </c>
      <c r="E447" s="109">
        <f t="shared" si="6"/>
        <v>1</v>
      </c>
      <c r="F447" s="110">
        <v>45316.695138888892</v>
      </c>
      <c r="G447" s="111">
        <v>34538028100021</v>
      </c>
      <c r="H447" s="109" t="s">
        <v>4195</v>
      </c>
      <c r="I447" s="109" t="s">
        <v>4205</v>
      </c>
      <c r="J447" s="109" t="s">
        <v>52</v>
      </c>
      <c r="K447" s="110">
        <v>45317.459722222222</v>
      </c>
      <c r="L447" s="111" t="s">
        <v>52</v>
      </c>
      <c r="M447" s="110">
        <v>45317.459722222222</v>
      </c>
      <c r="N447" s="109" t="s">
        <v>4222</v>
      </c>
      <c r="O447" s="109" t="s">
        <v>4201</v>
      </c>
      <c r="P447" s="112" t="s">
        <v>4534</v>
      </c>
    </row>
    <row r="448" spans="1:16" ht="15.75" customHeight="1">
      <c r="A448" s="108" t="s">
        <v>4203</v>
      </c>
      <c r="B448" s="109" t="s">
        <v>4194</v>
      </c>
      <c r="C448" s="109" t="s">
        <v>4204</v>
      </c>
      <c r="D448" s="109">
        <v>101406</v>
      </c>
      <c r="E448" s="109">
        <f t="shared" si="6"/>
        <v>0</v>
      </c>
      <c r="F448" s="110">
        <v>45316.695138888892</v>
      </c>
      <c r="G448" s="109">
        <v>34538028100021</v>
      </c>
      <c r="H448" s="109" t="s">
        <v>4195</v>
      </c>
      <c r="I448" s="109" t="s">
        <v>4205</v>
      </c>
      <c r="J448" s="109" t="s">
        <v>52</v>
      </c>
      <c r="K448" s="110">
        <v>45317.459722222222</v>
      </c>
      <c r="L448" s="109" t="s">
        <v>52</v>
      </c>
      <c r="M448" s="110">
        <v>45320.59375</v>
      </c>
      <c r="N448" s="109" t="s">
        <v>4218</v>
      </c>
      <c r="O448" s="109" t="s">
        <v>4219</v>
      </c>
      <c r="P448" s="113"/>
    </row>
    <row r="449" spans="1:16" ht="15.75" customHeight="1">
      <c r="A449" s="108" t="s">
        <v>4203</v>
      </c>
      <c r="B449" s="109" t="s">
        <v>4194</v>
      </c>
      <c r="C449" s="109" t="s">
        <v>4204</v>
      </c>
      <c r="D449" s="109">
        <v>101411</v>
      </c>
      <c r="E449" s="109">
        <f t="shared" si="6"/>
        <v>1</v>
      </c>
      <c r="F449" s="110">
        <v>45316.695138888892</v>
      </c>
      <c r="G449" s="109">
        <v>88032775400011</v>
      </c>
      <c r="H449" s="109" t="s">
        <v>4195</v>
      </c>
      <c r="I449" s="109" t="s">
        <v>150</v>
      </c>
      <c r="J449" s="109" t="s">
        <v>4196</v>
      </c>
      <c r="K449" s="110">
        <v>45320.509722222225</v>
      </c>
      <c r="L449" s="111" t="s">
        <v>52</v>
      </c>
      <c r="M449" s="110">
        <v>45320.59097222222</v>
      </c>
      <c r="N449" s="109" t="s">
        <v>4218</v>
      </c>
      <c r="O449" s="109" t="s">
        <v>4219</v>
      </c>
      <c r="P449" s="113"/>
    </row>
    <row r="450" spans="1:16" ht="15.75" customHeight="1">
      <c r="A450" s="108" t="s">
        <v>4203</v>
      </c>
      <c r="B450" s="109" t="s">
        <v>4194</v>
      </c>
      <c r="C450" s="109" t="s">
        <v>4204</v>
      </c>
      <c r="D450" s="109">
        <v>101412</v>
      </c>
      <c r="E450" s="109">
        <f t="shared" si="6"/>
        <v>1</v>
      </c>
      <c r="F450" s="110">
        <v>45316.695138888892</v>
      </c>
      <c r="G450" s="109">
        <v>80077250100014</v>
      </c>
      <c r="H450" s="109" t="s">
        <v>4195</v>
      </c>
      <c r="I450" s="109" t="s">
        <v>150</v>
      </c>
      <c r="J450" s="109" t="s">
        <v>4196</v>
      </c>
      <c r="K450" s="110">
        <v>45320.481944444444</v>
      </c>
      <c r="L450" s="111" t="s">
        <v>52</v>
      </c>
      <c r="M450" s="110">
        <v>45320.59097222222</v>
      </c>
      <c r="N450" s="109" t="s">
        <v>4218</v>
      </c>
      <c r="O450" s="109" t="s">
        <v>4219</v>
      </c>
      <c r="P450" s="113"/>
    </row>
    <row r="451" spans="1:16" ht="15.75" customHeight="1">
      <c r="A451" s="108" t="s">
        <v>4203</v>
      </c>
      <c r="B451" s="109" t="s">
        <v>4194</v>
      </c>
      <c r="C451" s="109" t="s">
        <v>4204</v>
      </c>
      <c r="D451" s="109">
        <v>101416</v>
      </c>
      <c r="E451" s="109">
        <f t="shared" ref="E451:E458" si="7">IF(D451=D450,0,1)</f>
        <v>1</v>
      </c>
      <c r="F451" s="110">
        <v>45316.696527777778</v>
      </c>
      <c r="G451" s="111">
        <v>33146730800028</v>
      </c>
      <c r="H451" s="109" t="s">
        <v>4195</v>
      </c>
      <c r="I451" s="109" t="s">
        <v>4205</v>
      </c>
      <c r="J451" s="109" t="s">
        <v>4196</v>
      </c>
      <c r="K451" s="110">
        <v>45317.364583333336</v>
      </c>
      <c r="L451" s="111" t="s">
        <v>41</v>
      </c>
      <c r="M451" s="110">
        <v>45317.375694444447</v>
      </c>
      <c r="N451" s="109" t="s">
        <v>4225</v>
      </c>
      <c r="O451" s="109" t="s">
        <v>4201</v>
      </c>
      <c r="P451" s="112" t="s">
        <v>4459</v>
      </c>
    </row>
    <row r="452" spans="1:16" ht="15.75" customHeight="1">
      <c r="A452" s="108" t="s">
        <v>4203</v>
      </c>
      <c r="B452" s="109" t="s">
        <v>4194</v>
      </c>
      <c r="C452" s="109" t="s">
        <v>4204</v>
      </c>
      <c r="D452" s="109">
        <v>101416</v>
      </c>
      <c r="E452" s="109">
        <f t="shared" si="7"/>
        <v>0</v>
      </c>
      <c r="F452" s="110">
        <v>45316.696527777778</v>
      </c>
      <c r="G452" s="109">
        <v>33146730800028</v>
      </c>
      <c r="H452" s="109" t="s">
        <v>4195</v>
      </c>
      <c r="I452" s="109" t="s">
        <v>4205</v>
      </c>
      <c r="J452" s="109" t="s">
        <v>4196</v>
      </c>
      <c r="K452" s="110">
        <v>45317.364583333336</v>
      </c>
      <c r="L452" s="109" t="s">
        <v>41</v>
      </c>
      <c r="M452" s="110">
        <v>45317.364583333336</v>
      </c>
      <c r="N452" s="109" t="s">
        <v>4576</v>
      </c>
      <c r="O452" s="109" t="s">
        <v>4198</v>
      </c>
      <c r="P452" s="112" t="s">
        <v>4682</v>
      </c>
    </row>
    <row r="453" spans="1:16" ht="15.75" customHeight="1">
      <c r="A453" s="108" t="s">
        <v>4203</v>
      </c>
      <c r="B453" s="109" t="s">
        <v>4194</v>
      </c>
      <c r="C453" s="109" t="s">
        <v>4204</v>
      </c>
      <c r="D453" s="109">
        <v>101416</v>
      </c>
      <c r="E453" s="109">
        <f t="shared" si="7"/>
        <v>0</v>
      </c>
      <c r="F453" s="110">
        <v>45316.696527777778</v>
      </c>
      <c r="G453" s="109">
        <v>33146730800028</v>
      </c>
      <c r="H453" s="109" t="s">
        <v>4195</v>
      </c>
      <c r="I453" s="109" t="s">
        <v>4205</v>
      </c>
      <c r="J453" s="109" t="s">
        <v>4196</v>
      </c>
      <c r="K453" s="110">
        <v>45317.364583333336</v>
      </c>
      <c r="L453" s="109" t="s">
        <v>52</v>
      </c>
      <c r="M453" s="110">
        <v>45320.590277777781</v>
      </c>
      <c r="N453" s="109" t="s">
        <v>4218</v>
      </c>
      <c r="O453" s="109" t="s">
        <v>4219</v>
      </c>
      <c r="P453" s="113"/>
    </row>
    <row r="454" spans="1:16" ht="15.75" customHeight="1">
      <c r="A454" s="108" t="s">
        <v>4203</v>
      </c>
      <c r="B454" s="109" t="s">
        <v>4194</v>
      </c>
      <c r="C454" s="109" t="s">
        <v>4204</v>
      </c>
      <c r="D454" s="109">
        <v>101420</v>
      </c>
      <c r="E454" s="109">
        <f t="shared" si="7"/>
        <v>1</v>
      </c>
      <c r="F454" s="110">
        <v>45316.7</v>
      </c>
      <c r="G454" s="111">
        <v>83115805000029</v>
      </c>
      <c r="H454" s="109" t="s">
        <v>4195</v>
      </c>
      <c r="I454" s="109" t="s">
        <v>150</v>
      </c>
      <c r="J454" s="109" t="s">
        <v>4473</v>
      </c>
      <c r="K454" s="110">
        <v>45321.446527777778</v>
      </c>
      <c r="L454" s="111" t="s">
        <v>4479</v>
      </c>
      <c r="M454" s="110">
        <v>45321.446527777778</v>
      </c>
      <c r="N454" s="109" t="s">
        <v>4307</v>
      </c>
      <c r="O454" s="109" t="s">
        <v>4201</v>
      </c>
      <c r="P454" s="112" t="s">
        <v>4487</v>
      </c>
    </row>
    <row r="455" spans="1:16" ht="15.75" customHeight="1">
      <c r="A455" s="108" t="s">
        <v>4203</v>
      </c>
      <c r="B455" s="109" t="s">
        <v>4194</v>
      </c>
      <c r="C455" s="109" t="s">
        <v>4204</v>
      </c>
      <c r="D455" s="109">
        <v>101934</v>
      </c>
      <c r="E455" s="109">
        <f t="shared" si="7"/>
        <v>1</v>
      </c>
      <c r="F455" s="110">
        <v>45320.631944444445</v>
      </c>
      <c r="G455" s="111">
        <v>82396999300018</v>
      </c>
      <c r="H455" s="109" t="s">
        <v>4195</v>
      </c>
      <c r="I455" s="109" t="s">
        <v>150</v>
      </c>
      <c r="J455" s="109" t="s">
        <v>4491</v>
      </c>
      <c r="K455" s="109"/>
      <c r="L455" s="111" t="s">
        <v>4492</v>
      </c>
      <c r="M455" s="109"/>
      <c r="N455" s="109" t="s">
        <v>4415</v>
      </c>
      <c r="O455" s="109" t="s">
        <v>4198</v>
      </c>
      <c r="P455" s="112" t="s">
        <v>4512</v>
      </c>
    </row>
    <row r="456" spans="1:16" ht="15.75" customHeight="1">
      <c r="A456" s="108" t="s">
        <v>4203</v>
      </c>
      <c r="B456" s="109" t="s">
        <v>4194</v>
      </c>
      <c r="C456" s="109" t="s">
        <v>4204</v>
      </c>
      <c r="D456" s="109">
        <v>102110</v>
      </c>
      <c r="E456" s="109">
        <f t="shared" si="7"/>
        <v>1</v>
      </c>
      <c r="F456" s="110">
        <v>45321.506249999999</v>
      </c>
      <c r="G456" s="111">
        <v>53057811100037</v>
      </c>
      <c r="H456" s="109" t="s">
        <v>4195</v>
      </c>
      <c r="I456" s="109" t="s">
        <v>4205</v>
      </c>
      <c r="J456" s="109" t="s">
        <v>4196</v>
      </c>
      <c r="K456" s="110">
        <v>45321.668749999997</v>
      </c>
      <c r="L456" s="111" t="s">
        <v>41</v>
      </c>
      <c r="M456" s="110">
        <v>45321.668749999997</v>
      </c>
      <c r="N456" s="109" t="s">
        <v>4225</v>
      </c>
      <c r="O456" s="109" t="s">
        <v>4201</v>
      </c>
      <c r="P456" s="112" t="s">
        <v>4460</v>
      </c>
    </row>
    <row r="457" spans="1:16" ht="15.75" customHeight="1">
      <c r="A457" s="108" t="s">
        <v>4203</v>
      </c>
      <c r="B457" s="109" t="s">
        <v>4194</v>
      </c>
      <c r="C457" s="109" t="s">
        <v>4204</v>
      </c>
      <c r="D457" s="109">
        <v>102115</v>
      </c>
      <c r="E457" s="109">
        <f t="shared" si="7"/>
        <v>1</v>
      </c>
      <c r="F457" s="110">
        <v>45321.524305555555</v>
      </c>
      <c r="G457" s="111">
        <v>38386604300029</v>
      </c>
      <c r="H457" s="109" t="s">
        <v>4195</v>
      </c>
      <c r="I457" s="109" t="s">
        <v>188</v>
      </c>
      <c r="J457" s="109" t="s">
        <v>4196</v>
      </c>
      <c r="K457" s="110">
        <v>45321.686805555553</v>
      </c>
      <c r="L457" s="111" t="s">
        <v>41</v>
      </c>
      <c r="M457" s="110">
        <v>45321.686805555553</v>
      </c>
      <c r="N457" s="109" t="s">
        <v>4227</v>
      </c>
      <c r="O457" s="109" t="s">
        <v>4201</v>
      </c>
      <c r="P457" s="112" t="s">
        <v>4461</v>
      </c>
    </row>
    <row r="458" spans="1:16" ht="15.75" customHeight="1">
      <c r="A458" s="115" t="s">
        <v>4203</v>
      </c>
      <c r="B458" s="116" t="s">
        <v>4194</v>
      </c>
      <c r="C458" s="116" t="s">
        <v>4204</v>
      </c>
      <c r="D458" s="116">
        <v>102115</v>
      </c>
      <c r="E458" s="109">
        <f t="shared" si="7"/>
        <v>0</v>
      </c>
      <c r="F458" s="117">
        <v>45321.524305555555</v>
      </c>
      <c r="G458" s="116">
        <v>38386604300029</v>
      </c>
      <c r="H458" s="116" t="s">
        <v>4195</v>
      </c>
      <c r="I458" s="116" t="s">
        <v>188</v>
      </c>
      <c r="J458" s="116" t="s">
        <v>4196</v>
      </c>
      <c r="K458" s="117">
        <v>45321.686805555553</v>
      </c>
      <c r="L458" s="116" t="s">
        <v>4479</v>
      </c>
      <c r="M458" s="117">
        <v>45329.42083333333</v>
      </c>
      <c r="N458" s="116" t="s">
        <v>4652</v>
      </c>
      <c r="O458" s="116" t="s">
        <v>4198</v>
      </c>
      <c r="P458" s="118" t="s">
        <v>4683</v>
      </c>
    </row>
  </sheetData>
  <conditionalFormatting sqref="G1:G1048576">
    <cfRule type="duplicateValues" dxfId="22"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411CA-4F38-4D41-8E0D-1040B4315F6D}">
  <dimension ref="A1:AK720"/>
  <sheetViews>
    <sheetView workbookViewId="0">
      <pane ySplit="1" topLeftCell="A2" activePane="bottomLeft" state="frozen"/>
      <selection pane="bottomLeft" activeCell="G1" sqref="G1"/>
    </sheetView>
  </sheetViews>
  <sheetFormatPr defaultColWidth="9.140625" defaultRowHeight="16.5" customHeight="1"/>
  <cols>
    <col min="1" max="1" width="11.42578125" style="25" customWidth="1"/>
    <col min="2" max="2" width="24.7109375" style="20" customWidth="1"/>
    <col min="3" max="3" width="20.5703125" style="20" customWidth="1"/>
    <col min="4" max="4" width="10.7109375" style="28" customWidth="1"/>
    <col min="5" max="5" width="12.28515625" style="22" customWidth="1"/>
    <col min="6" max="6" width="8.7109375" style="22" customWidth="1"/>
    <col min="7" max="7" width="17" style="29" customWidth="1"/>
    <col min="8" max="8" width="9.140625" style="23"/>
    <col min="9" max="10" width="10.85546875" style="5" customWidth="1"/>
    <col min="11" max="11" width="8.85546875" style="20" customWidth="1"/>
    <col min="12" max="12" width="9.140625" style="23"/>
    <col min="13" max="13" width="4.5703125" style="29" customWidth="1"/>
    <col min="14" max="14" width="1.5703125" style="29" customWidth="1"/>
    <col min="15" max="15" width="2.140625" style="29" customWidth="1"/>
    <col min="16" max="16" width="1.85546875" style="29" customWidth="1"/>
    <col min="17" max="17" width="3" style="29" customWidth="1"/>
    <col min="18" max="19" width="2.140625" style="29" customWidth="1"/>
    <col min="20" max="20" width="4.42578125" style="29" customWidth="1"/>
    <col min="21" max="21" width="2" style="29" hidden="1" customWidth="1"/>
    <col min="22" max="22" width="2" style="29" customWidth="1"/>
    <col min="23" max="23" width="14.28515625" style="23" customWidth="1"/>
    <col min="24" max="24" width="10.85546875" style="23" customWidth="1"/>
    <col min="25" max="25" width="6" style="23" customWidth="1"/>
    <col min="26" max="26" width="11.140625" style="23" customWidth="1"/>
    <col min="27" max="27" width="6.85546875" style="23" customWidth="1"/>
    <col min="28" max="28" width="13.85546875" style="8" customWidth="1"/>
    <col min="29" max="29" width="36.5703125" style="8" customWidth="1"/>
    <col min="30" max="31" width="8.85546875" style="5" customWidth="1"/>
    <col min="32" max="34" width="9.140625" style="8" bestFit="1" customWidth="1"/>
    <col min="35" max="36" width="36.140625" style="24" customWidth="1"/>
    <col min="37" max="37" width="10.140625" style="8" bestFit="1" customWidth="1"/>
    <col min="38" max="39" width="12.42578125" style="8" bestFit="1" customWidth="1"/>
    <col min="40" max="16384" width="9.140625" style="8"/>
  </cols>
  <sheetData>
    <row r="1" spans="1:37" ht="16.5" customHeight="1">
      <c r="A1" s="30" t="s">
        <v>4684</v>
      </c>
      <c r="B1" s="31" t="s">
        <v>4685</v>
      </c>
      <c r="C1" s="31" t="s">
        <v>4686</v>
      </c>
      <c r="D1" s="34" t="s">
        <v>4687</v>
      </c>
      <c r="E1" s="33" t="s">
        <v>10</v>
      </c>
      <c r="F1" s="33" t="s">
        <v>4688</v>
      </c>
      <c r="G1" s="37" t="s">
        <v>31</v>
      </c>
      <c r="H1" s="36" t="s">
        <v>13</v>
      </c>
      <c r="I1" s="88" t="s">
        <v>29</v>
      </c>
      <c r="J1" s="88"/>
      <c r="K1" s="31" t="s">
        <v>4689</v>
      </c>
      <c r="L1" s="36" t="s">
        <v>12</v>
      </c>
      <c r="M1" s="37" t="s">
        <v>4690</v>
      </c>
      <c r="N1" s="37" t="s">
        <v>14</v>
      </c>
      <c r="O1" s="37" t="s">
        <v>15</v>
      </c>
      <c r="P1" s="37" t="s">
        <v>16</v>
      </c>
      <c r="Q1" s="37" t="s">
        <v>17</v>
      </c>
      <c r="R1" s="37" t="s">
        <v>18</v>
      </c>
      <c r="S1" s="37" t="s">
        <v>19</v>
      </c>
      <c r="T1" s="37" t="s">
        <v>20</v>
      </c>
      <c r="U1" s="37" t="s">
        <v>21</v>
      </c>
      <c r="V1" s="37" t="s">
        <v>4</v>
      </c>
      <c r="W1" s="36" t="s">
        <v>22</v>
      </c>
      <c r="X1" s="36" t="s">
        <v>23</v>
      </c>
      <c r="Y1" s="36" t="s">
        <v>24</v>
      </c>
      <c r="Z1" s="36" t="s">
        <v>25</v>
      </c>
      <c r="AA1" s="36" t="s">
        <v>26</v>
      </c>
      <c r="AB1" s="38" t="s">
        <v>27</v>
      </c>
      <c r="AC1" s="38" t="s">
        <v>28</v>
      </c>
      <c r="AD1" s="88"/>
      <c r="AE1" s="88"/>
      <c r="AF1" s="33" t="s">
        <v>30</v>
      </c>
      <c r="AG1" s="33" t="s">
        <v>31</v>
      </c>
      <c r="AH1" s="33" t="s">
        <v>32</v>
      </c>
      <c r="AI1" s="39" t="s">
        <v>33</v>
      </c>
      <c r="AJ1" s="39" t="s">
        <v>34</v>
      </c>
      <c r="AK1" s="40"/>
    </row>
    <row r="2" spans="1:37" ht="16.5" customHeight="1">
      <c r="A2" s="30">
        <v>45260</v>
      </c>
      <c r="B2" s="31" t="s">
        <v>477</v>
      </c>
      <c r="C2" s="31" t="s">
        <v>800</v>
      </c>
      <c r="D2" s="50" t="s">
        <v>4691</v>
      </c>
      <c r="E2" s="33" t="s">
        <v>114</v>
      </c>
      <c r="F2" s="33"/>
      <c r="G2" s="97" t="s">
        <v>4692</v>
      </c>
      <c r="H2" s="41">
        <v>1</v>
      </c>
      <c r="I2" s="88" t="s">
        <v>4693</v>
      </c>
      <c r="J2" s="88"/>
      <c r="K2" s="31" t="s">
        <v>805</v>
      </c>
      <c r="L2" s="41" t="s">
        <v>670</v>
      </c>
      <c r="M2" s="42" t="str">
        <f>MID(K2,12,8)</f>
        <v xml:space="preserve">precise </v>
      </c>
      <c r="N2" s="42" t="str">
        <f>IF(ISERROR(MID(K2,24+FIND("impact environnemental:",K2,1),3)),"",MID(K2,24+FIND("impact environnemental:",K2,1),3))</f>
        <v>non</v>
      </c>
      <c r="O2" s="42" t="str">
        <f>IF(ISERROR(MID(K2,25+FIND("performance énergétique:",K2,1),3)),"",MID(K2,25+FIND("performance énergétique:",K2,1),3))</f>
        <v>non</v>
      </c>
      <c r="P2" s="42" t="str">
        <f>IF(ISERROR(MID(K2,20+FIND("consommation d'eau:",K2,1),3)),"",MID(K2,20+FIND("consommation d'eau:",K2,1),3))</f>
        <v>non</v>
      </c>
      <c r="Q2" s="42" t="str">
        <f>IF(ISERROR(MID(K2,22+FIND("rénover mon bâtiment:",K2,1),3)),"",MID(K2,22+FIND("rénover mon bâtiment:",K2,1),3))</f>
        <v>non</v>
      </c>
      <c r="R2" s="42" t="str">
        <f>IF(ISERROR(MID(K2,21+FIND("la mobilité durable:",K2,1),3)),"",MID(K2,21+FIND("la mobilité durable:",K2,1),3))</f>
        <v>non</v>
      </c>
      <c r="S2" s="42" t="str">
        <f>IF(ISERROR(MID(K2,21+FIND("gestion des déchets:",K2,1),3)),"",MID(K2,21+FIND("gestion des déchets:",K2,1),3))</f>
        <v>non</v>
      </c>
      <c r="T2" s="42" t="str">
        <f>IF(ISERROR(MID(K2,17+FIND("l'écoconception:",K2,1),3)),"",MID(K2,17+FIND("l'écoconception:",K2,1),3))</f>
        <v>non</v>
      </c>
      <c r="U2" s="42" t="str">
        <f>IF(ISERROR(MID(K2,20+FIND("former ou recruter:",K2,1),3)),"",MID(K2,20+FIND("former ou recruter:",K2,1),3))</f>
        <v>oui</v>
      </c>
      <c r="V2" s="42"/>
      <c r="W2" s="41" t="s">
        <v>806</v>
      </c>
      <c r="X2" s="41"/>
      <c r="Y2" s="41"/>
      <c r="Z2" s="41"/>
      <c r="AA2" s="41"/>
      <c r="AB2" s="43">
        <v>45265</v>
      </c>
      <c r="AC2" s="52" t="s">
        <v>807</v>
      </c>
      <c r="AD2" s="88"/>
      <c r="AE2" s="88"/>
      <c r="AF2" s="33"/>
      <c r="AG2" s="33"/>
      <c r="AH2" s="33"/>
      <c r="AI2" s="39"/>
      <c r="AJ2" s="39"/>
      <c r="AK2" s="40"/>
    </row>
    <row r="3" spans="1:37" ht="16.5" customHeight="1">
      <c r="A3" s="30">
        <v>45260</v>
      </c>
      <c r="B3" s="31" t="s">
        <v>932</v>
      </c>
      <c r="C3" s="31" t="s">
        <v>943</v>
      </c>
      <c r="D3" s="50" t="s">
        <v>947</v>
      </c>
      <c r="E3" s="33" t="s">
        <v>114</v>
      </c>
      <c r="F3" s="33"/>
      <c r="G3" s="97" t="s">
        <v>4694</v>
      </c>
      <c r="H3" s="41">
        <v>1</v>
      </c>
      <c r="I3" s="88" t="s">
        <v>4693</v>
      </c>
      <c r="J3" s="88"/>
      <c r="K3" s="31" t="s">
        <v>4695</v>
      </c>
      <c r="L3" s="41" t="s">
        <v>670</v>
      </c>
      <c r="M3" s="42" t="str">
        <f>MID(K3,12,8)</f>
        <v xml:space="preserve">precise </v>
      </c>
      <c r="N3" s="42" t="str">
        <f>IF(ISERROR(MID(K3,24+FIND("impact environnemental:",K3,1),3)),"",MID(K3,24+FIND("impact environnemental:",K3,1),3))</f>
        <v>non</v>
      </c>
      <c r="O3" s="42" t="str">
        <f>IF(ISERROR(MID(K3,25+FIND("performance énergétique:",K3,1),3)),"",MID(K3,25+FIND("performance énergétique:",K3,1),3))</f>
        <v>non</v>
      </c>
      <c r="P3" s="42" t="str">
        <f>IF(ISERROR(MID(K3,20+FIND("consommation d'eau:",K3,1),3)),"",MID(K3,20+FIND("consommation d'eau:",K3,1),3))</f>
        <v>non</v>
      </c>
      <c r="Q3" s="42" t="str">
        <f>IF(ISERROR(MID(K3,22+FIND("rénover mon bâtiment:",K3,1),3)),"",MID(K3,22+FIND("rénover mon bâtiment:",K3,1),3))</f>
        <v>oui</v>
      </c>
      <c r="R3" s="42" t="str">
        <f>IF(ISERROR(MID(K3,21+FIND("la mobilité durable:",K3,1),3)),"",MID(K3,21+FIND("la mobilité durable:",K3,1),3))</f>
        <v>non</v>
      </c>
      <c r="S3" s="42" t="str">
        <f>IF(ISERROR(MID(K3,21+FIND("gestion des déchets:",K3,1),3)),"",MID(K3,21+FIND("gestion des déchets:",K3,1),3))</f>
        <v>non</v>
      </c>
      <c r="T3" s="42" t="str">
        <f>IF(ISERROR(MID(K3,17+FIND("l'écoconception:",K3,1),3)),"",MID(K3,17+FIND("l'écoconception:",K3,1),3))</f>
        <v>non</v>
      </c>
      <c r="U3" s="42" t="str">
        <f>IF(ISERROR(MID(K3,20+FIND("former ou recruter:",K3,1),3)),"",MID(K3,20+FIND("former ou recruter:",K3,1),3))</f>
        <v>non</v>
      </c>
      <c r="V3" s="42"/>
      <c r="W3" s="41" t="s">
        <v>949</v>
      </c>
      <c r="X3" s="41"/>
      <c r="Y3" s="41"/>
      <c r="Z3" s="41"/>
      <c r="AA3" s="41"/>
      <c r="AB3" s="43">
        <v>45265</v>
      </c>
      <c r="AC3" s="52" t="s">
        <v>807</v>
      </c>
      <c r="AD3" s="88"/>
      <c r="AE3" s="88"/>
      <c r="AF3" s="33"/>
      <c r="AG3" s="33"/>
      <c r="AH3" s="33"/>
      <c r="AI3" s="39"/>
      <c r="AJ3" s="39"/>
      <c r="AK3" s="40"/>
    </row>
    <row r="4" spans="1:37" ht="16.5" customHeight="1">
      <c r="A4" s="30">
        <v>45261</v>
      </c>
      <c r="B4" s="31" t="s">
        <v>1054</v>
      </c>
      <c r="C4" s="31" t="s">
        <v>1050</v>
      </c>
      <c r="D4" s="50" t="s">
        <v>1053</v>
      </c>
      <c r="E4" s="33" t="s">
        <v>114</v>
      </c>
      <c r="F4" s="33"/>
      <c r="G4" s="97" t="s">
        <v>4694</v>
      </c>
      <c r="H4" s="41">
        <v>1</v>
      </c>
      <c r="I4" s="88" t="s">
        <v>4693</v>
      </c>
      <c r="J4" s="88"/>
      <c r="K4" s="31" t="s">
        <v>1055</v>
      </c>
      <c r="L4" s="41" t="s">
        <v>670</v>
      </c>
      <c r="M4" s="42" t="str">
        <f>MID(K4,12,8)</f>
        <v xml:space="preserve">precise </v>
      </c>
      <c r="N4" s="42" t="str">
        <f>IF(ISERROR(MID(K4,24+FIND("impact environnemental:",K4,1),3)),"",MID(K4,24+FIND("impact environnemental:",K4,1),3))</f>
        <v>non</v>
      </c>
      <c r="O4" s="42" t="str">
        <f>IF(ISERROR(MID(K4,25+FIND("performance énergétique:",K4,1),3)),"",MID(K4,25+FIND("performance énergétique:",K4,1),3))</f>
        <v>non</v>
      </c>
      <c r="P4" s="42" t="str">
        <f>IF(ISERROR(MID(K4,20+FIND("consommation d'eau:",K4,1),3)),"",MID(K4,20+FIND("consommation d'eau:",K4,1),3))</f>
        <v>non</v>
      </c>
      <c r="Q4" s="42" t="str">
        <f>IF(ISERROR(MID(K4,22+FIND("rénover mon bâtiment:",K4,1),3)),"",MID(K4,22+FIND("rénover mon bâtiment:",K4,1),3))</f>
        <v>non</v>
      </c>
      <c r="R4" s="42" t="str">
        <f>IF(ISERROR(MID(K4,21+FIND("la mobilité durable:",K4,1),3)),"",MID(K4,21+FIND("la mobilité durable:",K4,1),3))</f>
        <v>non</v>
      </c>
      <c r="S4" s="42" t="str">
        <f>IF(ISERROR(MID(K4,21+FIND("gestion des déchets:",K4,1),3)),"",MID(K4,21+FIND("gestion des déchets:",K4,1),3))</f>
        <v>non</v>
      </c>
      <c r="T4" s="42" t="str">
        <f>IF(ISERROR(MID(K4,17+FIND("l'écoconception:",K4,1),3)),"",MID(K4,17+FIND("l'écoconception:",K4,1),3))</f>
        <v>oui</v>
      </c>
      <c r="U4" s="42" t="str">
        <f>IF(ISERROR(MID(K4,20+FIND("former ou recruter:",K4,1),3)),"",MID(K4,20+FIND("former ou recruter:",K4,1),3))</f>
        <v>non</v>
      </c>
      <c r="V4" s="42"/>
      <c r="W4" s="41" t="s">
        <v>949</v>
      </c>
      <c r="X4" s="41"/>
      <c r="Y4" s="41"/>
      <c r="Z4" s="41"/>
      <c r="AA4" s="41"/>
      <c r="AB4" s="43">
        <v>45265</v>
      </c>
      <c r="AC4" s="38" t="s">
        <v>807</v>
      </c>
      <c r="AD4" s="88"/>
      <c r="AE4" s="88"/>
      <c r="AF4" s="33"/>
      <c r="AG4" s="33"/>
      <c r="AH4" s="33"/>
      <c r="AI4" s="39"/>
      <c r="AJ4" s="39"/>
      <c r="AK4" s="40"/>
    </row>
    <row r="5" spans="1:37" ht="16.5" customHeight="1">
      <c r="A5" s="30">
        <v>45093</v>
      </c>
      <c r="B5" s="31"/>
      <c r="C5" s="31" t="s">
        <v>77</v>
      </c>
      <c r="D5" s="34"/>
      <c r="E5" s="33"/>
      <c r="F5" s="33"/>
      <c r="G5" s="97" t="s">
        <v>4696</v>
      </c>
      <c r="H5" s="41">
        <v>3</v>
      </c>
      <c r="I5" s="88" t="s">
        <v>81</v>
      </c>
      <c r="J5" s="88"/>
      <c r="K5" s="31"/>
      <c r="L5" s="41" t="s">
        <v>40</v>
      </c>
      <c r="M5" s="42"/>
      <c r="N5" s="42"/>
      <c r="O5" s="42"/>
      <c r="P5" s="42"/>
      <c r="Q5" s="42"/>
      <c r="R5" s="42"/>
      <c r="S5" s="42"/>
      <c r="T5" s="42"/>
      <c r="U5" s="42"/>
      <c r="V5" s="42"/>
      <c r="W5" s="41"/>
      <c r="X5" s="41"/>
      <c r="Y5" s="41"/>
      <c r="Z5" s="41"/>
      <c r="AA5" s="41"/>
      <c r="AB5" s="43">
        <v>45093</v>
      </c>
      <c r="AC5" s="47" t="s">
        <v>81</v>
      </c>
      <c r="AD5" s="88"/>
      <c r="AE5" s="88"/>
      <c r="AF5" s="33" t="s">
        <v>42</v>
      </c>
      <c r="AG5" s="45" t="s">
        <v>82</v>
      </c>
      <c r="AH5" s="33" t="s">
        <v>83</v>
      </c>
      <c r="AI5" s="39" t="s">
        <v>84</v>
      </c>
      <c r="AJ5" s="39"/>
      <c r="AK5" s="40"/>
    </row>
    <row r="6" spans="1:37" ht="16.5" customHeight="1">
      <c r="A6" s="30">
        <v>45120</v>
      </c>
      <c r="B6" s="31" t="s">
        <v>113</v>
      </c>
      <c r="C6" s="31" t="s">
        <v>140</v>
      </c>
      <c r="D6" s="34"/>
      <c r="E6" s="33" t="s">
        <v>114</v>
      </c>
      <c r="F6" s="33"/>
      <c r="G6" s="97" t="s">
        <v>4697</v>
      </c>
      <c r="H6" s="41">
        <v>3</v>
      </c>
      <c r="I6" s="88" t="s">
        <v>81</v>
      </c>
      <c r="J6" s="88"/>
      <c r="K6" s="31"/>
      <c r="L6" s="41" t="s">
        <v>40</v>
      </c>
      <c r="M6" s="42"/>
      <c r="N6" s="42"/>
      <c r="O6" s="42"/>
      <c r="P6" s="42"/>
      <c r="Q6" s="42"/>
      <c r="R6" s="42"/>
      <c r="S6" s="42"/>
      <c r="T6" s="42"/>
      <c r="U6" s="42"/>
      <c r="V6" s="42"/>
      <c r="W6" s="41"/>
      <c r="X6" s="41"/>
      <c r="Y6" s="41"/>
      <c r="Z6" s="41"/>
      <c r="AA6" s="41" t="s">
        <v>144</v>
      </c>
      <c r="AB6" s="43">
        <v>45124</v>
      </c>
      <c r="AC6" s="47" t="s">
        <v>81</v>
      </c>
      <c r="AD6" s="88"/>
      <c r="AE6" s="88"/>
      <c r="AF6" s="33" t="s">
        <v>137</v>
      </c>
      <c r="AG6" s="45" t="s">
        <v>145</v>
      </c>
      <c r="AH6" s="33"/>
      <c r="AI6" s="39"/>
      <c r="AJ6" s="39"/>
      <c r="AK6" s="40"/>
    </row>
    <row r="7" spans="1:37" ht="16.5" customHeight="1">
      <c r="A7" s="30">
        <v>45161</v>
      </c>
      <c r="B7" s="31" t="s">
        <v>113</v>
      </c>
      <c r="C7" s="31" t="s">
        <v>160</v>
      </c>
      <c r="D7" s="34"/>
      <c r="E7" s="33" t="s">
        <v>114</v>
      </c>
      <c r="F7" s="33"/>
      <c r="G7" s="97" t="s">
        <v>4698</v>
      </c>
      <c r="H7" s="41">
        <v>3</v>
      </c>
      <c r="I7" s="88" t="s">
        <v>81</v>
      </c>
      <c r="J7" s="88"/>
      <c r="K7" s="31"/>
      <c r="L7" s="41" t="s">
        <v>40</v>
      </c>
      <c r="M7" s="42"/>
      <c r="N7" s="42"/>
      <c r="O7" s="42"/>
      <c r="P7" s="42"/>
      <c r="Q7" s="42"/>
      <c r="R7" s="42"/>
      <c r="S7" s="42"/>
      <c r="T7" s="42"/>
      <c r="U7" s="42"/>
      <c r="V7" s="42"/>
      <c r="W7" s="41"/>
      <c r="X7" s="41"/>
      <c r="Y7" s="41"/>
      <c r="Z7" s="41"/>
      <c r="AA7" s="41" t="s">
        <v>144</v>
      </c>
      <c r="AB7" s="38"/>
      <c r="AC7" s="47" t="s">
        <v>163</v>
      </c>
      <c r="AD7" s="88"/>
      <c r="AE7" s="88"/>
      <c r="AF7" s="33"/>
      <c r="AG7" s="33"/>
      <c r="AH7" s="33"/>
      <c r="AI7" s="39"/>
      <c r="AJ7" s="39"/>
      <c r="AK7" s="40"/>
    </row>
    <row r="8" spans="1:37" ht="16.5" customHeight="1">
      <c r="A8" s="30">
        <v>45232</v>
      </c>
      <c r="B8" s="31" t="s">
        <v>374</v>
      </c>
      <c r="C8" s="31" t="s">
        <v>370</v>
      </c>
      <c r="D8" s="50" t="s">
        <v>373</v>
      </c>
      <c r="E8" s="33" t="s">
        <v>114</v>
      </c>
      <c r="F8" s="33"/>
      <c r="G8" s="97" t="s">
        <v>4699</v>
      </c>
      <c r="H8" s="41">
        <v>3</v>
      </c>
      <c r="I8" s="88" t="s">
        <v>81</v>
      </c>
      <c r="J8" s="88"/>
      <c r="K8" s="31" t="s">
        <v>375</v>
      </c>
      <c r="L8" s="41" t="s">
        <v>40</v>
      </c>
      <c r="M8" s="42"/>
      <c r="N8" s="42"/>
      <c r="O8" s="42"/>
      <c r="P8" s="42"/>
      <c r="Q8" s="42"/>
      <c r="R8" s="42"/>
      <c r="S8" s="42"/>
      <c r="T8" s="42"/>
      <c r="U8" s="42"/>
      <c r="V8" s="42"/>
      <c r="W8" s="41"/>
      <c r="X8" s="41"/>
      <c r="Y8" s="41"/>
      <c r="Z8" s="41"/>
      <c r="AA8" s="41"/>
      <c r="AB8" s="43">
        <v>45246</v>
      </c>
      <c r="AC8" s="47" t="s">
        <v>376</v>
      </c>
      <c r="AD8" s="88"/>
      <c r="AE8" s="88"/>
      <c r="AF8" s="33"/>
      <c r="AG8" s="33"/>
      <c r="AH8" s="33"/>
      <c r="AI8" s="39"/>
      <c r="AJ8" s="39"/>
      <c r="AK8" s="40"/>
    </row>
    <row r="9" spans="1:37" ht="16.5" customHeight="1">
      <c r="A9" s="30">
        <v>45086</v>
      </c>
      <c r="B9" s="31"/>
      <c r="C9" s="31" t="s">
        <v>35</v>
      </c>
      <c r="D9" s="34" t="s">
        <v>39</v>
      </c>
      <c r="E9" s="33"/>
      <c r="F9" s="33"/>
      <c r="G9" s="97" t="s">
        <v>4700</v>
      </c>
      <c r="H9" s="41">
        <v>3</v>
      </c>
      <c r="I9" s="88" t="s">
        <v>41</v>
      </c>
      <c r="J9" s="88"/>
      <c r="K9" s="31"/>
      <c r="L9" s="41" t="s">
        <v>40</v>
      </c>
      <c r="M9" s="42"/>
      <c r="N9" s="42"/>
      <c r="O9" s="42"/>
      <c r="P9" s="42"/>
      <c r="Q9" s="42"/>
      <c r="R9" s="42"/>
      <c r="S9" s="42"/>
      <c r="T9" s="42"/>
      <c r="U9" s="42"/>
      <c r="V9" s="42"/>
      <c r="W9" s="41"/>
      <c r="X9" s="41"/>
      <c r="Y9" s="41"/>
      <c r="Z9" s="41"/>
      <c r="AA9" s="41"/>
      <c r="AB9" s="43">
        <v>45086</v>
      </c>
      <c r="AC9" s="44" t="s">
        <v>41</v>
      </c>
      <c r="AD9" s="88"/>
      <c r="AE9" s="88"/>
      <c r="AF9" s="33" t="s">
        <v>42</v>
      </c>
      <c r="AG9" s="45" t="s">
        <v>43</v>
      </c>
      <c r="AH9" s="33" t="s">
        <v>44</v>
      </c>
      <c r="AI9" s="46" t="s">
        <v>45</v>
      </c>
      <c r="AJ9" s="39" t="s">
        <v>46</v>
      </c>
      <c r="AK9" s="40"/>
    </row>
    <row r="10" spans="1:37" ht="16.5" customHeight="1">
      <c r="A10" s="30">
        <v>45092</v>
      </c>
      <c r="B10" s="31"/>
      <c r="C10" s="31" t="s">
        <v>57</v>
      </c>
      <c r="D10" s="34" t="s">
        <v>61</v>
      </c>
      <c r="E10" s="33"/>
      <c r="F10" s="33"/>
      <c r="G10" s="97" t="s">
        <v>4701</v>
      </c>
      <c r="H10" s="41">
        <v>3</v>
      </c>
      <c r="I10" s="88" t="s">
        <v>41</v>
      </c>
      <c r="J10" s="88"/>
      <c r="K10" s="31"/>
      <c r="L10" s="41" t="s">
        <v>40</v>
      </c>
      <c r="M10" s="42"/>
      <c r="N10" s="42"/>
      <c r="O10" s="42"/>
      <c r="P10" s="42"/>
      <c r="Q10" s="42"/>
      <c r="R10" s="42"/>
      <c r="S10" s="42"/>
      <c r="T10" s="42"/>
      <c r="U10" s="42"/>
      <c r="V10" s="42"/>
      <c r="W10" s="41"/>
      <c r="X10" s="41"/>
      <c r="Y10" s="41"/>
      <c r="Z10" s="41"/>
      <c r="AA10" s="41"/>
      <c r="AB10" s="43">
        <v>45093</v>
      </c>
      <c r="AC10" s="44" t="s">
        <v>41</v>
      </c>
      <c r="AD10" s="88"/>
      <c r="AE10" s="88"/>
      <c r="AF10" s="33" t="s">
        <v>62</v>
      </c>
      <c r="AG10" s="45" t="s">
        <v>63</v>
      </c>
      <c r="AH10" s="33" t="s">
        <v>64</v>
      </c>
      <c r="AI10" s="48" t="s">
        <v>65</v>
      </c>
      <c r="AJ10" s="49" t="s">
        <v>66</v>
      </c>
      <c r="AK10" s="40"/>
    </row>
    <row r="11" spans="1:37" ht="16.5" customHeight="1">
      <c r="A11" s="30">
        <v>45107</v>
      </c>
      <c r="B11" s="31" t="s">
        <v>113</v>
      </c>
      <c r="C11" s="31" t="s">
        <v>108</v>
      </c>
      <c r="D11" s="34" t="s">
        <v>112</v>
      </c>
      <c r="E11" s="33" t="s">
        <v>114</v>
      </c>
      <c r="F11" s="33"/>
      <c r="G11" s="97" t="s">
        <v>4702</v>
      </c>
      <c r="H11" s="41">
        <v>3</v>
      </c>
      <c r="I11" s="88" t="s">
        <v>41</v>
      </c>
      <c r="J11" s="88"/>
      <c r="K11" s="31"/>
      <c r="L11" s="41" t="s">
        <v>40</v>
      </c>
      <c r="M11" s="42"/>
      <c r="N11" s="42"/>
      <c r="O11" s="42"/>
      <c r="P11" s="42"/>
      <c r="Q11" s="42"/>
      <c r="R11" s="42"/>
      <c r="S11" s="42"/>
      <c r="T11" s="42"/>
      <c r="U11" s="42"/>
      <c r="V11" s="42"/>
      <c r="W11" s="41"/>
      <c r="X11" s="41"/>
      <c r="Y11" s="41"/>
      <c r="Z11" s="41"/>
      <c r="AA11" s="41"/>
      <c r="AB11" s="43">
        <v>45111</v>
      </c>
      <c r="AC11" s="44" t="s">
        <v>41</v>
      </c>
      <c r="AD11" s="88"/>
      <c r="AE11" s="88"/>
      <c r="AF11" s="33" t="s">
        <v>100</v>
      </c>
      <c r="AG11" s="45" t="s">
        <v>115</v>
      </c>
      <c r="AH11" s="33" t="s">
        <v>116</v>
      </c>
      <c r="AI11" s="53" t="s">
        <v>117</v>
      </c>
      <c r="AJ11" s="39" t="s">
        <v>118</v>
      </c>
      <c r="AK11" s="40"/>
    </row>
    <row r="12" spans="1:37" ht="16.5" customHeight="1">
      <c r="A12" s="30">
        <v>45108</v>
      </c>
      <c r="B12" s="31" t="s">
        <v>123</v>
      </c>
      <c r="C12" s="30">
        <v>45108</v>
      </c>
      <c r="D12" s="34" t="s">
        <v>122</v>
      </c>
      <c r="E12" s="33" t="s">
        <v>124</v>
      </c>
      <c r="F12" s="33"/>
      <c r="G12" s="97" t="s">
        <v>4703</v>
      </c>
      <c r="H12" s="41">
        <v>3</v>
      </c>
      <c r="I12" s="88" t="s">
        <v>41</v>
      </c>
      <c r="J12" s="88"/>
      <c r="K12" s="31"/>
      <c r="L12" s="41" t="s">
        <v>40</v>
      </c>
      <c r="M12" s="42"/>
      <c r="N12" s="42"/>
      <c r="O12" s="42"/>
      <c r="P12" s="42"/>
      <c r="Q12" s="42"/>
      <c r="R12" s="42"/>
      <c r="S12" s="42"/>
      <c r="T12" s="42"/>
      <c r="U12" s="42"/>
      <c r="V12" s="42"/>
      <c r="W12" s="41"/>
      <c r="X12" s="41"/>
      <c r="Y12" s="41"/>
      <c r="Z12" s="41" t="s">
        <v>125</v>
      </c>
      <c r="AA12" s="41"/>
      <c r="AB12" s="43">
        <v>45111</v>
      </c>
      <c r="AC12" s="44" t="s">
        <v>41</v>
      </c>
      <c r="AD12" s="88"/>
      <c r="AE12" s="88"/>
      <c r="AF12" s="33" t="s">
        <v>62</v>
      </c>
      <c r="AG12" s="45" t="s">
        <v>126</v>
      </c>
      <c r="AH12" s="33" t="s">
        <v>91</v>
      </c>
      <c r="AI12" s="54" t="s">
        <v>127</v>
      </c>
      <c r="AJ12" s="55" t="s">
        <v>128</v>
      </c>
      <c r="AK12" s="40"/>
    </row>
    <row r="13" spans="1:37" ht="16.5" customHeight="1">
      <c r="A13" s="30">
        <v>45138</v>
      </c>
      <c r="B13" s="31" t="s">
        <v>113</v>
      </c>
      <c r="C13" s="31" t="s">
        <v>146</v>
      </c>
      <c r="D13" s="34"/>
      <c r="E13" s="33" t="s">
        <v>114</v>
      </c>
      <c r="F13" s="33"/>
      <c r="G13" s="97" t="s">
        <v>4704</v>
      </c>
      <c r="H13" s="41">
        <v>3</v>
      </c>
      <c r="I13" s="88" t="s">
        <v>41</v>
      </c>
      <c r="J13" s="88"/>
      <c r="K13" s="31"/>
      <c r="L13" s="41" t="s">
        <v>40</v>
      </c>
      <c r="M13" s="42"/>
      <c r="N13" s="42"/>
      <c r="O13" s="42"/>
      <c r="P13" s="42"/>
      <c r="Q13" s="42"/>
      <c r="R13" s="42"/>
      <c r="S13" s="42"/>
      <c r="T13" s="42"/>
      <c r="U13" s="42"/>
      <c r="V13" s="42"/>
      <c r="W13" s="41"/>
      <c r="X13" s="41"/>
      <c r="Y13" s="41"/>
      <c r="Z13" s="41"/>
      <c r="AA13" s="41"/>
      <c r="AB13" s="43">
        <v>45139</v>
      </c>
      <c r="AC13" s="44" t="s">
        <v>41</v>
      </c>
      <c r="AD13" s="88"/>
      <c r="AE13" s="88"/>
      <c r="AF13" s="33" t="s">
        <v>150</v>
      </c>
      <c r="AG13" s="45" t="s">
        <v>151</v>
      </c>
      <c r="AH13" s="33" t="s">
        <v>91</v>
      </c>
      <c r="AI13" s="53" t="s">
        <v>152</v>
      </c>
      <c r="AJ13" s="39"/>
      <c r="AK13" s="40"/>
    </row>
    <row r="14" spans="1:37" ht="16.5" customHeight="1">
      <c r="A14" s="30">
        <v>45271</v>
      </c>
      <c r="B14" s="31" t="s">
        <v>932</v>
      </c>
      <c r="C14" s="31" t="s">
        <v>2485</v>
      </c>
      <c r="D14" s="50" t="s">
        <v>4705</v>
      </c>
      <c r="E14" s="33" t="s">
        <v>114</v>
      </c>
      <c r="F14" s="33"/>
      <c r="G14" s="97" t="s">
        <v>4706</v>
      </c>
      <c r="H14" s="75">
        <v>1</v>
      </c>
      <c r="I14" s="88" t="s">
        <v>41</v>
      </c>
      <c r="J14" s="88"/>
      <c r="K14" s="31" t="s">
        <v>2490</v>
      </c>
      <c r="L14" s="75" t="s">
        <v>1234</v>
      </c>
      <c r="M14" s="42" t="str">
        <f>MID(K14,12,8)</f>
        <v xml:space="preserve">precise </v>
      </c>
      <c r="N14" s="42" t="str">
        <f>IF(ISERROR(MID(K14,24+FIND("impact environnemental:",K14,1),3)),"",MID(K14,24+FIND("impact environnemental:",K14,1),3))</f>
        <v>non</v>
      </c>
      <c r="O14" s="42" t="str">
        <f>IF(ISERROR(MID(K14,25+FIND("performance énergétique:",K14,1),3)),"",MID(K14,25+FIND("performance énergétique:",K14,1),3))</f>
        <v>oui</v>
      </c>
      <c r="P14" s="42" t="str">
        <f>IF(ISERROR(MID(K14,20+FIND("consommation d'eau:",K14,1),3)),"",MID(K14,20+FIND("consommation d'eau:",K14,1),3))</f>
        <v>non</v>
      </c>
      <c r="Q14" s="42" t="str">
        <f>IF(ISERROR(MID(K14,22+FIND("rénover mon bâtiment:",K14,1),3)),"",MID(K14,22+FIND("rénover mon bâtiment:",K14,1),3))</f>
        <v>non</v>
      </c>
      <c r="R14" s="42" t="str">
        <f>IF(ISERROR(MID(K14,21+FIND("la mobilité durable:",K14,1),3)),"",MID(K14,21+FIND("la mobilité durable:",K14,1),3))</f>
        <v>non</v>
      </c>
      <c r="S14" s="42" t="str">
        <f>IF(ISERROR(MID(K14,21+FIND("gestion des déchets:",K14,1),3)),"",MID(K14,21+FIND("gestion des déchets:",K14,1),3))</f>
        <v>non</v>
      </c>
      <c r="T14" s="42" t="str">
        <f>IF(ISERROR(MID(K14,17+FIND("l'écoconception:",K14,1),3)),"",MID(K14,17+FIND("l'écoconception:",K14,1),3))</f>
        <v>non</v>
      </c>
      <c r="U14" s="42" t="str">
        <f>IF(ISERROR(MID(K14,20+FIND("former ou recruter:",K14,1),3)),"",MID(K14,20+FIND("former ou recruter:",K14,1),3))</f>
        <v>non</v>
      </c>
      <c r="V14" s="42"/>
      <c r="W14" s="75"/>
      <c r="X14" s="75"/>
      <c r="Y14" s="41" t="s">
        <v>1491</v>
      </c>
      <c r="Z14" s="41"/>
      <c r="AA14" s="41"/>
      <c r="AB14" s="43">
        <v>45272</v>
      </c>
      <c r="AC14" s="44" t="s">
        <v>4707</v>
      </c>
      <c r="AD14" s="88"/>
      <c r="AE14" s="88"/>
      <c r="AF14" s="33" t="s">
        <v>150</v>
      </c>
      <c r="AG14" s="40" t="s">
        <v>2491</v>
      </c>
      <c r="AH14" s="40" t="s">
        <v>91</v>
      </c>
      <c r="AI14" s="40" t="s">
        <v>2492</v>
      </c>
      <c r="AJ14" s="76"/>
      <c r="AK14" s="40"/>
    </row>
    <row r="15" spans="1:37" ht="16.5" customHeight="1">
      <c r="A15" s="79">
        <v>45274</v>
      </c>
      <c r="B15" s="78" t="s">
        <v>932</v>
      </c>
      <c r="C15" s="78" t="s">
        <v>2768</v>
      </c>
      <c r="D15" s="81" t="s">
        <v>2772</v>
      </c>
      <c r="E15" s="33" t="s">
        <v>114</v>
      </c>
      <c r="F15" s="33"/>
      <c r="G15" s="97" t="s">
        <v>4708</v>
      </c>
      <c r="H15" s="75">
        <v>2</v>
      </c>
      <c r="I15" s="88" t="s">
        <v>41</v>
      </c>
      <c r="J15" s="88"/>
      <c r="K15" s="78" t="s">
        <v>2773</v>
      </c>
      <c r="L15" s="75" t="s">
        <v>1234</v>
      </c>
      <c r="M15" s="42" t="str">
        <f>MID(K15,12,8)</f>
        <v xml:space="preserve">unknown </v>
      </c>
      <c r="N15" s="42" t="str">
        <f>IF(ISERROR(MID(K15,24+FIND("impact environnemental:",K15,1),3)),"",MID(K15,24+FIND("impact environnemental:",K15,1),3))</f>
        <v>oui</v>
      </c>
      <c r="O15" s="42" t="str">
        <f>IF(ISERROR(MID(K15,25+FIND("performance énergétique:",K15,1),3)),"",MID(K15,25+FIND("performance énergétique:",K15,1),3))</f>
        <v>oui</v>
      </c>
      <c r="P15" s="42" t="str">
        <f>IF(ISERROR(MID(K15,20+FIND("consommation d'eau:",K15,1),3)),"",MID(K15,20+FIND("consommation d'eau:",K15,1),3))</f>
        <v>oui</v>
      </c>
      <c r="Q15" s="42" t="str">
        <f>IF(ISERROR(MID(K15,22+FIND("rénover mon bâtiment:",K15,1),3)),"",MID(K15,22+FIND("rénover mon bâtiment:",K15,1),3))</f>
        <v/>
      </c>
      <c r="R15" s="42" t="str">
        <f>IF(ISERROR(MID(K15,21+FIND("la mobilité durable:",K15,1),3)),"",MID(K15,21+FIND("la mobilité durable:",K15,1),3))</f>
        <v/>
      </c>
      <c r="S15" s="42" t="str">
        <f>IF(ISERROR(MID(K15,21+FIND("gestion des déchets:",K15,1),3)),"",MID(K15,21+FIND("gestion des déchets:",K15,1),3))</f>
        <v>non</v>
      </c>
      <c r="T15" s="42" t="str">
        <f>IF(ISERROR(MID(K15,17+FIND("l'écoconception:",K15,1),3)),"",MID(K15,17+FIND("l'écoconception:",K15,1),3))</f>
        <v>oui</v>
      </c>
      <c r="U15" s="42" t="str">
        <f>IF(ISERROR(MID(K15,20+FIND("former ou recruter:",K15,1),3)),"",MID(K15,20+FIND("former ou recruter:",K15,1),3))</f>
        <v/>
      </c>
      <c r="V15" s="42"/>
      <c r="W15" s="75"/>
      <c r="X15" s="75"/>
      <c r="Y15" s="75" t="s">
        <v>1491</v>
      </c>
      <c r="Z15" s="75"/>
      <c r="AA15" s="75"/>
      <c r="AB15" s="77">
        <v>45278</v>
      </c>
      <c r="AC15" s="44" t="s">
        <v>4707</v>
      </c>
      <c r="AD15" s="88"/>
      <c r="AE15" s="88"/>
      <c r="AF15" s="33" t="s">
        <v>150</v>
      </c>
      <c r="AG15" s="40" t="s">
        <v>2774</v>
      </c>
      <c r="AH15" s="40" t="s">
        <v>91</v>
      </c>
      <c r="AI15" s="76"/>
      <c r="AJ15" s="76"/>
      <c r="AK15" s="40"/>
    </row>
    <row r="16" spans="1:37" ht="16.5" customHeight="1">
      <c r="A16" s="30">
        <v>45265</v>
      </c>
      <c r="B16" s="31" t="s">
        <v>113</v>
      </c>
      <c r="C16" s="73" t="s">
        <v>1306</v>
      </c>
      <c r="D16" s="50" t="s">
        <v>1307</v>
      </c>
      <c r="E16" s="33" t="s">
        <v>114</v>
      </c>
      <c r="F16" s="33"/>
      <c r="G16" s="97" t="s">
        <v>4709</v>
      </c>
      <c r="H16" s="41">
        <v>1</v>
      </c>
      <c r="I16" s="88" t="s">
        <v>41</v>
      </c>
      <c r="J16" s="88"/>
      <c r="K16" s="31" t="s">
        <v>1308</v>
      </c>
      <c r="L16" s="41" t="s">
        <v>1243</v>
      </c>
      <c r="M16" s="42" t="str">
        <f>MID(K16,12,8)</f>
        <v xml:space="preserve">precise </v>
      </c>
      <c r="N16" s="42" t="str">
        <f>IF(ISERROR(MID(K16,24+FIND("impact environnemental:",K16,1),3)),"",MID(K16,24+FIND("impact environnemental:",K16,1),3))</f>
        <v>non</v>
      </c>
      <c r="O16" s="42" t="str">
        <f>IF(ISERROR(MID(K16,25+FIND("performance énergétique:",K16,1),3)),"",MID(K16,25+FIND("performance énergétique:",K16,1),3))</f>
        <v>oui</v>
      </c>
      <c r="P16" s="42" t="str">
        <f>IF(ISERROR(MID(K16,20+FIND("consommation d'eau:",K16,1),3)),"",MID(K16,20+FIND("consommation d'eau:",K16,1),3))</f>
        <v>non</v>
      </c>
      <c r="Q16" s="42" t="str">
        <f>IF(ISERROR(MID(K16,22+FIND("rénover mon bâtiment:",K16,1),3)),"",MID(K16,22+FIND("rénover mon bâtiment:",K16,1),3))</f>
        <v>non</v>
      </c>
      <c r="R16" s="42" t="str">
        <f>IF(ISERROR(MID(K16,21+FIND("la mobilité durable:",K16,1),3)),"",MID(K16,21+FIND("la mobilité durable:",K16,1),3))</f>
        <v>non</v>
      </c>
      <c r="S16" s="42" t="str">
        <f>IF(ISERROR(MID(K16,21+FIND("gestion des déchets:",K16,1),3)),"",MID(K16,21+FIND("gestion des déchets:",K16,1),3))</f>
        <v>non</v>
      </c>
      <c r="T16" s="42" t="str">
        <f>IF(ISERROR(MID(K16,17+FIND("l'écoconception:",K16,1),3)),"",MID(K16,17+FIND("l'écoconception:",K16,1),3))</f>
        <v>non</v>
      </c>
      <c r="U16" s="42" t="str">
        <f>IF(ISERROR(MID(K16,20+FIND("former ou recruter:",K16,1),3)),"",MID(K16,20+FIND("former ou recruter:",K16,1),3))</f>
        <v>non</v>
      </c>
      <c r="V16" s="42"/>
      <c r="W16" s="41"/>
      <c r="X16" s="41"/>
      <c r="Y16" s="41" t="s">
        <v>1309</v>
      </c>
      <c r="Z16" s="41"/>
      <c r="AA16" s="41" t="s">
        <v>1310</v>
      </c>
      <c r="AB16" s="43">
        <v>45272</v>
      </c>
      <c r="AC16" s="44" t="s">
        <v>4707</v>
      </c>
      <c r="AD16" s="88"/>
      <c r="AE16" s="88"/>
      <c r="AF16" s="33" t="s">
        <v>150</v>
      </c>
      <c r="AG16" s="33" t="s">
        <v>1311</v>
      </c>
      <c r="AH16" s="33" t="s">
        <v>307</v>
      </c>
      <c r="AI16" s="39" t="s">
        <v>1312</v>
      </c>
      <c r="AJ16" s="39"/>
      <c r="AK16" s="40"/>
    </row>
    <row r="17" spans="1:37" ht="16.5" customHeight="1">
      <c r="A17" s="30">
        <v>45266</v>
      </c>
      <c r="B17" s="31" t="s">
        <v>113</v>
      </c>
      <c r="C17" s="31" t="s">
        <v>1373</v>
      </c>
      <c r="D17" s="50" t="s">
        <v>1376</v>
      </c>
      <c r="E17" s="33" t="s">
        <v>114</v>
      </c>
      <c r="F17" s="33"/>
      <c r="G17" s="97" t="s">
        <v>4710</v>
      </c>
      <c r="H17" s="41">
        <v>1</v>
      </c>
      <c r="I17" s="88" t="s">
        <v>41</v>
      </c>
      <c r="J17" s="88"/>
      <c r="K17" s="31" t="s">
        <v>1377</v>
      </c>
      <c r="L17" s="41" t="s">
        <v>1243</v>
      </c>
      <c r="M17" s="42" t="str">
        <f>MID(K17,12,8)</f>
        <v xml:space="preserve">precise </v>
      </c>
      <c r="N17" s="42" t="str">
        <f>IF(ISERROR(MID(K17,24+FIND("impact environnemental:",K17,1),3)),"",MID(K17,24+FIND("impact environnemental:",K17,1),3))</f>
        <v>non</v>
      </c>
      <c r="O17" s="42" t="str">
        <f>IF(ISERROR(MID(K17,25+FIND("performance énergétique:",K17,1),3)),"",MID(K17,25+FIND("performance énergétique:",K17,1),3))</f>
        <v>oui</v>
      </c>
      <c r="P17" s="42" t="str">
        <f>IF(ISERROR(MID(K17,20+FIND("consommation d'eau:",K17,1),3)),"",MID(K17,20+FIND("consommation d'eau:",K17,1),3))</f>
        <v>non</v>
      </c>
      <c r="Q17" s="42" t="str">
        <f>IF(ISERROR(MID(K17,22+FIND("rénover mon bâtiment:",K17,1),3)),"",MID(K17,22+FIND("rénover mon bâtiment:",K17,1),3))</f>
        <v>non</v>
      </c>
      <c r="R17" s="42" t="str">
        <f>IF(ISERROR(MID(K17,21+FIND("la mobilité durable:",K17,1),3)),"",MID(K17,21+FIND("la mobilité durable:",K17,1),3))</f>
        <v>non</v>
      </c>
      <c r="S17" s="42" t="str">
        <f>IF(ISERROR(MID(K17,21+FIND("gestion des déchets:",K17,1),3)),"",MID(K17,21+FIND("gestion des déchets:",K17,1),3))</f>
        <v>non</v>
      </c>
      <c r="T17" s="42" t="str">
        <f>IF(ISERROR(MID(K17,17+FIND("l'écoconception:",K17,1),3)),"",MID(K17,17+FIND("l'écoconception:",K17,1),3))</f>
        <v>non</v>
      </c>
      <c r="U17" s="42" t="str">
        <f>IF(ISERROR(MID(K17,20+FIND("former ou recruter:",K17,1),3)),"",MID(K17,20+FIND("former ou recruter:",K17,1),3))</f>
        <v>non</v>
      </c>
      <c r="V17" s="42"/>
      <c r="W17" s="41"/>
      <c r="X17" s="41"/>
      <c r="Y17" s="41" t="s">
        <v>1378</v>
      </c>
      <c r="Z17" s="41"/>
      <c r="AA17" s="41"/>
      <c r="AB17" s="43">
        <v>45272</v>
      </c>
      <c r="AC17" s="44" t="s">
        <v>4707</v>
      </c>
      <c r="AD17" s="88"/>
      <c r="AE17" s="88"/>
      <c r="AF17" s="33" t="s">
        <v>150</v>
      </c>
      <c r="AG17" s="33" t="s">
        <v>1379</v>
      </c>
      <c r="AH17" s="33" t="s">
        <v>307</v>
      </c>
      <c r="AI17" s="40" t="s">
        <v>1380</v>
      </c>
      <c r="AJ17" s="39"/>
      <c r="AK17" s="40"/>
    </row>
    <row r="18" spans="1:37" ht="16.5" customHeight="1">
      <c r="A18" s="30">
        <v>45267</v>
      </c>
      <c r="B18" s="31" t="s">
        <v>113</v>
      </c>
      <c r="C18" s="31" t="s">
        <v>2126</v>
      </c>
      <c r="D18" s="50" t="s">
        <v>2130</v>
      </c>
      <c r="E18" s="33" t="s">
        <v>114</v>
      </c>
      <c r="F18" s="33"/>
      <c r="G18" s="97" t="s">
        <v>4711</v>
      </c>
      <c r="H18" s="41">
        <v>1</v>
      </c>
      <c r="I18" s="88" t="s">
        <v>41</v>
      </c>
      <c r="J18" s="88"/>
      <c r="K18" s="31" t="s">
        <v>2131</v>
      </c>
      <c r="L18" s="41" t="s">
        <v>1243</v>
      </c>
      <c r="M18" s="42" t="str">
        <f>MID(K18,12,8)</f>
        <v xml:space="preserve">precise </v>
      </c>
      <c r="N18" s="42" t="str">
        <f>IF(ISERROR(MID(K18,24+FIND("impact environnemental:",K18,1),3)),"",MID(K18,24+FIND("impact environnemental:",K18,1),3))</f>
        <v>non</v>
      </c>
      <c r="O18" s="42" t="str">
        <f>IF(ISERROR(MID(K18,25+FIND("performance énergétique:",K18,1),3)),"",MID(K18,25+FIND("performance énergétique:",K18,1),3))</f>
        <v>non</v>
      </c>
      <c r="P18" s="42" t="str">
        <f>IF(ISERROR(MID(K18,20+FIND("consommation d'eau:",K18,1),3)),"",MID(K18,20+FIND("consommation d'eau:",K18,1),3))</f>
        <v>oui</v>
      </c>
      <c r="Q18" s="42" t="str">
        <f>IF(ISERROR(MID(K18,22+FIND("rénover mon bâtiment:",K18,1),3)),"",MID(K18,22+FIND("rénover mon bâtiment:",K18,1),3))</f>
        <v>non</v>
      </c>
      <c r="R18" s="42" t="str">
        <f>IF(ISERROR(MID(K18,21+FIND("la mobilité durable:",K18,1),3)),"",MID(K18,21+FIND("la mobilité durable:",K18,1),3))</f>
        <v>non</v>
      </c>
      <c r="S18" s="42" t="str">
        <f>IF(ISERROR(MID(K18,21+FIND("gestion des déchets:",K18,1),3)),"",MID(K18,21+FIND("gestion des déchets:",K18,1),3))</f>
        <v>non</v>
      </c>
      <c r="T18" s="42" t="str">
        <f>IF(ISERROR(MID(K18,17+FIND("l'écoconception:",K18,1),3)),"",MID(K18,17+FIND("l'écoconception:",K18,1),3))</f>
        <v>non</v>
      </c>
      <c r="U18" s="42" t="str">
        <f>IF(ISERROR(MID(K18,20+FIND("former ou recruter:",K18,1),3)),"",MID(K18,20+FIND("former ou recruter:",K18,1),3))</f>
        <v>non</v>
      </c>
      <c r="V18" s="42"/>
      <c r="W18" s="41"/>
      <c r="X18" s="41"/>
      <c r="Y18" s="41" t="s">
        <v>2132</v>
      </c>
      <c r="Z18" s="41"/>
      <c r="AA18" s="41" t="s">
        <v>2133</v>
      </c>
      <c r="AB18" s="43">
        <v>45272</v>
      </c>
      <c r="AC18" s="44" t="s">
        <v>4707</v>
      </c>
      <c r="AD18" s="88"/>
      <c r="AE18" s="88"/>
      <c r="AF18" s="33" t="s">
        <v>42</v>
      </c>
      <c r="AG18" s="33" t="s">
        <v>2134</v>
      </c>
      <c r="AH18" s="33" t="s">
        <v>307</v>
      </c>
      <c r="AI18" s="39" t="s">
        <v>1312</v>
      </c>
      <c r="AJ18" s="39"/>
      <c r="AK18" s="40"/>
    </row>
    <row r="19" spans="1:37" ht="16.5" customHeight="1">
      <c r="A19" s="30">
        <v>45267</v>
      </c>
      <c r="B19" s="31" t="s">
        <v>113</v>
      </c>
      <c r="C19" s="31" t="s">
        <v>2135</v>
      </c>
      <c r="D19" s="50" t="s">
        <v>2138</v>
      </c>
      <c r="E19" s="33" t="s">
        <v>114</v>
      </c>
      <c r="F19" s="33"/>
      <c r="G19" s="97" t="s">
        <v>4712</v>
      </c>
      <c r="H19" s="41">
        <v>2</v>
      </c>
      <c r="I19" s="88" t="s">
        <v>41</v>
      </c>
      <c r="J19" s="88"/>
      <c r="K19" s="31" t="s">
        <v>4713</v>
      </c>
      <c r="L19" s="41" t="s">
        <v>1243</v>
      </c>
      <c r="M19" s="42" t="str">
        <f>MID(K19,12,8)</f>
        <v xml:space="preserve">unknown </v>
      </c>
      <c r="N19" s="42" t="str">
        <f>IF(ISERROR(MID(K19,24+FIND("impact environnemental:",K19,1),3)),"",MID(K19,24+FIND("impact environnemental:",K19,1),3))</f>
        <v>oui</v>
      </c>
      <c r="O19" s="42" t="str">
        <f>IF(ISERROR(MID(K19,25+FIND("performance énergétique:",K19,1),3)),"",MID(K19,25+FIND("performance énergétique:",K19,1),3))</f>
        <v>oui</v>
      </c>
      <c r="P19" s="42" t="str">
        <f>IF(ISERROR(MID(K19,20+FIND("consommation d'eau:",K19,1),3)),"",MID(K19,20+FIND("consommation d'eau:",K19,1),3))</f>
        <v>non</v>
      </c>
      <c r="Q19" s="42" t="str">
        <f>IF(ISERROR(MID(K19,22+FIND("rénover mon bâtiment:",K19,1),3)),"",MID(K19,22+FIND("rénover mon bâtiment:",K19,1),3))</f>
        <v/>
      </c>
      <c r="R19" s="42" t="str">
        <f>IF(ISERROR(MID(K19,21+FIND("la mobilité durable:",K19,1),3)),"",MID(K19,21+FIND("la mobilité durable:",K19,1),3))</f>
        <v/>
      </c>
      <c r="S19" s="42" t="str">
        <f>IF(ISERROR(MID(K19,21+FIND("gestion des déchets:",K19,1),3)),"",MID(K19,21+FIND("gestion des déchets:",K19,1),3))</f>
        <v>oui</v>
      </c>
      <c r="T19" s="42" t="str">
        <f>IF(ISERROR(MID(K19,17+FIND("l'écoconception:",K19,1),3)),"",MID(K19,17+FIND("l'écoconception:",K19,1),3))</f>
        <v>oui</v>
      </c>
      <c r="U19" s="42" t="str">
        <f>IF(ISERROR(MID(K19,20+FIND("former ou recruter:",K19,1),3)),"",MID(K19,20+FIND("former ou recruter:",K19,1),3))</f>
        <v/>
      </c>
      <c r="V19" s="42"/>
      <c r="W19" s="41"/>
      <c r="X19" s="41"/>
      <c r="Y19" s="41" t="s">
        <v>2140</v>
      </c>
      <c r="Z19" s="41"/>
      <c r="AA19" s="41"/>
      <c r="AB19" s="43">
        <v>45272</v>
      </c>
      <c r="AC19" s="44" t="s">
        <v>4707</v>
      </c>
      <c r="AD19" s="88"/>
      <c r="AE19" s="88"/>
      <c r="AF19" s="33" t="s">
        <v>2141</v>
      </c>
      <c r="AG19" s="33" t="s">
        <v>2142</v>
      </c>
      <c r="AH19" s="33" t="s">
        <v>91</v>
      </c>
      <c r="AI19" s="39" t="s">
        <v>2143</v>
      </c>
      <c r="AJ19" s="39"/>
      <c r="AK19" s="40"/>
    </row>
    <row r="20" spans="1:37" ht="16.5" customHeight="1">
      <c r="A20" s="30">
        <v>45268</v>
      </c>
      <c r="B20" s="31" t="s">
        <v>113</v>
      </c>
      <c r="C20" s="31" t="s">
        <v>2313</v>
      </c>
      <c r="D20" s="50" t="s">
        <v>2317</v>
      </c>
      <c r="E20" s="33" t="s">
        <v>114</v>
      </c>
      <c r="F20" s="33"/>
      <c r="G20" s="97" t="s">
        <v>4714</v>
      </c>
      <c r="H20" s="41">
        <v>2</v>
      </c>
      <c r="I20" s="88" t="s">
        <v>41</v>
      </c>
      <c r="J20" s="88"/>
      <c r="K20" s="31" t="s">
        <v>2318</v>
      </c>
      <c r="L20" s="41" t="s">
        <v>1243</v>
      </c>
      <c r="M20" s="42" t="str">
        <f>MID(K20,12,8)</f>
        <v xml:space="preserve">unknown </v>
      </c>
      <c r="N20" s="42" t="str">
        <f>IF(ISERROR(MID(K20,24+FIND("impact environnemental:",K20,1),3)),"",MID(K20,24+FIND("impact environnemental:",K20,1),3))</f>
        <v>oui</v>
      </c>
      <c r="O20" s="42" t="str">
        <f>IF(ISERROR(MID(K20,25+FIND("performance énergétique:",K20,1),3)),"",MID(K20,25+FIND("performance énergétique:",K20,1),3))</f>
        <v>oui</v>
      </c>
      <c r="P20" s="42" t="str">
        <f>IF(ISERROR(MID(K20,20+FIND("consommation d'eau:",K20,1),3)),"",MID(K20,20+FIND("consommation d'eau:",K20,1),3))</f>
        <v>non</v>
      </c>
      <c r="Q20" s="42" t="str">
        <f>IF(ISERROR(MID(K20,22+FIND("rénover mon bâtiment:",K20,1),3)),"",MID(K20,22+FIND("rénover mon bâtiment:",K20,1),3))</f>
        <v/>
      </c>
      <c r="R20" s="42" t="str">
        <f>IF(ISERROR(MID(K20,21+FIND("la mobilité durable:",K20,1),3)),"",MID(K20,21+FIND("la mobilité durable:",K20,1),3))</f>
        <v/>
      </c>
      <c r="S20" s="42" t="str">
        <f>IF(ISERROR(MID(K20,21+FIND("gestion des déchets:",K20,1),3)),"",MID(K20,21+FIND("gestion des déchets:",K20,1),3))</f>
        <v>non</v>
      </c>
      <c r="T20" s="42" t="str">
        <f>IF(ISERROR(MID(K20,17+FIND("l'écoconception:",K20,1),3)),"",MID(K20,17+FIND("l'écoconception:",K20,1),3))</f>
        <v>oui</v>
      </c>
      <c r="U20" s="42" t="str">
        <f>IF(ISERROR(MID(K20,20+FIND("former ou recruter:",K20,1),3)),"",MID(K20,20+FIND("former ou recruter:",K20,1),3))</f>
        <v/>
      </c>
      <c r="V20" s="42"/>
      <c r="W20" s="75"/>
      <c r="X20" s="75"/>
      <c r="Y20" s="75" t="s">
        <v>2319</v>
      </c>
      <c r="Z20" s="75"/>
      <c r="AA20" s="75"/>
      <c r="AB20" s="77">
        <v>45272</v>
      </c>
      <c r="AC20" s="44" t="s">
        <v>4707</v>
      </c>
      <c r="AD20" s="88"/>
      <c r="AE20" s="88"/>
      <c r="AF20" s="33" t="s">
        <v>150</v>
      </c>
      <c r="AG20" s="40" t="s">
        <v>2320</v>
      </c>
      <c r="AH20" s="40" t="s">
        <v>91</v>
      </c>
      <c r="AI20" s="76" t="s">
        <v>1312</v>
      </c>
      <c r="AJ20" s="76"/>
      <c r="AK20" s="40"/>
    </row>
    <row r="21" spans="1:37" ht="16.5" customHeight="1">
      <c r="A21" s="30">
        <v>45269</v>
      </c>
      <c r="B21" s="31" t="s">
        <v>113</v>
      </c>
      <c r="C21" s="31" t="s">
        <v>2343</v>
      </c>
      <c r="D21" s="50" t="s">
        <v>4715</v>
      </c>
      <c r="E21" s="33" t="s">
        <v>114</v>
      </c>
      <c r="F21" s="33"/>
      <c r="G21" s="97" t="s">
        <v>4716</v>
      </c>
      <c r="H21" s="41">
        <v>1</v>
      </c>
      <c r="I21" s="88" t="s">
        <v>41</v>
      </c>
      <c r="J21" s="88"/>
      <c r="K21" s="31" t="s">
        <v>2347</v>
      </c>
      <c r="L21" s="41" t="s">
        <v>1243</v>
      </c>
      <c r="M21" s="42" t="str">
        <f>MID(K21,12,8)</f>
        <v xml:space="preserve">precise </v>
      </c>
      <c r="N21" s="42" t="str">
        <f>IF(ISERROR(MID(K21,24+FIND("impact environnemental:",K21,1),3)),"",MID(K21,24+FIND("impact environnemental:",K21,1),3))</f>
        <v>non</v>
      </c>
      <c r="O21" s="42" t="str">
        <f>IF(ISERROR(MID(K21,25+FIND("performance énergétique:",K21,1),3)),"",MID(K21,25+FIND("performance énergétique:",K21,1),3))</f>
        <v>non</v>
      </c>
      <c r="P21" s="42" t="str">
        <f>IF(ISERROR(MID(K21,20+FIND("consommation d'eau:",K21,1),3)),"",MID(K21,20+FIND("consommation d'eau:",K21,1),3))</f>
        <v>non</v>
      </c>
      <c r="Q21" s="42" t="str">
        <f>IF(ISERROR(MID(K21,22+FIND("rénover mon bâtiment:",K21,1),3)),"",MID(K21,22+FIND("rénover mon bâtiment:",K21,1),3))</f>
        <v>non</v>
      </c>
      <c r="R21" s="42" t="str">
        <f>IF(ISERROR(MID(K21,21+FIND("la mobilité durable:",K21,1),3)),"",MID(K21,21+FIND("la mobilité durable:",K21,1),3))</f>
        <v>non</v>
      </c>
      <c r="S21" s="42" t="str">
        <f>IF(ISERROR(MID(K21,21+FIND("gestion des déchets:",K21,1),3)),"",MID(K21,21+FIND("gestion des déchets:",K21,1),3))</f>
        <v>non</v>
      </c>
      <c r="T21" s="42" t="str">
        <f>IF(ISERROR(MID(K21,17+FIND("l'écoconception:",K21,1),3)),"",MID(K21,17+FIND("l'écoconception:",K21,1),3))</f>
        <v>oui</v>
      </c>
      <c r="U21" s="42" t="str">
        <f>IF(ISERROR(MID(K21,20+FIND("former ou recruter:",K21,1),3)),"",MID(K21,20+FIND("former ou recruter:",K21,1),3))</f>
        <v>non</v>
      </c>
      <c r="V21" s="42"/>
      <c r="W21" s="75"/>
      <c r="X21" s="75"/>
      <c r="Y21" s="75" t="s">
        <v>2348</v>
      </c>
      <c r="Z21" s="75"/>
      <c r="AA21" s="75"/>
      <c r="AB21" s="77">
        <v>45272</v>
      </c>
      <c r="AC21" s="44" t="s">
        <v>4707</v>
      </c>
      <c r="AD21" s="88"/>
      <c r="AE21" s="88"/>
      <c r="AF21" s="33" t="s">
        <v>42</v>
      </c>
      <c r="AG21" s="40" t="s">
        <v>2349</v>
      </c>
      <c r="AH21" s="40" t="s">
        <v>307</v>
      </c>
      <c r="AI21" s="76"/>
      <c r="AJ21" s="76"/>
      <c r="AK21" s="40"/>
    </row>
    <row r="22" spans="1:37" ht="16.5" customHeight="1">
      <c r="A22" s="30">
        <v>45259</v>
      </c>
      <c r="B22" s="31" t="s">
        <v>729</v>
      </c>
      <c r="C22" s="31" t="s">
        <v>724</v>
      </c>
      <c r="D22" s="50" t="s">
        <v>4717</v>
      </c>
      <c r="E22" s="33" t="s">
        <v>124</v>
      </c>
      <c r="F22" s="33"/>
      <c r="G22" s="97" t="s">
        <v>4718</v>
      </c>
      <c r="H22" s="41">
        <v>1</v>
      </c>
      <c r="I22" s="88" t="s">
        <v>41</v>
      </c>
      <c r="J22" s="88"/>
      <c r="K22" s="31" t="s">
        <v>730</v>
      </c>
      <c r="L22" s="41" t="s">
        <v>701</v>
      </c>
      <c r="M22" s="42" t="str">
        <f>MID(K22,12,8)</f>
        <v xml:space="preserve">precise </v>
      </c>
      <c r="N22" s="42" t="str">
        <f>IF(ISERROR(MID(K22,24+FIND("impact environnemental:",K22,1),3)),"",MID(K22,24+FIND("impact environnemental:",K22,1),3))</f>
        <v>oui</v>
      </c>
      <c r="O22" s="42" t="str">
        <f>IF(ISERROR(MID(K22,25+FIND("performance énergétique:",K22,1),3)),"",MID(K22,25+FIND("performance énergétique:",K22,1),3))</f>
        <v>non</v>
      </c>
      <c r="P22" s="42" t="str">
        <f>IF(ISERROR(MID(K22,20+FIND("consommation d'eau:",K22,1),3)),"",MID(K22,20+FIND("consommation d'eau:",K22,1),3))</f>
        <v>non</v>
      </c>
      <c r="Q22" s="42" t="str">
        <f>IF(ISERROR(MID(K22,22+FIND("rénover mon bâtiment:",K22,1),3)),"",MID(K22,22+FIND("rénover mon bâtiment:",K22,1),3))</f>
        <v>non</v>
      </c>
      <c r="R22" s="42" t="str">
        <f>IF(ISERROR(MID(K22,21+FIND("la mobilité durable:",K22,1),3)),"",MID(K22,21+FIND("la mobilité durable:",K22,1),3))</f>
        <v>non</v>
      </c>
      <c r="S22" s="42" t="str">
        <f>IF(ISERROR(MID(K22,21+FIND("gestion des déchets:",K22,1),3)),"",MID(K22,21+FIND("gestion des déchets:",K22,1),3))</f>
        <v>non</v>
      </c>
      <c r="T22" s="42" t="str">
        <f>IF(ISERROR(MID(K22,17+FIND("l'écoconception:",K22,1),3)),"",MID(K22,17+FIND("l'écoconception:",K22,1),3))</f>
        <v>non</v>
      </c>
      <c r="U22" s="42" t="str">
        <f>IF(ISERROR(MID(K22,20+FIND("former ou recruter:",K22,1),3)),"",MID(K22,20+FIND("former ou recruter:",K22,1),3))</f>
        <v>non</v>
      </c>
      <c r="V22" s="42"/>
      <c r="W22" s="41" t="s">
        <v>731</v>
      </c>
      <c r="X22" s="41"/>
      <c r="Y22" s="41"/>
      <c r="Z22" s="41"/>
      <c r="AA22" s="41"/>
      <c r="AB22" s="43">
        <v>45272</v>
      </c>
      <c r="AC22" s="44" t="s">
        <v>4707</v>
      </c>
      <c r="AD22" s="88"/>
      <c r="AE22" s="88"/>
      <c r="AF22" s="33" t="s">
        <v>732</v>
      </c>
      <c r="AG22" s="33" t="s">
        <v>733</v>
      </c>
      <c r="AH22" s="33" t="s">
        <v>734</v>
      </c>
      <c r="AI22" s="49" t="s">
        <v>735</v>
      </c>
      <c r="AJ22" s="39"/>
      <c r="AK22" s="40"/>
    </row>
    <row r="23" spans="1:37" ht="16.5" customHeight="1">
      <c r="A23" s="30">
        <v>45259</v>
      </c>
      <c r="B23" s="31" t="s">
        <v>431</v>
      </c>
      <c r="C23" s="31" t="s">
        <v>714</v>
      </c>
      <c r="D23" s="50" t="s">
        <v>718</v>
      </c>
      <c r="E23" s="33" t="s">
        <v>433</v>
      </c>
      <c r="F23" s="33"/>
      <c r="G23" s="97" t="s">
        <v>4719</v>
      </c>
      <c r="H23" s="41">
        <v>2</v>
      </c>
      <c r="I23" s="88" t="s">
        <v>41</v>
      </c>
      <c r="J23" s="88"/>
      <c r="K23" s="31" t="s">
        <v>719</v>
      </c>
      <c r="L23" s="41" t="s">
        <v>701</v>
      </c>
      <c r="M23" s="42" t="str">
        <f>MID(K23,12,8)</f>
        <v xml:space="preserve">unknown </v>
      </c>
      <c r="N23" s="42" t="str">
        <f>IF(ISERROR(MID(K23,24+FIND("impact environnemental:",K23,1),3)),"",MID(K23,24+FIND("impact environnemental:",K23,1),3))</f>
        <v>oui</v>
      </c>
      <c r="O23" s="42" t="str">
        <f>IF(ISERROR(MID(K23,25+FIND("performance énergétique:",K23,1),3)),"",MID(K23,25+FIND("performance énergétique:",K23,1),3))</f>
        <v>oui</v>
      </c>
      <c r="P23" s="42" t="str">
        <f>IF(ISERROR(MID(K23,20+FIND("consommation d'eau:",K23,1),3)),"",MID(K23,20+FIND("consommation d'eau:",K23,1),3))</f>
        <v>non</v>
      </c>
      <c r="Q23" s="42" t="str">
        <f>IF(ISERROR(MID(K23,22+FIND("rénover mon bâtiment:",K23,1),3)),"",MID(K23,22+FIND("rénover mon bâtiment:",K23,1),3))</f>
        <v/>
      </c>
      <c r="R23" s="42" t="str">
        <f>IF(ISERROR(MID(K23,21+FIND("la mobilité durable:",K23,1),3)),"",MID(K23,21+FIND("la mobilité durable:",K23,1),3))</f>
        <v/>
      </c>
      <c r="S23" s="42" t="str">
        <f>IF(ISERROR(MID(K23,21+FIND("gestion des déchets:",K23,1),3)),"",MID(K23,21+FIND("gestion des déchets:",K23,1),3))</f>
        <v>non</v>
      </c>
      <c r="T23" s="42" t="str">
        <f>IF(ISERROR(MID(K23,17+FIND("l'écoconception:",K23,1),3)),"",MID(K23,17+FIND("l'écoconception:",K23,1),3))</f>
        <v>oui</v>
      </c>
      <c r="U23" s="42" t="str">
        <f>IF(ISERROR(MID(K23,20+FIND("former ou recruter:",K23,1),3)),"",MID(K23,20+FIND("former ou recruter:",K23,1),3))</f>
        <v/>
      </c>
      <c r="V23" s="42"/>
      <c r="W23" s="41"/>
      <c r="X23" s="41"/>
      <c r="Y23" s="41" t="s">
        <v>720</v>
      </c>
      <c r="Z23" s="41"/>
      <c r="AA23" s="41" t="s">
        <v>721</v>
      </c>
      <c r="AB23" s="43">
        <v>45260</v>
      </c>
      <c r="AC23" s="44" t="s">
        <v>4707</v>
      </c>
      <c r="AD23" s="88"/>
      <c r="AE23" s="88"/>
      <c r="AF23" s="33" t="s">
        <v>42</v>
      </c>
      <c r="AG23" s="45" t="s">
        <v>722</v>
      </c>
      <c r="AH23" s="33" t="s">
        <v>91</v>
      </c>
      <c r="AI23" s="39" t="s">
        <v>723</v>
      </c>
      <c r="AJ23" s="39"/>
      <c r="AK23" s="40"/>
    </row>
    <row r="24" spans="1:37" ht="16.5" customHeight="1">
      <c r="A24" s="30">
        <v>45259</v>
      </c>
      <c r="B24" s="31" t="s">
        <v>552</v>
      </c>
      <c r="C24" s="31" t="s">
        <v>695</v>
      </c>
      <c r="D24" s="50" t="s">
        <v>699</v>
      </c>
      <c r="E24" s="33" t="s">
        <v>433</v>
      </c>
      <c r="F24" s="33"/>
      <c r="G24" s="97" t="s">
        <v>4720</v>
      </c>
      <c r="H24" s="41">
        <v>2</v>
      </c>
      <c r="I24" s="88" t="s">
        <v>41</v>
      </c>
      <c r="J24" s="88"/>
      <c r="K24" s="31" t="s">
        <v>700</v>
      </c>
      <c r="L24" s="41" t="s">
        <v>701</v>
      </c>
      <c r="M24" s="42" t="str">
        <f>MID(K24,12,8)</f>
        <v xml:space="preserve">unknown </v>
      </c>
      <c r="N24" s="42" t="str">
        <f>IF(ISERROR(MID(K24,24+FIND("impact environnemental:",K24,1),3)),"",MID(K24,24+FIND("impact environnemental:",K24,1),3))</f>
        <v>oui</v>
      </c>
      <c r="O24" s="42" t="str">
        <f>IF(ISERROR(MID(K24,25+FIND("performance énergétique:",K24,1),3)),"",MID(K24,25+FIND("performance énergétique:",K24,1),3))</f>
        <v>oui</v>
      </c>
      <c r="P24" s="42" t="str">
        <f>IF(ISERROR(MID(K24,20+FIND("consommation d'eau:",K24,1),3)),"",MID(K24,20+FIND("consommation d'eau:",K24,1),3))</f>
        <v>non</v>
      </c>
      <c r="Q24" s="42" t="str">
        <f>IF(ISERROR(MID(K24,22+FIND("rénover mon bâtiment:",K24,1),3)),"",MID(K24,22+FIND("rénover mon bâtiment:",K24,1),3))</f>
        <v/>
      </c>
      <c r="R24" s="42" t="str">
        <f>IF(ISERROR(MID(K24,21+FIND("la mobilité durable:",K24,1),3)),"",MID(K24,21+FIND("la mobilité durable:",K24,1),3))</f>
        <v/>
      </c>
      <c r="S24" s="42" t="str">
        <f>IF(ISERROR(MID(K24,21+FIND("gestion des déchets:",K24,1),3)),"",MID(K24,21+FIND("gestion des déchets:",K24,1),3))</f>
        <v>oui</v>
      </c>
      <c r="T24" s="42" t="str">
        <f>IF(ISERROR(MID(K24,17+FIND("l'écoconception:",K24,1),3)),"",MID(K24,17+FIND("l'écoconception:",K24,1),3))</f>
        <v>oui</v>
      </c>
      <c r="U24" s="42" t="str">
        <f>IF(ISERROR(MID(K24,20+FIND("former ou recruter:",K24,1),3)),"",MID(K24,20+FIND("former ou recruter:",K24,1),3))</f>
        <v/>
      </c>
      <c r="V24" s="42"/>
      <c r="W24" s="41"/>
      <c r="X24" s="41"/>
      <c r="Y24" s="41" t="s">
        <v>702</v>
      </c>
      <c r="Z24" s="41" t="s">
        <v>600</v>
      </c>
      <c r="AA24" s="41"/>
      <c r="AB24" s="43">
        <v>45261</v>
      </c>
      <c r="AC24" s="44" t="s">
        <v>4707</v>
      </c>
      <c r="AD24" s="88"/>
      <c r="AE24" s="88"/>
      <c r="AF24" s="33" t="s">
        <v>42</v>
      </c>
      <c r="AG24" s="45" t="s">
        <v>703</v>
      </c>
      <c r="AH24" s="33" t="s">
        <v>55</v>
      </c>
      <c r="AI24" s="39" t="s">
        <v>704</v>
      </c>
      <c r="AJ24" s="39"/>
      <c r="AK24" s="40"/>
    </row>
    <row r="25" spans="1:37" ht="16.5" customHeight="1">
      <c r="A25" s="30">
        <v>45259</v>
      </c>
      <c r="B25" s="31" t="s">
        <v>659</v>
      </c>
      <c r="C25" s="31" t="s">
        <v>765</v>
      </c>
      <c r="D25" s="50" t="s">
        <v>769</v>
      </c>
      <c r="E25" s="33" t="s">
        <v>433</v>
      </c>
      <c r="F25" s="33"/>
      <c r="G25" s="97" t="s">
        <v>4721</v>
      </c>
      <c r="H25" s="41">
        <v>2</v>
      </c>
      <c r="I25" s="88" t="s">
        <v>41</v>
      </c>
      <c r="J25" s="88"/>
      <c r="K25" s="31" t="s">
        <v>4722</v>
      </c>
      <c r="L25" s="41" t="s">
        <v>701</v>
      </c>
      <c r="M25" s="42" t="str">
        <f>MID(K25,12,8)</f>
        <v xml:space="preserve">unknown </v>
      </c>
      <c r="N25" s="42" t="str">
        <f>IF(ISERROR(MID(K25,24+FIND("impact environnemental:",K25,1),3)),"",MID(K25,24+FIND("impact environnemental:",K25,1),3))</f>
        <v>oui</v>
      </c>
      <c r="O25" s="42" t="str">
        <f>IF(ISERROR(MID(K25,25+FIND("performance énergétique:",K25,1),3)),"",MID(K25,25+FIND("performance énergétique:",K25,1),3))</f>
        <v>oui</v>
      </c>
      <c r="P25" s="42" t="str">
        <f>IF(ISERROR(MID(K25,20+FIND("consommation d'eau:",K25,1),3)),"",MID(K25,20+FIND("consommation d'eau:",K25,1),3))</f>
        <v>non</v>
      </c>
      <c r="Q25" s="42" t="str">
        <f>IF(ISERROR(MID(K25,22+FIND("rénover mon bâtiment:",K25,1),3)),"",MID(K25,22+FIND("rénover mon bâtiment:",K25,1),3))</f>
        <v/>
      </c>
      <c r="R25" s="42" t="str">
        <f>IF(ISERROR(MID(K25,21+FIND("la mobilité durable:",K25,1),3)),"",MID(K25,21+FIND("la mobilité durable:",K25,1),3))</f>
        <v/>
      </c>
      <c r="S25" s="42" t="str">
        <f>IF(ISERROR(MID(K25,21+FIND("gestion des déchets:",K25,1),3)),"",MID(K25,21+FIND("gestion des déchets:",K25,1),3))</f>
        <v>non</v>
      </c>
      <c r="T25" s="42" t="str">
        <f>IF(ISERROR(MID(K25,17+FIND("l'écoconception:",K25,1),3)),"",MID(K25,17+FIND("l'écoconception:",K25,1),3))</f>
        <v>oui</v>
      </c>
      <c r="U25" s="42" t="str">
        <f>IF(ISERROR(MID(K25,20+FIND("former ou recruter:",K25,1),3)),"",MID(K25,20+FIND("former ou recruter:",K25,1),3))</f>
        <v/>
      </c>
      <c r="V25" s="42"/>
      <c r="W25" s="41"/>
      <c r="X25" s="41"/>
      <c r="Y25" s="41" t="s">
        <v>661</v>
      </c>
      <c r="Z25" s="41"/>
      <c r="AA25" s="41"/>
      <c r="AB25" s="43">
        <v>45260</v>
      </c>
      <c r="AC25" s="44" t="s">
        <v>4707</v>
      </c>
      <c r="AD25" s="88"/>
      <c r="AE25" s="88"/>
      <c r="AF25" s="33" t="s">
        <v>42</v>
      </c>
      <c r="AG25" s="45" t="s">
        <v>771</v>
      </c>
      <c r="AH25" s="33" t="s">
        <v>91</v>
      </c>
      <c r="AI25" s="39" t="s">
        <v>772</v>
      </c>
      <c r="AJ25" s="39"/>
      <c r="AK25" s="40"/>
    </row>
    <row r="26" spans="1:37" ht="16.5" customHeight="1">
      <c r="A26" s="30">
        <v>45260</v>
      </c>
      <c r="B26" s="31" t="s">
        <v>431</v>
      </c>
      <c r="C26" s="31" t="s">
        <v>856</v>
      </c>
      <c r="D26" s="50" t="s">
        <v>860</v>
      </c>
      <c r="E26" s="33" t="s">
        <v>433</v>
      </c>
      <c r="F26" s="33"/>
      <c r="G26" s="97" t="s">
        <v>4723</v>
      </c>
      <c r="H26" s="41">
        <v>2</v>
      </c>
      <c r="I26" s="88" t="s">
        <v>41</v>
      </c>
      <c r="J26" s="88"/>
      <c r="K26" s="31" t="s">
        <v>861</v>
      </c>
      <c r="L26" s="41" t="s">
        <v>701</v>
      </c>
      <c r="M26" s="42" t="str">
        <f>MID(K26,12,8)</f>
        <v xml:space="preserve">unknown </v>
      </c>
      <c r="N26" s="42" t="str">
        <f>IF(ISERROR(MID(K26,24+FIND("impact environnemental:",K26,1),3)),"",MID(K26,24+FIND("impact environnemental:",K26,1),3))</f>
        <v>oui</v>
      </c>
      <c r="O26" s="42" t="str">
        <f>IF(ISERROR(MID(K26,25+FIND("performance énergétique:",K26,1),3)),"",MID(K26,25+FIND("performance énergétique:",K26,1),3))</f>
        <v>oui</v>
      </c>
      <c r="P26" s="42" t="str">
        <f>IF(ISERROR(MID(K26,20+FIND("consommation d'eau:",K26,1),3)),"",MID(K26,20+FIND("consommation d'eau:",K26,1),3))</f>
        <v>oui</v>
      </c>
      <c r="Q26" s="42" t="str">
        <f>IF(ISERROR(MID(K26,22+FIND("rénover mon bâtiment:",K26,1),3)),"",MID(K26,22+FIND("rénover mon bâtiment:",K26,1),3))</f>
        <v/>
      </c>
      <c r="R26" s="42" t="str">
        <f>IF(ISERROR(MID(K26,21+FIND("la mobilité durable:",K26,1),3)),"",MID(K26,21+FIND("la mobilité durable:",K26,1),3))</f>
        <v/>
      </c>
      <c r="S26" s="42" t="str">
        <f>IF(ISERROR(MID(K26,21+FIND("gestion des déchets:",K26,1),3)),"",MID(K26,21+FIND("gestion des déchets:",K26,1),3))</f>
        <v>oui</v>
      </c>
      <c r="T26" s="42" t="str">
        <f>IF(ISERROR(MID(K26,17+FIND("l'écoconception:",K26,1),3)),"",MID(K26,17+FIND("l'écoconception:",K26,1),3))</f>
        <v>oui</v>
      </c>
      <c r="U26" s="42" t="str">
        <f>IF(ISERROR(MID(K26,20+FIND("former ou recruter:",K26,1),3)),"",MID(K26,20+FIND("former ou recruter:",K26,1),3))</f>
        <v/>
      </c>
      <c r="V26" s="42"/>
      <c r="W26" s="41"/>
      <c r="X26" s="41"/>
      <c r="Y26" s="41" t="s">
        <v>862</v>
      </c>
      <c r="Z26" s="41"/>
      <c r="AA26" s="41"/>
      <c r="AB26" s="43">
        <v>45261</v>
      </c>
      <c r="AC26" s="44" t="s">
        <v>4707</v>
      </c>
      <c r="AD26" s="88"/>
      <c r="AE26" s="88"/>
      <c r="AF26" s="33"/>
      <c r="AG26" s="45" t="s">
        <v>863</v>
      </c>
      <c r="AH26" s="33" t="s">
        <v>307</v>
      </c>
      <c r="AI26" s="39" t="s">
        <v>864</v>
      </c>
      <c r="AJ26" s="39"/>
      <c r="AK26" s="40"/>
    </row>
    <row r="27" spans="1:37" ht="16.5" customHeight="1">
      <c r="A27" s="30">
        <v>45261</v>
      </c>
      <c r="B27" s="31" t="s">
        <v>450</v>
      </c>
      <c r="C27" s="31" t="s">
        <v>960</v>
      </c>
      <c r="D27" s="50" t="s">
        <v>964</v>
      </c>
      <c r="E27" s="33" t="s">
        <v>433</v>
      </c>
      <c r="F27" s="33"/>
      <c r="G27" s="97" t="s">
        <v>4724</v>
      </c>
      <c r="H27" s="41">
        <v>1</v>
      </c>
      <c r="I27" s="88" t="s">
        <v>41</v>
      </c>
      <c r="J27" s="88"/>
      <c r="K27" s="31" t="s">
        <v>965</v>
      </c>
      <c r="L27" s="41" t="s">
        <v>701</v>
      </c>
      <c r="M27" s="42" t="str">
        <f>MID(K27,12,8)</f>
        <v xml:space="preserve">precise </v>
      </c>
      <c r="N27" s="42" t="str">
        <f>IF(ISERROR(MID(K27,24+FIND("impact environnemental:",K27,1),3)),"",MID(K27,24+FIND("impact environnemental:",K27,1),3))</f>
        <v>non</v>
      </c>
      <c r="O27" s="42" t="str">
        <f>IF(ISERROR(MID(K27,25+FIND("performance énergétique:",K27,1),3)),"",MID(K27,25+FIND("performance énergétique:",K27,1),3))</f>
        <v>oui</v>
      </c>
      <c r="P27" s="42" t="str">
        <f>IF(ISERROR(MID(K27,20+FIND("consommation d'eau:",K27,1),3)),"",MID(K27,20+FIND("consommation d'eau:",K27,1),3))</f>
        <v>non</v>
      </c>
      <c r="Q27" s="42" t="str">
        <f>IF(ISERROR(MID(K27,22+FIND("rénover mon bâtiment:",K27,1),3)),"",MID(K27,22+FIND("rénover mon bâtiment:",K27,1),3))</f>
        <v>non</v>
      </c>
      <c r="R27" s="42" t="str">
        <f>IF(ISERROR(MID(K27,21+FIND("la mobilité durable:",K27,1),3)),"",MID(K27,21+FIND("la mobilité durable:",K27,1),3))</f>
        <v>non</v>
      </c>
      <c r="S27" s="42" t="str">
        <f>IF(ISERROR(MID(K27,21+FIND("gestion des déchets:",K27,1),3)),"",MID(K27,21+FIND("gestion des déchets:",K27,1),3))</f>
        <v>non</v>
      </c>
      <c r="T27" s="42" t="str">
        <f>IF(ISERROR(MID(K27,17+FIND("l'écoconception:",K27,1),3)),"",MID(K27,17+FIND("l'écoconception:",K27,1),3))</f>
        <v>non</v>
      </c>
      <c r="U27" s="42" t="str">
        <f>IF(ISERROR(MID(K27,20+FIND("former ou recruter:",K27,1),3)),"",MID(K27,20+FIND("former ou recruter:",K27,1),3))</f>
        <v>non</v>
      </c>
      <c r="V27" s="42"/>
      <c r="W27" s="41"/>
      <c r="X27" s="41"/>
      <c r="Y27" s="71" t="s">
        <v>966</v>
      </c>
      <c r="Z27" s="41"/>
      <c r="AA27" s="41"/>
      <c r="AB27" s="43">
        <v>45265</v>
      </c>
      <c r="AC27" s="44" t="s">
        <v>4707</v>
      </c>
      <c r="AD27" s="88"/>
      <c r="AE27" s="88"/>
      <c r="AF27" s="33" t="s">
        <v>150</v>
      </c>
      <c r="AG27" s="45" t="s">
        <v>967</v>
      </c>
      <c r="AH27" s="33" t="s">
        <v>968</v>
      </c>
      <c r="AI27" s="39" t="s">
        <v>969</v>
      </c>
      <c r="AJ27" s="39"/>
      <c r="AK27" s="40"/>
    </row>
    <row r="28" spans="1:37" ht="16.5" customHeight="1">
      <c r="A28" s="30">
        <v>45261</v>
      </c>
      <c r="B28" s="31" t="s">
        <v>659</v>
      </c>
      <c r="C28" s="31" t="s">
        <v>1067</v>
      </c>
      <c r="D28" s="50" t="s">
        <v>1069</v>
      </c>
      <c r="E28" s="33" t="s">
        <v>433</v>
      </c>
      <c r="F28" s="33"/>
      <c r="G28" s="97" t="s">
        <v>4725</v>
      </c>
      <c r="H28" s="41">
        <v>1</v>
      </c>
      <c r="I28" s="88" t="s">
        <v>41</v>
      </c>
      <c r="J28" s="88"/>
      <c r="K28" s="31" t="s">
        <v>1070</v>
      </c>
      <c r="L28" s="41" t="s">
        <v>701</v>
      </c>
      <c r="M28" s="42" t="str">
        <f>MID(K28,12,8)</f>
        <v xml:space="preserve">precise </v>
      </c>
      <c r="N28" s="42" t="str">
        <f>IF(ISERROR(MID(K28,24+FIND("impact environnemental:",K28,1),3)),"",MID(K28,24+FIND("impact environnemental:",K28,1),3))</f>
        <v>non</v>
      </c>
      <c r="O28" s="42" t="str">
        <f>IF(ISERROR(MID(K28,25+FIND("performance énergétique:",K28,1),3)),"",MID(K28,25+FIND("performance énergétique:",K28,1),3))</f>
        <v>non</v>
      </c>
      <c r="P28" s="42" t="str">
        <f>IF(ISERROR(MID(K28,20+FIND("consommation d'eau:",K28,1),3)),"",MID(K28,20+FIND("consommation d'eau:",K28,1),3))</f>
        <v>non</v>
      </c>
      <c r="Q28" s="42" t="str">
        <f>IF(ISERROR(MID(K28,22+FIND("rénover mon bâtiment:",K28,1),3)),"",MID(K28,22+FIND("rénover mon bâtiment:",K28,1),3))</f>
        <v>oui</v>
      </c>
      <c r="R28" s="42" t="str">
        <f>IF(ISERROR(MID(K28,21+FIND("la mobilité durable:",K28,1),3)),"",MID(K28,21+FIND("la mobilité durable:",K28,1),3))</f>
        <v>non</v>
      </c>
      <c r="S28" s="42" t="str">
        <f>IF(ISERROR(MID(K28,21+FIND("gestion des déchets:",K28,1),3)),"",MID(K28,21+FIND("gestion des déchets:",K28,1),3))</f>
        <v>non</v>
      </c>
      <c r="T28" s="42" t="str">
        <f>IF(ISERROR(MID(K28,17+FIND("l'écoconception:",K28,1),3)),"",MID(K28,17+FIND("l'écoconception:",K28,1),3))</f>
        <v>non</v>
      </c>
      <c r="U28" s="42" t="str">
        <f>IF(ISERROR(MID(K28,20+FIND("former ou recruter:",K28,1),3)),"",MID(K28,20+FIND("former ou recruter:",K28,1),3))</f>
        <v>non</v>
      </c>
      <c r="V28" s="42"/>
      <c r="W28" s="41"/>
      <c r="X28" s="41"/>
      <c r="Y28" s="41" t="s">
        <v>661</v>
      </c>
      <c r="Z28" s="41" t="s">
        <v>662</v>
      </c>
      <c r="AA28" s="41"/>
      <c r="AB28" s="43">
        <v>45261</v>
      </c>
      <c r="AC28" s="44" t="s">
        <v>4707</v>
      </c>
      <c r="AD28" s="88"/>
      <c r="AE28" s="88"/>
      <c r="AF28" s="33" t="s">
        <v>150</v>
      </c>
      <c r="AG28" s="45" t="s">
        <v>1071</v>
      </c>
      <c r="AH28" s="33" t="s">
        <v>91</v>
      </c>
      <c r="AI28" s="39" t="s">
        <v>1072</v>
      </c>
      <c r="AJ28" s="39"/>
      <c r="AK28" s="40"/>
    </row>
    <row r="29" spans="1:37" ht="16.5" customHeight="1">
      <c r="A29" s="30">
        <v>45261</v>
      </c>
      <c r="B29" s="31" t="s">
        <v>431</v>
      </c>
      <c r="C29" s="31" t="s">
        <v>1010</v>
      </c>
      <c r="D29" s="50" t="s">
        <v>1014</v>
      </c>
      <c r="E29" s="33" t="s">
        <v>433</v>
      </c>
      <c r="F29" s="33"/>
      <c r="G29" s="97" t="s">
        <v>4726</v>
      </c>
      <c r="H29" s="41">
        <v>2</v>
      </c>
      <c r="I29" s="88" t="s">
        <v>41</v>
      </c>
      <c r="J29" s="88"/>
      <c r="K29" s="31" t="s">
        <v>1015</v>
      </c>
      <c r="L29" s="41" t="s">
        <v>701</v>
      </c>
      <c r="M29" s="42" t="str">
        <f>MID(K29,12,8)</f>
        <v xml:space="preserve">unknown </v>
      </c>
      <c r="N29" s="42" t="str">
        <f>IF(ISERROR(MID(K29,24+FIND("impact environnemental:",K29,1),3)),"",MID(K29,24+FIND("impact environnemental:",K29,1),3))</f>
        <v>non</v>
      </c>
      <c r="O29" s="42" t="str">
        <f>IF(ISERROR(MID(K29,25+FIND("performance énergétique:",K29,1),3)),"",MID(K29,25+FIND("performance énergétique:",K29,1),3))</f>
        <v>oui</v>
      </c>
      <c r="P29" s="42" t="str">
        <f>IF(ISERROR(MID(K29,20+FIND("consommation d'eau:",K29,1),3)),"",MID(K29,20+FIND("consommation d'eau:",K29,1),3))</f>
        <v>oui</v>
      </c>
      <c r="Q29" s="42" t="str">
        <f>IF(ISERROR(MID(K29,22+FIND("rénover mon bâtiment:",K29,1),3)),"",MID(K29,22+FIND("rénover mon bâtiment:",K29,1),3))</f>
        <v/>
      </c>
      <c r="R29" s="42" t="str">
        <f>IF(ISERROR(MID(K29,21+FIND("la mobilité durable:",K29,1),3)),"",MID(K29,21+FIND("la mobilité durable:",K29,1),3))</f>
        <v/>
      </c>
      <c r="S29" s="42" t="str">
        <f>IF(ISERROR(MID(K29,21+FIND("gestion des déchets:",K29,1),3)),"",MID(K29,21+FIND("gestion des déchets:",K29,1),3))</f>
        <v>oui</v>
      </c>
      <c r="T29" s="42" t="str">
        <f>IF(ISERROR(MID(K29,17+FIND("l'écoconception:",K29,1),3)),"",MID(K29,17+FIND("l'écoconception:",K29,1),3))</f>
        <v>oui</v>
      </c>
      <c r="U29" s="42" t="str">
        <f>IF(ISERROR(MID(K29,20+FIND("former ou recruter:",K29,1),3)),"",MID(K29,20+FIND("former ou recruter:",K29,1),3))</f>
        <v/>
      </c>
      <c r="V29" s="42"/>
      <c r="W29" s="41" t="s">
        <v>731</v>
      </c>
      <c r="X29" s="41" t="s">
        <v>1016</v>
      </c>
      <c r="Y29" s="41" t="s">
        <v>1017</v>
      </c>
      <c r="Z29" s="41"/>
      <c r="AA29" s="41"/>
      <c r="AB29" s="38"/>
      <c r="AC29" s="44" t="s">
        <v>4707</v>
      </c>
      <c r="AD29" s="88"/>
      <c r="AE29" s="88"/>
      <c r="AF29" s="33" t="s">
        <v>42</v>
      </c>
      <c r="AG29" s="45" t="s">
        <v>1018</v>
      </c>
      <c r="AH29" s="33" t="s">
        <v>1019</v>
      </c>
      <c r="AI29" s="39" t="s">
        <v>1020</v>
      </c>
      <c r="AJ29" s="39"/>
      <c r="AK29" s="40"/>
    </row>
    <row r="30" spans="1:37" ht="16.5" customHeight="1">
      <c r="A30" s="30">
        <v>45261</v>
      </c>
      <c r="B30" s="31" t="s">
        <v>552</v>
      </c>
      <c r="C30" s="31" t="s">
        <v>970</v>
      </c>
      <c r="D30" s="50" t="s">
        <v>974</v>
      </c>
      <c r="E30" s="33" t="s">
        <v>433</v>
      </c>
      <c r="F30" s="33"/>
      <c r="G30" s="97" t="s">
        <v>4727</v>
      </c>
      <c r="H30" s="41">
        <v>1</v>
      </c>
      <c r="I30" s="88" t="s">
        <v>41</v>
      </c>
      <c r="J30" s="88"/>
      <c r="K30" s="31" t="s">
        <v>975</v>
      </c>
      <c r="L30" s="41" t="s">
        <v>701</v>
      </c>
      <c r="M30" s="42" t="str">
        <f>MID(K30,12,8)</f>
        <v xml:space="preserve">precise </v>
      </c>
      <c r="N30" s="42" t="str">
        <f>IF(ISERROR(MID(K30,24+FIND("impact environnemental:",K30,1),3)),"",MID(K30,24+FIND("impact environnemental:",K30,1),3))</f>
        <v>non</v>
      </c>
      <c r="O30" s="42" t="str">
        <f>IF(ISERROR(MID(K30,25+FIND("performance énergétique:",K30,1),3)),"",MID(K30,25+FIND("performance énergétique:",K30,1),3))</f>
        <v>non</v>
      </c>
      <c r="P30" s="42" t="str">
        <f>IF(ISERROR(MID(K30,20+FIND("consommation d'eau:",K30,1),3)),"",MID(K30,20+FIND("consommation d'eau:",K30,1),3))</f>
        <v>non</v>
      </c>
      <c r="Q30" s="42" t="str">
        <f>IF(ISERROR(MID(K30,22+FIND("rénover mon bâtiment:",K30,1),3)),"",MID(K30,22+FIND("rénover mon bâtiment:",K30,1),3))</f>
        <v>non</v>
      </c>
      <c r="R30" s="42" t="str">
        <f>IF(ISERROR(MID(K30,21+FIND("la mobilité durable:",K30,1),3)),"",MID(K30,21+FIND("la mobilité durable:",K30,1),3))</f>
        <v>oui</v>
      </c>
      <c r="S30" s="42" t="str">
        <f>IF(ISERROR(MID(K30,21+FIND("gestion des déchets:",K30,1),3)),"",MID(K30,21+FIND("gestion des déchets:",K30,1),3))</f>
        <v>non</v>
      </c>
      <c r="T30" s="42" t="str">
        <f>IF(ISERROR(MID(K30,17+FIND("l'écoconception:",K30,1),3)),"",MID(K30,17+FIND("l'écoconception:",K30,1),3))</f>
        <v>non</v>
      </c>
      <c r="U30" s="42" t="str">
        <f>IF(ISERROR(MID(K30,20+FIND("former ou recruter:",K30,1),3)),"",MID(K30,20+FIND("former ou recruter:",K30,1),3))</f>
        <v>non</v>
      </c>
      <c r="V30" s="42"/>
      <c r="W30" s="41"/>
      <c r="X30" s="41"/>
      <c r="Y30" s="41" t="s">
        <v>661</v>
      </c>
      <c r="Z30" s="41" t="s">
        <v>600</v>
      </c>
      <c r="AA30" s="41"/>
      <c r="AB30" s="43">
        <v>45261</v>
      </c>
      <c r="AC30" s="44" t="s">
        <v>4707</v>
      </c>
      <c r="AD30" s="88"/>
      <c r="AE30" s="88"/>
      <c r="AF30" s="33" t="s">
        <v>42</v>
      </c>
      <c r="AG30" s="33" t="s">
        <v>976</v>
      </c>
      <c r="AH30" s="33" t="s">
        <v>977</v>
      </c>
      <c r="AI30" s="39" t="s">
        <v>359</v>
      </c>
      <c r="AJ30" s="39"/>
      <c r="AK30" s="40"/>
    </row>
    <row r="31" spans="1:37" ht="16.5" customHeight="1">
      <c r="A31" s="30">
        <v>45261</v>
      </c>
      <c r="B31" s="31" t="s">
        <v>552</v>
      </c>
      <c r="C31" s="31" t="s">
        <v>978</v>
      </c>
      <c r="D31" s="50" t="s">
        <v>982</v>
      </c>
      <c r="E31" s="33" t="s">
        <v>433</v>
      </c>
      <c r="F31" s="33"/>
      <c r="G31" s="97" t="s">
        <v>4728</v>
      </c>
      <c r="H31" s="41">
        <v>1</v>
      </c>
      <c r="I31" s="88" t="s">
        <v>41</v>
      </c>
      <c r="J31" s="88"/>
      <c r="K31" s="31" t="s">
        <v>983</v>
      </c>
      <c r="L31" s="41" t="s">
        <v>701</v>
      </c>
      <c r="M31" s="42" t="str">
        <f>MID(K31,12,8)</f>
        <v xml:space="preserve">precise </v>
      </c>
      <c r="N31" s="42" t="str">
        <f>IF(ISERROR(MID(K31,24+FIND("impact environnemental:",K31,1),3)),"",MID(K31,24+FIND("impact environnemental:",K31,1),3))</f>
        <v>non</v>
      </c>
      <c r="O31" s="42" t="str">
        <f>IF(ISERROR(MID(K31,25+FIND("performance énergétique:",K31,1),3)),"",MID(K31,25+FIND("performance énergétique:",K31,1),3))</f>
        <v>non</v>
      </c>
      <c r="P31" s="42" t="str">
        <f>IF(ISERROR(MID(K31,20+FIND("consommation d'eau:",K31,1),3)),"",MID(K31,20+FIND("consommation d'eau:",K31,1),3))</f>
        <v>non</v>
      </c>
      <c r="Q31" s="42" t="str">
        <f>IF(ISERROR(MID(K31,22+FIND("rénover mon bâtiment:",K31,1),3)),"",MID(K31,22+FIND("rénover mon bâtiment:",K31,1),3))</f>
        <v>non</v>
      </c>
      <c r="R31" s="42" t="str">
        <f>IF(ISERROR(MID(K31,21+FIND("la mobilité durable:",K31,1),3)),"",MID(K31,21+FIND("la mobilité durable:",K31,1),3))</f>
        <v>oui</v>
      </c>
      <c r="S31" s="42" t="str">
        <f>IF(ISERROR(MID(K31,21+FIND("gestion des déchets:",K31,1),3)),"",MID(K31,21+FIND("gestion des déchets:",K31,1),3))</f>
        <v>non</v>
      </c>
      <c r="T31" s="42" t="str">
        <f>IF(ISERROR(MID(K31,17+FIND("l'écoconception:",K31,1),3)),"",MID(K31,17+FIND("l'écoconception:",K31,1),3))</f>
        <v>non</v>
      </c>
      <c r="U31" s="42" t="str">
        <f>IF(ISERROR(MID(K31,20+FIND("former ou recruter:",K31,1),3)),"",MID(K31,20+FIND("former ou recruter:",K31,1),3))</f>
        <v>non</v>
      </c>
      <c r="V31" s="42"/>
      <c r="W31" s="41"/>
      <c r="X31" s="41"/>
      <c r="Y31" s="41" t="s">
        <v>661</v>
      </c>
      <c r="Z31" s="41" t="s">
        <v>600</v>
      </c>
      <c r="AA31" s="41"/>
      <c r="AB31" s="43">
        <v>45261</v>
      </c>
      <c r="AC31" s="44" t="s">
        <v>4707</v>
      </c>
      <c r="AD31" s="88"/>
      <c r="AE31" s="88"/>
      <c r="AF31" s="33" t="s">
        <v>42</v>
      </c>
      <c r="AG31" s="33" t="s">
        <v>984</v>
      </c>
      <c r="AH31" s="33" t="s">
        <v>977</v>
      </c>
      <c r="AI31" s="39"/>
      <c r="AJ31" s="39"/>
      <c r="AK31" s="40"/>
    </row>
    <row r="32" spans="1:37" ht="16.5" customHeight="1">
      <c r="A32" s="30">
        <v>45261</v>
      </c>
      <c r="B32" s="31" t="s">
        <v>113</v>
      </c>
      <c r="C32" s="31" t="s">
        <v>1073</v>
      </c>
      <c r="D32" s="50" t="s">
        <v>1077</v>
      </c>
      <c r="E32" s="33" t="s">
        <v>114</v>
      </c>
      <c r="F32" s="33"/>
      <c r="G32" s="97" t="s">
        <v>4729</v>
      </c>
      <c r="H32" s="41">
        <v>2</v>
      </c>
      <c r="I32" s="88" t="s">
        <v>41</v>
      </c>
      <c r="J32" s="88"/>
      <c r="K32" s="31" t="s">
        <v>1078</v>
      </c>
      <c r="L32" s="41" t="s">
        <v>670</v>
      </c>
      <c r="M32" s="42" t="str">
        <f>MID(K32,12,8)</f>
        <v xml:space="preserve">unknown </v>
      </c>
      <c r="N32" s="42" t="str">
        <f>IF(ISERROR(MID(K32,24+FIND("impact environnemental:",K32,1),3)),"",MID(K32,24+FIND("impact environnemental:",K32,1),3))</f>
        <v>oui</v>
      </c>
      <c r="O32" s="42" t="str">
        <f>IF(ISERROR(MID(K32,25+FIND("performance énergétique:",K32,1),3)),"",MID(K32,25+FIND("performance énergétique:",K32,1),3))</f>
        <v>oui</v>
      </c>
      <c r="P32" s="42" t="str">
        <f>IF(ISERROR(MID(K32,20+FIND("consommation d'eau:",K32,1),3)),"",MID(K32,20+FIND("consommation d'eau:",K32,1),3))</f>
        <v>non</v>
      </c>
      <c r="Q32" s="42" t="str">
        <f>IF(ISERROR(MID(K32,22+FIND("rénover mon bâtiment:",K32,1),3)),"",MID(K32,22+FIND("rénover mon bâtiment:",K32,1),3))</f>
        <v/>
      </c>
      <c r="R32" s="42" t="str">
        <f>IF(ISERROR(MID(K32,21+FIND("la mobilité durable:",K32,1),3)),"",MID(K32,21+FIND("la mobilité durable:",K32,1),3))</f>
        <v/>
      </c>
      <c r="S32" s="42" t="str">
        <f>IF(ISERROR(MID(K32,21+FIND("gestion des déchets:",K32,1),3)),"",MID(K32,21+FIND("gestion des déchets:",K32,1),3))</f>
        <v>non</v>
      </c>
      <c r="T32" s="42" t="str">
        <f>IF(ISERROR(MID(K32,17+FIND("l'écoconception:",K32,1),3)),"",MID(K32,17+FIND("l'écoconception:",K32,1),3))</f>
        <v>oui</v>
      </c>
      <c r="U32" s="42" t="str">
        <f>IF(ISERROR(MID(K32,20+FIND("former ou recruter:",K32,1),3)),"",MID(K32,20+FIND("former ou recruter:",K32,1),3))</f>
        <v/>
      </c>
      <c r="V32" s="42"/>
      <c r="W32" s="41"/>
      <c r="X32" s="41"/>
      <c r="Y32" s="41" t="s">
        <v>1079</v>
      </c>
      <c r="Z32" s="41" t="s">
        <v>1080</v>
      </c>
      <c r="AA32" s="41"/>
      <c r="AB32" s="43">
        <v>45272</v>
      </c>
      <c r="AC32" s="44" t="s">
        <v>4707</v>
      </c>
      <c r="AD32" s="88"/>
      <c r="AE32" s="88"/>
      <c r="AF32" s="33" t="s">
        <v>42</v>
      </c>
      <c r="AG32" s="33" t="s">
        <v>1081</v>
      </c>
      <c r="AH32" s="33" t="s">
        <v>496</v>
      </c>
      <c r="AI32" s="39" t="s">
        <v>1082</v>
      </c>
      <c r="AJ32" s="39"/>
      <c r="AK32" s="40"/>
    </row>
    <row r="33" spans="1:37" ht="16.5" customHeight="1">
      <c r="A33" s="30">
        <v>45161</v>
      </c>
      <c r="B33" s="31" t="s">
        <v>123</v>
      </c>
      <c r="C33" s="31" t="s">
        <v>164</v>
      </c>
      <c r="D33" s="34"/>
      <c r="E33" s="33" t="s">
        <v>124</v>
      </c>
      <c r="F33" s="33"/>
      <c r="G33" s="97" t="s">
        <v>4730</v>
      </c>
      <c r="H33" s="41">
        <v>3</v>
      </c>
      <c r="I33" s="88" t="s">
        <v>41</v>
      </c>
      <c r="J33" s="88"/>
      <c r="K33" s="31"/>
      <c r="L33" s="41" t="s">
        <v>40</v>
      </c>
      <c r="M33" s="42"/>
      <c r="N33" s="42"/>
      <c r="O33" s="42"/>
      <c r="P33" s="42"/>
      <c r="Q33" s="42"/>
      <c r="R33" s="42"/>
      <c r="S33" s="42"/>
      <c r="T33" s="42"/>
      <c r="U33" s="42"/>
      <c r="V33" s="42"/>
      <c r="W33" s="41"/>
      <c r="X33" s="41"/>
      <c r="Y33" s="41"/>
      <c r="Z33" s="41"/>
      <c r="AA33" s="41"/>
      <c r="AB33" s="43">
        <v>45176</v>
      </c>
      <c r="AC33" s="44" t="s">
        <v>4707</v>
      </c>
      <c r="AD33" s="88"/>
      <c r="AE33" s="88"/>
      <c r="AF33" s="33" t="s">
        <v>150</v>
      </c>
      <c r="AG33" s="45" t="s">
        <v>168</v>
      </c>
      <c r="AH33" s="33" t="s">
        <v>91</v>
      </c>
      <c r="AI33" s="57" t="s">
        <v>169</v>
      </c>
      <c r="AJ33" s="39" t="s">
        <v>170</v>
      </c>
      <c r="AK33" s="40"/>
    </row>
    <row r="34" spans="1:37" ht="16.5" customHeight="1">
      <c r="A34" s="30">
        <v>45161</v>
      </c>
      <c r="B34" s="31" t="s">
        <v>113</v>
      </c>
      <c r="C34" s="31" t="s">
        <v>153</v>
      </c>
      <c r="D34" s="34"/>
      <c r="E34" s="33" t="s">
        <v>124</v>
      </c>
      <c r="F34" s="33"/>
      <c r="G34" s="97" t="s">
        <v>4731</v>
      </c>
      <c r="H34" s="41">
        <v>3</v>
      </c>
      <c r="I34" s="88" t="s">
        <v>41</v>
      </c>
      <c r="J34" s="88"/>
      <c r="K34" s="31"/>
      <c r="L34" s="41" t="s">
        <v>40</v>
      </c>
      <c r="M34" s="42"/>
      <c r="N34" s="42"/>
      <c r="O34" s="42"/>
      <c r="P34" s="42"/>
      <c r="Q34" s="42"/>
      <c r="R34" s="42"/>
      <c r="S34" s="42"/>
      <c r="T34" s="42"/>
      <c r="U34" s="42"/>
      <c r="V34" s="42"/>
      <c r="W34" s="41"/>
      <c r="X34" s="41"/>
      <c r="Y34" s="41"/>
      <c r="Z34" s="41"/>
      <c r="AA34" s="41" t="s">
        <v>144</v>
      </c>
      <c r="AB34" s="43">
        <v>45166</v>
      </c>
      <c r="AC34" s="44" t="s">
        <v>4707</v>
      </c>
      <c r="AD34" s="88"/>
      <c r="AE34" s="88"/>
      <c r="AF34" s="33" t="s">
        <v>150</v>
      </c>
      <c r="AG34" s="45" t="s">
        <v>158</v>
      </c>
      <c r="AH34" s="33" t="s">
        <v>91</v>
      </c>
      <c r="AI34" s="53" t="s">
        <v>159</v>
      </c>
      <c r="AJ34" s="39"/>
      <c r="AK34" s="40"/>
    </row>
    <row r="35" spans="1:37" ht="16.5" customHeight="1">
      <c r="A35" s="30">
        <v>45161</v>
      </c>
      <c r="B35" s="31" t="s">
        <v>123</v>
      </c>
      <c r="C35" s="31" t="s">
        <v>171</v>
      </c>
      <c r="D35" s="34"/>
      <c r="E35" s="33" t="s">
        <v>124</v>
      </c>
      <c r="F35" s="33"/>
      <c r="G35" s="97" t="s">
        <v>4732</v>
      </c>
      <c r="H35" s="41">
        <v>3</v>
      </c>
      <c r="I35" s="88" t="s">
        <v>41</v>
      </c>
      <c r="J35" s="88"/>
      <c r="K35" s="31"/>
      <c r="L35" s="41" t="s">
        <v>40</v>
      </c>
      <c r="M35" s="42"/>
      <c r="N35" s="42"/>
      <c r="O35" s="42"/>
      <c r="P35" s="42"/>
      <c r="Q35" s="42"/>
      <c r="R35" s="42"/>
      <c r="S35" s="42"/>
      <c r="T35" s="42"/>
      <c r="U35" s="42"/>
      <c r="V35" s="42"/>
      <c r="W35" s="41"/>
      <c r="X35" s="41"/>
      <c r="Y35" s="41"/>
      <c r="Z35" s="41"/>
      <c r="AA35" s="41" t="s">
        <v>144</v>
      </c>
      <c r="AB35" s="43">
        <v>45166</v>
      </c>
      <c r="AC35" s="44" t="s">
        <v>4707</v>
      </c>
      <c r="AD35" s="88"/>
      <c r="AE35" s="88"/>
      <c r="AF35" s="33" t="s">
        <v>150</v>
      </c>
      <c r="AG35" s="45" t="s">
        <v>175</v>
      </c>
      <c r="AH35" s="33" t="s">
        <v>91</v>
      </c>
      <c r="AI35" s="51" t="s">
        <v>176</v>
      </c>
      <c r="AJ35" s="39"/>
      <c r="AK35" s="40"/>
    </row>
    <row r="36" spans="1:37" ht="16.5" customHeight="1">
      <c r="A36" s="30">
        <v>45162</v>
      </c>
      <c r="B36" s="31" t="s">
        <v>123</v>
      </c>
      <c r="C36" s="31" t="s">
        <v>177</v>
      </c>
      <c r="D36" s="34"/>
      <c r="E36" s="33" t="s">
        <v>124</v>
      </c>
      <c r="F36" s="33"/>
      <c r="G36" s="97" t="s">
        <v>4733</v>
      </c>
      <c r="H36" s="41">
        <v>3</v>
      </c>
      <c r="I36" s="88" t="s">
        <v>41</v>
      </c>
      <c r="J36" s="88"/>
      <c r="K36" s="31"/>
      <c r="L36" s="41" t="s">
        <v>40</v>
      </c>
      <c r="M36" s="42"/>
      <c r="N36" s="42"/>
      <c r="O36" s="42"/>
      <c r="P36" s="42"/>
      <c r="Q36" s="42"/>
      <c r="R36" s="42"/>
      <c r="S36" s="42"/>
      <c r="T36" s="42"/>
      <c r="U36" s="42"/>
      <c r="V36" s="42"/>
      <c r="W36" s="41"/>
      <c r="X36" s="41"/>
      <c r="Y36" s="41"/>
      <c r="Z36" s="41"/>
      <c r="AA36" s="41" t="s">
        <v>181</v>
      </c>
      <c r="AB36" s="43">
        <v>45167</v>
      </c>
      <c r="AC36" s="44" t="s">
        <v>4707</v>
      </c>
      <c r="AD36" s="88"/>
      <c r="AE36" s="88"/>
      <c r="AF36" s="33" t="s">
        <v>182</v>
      </c>
      <c r="AG36" s="45" t="s">
        <v>183</v>
      </c>
      <c r="AH36" s="33" t="s">
        <v>55</v>
      </c>
      <c r="AI36" s="53" t="s">
        <v>4734</v>
      </c>
      <c r="AJ36" s="55" t="s">
        <v>128</v>
      </c>
      <c r="AK36" s="40"/>
    </row>
    <row r="37" spans="1:37" ht="16.5" customHeight="1">
      <c r="A37" s="30">
        <v>45170</v>
      </c>
      <c r="B37" s="31" t="s">
        <v>113</v>
      </c>
      <c r="C37" s="31" t="s">
        <v>191</v>
      </c>
      <c r="D37" s="34"/>
      <c r="E37" s="33" t="s">
        <v>114</v>
      </c>
      <c r="F37" s="33"/>
      <c r="G37" s="97" t="s">
        <v>4735</v>
      </c>
      <c r="H37" s="41">
        <v>3</v>
      </c>
      <c r="I37" s="88" t="s">
        <v>41</v>
      </c>
      <c r="J37" s="88"/>
      <c r="K37" s="31"/>
      <c r="L37" s="41" t="s">
        <v>40</v>
      </c>
      <c r="M37" s="42"/>
      <c r="N37" s="42"/>
      <c r="O37" s="42"/>
      <c r="P37" s="42"/>
      <c r="Q37" s="42"/>
      <c r="R37" s="42"/>
      <c r="S37" s="42"/>
      <c r="T37" s="42"/>
      <c r="U37" s="42"/>
      <c r="V37" s="42"/>
      <c r="W37" s="41"/>
      <c r="X37" s="41"/>
      <c r="Y37" s="41"/>
      <c r="Z37" s="41" t="s">
        <v>195</v>
      </c>
      <c r="AA37" s="41" t="s">
        <v>181</v>
      </c>
      <c r="AB37" s="43">
        <v>45211</v>
      </c>
      <c r="AC37" s="44" t="s">
        <v>4707</v>
      </c>
      <c r="AD37" s="88"/>
      <c r="AE37" s="88"/>
      <c r="AF37" s="33" t="s">
        <v>42</v>
      </c>
      <c r="AG37" s="45" t="s">
        <v>196</v>
      </c>
      <c r="AH37" s="33" t="s">
        <v>91</v>
      </c>
      <c r="AI37" s="51" t="s">
        <v>197</v>
      </c>
      <c r="AJ37" s="39"/>
      <c r="AK37" s="40"/>
    </row>
    <row r="38" spans="1:37" ht="16.5" customHeight="1">
      <c r="A38" s="30">
        <v>45174</v>
      </c>
      <c r="B38" s="31" t="s">
        <v>123</v>
      </c>
      <c r="C38" s="31" t="s">
        <v>212</v>
      </c>
      <c r="D38" s="34"/>
      <c r="E38" s="33" t="s">
        <v>124</v>
      </c>
      <c r="F38" s="33"/>
      <c r="G38" s="97" t="s">
        <v>4736</v>
      </c>
      <c r="H38" s="41">
        <v>3</v>
      </c>
      <c r="I38" s="88" t="s">
        <v>41</v>
      </c>
      <c r="J38" s="88"/>
      <c r="K38" s="31"/>
      <c r="L38" s="41" t="s">
        <v>40</v>
      </c>
      <c r="M38" s="42"/>
      <c r="N38" s="42"/>
      <c r="O38" s="42"/>
      <c r="P38" s="42"/>
      <c r="Q38" s="42"/>
      <c r="R38" s="42"/>
      <c r="S38" s="42"/>
      <c r="T38" s="42"/>
      <c r="U38" s="42"/>
      <c r="V38" s="42"/>
      <c r="W38" s="41"/>
      <c r="X38" s="41"/>
      <c r="Y38" s="41"/>
      <c r="Z38" s="41"/>
      <c r="AA38" s="41" t="s">
        <v>144</v>
      </c>
      <c r="AB38" s="43">
        <v>45175</v>
      </c>
      <c r="AC38" s="44" t="s">
        <v>4707</v>
      </c>
      <c r="AD38" s="88"/>
      <c r="AE38" s="88"/>
      <c r="AF38" s="33" t="s">
        <v>182</v>
      </c>
      <c r="AG38" s="45" t="s">
        <v>216</v>
      </c>
      <c r="AH38" s="33" t="s">
        <v>55</v>
      </c>
      <c r="AI38" s="54" t="s">
        <v>217</v>
      </c>
      <c r="AJ38" s="39"/>
      <c r="AK38" s="40"/>
    </row>
    <row r="39" spans="1:37" ht="16.5" customHeight="1">
      <c r="A39" s="30">
        <v>45176</v>
      </c>
      <c r="B39" s="31" t="s">
        <v>123</v>
      </c>
      <c r="C39" s="31" t="s">
        <v>224</v>
      </c>
      <c r="D39" s="34"/>
      <c r="E39" s="33" t="s">
        <v>124</v>
      </c>
      <c r="F39" s="33"/>
      <c r="G39" s="97" t="s">
        <v>4737</v>
      </c>
      <c r="H39" s="41">
        <v>3</v>
      </c>
      <c r="I39" s="88" t="s">
        <v>41</v>
      </c>
      <c r="J39" s="88"/>
      <c r="K39" s="31"/>
      <c r="L39" s="41" t="s">
        <v>40</v>
      </c>
      <c r="M39" s="42"/>
      <c r="N39" s="42"/>
      <c r="O39" s="42"/>
      <c r="P39" s="42"/>
      <c r="Q39" s="42"/>
      <c r="R39" s="42"/>
      <c r="S39" s="42"/>
      <c r="T39" s="42"/>
      <c r="U39" s="42"/>
      <c r="V39" s="42"/>
      <c r="W39" s="41"/>
      <c r="X39" s="41"/>
      <c r="Y39" s="41"/>
      <c r="Z39" s="41"/>
      <c r="AA39" s="41"/>
      <c r="AB39" s="43">
        <v>45191</v>
      </c>
      <c r="AC39" s="44" t="s">
        <v>4707</v>
      </c>
      <c r="AD39" s="88"/>
      <c r="AE39" s="88"/>
      <c r="AF39" s="33" t="s">
        <v>150</v>
      </c>
      <c r="AG39" s="45" t="s">
        <v>228</v>
      </c>
      <c r="AH39" s="33" t="s">
        <v>229</v>
      </c>
      <c r="AI39" s="54" t="s">
        <v>230</v>
      </c>
      <c r="AJ39" s="39"/>
      <c r="AK39" s="40"/>
    </row>
    <row r="40" spans="1:37" ht="16.5" customHeight="1">
      <c r="A40" s="30">
        <v>45183</v>
      </c>
      <c r="B40" s="31" t="s">
        <v>250</v>
      </c>
      <c r="C40" s="31" t="s">
        <v>244</v>
      </c>
      <c r="D40" s="50" t="s">
        <v>248</v>
      </c>
      <c r="E40" s="33" t="s">
        <v>124</v>
      </c>
      <c r="F40" s="33"/>
      <c r="G40" s="97" t="s">
        <v>4738</v>
      </c>
      <c r="H40" s="41">
        <v>3</v>
      </c>
      <c r="I40" s="88" t="s">
        <v>41</v>
      </c>
      <c r="J40" s="88"/>
      <c r="K40" s="31" t="s">
        <v>251</v>
      </c>
      <c r="L40" s="41" t="s">
        <v>40</v>
      </c>
      <c r="M40" s="42"/>
      <c r="N40" s="42"/>
      <c r="O40" s="42"/>
      <c r="P40" s="42"/>
      <c r="Q40" s="42"/>
      <c r="R40" s="42"/>
      <c r="S40" s="42"/>
      <c r="T40" s="42"/>
      <c r="U40" s="42"/>
      <c r="V40" s="42"/>
      <c r="W40" s="41"/>
      <c r="X40" s="41"/>
      <c r="Y40" s="41"/>
      <c r="Z40" s="41" t="s">
        <v>252</v>
      </c>
      <c r="AA40" s="41" t="s">
        <v>144</v>
      </c>
      <c r="AB40" s="43">
        <v>45187</v>
      </c>
      <c r="AC40" s="44" t="s">
        <v>4707</v>
      </c>
      <c r="AD40" s="88"/>
      <c r="AE40" s="88"/>
      <c r="AF40" s="33"/>
      <c r="AG40" s="33"/>
      <c r="AH40" s="33"/>
      <c r="AI40" s="39"/>
      <c r="AJ40" s="39"/>
      <c r="AK40" s="40"/>
    </row>
    <row r="41" spans="1:37" ht="16.5" customHeight="1">
      <c r="A41" s="30">
        <v>45187</v>
      </c>
      <c r="B41" s="31" t="s">
        <v>113</v>
      </c>
      <c r="C41" s="31" t="s">
        <v>253</v>
      </c>
      <c r="D41" s="50" t="s">
        <v>257</v>
      </c>
      <c r="E41" s="33" t="s">
        <v>114</v>
      </c>
      <c r="F41" s="33"/>
      <c r="G41" s="97" t="s">
        <v>4739</v>
      </c>
      <c r="H41" s="41">
        <v>3</v>
      </c>
      <c r="I41" s="88" t="s">
        <v>41</v>
      </c>
      <c r="J41" s="88"/>
      <c r="K41" s="31" t="s">
        <v>258</v>
      </c>
      <c r="L41" s="41" t="s">
        <v>40</v>
      </c>
      <c r="M41" s="42"/>
      <c r="N41" s="42"/>
      <c r="O41" s="42"/>
      <c r="P41" s="42"/>
      <c r="Q41" s="42"/>
      <c r="R41" s="42"/>
      <c r="S41" s="42"/>
      <c r="T41" s="42"/>
      <c r="U41" s="42"/>
      <c r="V41" s="42"/>
      <c r="W41" s="41" t="s">
        <v>259</v>
      </c>
      <c r="X41" s="41"/>
      <c r="Y41" s="41"/>
      <c r="Z41" s="41"/>
      <c r="AA41" s="41"/>
      <c r="AB41" s="38"/>
      <c r="AC41" s="44" t="s">
        <v>4707</v>
      </c>
      <c r="AD41" s="88"/>
      <c r="AE41" s="88"/>
      <c r="AF41" s="33" t="s">
        <v>42</v>
      </c>
      <c r="AG41" s="45" t="s">
        <v>260</v>
      </c>
      <c r="AH41" s="33" t="s">
        <v>91</v>
      </c>
      <c r="AI41" s="54" t="s">
        <v>261</v>
      </c>
      <c r="AJ41" s="39"/>
      <c r="AK41" s="40"/>
    </row>
    <row r="42" spans="1:37" ht="16.5" customHeight="1">
      <c r="A42" s="30">
        <v>45189</v>
      </c>
      <c r="B42" s="31" t="s">
        <v>123</v>
      </c>
      <c r="C42" s="31" t="s">
        <v>272</v>
      </c>
      <c r="D42" s="50" t="s">
        <v>4740</v>
      </c>
      <c r="E42" s="33" t="s">
        <v>124</v>
      </c>
      <c r="F42" s="33"/>
      <c r="G42" s="97" t="s">
        <v>4741</v>
      </c>
      <c r="H42" s="41">
        <v>3</v>
      </c>
      <c r="I42" s="88" t="s">
        <v>41</v>
      </c>
      <c r="J42" s="88"/>
      <c r="K42" s="31" t="s">
        <v>277</v>
      </c>
      <c r="L42" s="41" t="s">
        <v>40</v>
      </c>
      <c r="M42" s="42"/>
      <c r="N42" s="42"/>
      <c r="O42" s="42"/>
      <c r="P42" s="42"/>
      <c r="Q42" s="42"/>
      <c r="R42" s="42"/>
      <c r="S42" s="42"/>
      <c r="T42" s="42"/>
      <c r="U42" s="42"/>
      <c r="V42" s="42"/>
      <c r="W42" s="41"/>
      <c r="X42" s="41"/>
      <c r="Y42" s="41"/>
      <c r="Z42" s="41" t="s">
        <v>278</v>
      </c>
      <c r="AA42" s="41" t="s">
        <v>279</v>
      </c>
      <c r="AB42" s="43">
        <v>45215</v>
      </c>
      <c r="AC42" s="44" t="s">
        <v>4707</v>
      </c>
      <c r="AD42" s="88"/>
      <c r="AE42" s="88"/>
      <c r="AF42" s="33" t="s">
        <v>150</v>
      </c>
      <c r="AG42" s="45" t="s">
        <v>280</v>
      </c>
      <c r="AH42" s="33" t="s">
        <v>4742</v>
      </c>
      <c r="AI42" s="54" t="s">
        <v>4743</v>
      </c>
      <c r="AJ42" s="39"/>
      <c r="AK42" s="40"/>
    </row>
    <row r="43" spans="1:37" ht="16.5" customHeight="1">
      <c r="A43" s="30">
        <v>45189</v>
      </c>
      <c r="B43" s="31" t="s">
        <v>267</v>
      </c>
      <c r="C43" s="31" t="s">
        <v>262</v>
      </c>
      <c r="D43" s="50" t="s">
        <v>266</v>
      </c>
      <c r="E43" s="33" t="s">
        <v>135</v>
      </c>
      <c r="F43" s="33"/>
      <c r="G43" s="97" t="s">
        <v>4744</v>
      </c>
      <c r="H43" s="41">
        <v>3</v>
      </c>
      <c r="I43" s="88" t="s">
        <v>41</v>
      </c>
      <c r="J43" s="88"/>
      <c r="K43" s="31" t="s">
        <v>268</v>
      </c>
      <c r="L43" s="41" t="s">
        <v>40</v>
      </c>
      <c r="M43" s="42"/>
      <c r="N43" s="42"/>
      <c r="O43" s="42"/>
      <c r="P43" s="42"/>
      <c r="Q43" s="42"/>
      <c r="R43" s="42"/>
      <c r="S43" s="42"/>
      <c r="T43" s="42"/>
      <c r="U43" s="42"/>
      <c r="V43" s="42"/>
      <c r="W43" s="41"/>
      <c r="X43" s="41"/>
      <c r="Y43" s="41"/>
      <c r="Z43" s="41"/>
      <c r="AA43" s="41"/>
      <c r="AB43" s="38"/>
      <c r="AC43" s="44" t="s">
        <v>4707</v>
      </c>
      <c r="AD43" s="88"/>
      <c r="AE43" s="88"/>
      <c r="AF43" s="33" t="s">
        <v>42</v>
      </c>
      <c r="AG43" s="45" t="s">
        <v>269</v>
      </c>
      <c r="AH43" s="33" t="s">
        <v>270</v>
      </c>
      <c r="AI43" s="54" t="s">
        <v>271</v>
      </c>
      <c r="AJ43" s="39"/>
      <c r="AK43" s="40"/>
    </row>
    <row r="44" spans="1:37" ht="16.5" customHeight="1">
      <c r="A44" s="30">
        <v>45191</v>
      </c>
      <c r="B44" s="31" t="s">
        <v>113</v>
      </c>
      <c r="C44" s="31" t="s">
        <v>292</v>
      </c>
      <c r="D44" s="50" t="s">
        <v>257</v>
      </c>
      <c r="E44" s="33" t="s">
        <v>114</v>
      </c>
      <c r="F44" s="33"/>
      <c r="G44" s="97" t="s">
        <v>4745</v>
      </c>
      <c r="H44" s="41">
        <v>3</v>
      </c>
      <c r="I44" s="88" t="s">
        <v>41</v>
      </c>
      <c r="J44" s="88"/>
      <c r="K44" s="31" t="s">
        <v>296</v>
      </c>
      <c r="L44" s="41" t="s">
        <v>40</v>
      </c>
      <c r="M44" s="42"/>
      <c r="N44" s="42"/>
      <c r="O44" s="42"/>
      <c r="P44" s="42"/>
      <c r="Q44" s="42"/>
      <c r="R44" s="42"/>
      <c r="S44" s="42"/>
      <c r="T44" s="42"/>
      <c r="U44" s="42"/>
      <c r="V44" s="42"/>
      <c r="W44" s="41"/>
      <c r="X44" s="41"/>
      <c r="Y44" s="41"/>
      <c r="Z44" s="41" t="s">
        <v>297</v>
      </c>
      <c r="AA44" s="41"/>
      <c r="AB44" s="43">
        <v>45209</v>
      </c>
      <c r="AC44" s="44" t="s">
        <v>4707</v>
      </c>
      <c r="AD44" s="88"/>
      <c r="AE44" s="88"/>
      <c r="AF44" s="33" t="s">
        <v>42</v>
      </c>
      <c r="AG44" s="45" t="s">
        <v>298</v>
      </c>
      <c r="AH44" s="33" t="s">
        <v>299</v>
      </c>
      <c r="AI44" s="51" t="s">
        <v>300</v>
      </c>
      <c r="AJ44" s="39"/>
      <c r="AK44" s="40"/>
    </row>
    <row r="45" spans="1:37" ht="16.5" customHeight="1">
      <c r="A45" s="30">
        <v>45198</v>
      </c>
      <c r="B45" s="31" t="s">
        <v>113</v>
      </c>
      <c r="C45" s="31" t="s">
        <v>301</v>
      </c>
      <c r="D45" s="50" t="s">
        <v>257</v>
      </c>
      <c r="E45" s="33" t="s">
        <v>114</v>
      </c>
      <c r="F45" s="33"/>
      <c r="G45" s="97" t="s">
        <v>4746</v>
      </c>
      <c r="H45" s="41">
        <v>3</v>
      </c>
      <c r="I45" s="88" t="s">
        <v>41</v>
      </c>
      <c r="J45" s="88"/>
      <c r="K45" s="31" t="s">
        <v>304</v>
      </c>
      <c r="L45" s="41" t="s">
        <v>40</v>
      </c>
      <c r="M45" s="42"/>
      <c r="N45" s="42"/>
      <c r="O45" s="42"/>
      <c r="P45" s="42"/>
      <c r="Q45" s="42"/>
      <c r="R45" s="42"/>
      <c r="S45" s="42"/>
      <c r="T45" s="42"/>
      <c r="U45" s="42"/>
      <c r="V45" s="42"/>
      <c r="W45" s="41"/>
      <c r="X45" s="41"/>
      <c r="Y45" s="41"/>
      <c r="Z45" s="41" t="s">
        <v>305</v>
      </c>
      <c r="AA45" s="41"/>
      <c r="AB45" s="38"/>
      <c r="AC45" s="44" t="s">
        <v>4707</v>
      </c>
      <c r="AD45" s="88"/>
      <c r="AE45" s="88"/>
      <c r="AF45" s="33" t="s">
        <v>150</v>
      </c>
      <c r="AG45" s="45" t="s">
        <v>306</v>
      </c>
      <c r="AH45" s="33" t="s">
        <v>307</v>
      </c>
      <c r="AI45" s="51" t="s">
        <v>308</v>
      </c>
      <c r="AJ45" s="39"/>
      <c r="AK45" s="40"/>
    </row>
    <row r="46" spans="1:37" ht="16.5" customHeight="1">
      <c r="A46" s="30">
        <v>45202</v>
      </c>
      <c r="B46" s="31" t="s">
        <v>113</v>
      </c>
      <c r="C46" s="31" t="s">
        <v>309</v>
      </c>
      <c r="D46" s="50" t="s">
        <v>313</v>
      </c>
      <c r="E46" s="33" t="s">
        <v>114</v>
      </c>
      <c r="F46" s="33"/>
      <c r="G46" s="97" t="s">
        <v>4747</v>
      </c>
      <c r="H46" s="41">
        <v>3</v>
      </c>
      <c r="I46" s="88" t="s">
        <v>41</v>
      </c>
      <c r="J46" s="88"/>
      <c r="K46" s="31" t="s">
        <v>314</v>
      </c>
      <c r="L46" s="41" t="s">
        <v>40</v>
      </c>
      <c r="M46" s="42"/>
      <c r="N46" s="42"/>
      <c r="O46" s="42"/>
      <c r="P46" s="42"/>
      <c r="Q46" s="42"/>
      <c r="R46" s="42"/>
      <c r="S46" s="42"/>
      <c r="T46" s="42"/>
      <c r="U46" s="42"/>
      <c r="V46" s="42"/>
      <c r="W46" s="41"/>
      <c r="X46" s="41"/>
      <c r="Y46" s="41"/>
      <c r="Z46" s="41" t="s">
        <v>125</v>
      </c>
      <c r="AA46" s="41"/>
      <c r="AB46" s="38"/>
      <c r="AC46" s="44" t="s">
        <v>4707</v>
      </c>
      <c r="AD46" s="88"/>
      <c r="AE46" s="88"/>
      <c r="AF46" s="33" t="s">
        <v>315</v>
      </c>
      <c r="AG46" s="45" t="s">
        <v>316</v>
      </c>
      <c r="AH46" s="33" t="s">
        <v>317</v>
      </c>
      <c r="AI46" s="54" t="s">
        <v>318</v>
      </c>
      <c r="AJ46" s="39"/>
      <c r="AK46" s="40"/>
    </row>
    <row r="47" spans="1:37" ht="16.5" customHeight="1">
      <c r="A47" s="30">
        <v>45206</v>
      </c>
      <c r="B47" s="31" t="s">
        <v>123</v>
      </c>
      <c r="C47" s="31" t="s">
        <v>328</v>
      </c>
      <c r="D47" s="50" t="s">
        <v>4748</v>
      </c>
      <c r="E47" s="33" t="s">
        <v>124</v>
      </c>
      <c r="F47" s="33"/>
      <c r="G47" s="97" t="s">
        <v>4749</v>
      </c>
      <c r="H47" s="41">
        <v>3</v>
      </c>
      <c r="I47" s="88" t="s">
        <v>41</v>
      </c>
      <c r="J47" s="88"/>
      <c r="K47" s="31" t="s">
        <v>332</v>
      </c>
      <c r="L47" s="41" t="s">
        <v>40</v>
      </c>
      <c r="M47" s="42"/>
      <c r="N47" s="42"/>
      <c r="O47" s="42"/>
      <c r="P47" s="42"/>
      <c r="Q47" s="42"/>
      <c r="R47" s="42"/>
      <c r="S47" s="42"/>
      <c r="T47" s="42"/>
      <c r="U47" s="42"/>
      <c r="V47" s="42"/>
      <c r="W47" s="41"/>
      <c r="X47" s="41"/>
      <c r="Y47" s="41"/>
      <c r="Z47" s="41"/>
      <c r="AA47" s="41" t="s">
        <v>144</v>
      </c>
      <c r="AB47" s="43">
        <v>45222</v>
      </c>
      <c r="AC47" s="44" t="s">
        <v>4707</v>
      </c>
      <c r="AD47" s="88"/>
      <c r="AE47" s="88"/>
      <c r="AF47" s="33" t="s">
        <v>42</v>
      </c>
      <c r="AG47" s="45" t="s">
        <v>333</v>
      </c>
      <c r="AH47" s="33" t="s">
        <v>91</v>
      </c>
      <c r="AI47" s="54" t="s">
        <v>334</v>
      </c>
      <c r="AJ47" s="39"/>
      <c r="AK47" s="40"/>
    </row>
    <row r="48" spans="1:37" ht="16.5" customHeight="1">
      <c r="A48" s="30">
        <v>45219</v>
      </c>
      <c r="B48" s="31" t="s">
        <v>250</v>
      </c>
      <c r="C48" s="31" t="s">
        <v>335</v>
      </c>
      <c r="D48" s="50" t="s">
        <v>339</v>
      </c>
      <c r="E48" s="33" t="s">
        <v>55</v>
      </c>
      <c r="F48" s="33"/>
      <c r="G48" s="97" t="s">
        <v>4750</v>
      </c>
      <c r="H48" s="41">
        <v>3</v>
      </c>
      <c r="I48" s="88" t="s">
        <v>41</v>
      </c>
      <c r="J48" s="88"/>
      <c r="K48" s="31" t="s">
        <v>340</v>
      </c>
      <c r="L48" s="41" t="s">
        <v>40</v>
      </c>
      <c r="M48" s="42"/>
      <c r="N48" s="42"/>
      <c r="O48" s="42"/>
      <c r="P48" s="42"/>
      <c r="Q48" s="42"/>
      <c r="R48" s="42"/>
      <c r="S48" s="42"/>
      <c r="T48" s="42"/>
      <c r="U48" s="42"/>
      <c r="V48" s="42"/>
      <c r="W48" s="41"/>
      <c r="X48" s="41"/>
      <c r="Y48" s="41"/>
      <c r="Z48" s="41"/>
      <c r="AA48" s="41" t="s">
        <v>144</v>
      </c>
      <c r="AB48" s="43">
        <v>45222</v>
      </c>
      <c r="AC48" s="44" t="s">
        <v>4707</v>
      </c>
      <c r="AD48" s="88"/>
      <c r="AE48" s="88"/>
      <c r="AF48" s="33" t="s">
        <v>42</v>
      </c>
      <c r="AG48" s="45" t="s">
        <v>341</v>
      </c>
      <c r="AH48" s="33" t="s">
        <v>91</v>
      </c>
      <c r="AI48" s="54" t="s">
        <v>342</v>
      </c>
      <c r="AJ48" s="39"/>
      <c r="AK48" s="40"/>
    </row>
    <row r="49" spans="1:37" ht="16.5" customHeight="1">
      <c r="A49" s="30">
        <v>45219</v>
      </c>
      <c r="B49" s="31" t="s">
        <v>113</v>
      </c>
      <c r="C49" s="31" t="s">
        <v>343</v>
      </c>
      <c r="D49" s="50" t="s">
        <v>347</v>
      </c>
      <c r="E49" s="33" t="s">
        <v>114</v>
      </c>
      <c r="F49" s="33"/>
      <c r="G49" s="97" t="s">
        <v>4751</v>
      </c>
      <c r="H49" s="41">
        <v>3</v>
      </c>
      <c r="I49" s="88" t="s">
        <v>41</v>
      </c>
      <c r="J49" s="88"/>
      <c r="K49" s="31" t="s">
        <v>4752</v>
      </c>
      <c r="L49" s="41" t="s">
        <v>40</v>
      </c>
      <c r="M49" s="42"/>
      <c r="N49" s="42"/>
      <c r="O49" s="42"/>
      <c r="P49" s="42"/>
      <c r="Q49" s="42"/>
      <c r="R49" s="42"/>
      <c r="S49" s="42"/>
      <c r="T49" s="42"/>
      <c r="U49" s="42"/>
      <c r="V49" s="42"/>
      <c r="W49" s="41"/>
      <c r="X49" s="41"/>
      <c r="Y49" s="41"/>
      <c r="Z49" s="41"/>
      <c r="AA49" s="41" t="s">
        <v>144</v>
      </c>
      <c r="AB49" s="43">
        <v>45222</v>
      </c>
      <c r="AC49" s="44" t="s">
        <v>4707</v>
      </c>
      <c r="AD49" s="88"/>
      <c r="AE49" s="88"/>
      <c r="AF49" s="33" t="s">
        <v>150</v>
      </c>
      <c r="AG49" s="45" t="s">
        <v>349</v>
      </c>
      <c r="AH49" s="33" t="s">
        <v>307</v>
      </c>
      <c r="AI49" s="54" t="s">
        <v>350</v>
      </c>
      <c r="AJ49" s="39"/>
      <c r="AK49" s="40"/>
    </row>
    <row r="50" spans="1:37" ht="16.5" customHeight="1">
      <c r="A50" s="30">
        <v>45220</v>
      </c>
      <c r="B50" s="31" t="s">
        <v>113</v>
      </c>
      <c r="C50" s="31" t="s">
        <v>351</v>
      </c>
      <c r="D50" s="50" t="s">
        <v>355</v>
      </c>
      <c r="E50" s="33" t="s">
        <v>114</v>
      </c>
      <c r="F50" s="33"/>
      <c r="G50" s="97" t="s">
        <v>4753</v>
      </c>
      <c r="H50" s="41">
        <v>3</v>
      </c>
      <c r="I50" s="88" t="s">
        <v>41</v>
      </c>
      <c r="J50" s="88"/>
      <c r="K50" s="31" t="s">
        <v>356</v>
      </c>
      <c r="L50" s="41" t="s">
        <v>40</v>
      </c>
      <c r="M50" s="42"/>
      <c r="N50" s="42"/>
      <c r="O50" s="42"/>
      <c r="P50" s="42"/>
      <c r="Q50" s="42"/>
      <c r="R50" s="42"/>
      <c r="S50" s="42"/>
      <c r="T50" s="42"/>
      <c r="U50" s="42"/>
      <c r="V50" s="42"/>
      <c r="W50" s="41"/>
      <c r="X50" s="41"/>
      <c r="Y50" s="41"/>
      <c r="Z50" s="41" t="s">
        <v>357</v>
      </c>
      <c r="AA50" s="41"/>
      <c r="AB50" s="43">
        <v>45222</v>
      </c>
      <c r="AC50" s="44" t="s">
        <v>4707</v>
      </c>
      <c r="AD50" s="88"/>
      <c r="AE50" s="88"/>
      <c r="AF50" s="33" t="s">
        <v>188</v>
      </c>
      <c r="AG50" s="45" t="s">
        <v>358</v>
      </c>
      <c r="AH50" s="33" t="s">
        <v>91</v>
      </c>
      <c r="AI50" s="39" t="s">
        <v>359</v>
      </c>
      <c r="AJ50" s="39"/>
      <c r="AK50" s="40"/>
    </row>
    <row r="51" spans="1:37" ht="16.5" customHeight="1">
      <c r="A51" s="30">
        <v>45221</v>
      </c>
      <c r="B51" s="31" t="s">
        <v>365</v>
      </c>
      <c r="C51" s="31" t="s">
        <v>360</v>
      </c>
      <c r="D51" s="50" t="s">
        <v>364</v>
      </c>
      <c r="E51" s="33" t="s">
        <v>114</v>
      </c>
      <c r="F51" s="33"/>
      <c r="G51" s="97" t="s">
        <v>4754</v>
      </c>
      <c r="H51" s="41">
        <v>3</v>
      </c>
      <c r="I51" s="88" t="s">
        <v>41</v>
      </c>
      <c r="J51" s="88"/>
      <c r="K51" s="31" t="s">
        <v>366</v>
      </c>
      <c r="L51" s="41" t="s">
        <v>40</v>
      </c>
      <c r="M51" s="42"/>
      <c r="N51" s="42"/>
      <c r="O51" s="42"/>
      <c r="P51" s="42"/>
      <c r="Q51" s="42"/>
      <c r="R51" s="42"/>
      <c r="S51" s="42"/>
      <c r="T51" s="42"/>
      <c r="U51" s="42"/>
      <c r="V51" s="42"/>
      <c r="W51" s="41"/>
      <c r="X51" s="41"/>
      <c r="Y51" s="41"/>
      <c r="Z51" s="41" t="s">
        <v>125</v>
      </c>
      <c r="AA51" s="41" t="s">
        <v>367</v>
      </c>
      <c r="AB51" s="43">
        <v>45222</v>
      </c>
      <c r="AC51" s="44" t="s">
        <v>4707</v>
      </c>
      <c r="AD51" s="88"/>
      <c r="AE51" s="88"/>
      <c r="AF51" s="33" t="s">
        <v>150</v>
      </c>
      <c r="AG51" s="45" t="s">
        <v>368</v>
      </c>
      <c r="AH51" s="33" t="s">
        <v>307</v>
      </c>
      <c r="AI51" s="54" t="s">
        <v>369</v>
      </c>
      <c r="AJ51" s="39"/>
      <c r="AK51" s="40"/>
    </row>
    <row r="52" spans="1:37" ht="16.5" customHeight="1">
      <c r="A52" s="30">
        <v>45232</v>
      </c>
      <c r="B52" s="31" t="s">
        <v>382</v>
      </c>
      <c r="C52" s="31" t="s">
        <v>377</v>
      </c>
      <c r="D52" s="50" t="s">
        <v>381</v>
      </c>
      <c r="E52" s="33" t="s">
        <v>114</v>
      </c>
      <c r="F52" s="33"/>
      <c r="G52" s="97" t="s">
        <v>4755</v>
      </c>
      <c r="H52" s="41">
        <v>3</v>
      </c>
      <c r="I52" s="88" t="s">
        <v>41</v>
      </c>
      <c r="J52" s="88"/>
      <c r="K52" s="31" t="s">
        <v>383</v>
      </c>
      <c r="L52" s="41" t="s">
        <v>40</v>
      </c>
      <c r="M52" s="42"/>
      <c r="N52" s="42"/>
      <c r="O52" s="42"/>
      <c r="P52" s="42"/>
      <c r="Q52" s="42"/>
      <c r="R52" s="42"/>
      <c r="S52" s="42"/>
      <c r="T52" s="42"/>
      <c r="U52" s="42"/>
      <c r="V52" s="42"/>
      <c r="W52" s="41"/>
      <c r="X52" s="41"/>
      <c r="Y52" s="41"/>
      <c r="Z52" s="41" t="s">
        <v>384</v>
      </c>
      <c r="AA52" s="41" t="s">
        <v>279</v>
      </c>
      <c r="AB52" s="43">
        <v>45237</v>
      </c>
      <c r="AC52" s="44" t="s">
        <v>4707</v>
      </c>
      <c r="AD52" s="88"/>
      <c r="AE52" s="88"/>
      <c r="AF52" s="33" t="s">
        <v>150</v>
      </c>
      <c r="AG52" s="45" t="s">
        <v>385</v>
      </c>
      <c r="AH52" s="33" t="s">
        <v>386</v>
      </c>
      <c r="AI52" s="54" t="s">
        <v>387</v>
      </c>
      <c r="AJ52" s="39"/>
      <c r="AK52" s="40"/>
    </row>
    <row r="53" spans="1:37" ht="16.5" customHeight="1">
      <c r="A53" s="30">
        <v>45233</v>
      </c>
      <c r="B53" s="31" t="s">
        <v>365</v>
      </c>
      <c r="C53" s="31" t="s">
        <v>388</v>
      </c>
      <c r="D53" s="50" t="s">
        <v>364</v>
      </c>
      <c r="E53" s="33" t="s">
        <v>114</v>
      </c>
      <c r="F53" s="33"/>
      <c r="G53" s="97" t="s">
        <v>4756</v>
      </c>
      <c r="H53" s="41">
        <v>3</v>
      </c>
      <c r="I53" s="88" t="s">
        <v>41</v>
      </c>
      <c r="J53" s="88"/>
      <c r="K53" s="31" t="s">
        <v>392</v>
      </c>
      <c r="L53" s="41" t="s">
        <v>40</v>
      </c>
      <c r="M53" s="42"/>
      <c r="N53" s="42"/>
      <c r="O53" s="42"/>
      <c r="P53" s="42"/>
      <c r="Q53" s="42"/>
      <c r="R53" s="42"/>
      <c r="S53" s="42"/>
      <c r="T53" s="42"/>
      <c r="U53" s="42"/>
      <c r="V53" s="42"/>
      <c r="W53" s="41"/>
      <c r="X53" s="41"/>
      <c r="Y53" s="41"/>
      <c r="Z53" s="41" t="s">
        <v>393</v>
      </c>
      <c r="AA53" s="41" t="s">
        <v>394</v>
      </c>
      <c r="AB53" s="43">
        <v>45237</v>
      </c>
      <c r="AC53" s="44" t="s">
        <v>4707</v>
      </c>
      <c r="AD53" s="88"/>
      <c r="AE53" s="88"/>
      <c r="AF53" s="33" t="s">
        <v>42</v>
      </c>
      <c r="AG53" s="45" t="s">
        <v>395</v>
      </c>
      <c r="AH53" s="33" t="s">
        <v>386</v>
      </c>
      <c r="AI53" s="39" t="s">
        <v>396</v>
      </c>
      <c r="AJ53" s="39"/>
      <c r="AK53" s="40"/>
    </row>
    <row r="54" spans="1:37" ht="16.5" customHeight="1">
      <c r="A54" s="30">
        <v>45237</v>
      </c>
      <c r="B54" s="31" t="s">
        <v>402</v>
      </c>
      <c r="C54" s="31" t="s">
        <v>397</v>
      </c>
      <c r="D54" s="50" t="s">
        <v>401</v>
      </c>
      <c r="E54" s="33" t="s">
        <v>114</v>
      </c>
      <c r="F54" s="33"/>
      <c r="G54" s="97" t="s">
        <v>4757</v>
      </c>
      <c r="H54" s="41">
        <v>3</v>
      </c>
      <c r="I54" s="88" t="s">
        <v>41</v>
      </c>
      <c r="J54" s="88"/>
      <c r="K54" s="31" t="s">
        <v>403</v>
      </c>
      <c r="L54" s="41" t="s">
        <v>40</v>
      </c>
      <c r="M54" s="42"/>
      <c r="N54" s="42"/>
      <c r="O54" s="42"/>
      <c r="P54" s="42"/>
      <c r="Q54" s="42"/>
      <c r="R54" s="42"/>
      <c r="S54" s="42"/>
      <c r="T54" s="42"/>
      <c r="U54" s="42"/>
      <c r="V54" s="42"/>
      <c r="W54" s="41"/>
      <c r="X54" s="41"/>
      <c r="Y54" s="41"/>
      <c r="Z54" s="41"/>
      <c r="AA54" s="41"/>
      <c r="AB54" s="43">
        <v>45237</v>
      </c>
      <c r="AC54" s="44" t="s">
        <v>4707</v>
      </c>
      <c r="AD54" s="88"/>
      <c r="AE54" s="88"/>
      <c r="AF54" s="33" t="s">
        <v>150</v>
      </c>
      <c r="AG54" s="45" t="s">
        <v>404</v>
      </c>
      <c r="AH54" s="33" t="s">
        <v>386</v>
      </c>
      <c r="AI54" s="54" t="s">
        <v>405</v>
      </c>
      <c r="AJ54" s="39"/>
      <c r="AK54" s="40"/>
    </row>
    <row r="55" spans="1:37" ht="16.5" customHeight="1">
      <c r="A55" s="30">
        <v>45238</v>
      </c>
      <c r="B55" s="31" t="s">
        <v>411</v>
      </c>
      <c r="C55" s="31" t="s">
        <v>406</v>
      </c>
      <c r="D55" s="50" t="s">
        <v>4758</v>
      </c>
      <c r="E55" s="33" t="s">
        <v>135</v>
      </c>
      <c r="F55" s="33"/>
      <c r="G55" s="97" t="s">
        <v>4759</v>
      </c>
      <c r="H55" s="41">
        <v>3</v>
      </c>
      <c r="I55" s="88" t="s">
        <v>41</v>
      </c>
      <c r="J55" s="88"/>
      <c r="K55" s="31" t="s">
        <v>412</v>
      </c>
      <c r="L55" s="41" t="s">
        <v>40</v>
      </c>
      <c r="M55" s="42"/>
      <c r="N55" s="42"/>
      <c r="O55" s="42"/>
      <c r="P55" s="42"/>
      <c r="Q55" s="42"/>
      <c r="R55" s="42"/>
      <c r="S55" s="42"/>
      <c r="T55" s="42"/>
      <c r="U55" s="42"/>
      <c r="V55" s="42"/>
      <c r="W55" s="41"/>
      <c r="X55" s="41"/>
      <c r="Y55" s="41"/>
      <c r="Z55" s="41"/>
      <c r="AA55" s="41" t="s">
        <v>279</v>
      </c>
      <c r="AB55" s="43">
        <v>45250</v>
      </c>
      <c r="AC55" s="44" t="s">
        <v>4707</v>
      </c>
      <c r="AD55" s="88"/>
      <c r="AE55" s="88"/>
      <c r="AF55" s="60" t="s">
        <v>413</v>
      </c>
      <c r="AG55" s="45" t="s">
        <v>414</v>
      </c>
      <c r="AH55" s="33" t="s">
        <v>415</v>
      </c>
      <c r="AI55" s="51" t="s">
        <v>416</v>
      </c>
      <c r="AJ55" s="39"/>
      <c r="AK55" s="40"/>
    </row>
    <row r="56" spans="1:37" ht="16.5" customHeight="1">
      <c r="A56" s="30">
        <v>45239</v>
      </c>
      <c r="B56" s="31" t="s">
        <v>431</v>
      </c>
      <c r="C56" s="31" t="s">
        <v>426</v>
      </c>
      <c r="D56" s="50" t="s">
        <v>430</v>
      </c>
      <c r="E56" s="33" t="s">
        <v>433</v>
      </c>
      <c r="F56" s="33"/>
      <c r="G56" s="97" t="s">
        <v>4760</v>
      </c>
      <c r="H56" s="41">
        <v>3</v>
      </c>
      <c r="I56" s="88" t="s">
        <v>41</v>
      </c>
      <c r="J56" s="88"/>
      <c r="K56" s="31" t="s">
        <v>432</v>
      </c>
      <c r="L56" s="41" t="s">
        <v>40</v>
      </c>
      <c r="M56" s="42"/>
      <c r="N56" s="42"/>
      <c r="O56" s="42"/>
      <c r="P56" s="42"/>
      <c r="Q56" s="42"/>
      <c r="R56" s="42"/>
      <c r="S56" s="42"/>
      <c r="T56" s="42"/>
      <c r="U56" s="42"/>
      <c r="V56" s="42"/>
      <c r="W56" s="41"/>
      <c r="X56" s="41"/>
      <c r="Y56" s="41"/>
      <c r="Z56" s="41"/>
      <c r="AA56" s="41"/>
      <c r="AB56" s="43">
        <v>45246</v>
      </c>
      <c r="AC56" s="44" t="s">
        <v>4707</v>
      </c>
      <c r="AD56" s="88"/>
      <c r="AE56" s="88"/>
      <c r="AF56" s="33" t="s">
        <v>150</v>
      </c>
      <c r="AG56" s="45" t="s">
        <v>434</v>
      </c>
      <c r="AH56" s="33" t="s">
        <v>307</v>
      </c>
      <c r="AI56" s="39" t="s">
        <v>435</v>
      </c>
      <c r="AJ56" s="39"/>
      <c r="AK56" s="40"/>
    </row>
    <row r="57" spans="1:37" ht="16.5" customHeight="1">
      <c r="A57" s="30">
        <v>45239</v>
      </c>
      <c r="B57" s="31" t="s">
        <v>374</v>
      </c>
      <c r="C57" s="31" t="s">
        <v>417</v>
      </c>
      <c r="D57" s="50" t="s">
        <v>4761</v>
      </c>
      <c r="E57" s="33" t="s">
        <v>114</v>
      </c>
      <c r="F57" s="33"/>
      <c r="G57" s="97" t="s">
        <v>4762</v>
      </c>
      <c r="H57" s="41">
        <v>3</v>
      </c>
      <c r="I57" s="88" t="s">
        <v>41</v>
      </c>
      <c r="J57" s="88"/>
      <c r="K57" s="31" t="s">
        <v>422</v>
      </c>
      <c r="L57" s="41" t="s">
        <v>40</v>
      </c>
      <c r="M57" s="42"/>
      <c r="N57" s="42"/>
      <c r="O57" s="42"/>
      <c r="P57" s="42"/>
      <c r="Q57" s="42"/>
      <c r="R57" s="42"/>
      <c r="S57" s="42"/>
      <c r="T57" s="42"/>
      <c r="U57" s="42"/>
      <c r="V57" s="42"/>
      <c r="W57" s="41"/>
      <c r="X57" s="41"/>
      <c r="Y57" s="41"/>
      <c r="Z57" s="41"/>
      <c r="AA57" s="41"/>
      <c r="AB57" s="43">
        <v>45246</v>
      </c>
      <c r="AC57" s="44" t="s">
        <v>4707</v>
      </c>
      <c r="AD57" s="88"/>
      <c r="AE57" s="88"/>
      <c r="AF57" s="33" t="s">
        <v>42</v>
      </c>
      <c r="AG57" s="45" t="s">
        <v>423</v>
      </c>
      <c r="AH57" s="33" t="s">
        <v>424</v>
      </c>
      <c r="AI57" s="39" t="s">
        <v>425</v>
      </c>
      <c r="AJ57" s="39"/>
      <c r="AK57" s="40"/>
    </row>
    <row r="58" spans="1:37" ht="16.5" customHeight="1">
      <c r="A58" s="30">
        <v>45239</v>
      </c>
      <c r="B58" s="31" t="s">
        <v>441</v>
      </c>
      <c r="C58" s="31" t="s">
        <v>436</v>
      </c>
      <c r="D58" s="50" t="s">
        <v>440</v>
      </c>
      <c r="E58" s="33" t="s">
        <v>114</v>
      </c>
      <c r="F58" s="33"/>
      <c r="G58" s="98" t="s">
        <v>4763</v>
      </c>
      <c r="H58" s="41">
        <v>3</v>
      </c>
      <c r="I58" s="88" t="s">
        <v>41</v>
      </c>
      <c r="J58" s="88"/>
      <c r="K58" s="31" t="s">
        <v>442</v>
      </c>
      <c r="L58" s="41" t="s">
        <v>40</v>
      </c>
      <c r="M58" s="42"/>
      <c r="N58" s="62"/>
      <c r="O58" s="62"/>
      <c r="P58" s="62"/>
      <c r="Q58" s="62"/>
      <c r="R58" s="62"/>
      <c r="S58" s="62"/>
      <c r="T58" s="62"/>
      <c r="U58" s="62"/>
      <c r="V58" s="93"/>
      <c r="W58" s="41"/>
      <c r="X58" s="41"/>
      <c r="Y58" s="41"/>
      <c r="Z58" s="41"/>
      <c r="AA58" s="41" t="s">
        <v>279</v>
      </c>
      <c r="AB58" s="43">
        <v>45243</v>
      </c>
      <c r="AC58" s="44" t="s">
        <v>4707</v>
      </c>
      <c r="AD58" s="88"/>
      <c r="AE58" s="88"/>
      <c r="AF58" s="33" t="s">
        <v>42</v>
      </c>
      <c r="AG58" s="45" t="s">
        <v>443</v>
      </c>
      <c r="AH58" s="33" t="s">
        <v>444</v>
      </c>
      <c r="AI58" s="54" t="s">
        <v>445</v>
      </c>
      <c r="AJ58" s="39"/>
      <c r="AK58" s="40"/>
    </row>
    <row r="59" spans="1:37" ht="16.5" customHeight="1">
      <c r="A59" s="30">
        <v>45240</v>
      </c>
      <c r="B59" s="31" t="s">
        <v>459</v>
      </c>
      <c r="C59" s="31" t="s">
        <v>454</v>
      </c>
      <c r="D59" s="50" t="s">
        <v>4764</v>
      </c>
      <c r="E59" s="33" t="s">
        <v>135</v>
      </c>
      <c r="F59" s="33"/>
      <c r="G59" s="98" t="s">
        <v>4765</v>
      </c>
      <c r="H59" s="41">
        <v>3</v>
      </c>
      <c r="I59" s="88" t="s">
        <v>41</v>
      </c>
      <c r="J59" s="88"/>
      <c r="K59" s="31" t="s">
        <v>460</v>
      </c>
      <c r="L59" s="41" t="s">
        <v>40</v>
      </c>
      <c r="M59" s="42"/>
      <c r="N59" s="62"/>
      <c r="O59" s="62"/>
      <c r="P59" s="62"/>
      <c r="Q59" s="62"/>
      <c r="R59" s="62"/>
      <c r="S59" s="62"/>
      <c r="T59" s="62"/>
      <c r="U59" s="62"/>
      <c r="V59" s="93"/>
      <c r="W59" s="41"/>
      <c r="X59" s="41"/>
      <c r="Y59" s="41"/>
      <c r="Z59" s="41"/>
      <c r="AA59" s="41" t="s">
        <v>279</v>
      </c>
      <c r="AB59" s="43">
        <v>45243</v>
      </c>
      <c r="AC59" s="44" t="s">
        <v>4707</v>
      </c>
      <c r="AD59" s="88"/>
      <c r="AE59" s="88"/>
      <c r="AF59" s="33" t="s">
        <v>42</v>
      </c>
      <c r="AG59" s="45" t="s">
        <v>461</v>
      </c>
      <c r="AH59" s="33" t="s">
        <v>307</v>
      </c>
      <c r="AI59" s="54" t="s">
        <v>462</v>
      </c>
      <c r="AJ59" s="39"/>
      <c r="AK59" s="40"/>
    </row>
    <row r="60" spans="1:37" ht="16.5" customHeight="1">
      <c r="A60" s="30">
        <v>45240</v>
      </c>
      <c r="B60" s="31" t="s">
        <v>134</v>
      </c>
      <c r="C60" s="31" t="s">
        <v>463</v>
      </c>
      <c r="D60" s="50" t="s">
        <v>467</v>
      </c>
      <c r="E60" s="33" t="s">
        <v>433</v>
      </c>
      <c r="F60" s="33"/>
      <c r="G60" s="98" t="s">
        <v>4766</v>
      </c>
      <c r="H60" s="41">
        <v>3</v>
      </c>
      <c r="I60" s="88" t="s">
        <v>41</v>
      </c>
      <c r="J60" s="88"/>
      <c r="K60" s="31" t="s">
        <v>468</v>
      </c>
      <c r="L60" s="41" t="s">
        <v>40</v>
      </c>
      <c r="M60" s="42"/>
      <c r="N60" s="62"/>
      <c r="O60" s="62"/>
      <c r="P60" s="62"/>
      <c r="Q60" s="62"/>
      <c r="R60" s="62"/>
      <c r="S60" s="62"/>
      <c r="T60" s="62"/>
      <c r="U60" s="62"/>
      <c r="V60" s="93"/>
      <c r="W60" s="41"/>
      <c r="X60" s="41"/>
      <c r="Y60" s="41"/>
      <c r="Z60" s="41" t="s">
        <v>450</v>
      </c>
      <c r="AA60" s="41" t="s">
        <v>279</v>
      </c>
      <c r="AB60" s="43">
        <v>45243</v>
      </c>
      <c r="AC60" s="44" t="s">
        <v>4707</v>
      </c>
      <c r="AD60" s="88"/>
      <c r="AE60" s="88"/>
      <c r="AF60" s="33" t="s">
        <v>42</v>
      </c>
      <c r="AG60" s="61" t="s">
        <v>469</v>
      </c>
      <c r="AH60" s="33" t="s">
        <v>470</v>
      </c>
      <c r="AI60" s="54" t="s">
        <v>471</v>
      </c>
      <c r="AJ60" s="39"/>
      <c r="AK60" s="40"/>
    </row>
    <row r="61" spans="1:37" ht="16.5" customHeight="1">
      <c r="A61" s="30">
        <v>45243</v>
      </c>
      <c r="B61" s="31" t="s">
        <v>431</v>
      </c>
      <c r="C61" s="31" t="s">
        <v>480</v>
      </c>
      <c r="D61" s="50" t="s">
        <v>484</v>
      </c>
      <c r="E61" s="33" t="s">
        <v>433</v>
      </c>
      <c r="F61" s="33"/>
      <c r="G61" s="98" t="s">
        <v>4767</v>
      </c>
      <c r="H61" s="41">
        <v>3</v>
      </c>
      <c r="I61" s="88" t="s">
        <v>41</v>
      </c>
      <c r="J61" s="88"/>
      <c r="K61" s="31" t="s">
        <v>485</v>
      </c>
      <c r="L61" s="41" t="s">
        <v>40</v>
      </c>
      <c r="M61" s="42"/>
      <c r="N61" s="62"/>
      <c r="O61" s="62"/>
      <c r="P61" s="62"/>
      <c r="Q61" s="62"/>
      <c r="R61" s="62"/>
      <c r="S61" s="62"/>
      <c r="T61" s="62"/>
      <c r="U61" s="62"/>
      <c r="V61" s="93"/>
      <c r="W61" s="41"/>
      <c r="X61" s="41"/>
      <c r="Y61" s="41"/>
      <c r="Z61" s="41" t="s">
        <v>486</v>
      </c>
      <c r="AA61" s="41" t="s">
        <v>279</v>
      </c>
      <c r="AB61" s="43">
        <v>45243</v>
      </c>
      <c r="AC61" s="44" t="s">
        <v>4707</v>
      </c>
      <c r="AD61" s="88"/>
      <c r="AE61" s="88"/>
      <c r="AF61" s="33" t="s">
        <v>42</v>
      </c>
      <c r="AG61" s="45" t="s">
        <v>487</v>
      </c>
      <c r="AH61" s="33" t="s">
        <v>470</v>
      </c>
      <c r="AI61" s="54" t="s">
        <v>488</v>
      </c>
      <c r="AJ61" s="39"/>
      <c r="AK61" s="40"/>
    </row>
    <row r="62" spans="1:37" ht="16.5" customHeight="1">
      <c r="A62" s="30">
        <v>45248</v>
      </c>
      <c r="B62" s="31" t="s">
        <v>113</v>
      </c>
      <c r="C62" s="31" t="s">
        <v>507</v>
      </c>
      <c r="D62" s="50" t="s">
        <v>511</v>
      </c>
      <c r="E62" s="33" t="s">
        <v>114</v>
      </c>
      <c r="F62" s="33"/>
      <c r="G62" s="98" t="s">
        <v>4768</v>
      </c>
      <c r="H62" s="41">
        <v>1</v>
      </c>
      <c r="I62" s="88" t="s">
        <v>41</v>
      </c>
      <c r="J62" s="88"/>
      <c r="K62" s="31" t="s">
        <v>512</v>
      </c>
      <c r="L62" s="41" t="s">
        <v>40</v>
      </c>
      <c r="M62" s="42" t="str">
        <f>MID(K62,12,8)</f>
        <v xml:space="preserve">precise </v>
      </c>
      <c r="N62" s="62" t="str">
        <f>IF(ISERROR(MID(K62,24+FIND("impact environnemental:",K62,1),3)),"",MID(K62,24+FIND("impact environnemental:",K62,1),3))</f>
        <v>non</v>
      </c>
      <c r="O62" s="62" t="str">
        <f>IF(ISERROR(MID(K62,25+FIND("performance énergétique:",K62,1),3)),"",MID(K62,25+FIND("performance énergétique:",K62,1),3))</f>
        <v>oui</v>
      </c>
      <c r="P62" s="62" t="str">
        <f>IF(ISERROR(MID(K62,20+FIND("consommation d'eau:",K62,1),3)),"",MID(K62,20+FIND("consommation d'eau:",K62,1),3))</f>
        <v>non</v>
      </c>
      <c r="Q62" s="62" t="str">
        <f>IF(ISERROR(MID(K62,22+FIND("rénover mon bâtiment:",K62,1),3)),"",MID(K62,22+FIND("rénover mon bâtiment:",K62,1),3))</f>
        <v>non</v>
      </c>
      <c r="R62" s="62" t="str">
        <f>IF(ISERROR(MID(K62,21+FIND("la mobilité durable:",K62,1),3)),"",MID(K62,21+FIND("la mobilité durable:",K62,1),3))</f>
        <v>non</v>
      </c>
      <c r="S62" s="62" t="str">
        <f>IF(ISERROR(MID(K62,21+FIND("gestion des déchets:",K62,1),3)),"",MID(K62,21+FIND("gestion des déchets:",K62,1),3))</f>
        <v>non</v>
      </c>
      <c r="T62" s="62" t="str">
        <f>IF(ISERROR(MID(K62,17+FIND("l'écoconception:",K62,1),3)),"",MID(K62,17+FIND("l'écoconception:",K62,1),3))</f>
        <v>non</v>
      </c>
      <c r="U62" s="62" t="str">
        <f>IF(ISERROR(MID(K62,20+FIND("former ou recruter:",K62,1),3)),"",MID(K62,20+FIND("former ou recruter:",K62,1),3))</f>
        <v>non</v>
      </c>
      <c r="V62" s="93"/>
      <c r="W62" s="41"/>
      <c r="X62" s="41"/>
      <c r="Y62" s="41"/>
      <c r="Z62" s="41" t="s">
        <v>513</v>
      </c>
      <c r="AA62" s="41"/>
      <c r="AB62" s="43">
        <v>45251</v>
      </c>
      <c r="AC62" s="44" t="s">
        <v>4707</v>
      </c>
      <c r="AD62" s="88"/>
      <c r="AE62" s="88"/>
      <c r="AF62" s="33" t="s">
        <v>150</v>
      </c>
      <c r="AG62" s="45" t="s">
        <v>514</v>
      </c>
      <c r="AH62" s="33" t="s">
        <v>496</v>
      </c>
      <c r="AI62" s="39" t="s">
        <v>4769</v>
      </c>
      <c r="AJ62" s="39"/>
      <c r="AK62" s="40"/>
    </row>
    <row r="63" spans="1:37" ht="16.5" customHeight="1">
      <c r="A63" s="30">
        <v>45250</v>
      </c>
      <c r="B63" s="31" t="s">
        <v>459</v>
      </c>
      <c r="C63" s="31" t="s">
        <v>525</v>
      </c>
      <c r="D63" s="50" t="s">
        <v>529</v>
      </c>
      <c r="E63" s="33" t="s">
        <v>114</v>
      </c>
      <c r="F63" s="33"/>
      <c r="G63" s="98" t="s">
        <v>4770</v>
      </c>
      <c r="H63" s="41">
        <v>1</v>
      </c>
      <c r="I63" s="88" t="s">
        <v>41</v>
      </c>
      <c r="J63" s="88"/>
      <c r="K63" s="31" t="s">
        <v>530</v>
      </c>
      <c r="L63" s="41" t="s">
        <v>40</v>
      </c>
      <c r="M63" s="42" t="str">
        <f>MID(K63,12,8)</f>
        <v xml:space="preserve">precise </v>
      </c>
      <c r="N63" s="62" t="str">
        <f>IF(ISERROR(MID(K63,24+FIND("impact environnemental:",K63,1),3)),"",MID(K63,24+FIND("impact environnemental:",K63,1),3))</f>
        <v>non</v>
      </c>
      <c r="O63" s="62" t="str">
        <f>IF(ISERROR(MID(K63,25+FIND("performance énergétique:",K63,1),3)),"",MID(K63,25+FIND("performance énergétique:",K63,1),3))</f>
        <v>non</v>
      </c>
      <c r="P63" s="62" t="str">
        <f>IF(ISERROR(MID(K63,20+FIND("consommation d'eau:",K63,1),3)),"",MID(K63,20+FIND("consommation d'eau:",K63,1),3))</f>
        <v>non</v>
      </c>
      <c r="Q63" s="62" t="str">
        <f>IF(ISERROR(MID(K63,22+FIND("rénover mon bâtiment:",K63,1),3)),"",MID(K63,22+FIND("rénover mon bâtiment:",K63,1),3))</f>
        <v>oui</v>
      </c>
      <c r="R63" s="62" t="str">
        <f>IF(ISERROR(MID(K63,21+FIND("la mobilité durable:",K63,1),3)),"",MID(K63,21+FIND("la mobilité durable:",K63,1),3))</f>
        <v>non</v>
      </c>
      <c r="S63" s="62" t="str">
        <f>IF(ISERROR(MID(K63,21+FIND("gestion des déchets:",K63,1),3)),"",MID(K63,21+FIND("gestion des déchets:",K63,1),3))</f>
        <v>non</v>
      </c>
      <c r="T63" s="62" t="str">
        <f>IF(ISERROR(MID(K63,17+FIND("l'écoconception:",K63,1),3)),"",MID(K63,17+FIND("l'écoconception:",K63,1),3))</f>
        <v>non</v>
      </c>
      <c r="U63" s="62" t="str">
        <f>IF(ISERROR(MID(K63,20+FIND("former ou recruter:",K63,1),3)),"",MID(K63,20+FIND("former ou recruter:",K63,1),3))</f>
        <v>non</v>
      </c>
      <c r="V63" s="93"/>
      <c r="W63" s="41"/>
      <c r="X63" s="41"/>
      <c r="Y63" s="41"/>
      <c r="Z63" s="41" t="s">
        <v>505</v>
      </c>
      <c r="AA63" s="41" t="s">
        <v>279</v>
      </c>
      <c r="AB63" s="43">
        <v>45251</v>
      </c>
      <c r="AC63" s="44" t="s">
        <v>4707</v>
      </c>
      <c r="AD63" s="88"/>
      <c r="AE63" s="88"/>
      <c r="AF63" s="33" t="s">
        <v>150</v>
      </c>
      <c r="AG63" s="45" t="s">
        <v>531</v>
      </c>
      <c r="AH63" s="33" t="s">
        <v>91</v>
      </c>
      <c r="AI63" s="54" t="s">
        <v>532</v>
      </c>
      <c r="AJ63" s="39"/>
      <c r="AK63" s="40"/>
    </row>
    <row r="64" spans="1:37" ht="16.5" customHeight="1">
      <c r="A64" s="30">
        <v>45251</v>
      </c>
      <c r="B64" s="31" t="s">
        <v>113</v>
      </c>
      <c r="C64" s="31" t="s">
        <v>567</v>
      </c>
      <c r="D64" s="50" t="s">
        <v>571</v>
      </c>
      <c r="E64" s="33" t="s">
        <v>114</v>
      </c>
      <c r="F64" s="33"/>
      <c r="G64" s="98" t="s">
        <v>4771</v>
      </c>
      <c r="H64" s="41">
        <v>1</v>
      </c>
      <c r="I64" s="88" t="s">
        <v>41</v>
      </c>
      <c r="J64" s="88"/>
      <c r="K64" s="31" t="s">
        <v>572</v>
      </c>
      <c r="L64" s="41" t="s">
        <v>40</v>
      </c>
      <c r="M64" s="42" t="str">
        <f>MID(K64,12,8)</f>
        <v xml:space="preserve">precise </v>
      </c>
      <c r="N64" s="62" t="str">
        <f>IF(ISERROR(MID(K64,24+FIND("impact environnemental:",K64,1),3)),"",MID(K64,24+FIND("impact environnemental:",K64,1),3))</f>
        <v>non</v>
      </c>
      <c r="O64" s="62" t="str">
        <f>IF(ISERROR(MID(K64,25+FIND("performance énergétique:",K64,1),3)),"",MID(K64,25+FIND("performance énergétique:",K64,1),3))</f>
        <v>oui</v>
      </c>
      <c r="P64" s="62" t="str">
        <f>IF(ISERROR(MID(K64,20+FIND("consommation d'eau:",K64,1),3)),"",MID(K64,20+FIND("consommation d'eau:",K64,1),3))</f>
        <v>non</v>
      </c>
      <c r="Q64" s="62" t="str">
        <f>IF(ISERROR(MID(K64,22+FIND("rénover mon bâtiment:",K64,1),3)),"",MID(K64,22+FIND("rénover mon bâtiment:",K64,1),3))</f>
        <v>non</v>
      </c>
      <c r="R64" s="62" t="str">
        <f>IF(ISERROR(MID(K64,21+FIND("la mobilité durable:",K64,1),3)),"",MID(K64,21+FIND("la mobilité durable:",K64,1),3))</f>
        <v>non</v>
      </c>
      <c r="S64" s="62" t="str">
        <f>IF(ISERROR(MID(K64,21+FIND("gestion des déchets:",K64,1),3)),"",MID(K64,21+FIND("gestion des déchets:",K64,1),3))</f>
        <v>non</v>
      </c>
      <c r="T64" s="62" t="str">
        <f>IF(ISERROR(MID(K64,17+FIND("l'écoconception:",K64,1),3)),"",MID(K64,17+FIND("l'écoconception:",K64,1),3))</f>
        <v>non</v>
      </c>
      <c r="U64" s="62" t="str">
        <f>IF(ISERROR(MID(K64,20+FIND("former ou recruter:",K64,1),3)),"",MID(K64,20+FIND("former ou recruter:",K64,1),3))</f>
        <v>non</v>
      </c>
      <c r="V64" s="93"/>
      <c r="W64" s="41"/>
      <c r="X64" s="41"/>
      <c r="Y64" s="41"/>
      <c r="Z64" s="41"/>
      <c r="AA64" s="41" t="s">
        <v>279</v>
      </c>
      <c r="AB64" s="43">
        <v>45258</v>
      </c>
      <c r="AC64" s="44" t="s">
        <v>4707</v>
      </c>
      <c r="AD64" s="88"/>
      <c r="AE64" s="88"/>
      <c r="AF64" s="33" t="s">
        <v>150</v>
      </c>
      <c r="AG64" s="45" t="s">
        <v>573</v>
      </c>
      <c r="AH64" s="33" t="s">
        <v>91</v>
      </c>
      <c r="AI64" s="54" t="s">
        <v>574</v>
      </c>
      <c r="AJ64" s="39"/>
      <c r="AK64" s="40"/>
    </row>
    <row r="65" spans="1:37" ht="16.5" customHeight="1">
      <c r="A65" s="30">
        <v>45251</v>
      </c>
      <c r="B65" s="31" t="s">
        <v>450</v>
      </c>
      <c r="C65" s="31" t="s">
        <v>540</v>
      </c>
      <c r="D65" s="50" t="s">
        <v>544</v>
      </c>
      <c r="E65" s="33" t="s">
        <v>114</v>
      </c>
      <c r="F65" s="33"/>
      <c r="G65" s="98" t="s">
        <v>4772</v>
      </c>
      <c r="H65" s="41" t="e">
        <v>#VALUE!</v>
      </c>
      <c r="I65" s="88" t="s">
        <v>41</v>
      </c>
      <c r="J65" s="88"/>
      <c r="K65" s="31"/>
      <c r="L65" s="41" t="s">
        <v>40</v>
      </c>
      <c r="M65" s="42" t="str">
        <f>MID(K65,12,8)</f>
        <v/>
      </c>
      <c r="N65" s="62" t="str">
        <f>IF(ISERROR(MID(K65,24+FIND("impact environnemental:",K65,1),3)),"",MID(K65,24+FIND("impact environnemental:",K65,1),3))</f>
        <v/>
      </c>
      <c r="O65" s="62" t="str">
        <f>IF(ISERROR(MID(K65,25+FIND("performance énergétique:",K65,1),3)),"",MID(K65,25+FIND("performance énergétique:",K65,1),3))</f>
        <v/>
      </c>
      <c r="P65" s="62" t="str">
        <f>IF(ISERROR(MID(K65,20+FIND("consommation d'eau:",K65,1),3)),"",MID(K65,20+FIND("consommation d'eau:",K65,1),3))</f>
        <v/>
      </c>
      <c r="Q65" s="62" t="str">
        <f>IF(ISERROR(MID(K65,22+FIND("rénover mon bâtiment:",K65,1),3)),"",MID(K65,22+FIND("rénover mon bâtiment:",K65,1),3))</f>
        <v/>
      </c>
      <c r="R65" s="62" t="str">
        <f>IF(ISERROR(MID(K65,21+FIND("la mobilité durable:",K65,1),3)),"",MID(K65,21+FIND("la mobilité durable:",K65,1),3))</f>
        <v/>
      </c>
      <c r="S65" s="62" t="str">
        <f>IF(ISERROR(MID(K65,21+FIND("gestion des déchets:",K65,1),3)),"",MID(K65,21+FIND("gestion des déchets:",K65,1),3))</f>
        <v/>
      </c>
      <c r="T65" s="62" t="str">
        <f>IF(ISERROR(MID(K65,17+FIND("l'écoconception:",K65,1),3)),"",MID(K65,17+FIND("l'écoconception:",K65,1),3))</f>
        <v/>
      </c>
      <c r="U65" s="62" t="str">
        <f>IF(ISERROR(MID(K65,20+FIND("former ou recruter:",K65,1),3)),"",MID(K65,20+FIND("former ou recruter:",K65,1),3))</f>
        <v/>
      </c>
      <c r="V65" s="93"/>
      <c r="W65" s="41"/>
      <c r="X65" s="41"/>
      <c r="Y65" s="41"/>
      <c r="Z65" s="41" t="s">
        <v>513</v>
      </c>
      <c r="AA65" s="41" t="s">
        <v>279</v>
      </c>
      <c r="AB65" s="43">
        <v>45251</v>
      </c>
      <c r="AC65" s="44" t="s">
        <v>4707</v>
      </c>
      <c r="AD65" s="88"/>
      <c r="AE65" s="88"/>
      <c r="AF65" s="33" t="s">
        <v>150</v>
      </c>
      <c r="AG65" s="45" t="s">
        <v>545</v>
      </c>
      <c r="AH65" s="33" t="s">
        <v>307</v>
      </c>
      <c r="AI65" s="54" t="s">
        <v>546</v>
      </c>
      <c r="AJ65" s="39"/>
      <c r="AK65" s="40"/>
    </row>
    <row r="66" spans="1:37" ht="16.5" customHeight="1">
      <c r="A66" s="30">
        <v>45251</v>
      </c>
      <c r="B66" s="31" t="s">
        <v>459</v>
      </c>
      <c r="C66" s="31" t="s">
        <v>557</v>
      </c>
      <c r="D66" s="50" t="s">
        <v>561</v>
      </c>
      <c r="E66" s="33" t="s">
        <v>114</v>
      </c>
      <c r="F66" s="33"/>
      <c r="G66" s="98" t="s">
        <v>4773</v>
      </c>
      <c r="H66" s="41">
        <v>1</v>
      </c>
      <c r="I66" s="88" t="s">
        <v>41</v>
      </c>
      <c r="J66" s="88"/>
      <c r="K66" s="31" t="s">
        <v>562</v>
      </c>
      <c r="L66" s="41" t="s">
        <v>40</v>
      </c>
      <c r="M66" s="42" t="str">
        <f>MID(K66,12,8)</f>
        <v xml:space="preserve">precise </v>
      </c>
      <c r="N66" s="62" t="str">
        <f>IF(ISERROR(MID(K66,24+FIND("impact environnemental:",K66,1),3)),"",MID(K66,24+FIND("impact environnemental:",K66,1),3))</f>
        <v>non</v>
      </c>
      <c r="O66" s="62" t="str">
        <f>IF(ISERROR(MID(K66,25+FIND("performance énergétique:",K66,1),3)),"",MID(K66,25+FIND("performance énergétique:",K66,1),3))</f>
        <v>non</v>
      </c>
      <c r="P66" s="62" t="str">
        <f>IF(ISERROR(MID(K66,20+FIND("consommation d'eau:",K66,1),3)),"",MID(K66,20+FIND("consommation d'eau:",K66,1),3))</f>
        <v>non</v>
      </c>
      <c r="Q66" s="62" t="str">
        <f>IF(ISERROR(MID(K66,22+FIND("rénover mon bâtiment:",K66,1),3)),"",MID(K66,22+FIND("rénover mon bâtiment:",K66,1),3))</f>
        <v>oui</v>
      </c>
      <c r="R66" s="62" t="str">
        <f>IF(ISERROR(MID(K66,21+FIND("la mobilité durable:",K66,1),3)),"",MID(K66,21+FIND("la mobilité durable:",K66,1),3))</f>
        <v>non</v>
      </c>
      <c r="S66" s="62" t="str">
        <f>IF(ISERROR(MID(K66,21+FIND("gestion des déchets:",K66,1),3)),"",MID(K66,21+FIND("gestion des déchets:",K66,1),3))</f>
        <v>non</v>
      </c>
      <c r="T66" s="62" t="str">
        <f>IF(ISERROR(MID(K66,17+FIND("l'écoconception:",K66,1),3)),"",MID(K66,17+FIND("l'écoconception:",K66,1),3))</f>
        <v>non</v>
      </c>
      <c r="U66" s="62" t="str">
        <f>IF(ISERROR(MID(K66,20+FIND("former ou recruter:",K66,1),3)),"",MID(K66,20+FIND("former ou recruter:",K66,1),3))</f>
        <v>non</v>
      </c>
      <c r="V66" s="93"/>
      <c r="W66" s="41"/>
      <c r="X66" s="41"/>
      <c r="Y66" s="41"/>
      <c r="Z66" s="41" t="s">
        <v>563</v>
      </c>
      <c r="AA66" s="41" t="s">
        <v>279</v>
      </c>
      <c r="AB66" s="43">
        <v>45251</v>
      </c>
      <c r="AC66" s="44" t="s">
        <v>4707</v>
      </c>
      <c r="AD66" s="88"/>
      <c r="AE66" s="88"/>
      <c r="AF66" s="33" t="s">
        <v>42</v>
      </c>
      <c r="AG66" s="45" t="s">
        <v>564</v>
      </c>
      <c r="AH66" s="33" t="s">
        <v>4774</v>
      </c>
      <c r="AI66" s="54" t="s">
        <v>4775</v>
      </c>
      <c r="AJ66" s="39"/>
      <c r="AK66" s="40"/>
    </row>
    <row r="67" spans="1:37" ht="16.5" customHeight="1">
      <c r="A67" s="30">
        <v>45252</v>
      </c>
      <c r="B67" s="31" t="s">
        <v>580</v>
      </c>
      <c r="C67" s="31" t="s">
        <v>575</v>
      </c>
      <c r="D67" s="50" t="s">
        <v>4776</v>
      </c>
      <c r="E67" s="33" t="s">
        <v>114</v>
      </c>
      <c r="F67" s="33"/>
      <c r="G67" s="98" t="s">
        <v>4777</v>
      </c>
      <c r="H67" s="41">
        <v>2</v>
      </c>
      <c r="I67" s="88" t="s">
        <v>41</v>
      </c>
      <c r="J67" s="88"/>
      <c r="K67" s="31" t="s">
        <v>581</v>
      </c>
      <c r="L67" s="41" t="s">
        <v>40</v>
      </c>
      <c r="M67" s="42" t="str">
        <f>MID(K67,12,8)</f>
        <v xml:space="preserve">unknown </v>
      </c>
      <c r="N67" s="62" t="str">
        <f>IF(ISERROR(MID(K67,24+FIND("impact environnemental:",K67,1),3)),"",MID(K67,24+FIND("impact environnemental:",K67,1),3))</f>
        <v/>
      </c>
      <c r="O67" s="62" t="str">
        <f>IF(ISERROR(MID(K67,25+FIND("performance énergétique:",K67,1),3)),"",MID(K67,25+FIND("performance énergétique:",K67,1),3))</f>
        <v/>
      </c>
      <c r="P67" s="62" t="str">
        <f>IF(ISERROR(MID(K67,20+FIND("consommation d'eau:",K67,1),3)),"",MID(K67,20+FIND("consommation d'eau:",K67,1),3))</f>
        <v/>
      </c>
      <c r="Q67" s="62" t="str">
        <f>IF(ISERROR(MID(K67,22+FIND("rénover mon bâtiment:",K67,1),3)),"",MID(K67,22+FIND("rénover mon bâtiment:",K67,1),3))</f>
        <v/>
      </c>
      <c r="R67" s="62" t="str">
        <f>IF(ISERROR(MID(K67,21+FIND("la mobilité durable:",K67,1),3)),"",MID(K67,21+FIND("la mobilité durable:",K67,1),3))</f>
        <v/>
      </c>
      <c r="S67" s="62" t="str">
        <f>IF(ISERROR(MID(K67,21+FIND("gestion des déchets:",K67,1),3)),"",MID(K67,21+FIND("gestion des déchets:",K67,1),3))</f>
        <v/>
      </c>
      <c r="T67" s="62" t="str">
        <f>IF(ISERROR(MID(K67,17+FIND("l'écoconception:",K67,1),3)),"",MID(K67,17+FIND("l'écoconception:",K67,1),3))</f>
        <v/>
      </c>
      <c r="U67" s="62" t="str">
        <f>IF(ISERROR(MID(K67,20+FIND("former ou recruter:",K67,1),3)),"",MID(K67,20+FIND("former ou recruter:",K67,1),3))</f>
        <v/>
      </c>
      <c r="V67" s="93"/>
      <c r="W67" s="41"/>
      <c r="X67" s="41"/>
      <c r="Y67" s="41"/>
      <c r="Z67" s="41" t="s">
        <v>582</v>
      </c>
      <c r="AA67" s="41" t="s">
        <v>279</v>
      </c>
      <c r="AB67" s="43">
        <v>45258</v>
      </c>
      <c r="AC67" s="44" t="s">
        <v>4707</v>
      </c>
      <c r="AD67" s="88"/>
      <c r="AE67" s="88"/>
      <c r="AF67" s="33" t="s">
        <v>42</v>
      </c>
      <c r="AG67" s="45" t="s">
        <v>583</v>
      </c>
      <c r="AH67" s="33" t="s">
        <v>91</v>
      </c>
      <c r="AI67" s="51" t="s">
        <v>584</v>
      </c>
      <c r="AJ67" s="39"/>
      <c r="AK67" s="40"/>
    </row>
    <row r="68" spans="1:37" ht="16.5" customHeight="1">
      <c r="A68" s="30">
        <v>45254</v>
      </c>
      <c r="B68" s="31" t="s">
        <v>552</v>
      </c>
      <c r="C68" s="31" t="s">
        <v>593</v>
      </c>
      <c r="D68" s="50" t="s">
        <v>597</v>
      </c>
      <c r="E68" s="33" t="s">
        <v>433</v>
      </c>
      <c r="F68" s="33"/>
      <c r="G68" s="98" t="s">
        <v>4778</v>
      </c>
      <c r="H68" s="41">
        <v>1</v>
      </c>
      <c r="I68" s="88" t="s">
        <v>41</v>
      </c>
      <c r="J68" s="88"/>
      <c r="K68" s="31" t="s">
        <v>599</v>
      </c>
      <c r="L68" s="41" t="s">
        <v>40</v>
      </c>
      <c r="M68" s="42" t="str">
        <f>MID(K68,12,8)</f>
        <v xml:space="preserve">precise </v>
      </c>
      <c r="N68" s="62" t="str">
        <f>IF(ISERROR(MID(K68,24+FIND("impact environnemental:",K68,1),3)),"",MID(K68,24+FIND("impact environnemental:",K68,1),3))</f>
        <v>non</v>
      </c>
      <c r="O68" s="62" t="str">
        <f>IF(ISERROR(MID(K68,25+FIND("performance énergétique:",K68,1),3)),"",MID(K68,25+FIND("performance énergétique:",K68,1),3))</f>
        <v>non</v>
      </c>
      <c r="P68" s="62" t="str">
        <f>IF(ISERROR(MID(K68,20+FIND("consommation d'eau:",K68,1),3)),"",MID(K68,20+FIND("consommation d'eau:",K68,1),3))</f>
        <v>non</v>
      </c>
      <c r="Q68" s="62" t="str">
        <f>IF(ISERROR(MID(K68,22+FIND("rénover mon bâtiment:",K68,1),3)),"",MID(K68,22+FIND("rénover mon bâtiment:",K68,1),3))</f>
        <v>non</v>
      </c>
      <c r="R68" s="62" t="str">
        <f>IF(ISERROR(MID(K68,21+FIND("la mobilité durable:",K68,1),3)),"",MID(K68,21+FIND("la mobilité durable:",K68,1),3))</f>
        <v>oui</v>
      </c>
      <c r="S68" s="62" t="str">
        <f>IF(ISERROR(MID(K68,21+FIND("gestion des déchets:",K68,1),3)),"",MID(K68,21+FIND("gestion des déchets:",K68,1),3))</f>
        <v>non</v>
      </c>
      <c r="T68" s="62" t="str">
        <f>IF(ISERROR(MID(K68,17+FIND("l'écoconception:",K68,1),3)),"",MID(K68,17+FIND("l'écoconception:",K68,1),3))</f>
        <v>non</v>
      </c>
      <c r="U68" s="62" t="str">
        <f>IF(ISERROR(MID(K68,20+FIND("former ou recruter:",K68,1),3)),"",MID(K68,20+FIND("former ou recruter:",K68,1),3))</f>
        <v>non</v>
      </c>
      <c r="V68" s="93"/>
      <c r="W68" s="41"/>
      <c r="X68" s="41"/>
      <c r="Y68" s="41"/>
      <c r="Z68" s="41" t="s">
        <v>600</v>
      </c>
      <c r="AA68" s="41"/>
      <c r="AB68" s="43">
        <v>45258</v>
      </c>
      <c r="AC68" s="44" t="s">
        <v>4707</v>
      </c>
      <c r="AD68" s="88"/>
      <c r="AE68" s="88"/>
      <c r="AF68" s="33" t="s">
        <v>188</v>
      </c>
      <c r="AG68" s="45" t="s">
        <v>601</v>
      </c>
      <c r="AH68" s="33" t="s">
        <v>55</v>
      </c>
      <c r="AI68" s="39" t="s">
        <v>602</v>
      </c>
      <c r="AJ68" s="39"/>
      <c r="AK68" s="40"/>
    </row>
    <row r="69" spans="1:37" ht="16.5" customHeight="1">
      <c r="A69" s="30">
        <v>45254</v>
      </c>
      <c r="B69" s="31" t="s">
        <v>431</v>
      </c>
      <c r="C69" s="31" t="s">
        <v>611</v>
      </c>
      <c r="D69" s="50" t="s">
        <v>615</v>
      </c>
      <c r="E69" s="33" t="s">
        <v>433</v>
      </c>
      <c r="F69" s="33"/>
      <c r="G69" s="98" t="s">
        <v>4779</v>
      </c>
      <c r="H69" s="41">
        <v>2</v>
      </c>
      <c r="I69" s="88" t="s">
        <v>41</v>
      </c>
      <c r="J69" s="88"/>
      <c r="K69" s="31" t="s">
        <v>616</v>
      </c>
      <c r="L69" s="41" t="s">
        <v>40</v>
      </c>
      <c r="M69" s="42" t="str">
        <f>MID(K69,12,8)</f>
        <v xml:space="preserve">unknown </v>
      </c>
      <c r="N69" s="62" t="str">
        <f>IF(ISERROR(MID(K69,24+FIND("impact environnemental:",K69,1),3)),"",MID(K69,24+FIND("impact environnemental:",K69,1),3))</f>
        <v/>
      </c>
      <c r="O69" s="62" t="str">
        <f>IF(ISERROR(MID(K69,25+FIND("performance énergétique:",K69,1),3)),"",MID(K69,25+FIND("performance énergétique:",K69,1),3))</f>
        <v/>
      </c>
      <c r="P69" s="62" t="str">
        <f>IF(ISERROR(MID(K69,20+FIND("consommation d'eau:",K69,1),3)),"",MID(K69,20+FIND("consommation d'eau:",K69,1),3))</f>
        <v/>
      </c>
      <c r="Q69" s="62" t="str">
        <f>IF(ISERROR(MID(K69,22+FIND("rénover mon bâtiment:",K69,1),3)),"",MID(K69,22+FIND("rénover mon bâtiment:",K69,1),3))</f>
        <v/>
      </c>
      <c r="R69" s="62" t="str">
        <f>IF(ISERROR(MID(K69,21+FIND("la mobilité durable:",K69,1),3)),"",MID(K69,21+FIND("la mobilité durable:",K69,1),3))</f>
        <v/>
      </c>
      <c r="S69" s="62" t="str">
        <f>IF(ISERROR(MID(K69,21+FIND("gestion des déchets:",K69,1),3)),"",MID(K69,21+FIND("gestion des déchets:",K69,1),3))</f>
        <v/>
      </c>
      <c r="T69" s="62" t="str">
        <f>IF(ISERROR(MID(K69,17+FIND("l'écoconception:",K69,1),3)),"",MID(K69,17+FIND("l'écoconception:",K69,1),3))</f>
        <v/>
      </c>
      <c r="U69" s="62" t="str">
        <f>IF(ISERROR(MID(K69,20+FIND("former ou recruter:",K69,1),3)),"",MID(K69,20+FIND("former ou recruter:",K69,1),3))</f>
        <v/>
      </c>
      <c r="V69" s="93"/>
      <c r="W69" s="41"/>
      <c r="X69" s="41"/>
      <c r="Y69" s="41"/>
      <c r="Z69" s="41" t="s">
        <v>554</v>
      </c>
      <c r="AA69" s="41" t="s">
        <v>279</v>
      </c>
      <c r="AB69" s="43">
        <v>45258</v>
      </c>
      <c r="AC69" s="44" t="s">
        <v>4707</v>
      </c>
      <c r="AD69" s="88"/>
      <c r="AE69" s="88"/>
      <c r="AF69" s="33" t="s">
        <v>42</v>
      </c>
      <c r="AG69" s="45" t="s">
        <v>617</v>
      </c>
      <c r="AH69" s="33" t="s">
        <v>91</v>
      </c>
      <c r="AI69" s="39" t="s">
        <v>618</v>
      </c>
      <c r="AJ69" s="39"/>
      <c r="AK69" s="40"/>
    </row>
    <row r="70" spans="1:37" ht="16.5" customHeight="1">
      <c r="A70" s="30">
        <v>45254</v>
      </c>
      <c r="B70" s="31" t="s">
        <v>365</v>
      </c>
      <c r="C70" s="31" t="s">
        <v>619</v>
      </c>
      <c r="D70" s="50" t="s">
        <v>622</v>
      </c>
      <c r="E70" s="33" t="s">
        <v>114</v>
      </c>
      <c r="F70" s="33"/>
      <c r="G70" s="98" t="s">
        <v>4780</v>
      </c>
      <c r="H70" s="41">
        <v>1</v>
      </c>
      <c r="I70" s="88" t="s">
        <v>41</v>
      </c>
      <c r="J70" s="88"/>
      <c r="K70" s="31" t="s">
        <v>623</v>
      </c>
      <c r="L70" s="41" t="s">
        <v>40</v>
      </c>
      <c r="M70" s="42" t="str">
        <f>MID(K70,12,8)</f>
        <v xml:space="preserve">precise </v>
      </c>
      <c r="N70" s="62" t="str">
        <f>IF(ISERROR(MID(K70,24+FIND("impact environnemental:",K70,1),3)),"",MID(K70,24+FIND("impact environnemental:",K70,1),3))</f>
        <v>non</v>
      </c>
      <c r="O70" s="62" t="str">
        <f>IF(ISERROR(MID(K70,25+FIND("performance énergétique:",K70,1),3)),"",MID(K70,25+FIND("performance énergétique:",K70,1),3))</f>
        <v>oui</v>
      </c>
      <c r="P70" s="62" t="str">
        <f>IF(ISERROR(MID(K70,20+FIND("consommation d'eau:",K70,1),3)),"",MID(K70,20+FIND("consommation d'eau:",K70,1),3))</f>
        <v>non</v>
      </c>
      <c r="Q70" s="62" t="str">
        <f>IF(ISERROR(MID(K70,22+FIND("rénover mon bâtiment:",K70,1),3)),"",MID(K70,22+FIND("rénover mon bâtiment:",K70,1),3))</f>
        <v>non</v>
      </c>
      <c r="R70" s="62" t="str">
        <f>IF(ISERROR(MID(K70,21+FIND("la mobilité durable:",K70,1),3)),"",MID(K70,21+FIND("la mobilité durable:",K70,1),3))</f>
        <v>non</v>
      </c>
      <c r="S70" s="62" t="str">
        <f>IF(ISERROR(MID(K70,21+FIND("gestion des déchets:",K70,1),3)),"",MID(K70,21+FIND("gestion des déchets:",K70,1),3))</f>
        <v>non</v>
      </c>
      <c r="T70" s="62" t="str">
        <f>IF(ISERROR(MID(K70,17+FIND("l'écoconception:",K70,1),3)),"",MID(K70,17+FIND("l'écoconception:",K70,1),3))</f>
        <v>non</v>
      </c>
      <c r="U70" s="62" t="str">
        <f>IF(ISERROR(MID(K70,20+FIND("former ou recruter:",K70,1),3)),"",MID(K70,20+FIND("former ou recruter:",K70,1),3))</f>
        <v>non</v>
      </c>
      <c r="V70" s="93"/>
      <c r="W70" s="41"/>
      <c r="X70" s="41"/>
      <c r="Y70" s="41"/>
      <c r="Z70" s="41" t="s">
        <v>624</v>
      </c>
      <c r="AA70" s="41"/>
      <c r="AB70" s="43">
        <v>45258</v>
      </c>
      <c r="AC70" s="44" t="s">
        <v>4707</v>
      </c>
      <c r="AD70" s="88"/>
      <c r="AE70" s="88"/>
      <c r="AF70" s="33" t="s">
        <v>150</v>
      </c>
      <c r="AG70" s="45" t="s">
        <v>625</v>
      </c>
      <c r="AH70" s="33" t="s">
        <v>626</v>
      </c>
      <c r="AI70" s="54" t="s">
        <v>627</v>
      </c>
      <c r="AJ70" s="39"/>
      <c r="AK70" s="40"/>
    </row>
    <row r="71" spans="1:37" ht="16.5" customHeight="1">
      <c r="A71" s="30">
        <v>45255</v>
      </c>
      <c r="B71" s="31" t="s">
        <v>459</v>
      </c>
      <c r="C71" s="31" t="s">
        <v>628</v>
      </c>
      <c r="D71" s="50" t="s">
        <v>632</v>
      </c>
      <c r="E71" s="33" t="s">
        <v>114</v>
      </c>
      <c r="F71" s="33"/>
      <c r="G71" s="98" t="s">
        <v>4781</v>
      </c>
      <c r="H71" s="41">
        <v>1</v>
      </c>
      <c r="I71" s="88" t="s">
        <v>41</v>
      </c>
      <c r="J71" s="88"/>
      <c r="K71" s="31" t="s">
        <v>633</v>
      </c>
      <c r="L71" s="41" t="s">
        <v>40</v>
      </c>
      <c r="M71" s="42" t="str">
        <f>MID(K71,12,8)</f>
        <v xml:space="preserve">precise </v>
      </c>
      <c r="N71" s="62" t="str">
        <f>IF(ISERROR(MID(K71,24+FIND("impact environnemental:",K71,1),3)),"",MID(K71,24+FIND("impact environnemental:",K71,1),3))</f>
        <v>non</v>
      </c>
      <c r="O71" s="62" t="str">
        <f>IF(ISERROR(MID(K71,25+FIND("performance énergétique:",K71,1),3)),"",MID(K71,25+FIND("performance énergétique:",K71,1),3))</f>
        <v>non</v>
      </c>
      <c r="P71" s="62" t="str">
        <f>IF(ISERROR(MID(K71,20+FIND("consommation d'eau:",K71,1),3)),"",MID(K71,20+FIND("consommation d'eau:",K71,1),3))</f>
        <v>non</v>
      </c>
      <c r="Q71" s="62" t="str">
        <f>IF(ISERROR(MID(K71,22+FIND("rénover mon bâtiment:",K71,1),3)),"",MID(K71,22+FIND("rénover mon bâtiment:",K71,1),3))</f>
        <v>oui</v>
      </c>
      <c r="R71" s="62" t="str">
        <f>IF(ISERROR(MID(K71,21+FIND("la mobilité durable:",K71,1),3)),"",MID(K71,21+FIND("la mobilité durable:",K71,1),3))</f>
        <v>non</v>
      </c>
      <c r="S71" s="62" t="str">
        <f>IF(ISERROR(MID(K71,21+FIND("gestion des déchets:",K71,1),3)),"",MID(K71,21+FIND("gestion des déchets:",K71,1),3))</f>
        <v>non</v>
      </c>
      <c r="T71" s="62" t="str">
        <f>IF(ISERROR(MID(K71,17+FIND("l'écoconception:",K71,1),3)),"",MID(K71,17+FIND("l'écoconception:",K71,1),3))</f>
        <v>non</v>
      </c>
      <c r="U71" s="62" t="str">
        <f>IF(ISERROR(MID(K71,20+FIND("former ou recruter:",K71,1),3)),"",MID(K71,20+FIND("former ou recruter:",K71,1),3))</f>
        <v>non</v>
      </c>
      <c r="V71" s="93"/>
      <c r="W71" s="41"/>
      <c r="X71" s="41"/>
      <c r="Y71" s="41"/>
      <c r="Z71" s="41" t="s">
        <v>513</v>
      </c>
      <c r="AA71" s="41" t="s">
        <v>279</v>
      </c>
      <c r="AB71" s="43">
        <v>45258</v>
      </c>
      <c r="AC71" s="44" t="s">
        <v>4707</v>
      </c>
      <c r="AD71" s="88"/>
      <c r="AE71" s="88"/>
      <c r="AF71" s="33" t="s">
        <v>150</v>
      </c>
      <c r="AG71" s="45" t="s">
        <v>634</v>
      </c>
      <c r="AH71" s="33" t="s">
        <v>91</v>
      </c>
      <c r="AI71" s="54" t="s">
        <v>635</v>
      </c>
      <c r="AJ71" s="39"/>
      <c r="AK71" s="40"/>
    </row>
    <row r="72" spans="1:37" ht="16.5" customHeight="1">
      <c r="A72" s="30">
        <v>45256</v>
      </c>
      <c r="B72" s="31" t="s">
        <v>503</v>
      </c>
      <c r="C72" s="31" t="s">
        <v>636</v>
      </c>
      <c r="D72" s="50" t="s">
        <v>640</v>
      </c>
      <c r="E72" s="33" t="s">
        <v>135</v>
      </c>
      <c r="F72" s="33"/>
      <c r="G72" s="98" t="s">
        <v>4782</v>
      </c>
      <c r="H72" s="41">
        <v>1</v>
      </c>
      <c r="I72" s="88" t="s">
        <v>41</v>
      </c>
      <c r="J72" s="88"/>
      <c r="K72" s="31" t="s">
        <v>641</v>
      </c>
      <c r="L72" s="41" t="s">
        <v>40</v>
      </c>
      <c r="M72" s="42" t="str">
        <f>MID(K72,12,8)</f>
        <v xml:space="preserve">precise </v>
      </c>
      <c r="N72" s="62" t="str">
        <f>IF(ISERROR(MID(K72,24+FIND("impact environnemental:",K72,1),3)),"",MID(K72,24+FIND("impact environnemental:",K72,1),3))</f>
        <v>non</v>
      </c>
      <c r="O72" s="62" t="str">
        <f>IF(ISERROR(MID(K72,25+FIND("performance énergétique:",K72,1),3)),"",MID(K72,25+FIND("performance énergétique:",K72,1),3))</f>
        <v>non</v>
      </c>
      <c r="P72" s="62" t="str">
        <f>IF(ISERROR(MID(K72,20+FIND("consommation d'eau:",K72,1),3)),"",MID(K72,20+FIND("consommation d'eau:",K72,1),3))</f>
        <v>non</v>
      </c>
      <c r="Q72" s="62" t="str">
        <f>IF(ISERROR(MID(K72,22+FIND("rénover mon bâtiment:",K72,1),3)),"",MID(K72,22+FIND("rénover mon bâtiment:",K72,1),3))</f>
        <v>oui</v>
      </c>
      <c r="R72" s="62" t="str">
        <f>IF(ISERROR(MID(K72,21+FIND("la mobilité durable:",K72,1),3)),"",MID(K72,21+FIND("la mobilité durable:",K72,1),3))</f>
        <v>non</v>
      </c>
      <c r="S72" s="62" t="str">
        <f>IF(ISERROR(MID(K72,21+FIND("gestion des déchets:",K72,1),3)),"",MID(K72,21+FIND("gestion des déchets:",K72,1),3))</f>
        <v>non</v>
      </c>
      <c r="T72" s="62" t="str">
        <f>IF(ISERROR(MID(K72,17+FIND("l'écoconception:",K72,1),3)),"",MID(K72,17+FIND("l'écoconception:",K72,1),3))</f>
        <v>non</v>
      </c>
      <c r="U72" s="62" t="str">
        <f>IF(ISERROR(MID(K72,20+FIND("former ou recruter:",K72,1),3)),"",MID(K72,20+FIND("former ou recruter:",K72,1),3))</f>
        <v>non</v>
      </c>
      <c r="V72" s="93"/>
      <c r="W72" s="41"/>
      <c r="X72" s="41"/>
      <c r="Y72" s="41"/>
      <c r="Z72" s="41" t="s">
        <v>624</v>
      </c>
      <c r="AA72" s="41" t="s">
        <v>279</v>
      </c>
      <c r="AB72" s="43">
        <v>45258</v>
      </c>
      <c r="AC72" s="44" t="s">
        <v>4707</v>
      </c>
      <c r="AD72" s="88"/>
      <c r="AE72" s="88"/>
      <c r="AF72" s="33" t="s">
        <v>150</v>
      </c>
      <c r="AG72" s="45" t="s">
        <v>642</v>
      </c>
      <c r="AH72" s="33" t="s">
        <v>55</v>
      </c>
      <c r="AI72" s="54" t="s">
        <v>643</v>
      </c>
      <c r="AJ72" s="39"/>
      <c r="AK72" s="40"/>
    </row>
    <row r="73" spans="1:37" ht="16.5" customHeight="1">
      <c r="A73" s="30">
        <v>45258</v>
      </c>
      <c r="B73" s="31" t="s">
        <v>659</v>
      </c>
      <c r="C73" s="31" t="s">
        <v>654</v>
      </c>
      <c r="D73" s="50" t="s">
        <v>658</v>
      </c>
      <c r="E73" s="33" t="s">
        <v>433</v>
      </c>
      <c r="F73" s="33"/>
      <c r="G73" s="98" t="s">
        <v>4783</v>
      </c>
      <c r="H73" s="41">
        <v>1</v>
      </c>
      <c r="I73" s="88" t="s">
        <v>41</v>
      </c>
      <c r="J73" s="88"/>
      <c r="K73" s="31" t="s">
        <v>4784</v>
      </c>
      <c r="L73" s="41" t="s">
        <v>40</v>
      </c>
      <c r="M73" s="42" t="str">
        <f>MID(K73,12,8)</f>
        <v xml:space="preserve">precise </v>
      </c>
      <c r="N73" s="62" t="str">
        <f>IF(ISERROR(MID(K73,24+FIND("impact environnemental:",K73,1),3)),"",MID(K73,24+FIND("impact environnemental:",K73,1),3))</f>
        <v>non</v>
      </c>
      <c r="O73" s="62" t="str">
        <f>IF(ISERROR(MID(K73,25+FIND("performance énergétique:",K73,1),3)),"",MID(K73,25+FIND("performance énergétique:",K73,1),3))</f>
        <v>non</v>
      </c>
      <c r="P73" s="62" t="str">
        <f>IF(ISERROR(MID(K73,20+FIND("consommation d'eau:",K73,1),3)),"",MID(K73,20+FIND("consommation d'eau:",K73,1),3))</f>
        <v>non</v>
      </c>
      <c r="Q73" s="62" t="str">
        <f>IF(ISERROR(MID(K73,22+FIND("rénover mon bâtiment:",K73,1),3)),"",MID(K73,22+FIND("rénover mon bâtiment:",K73,1),3))</f>
        <v>oui</v>
      </c>
      <c r="R73" s="62" t="str">
        <f>IF(ISERROR(MID(K73,21+FIND("la mobilité durable:",K73,1),3)),"",MID(K73,21+FIND("la mobilité durable:",K73,1),3))</f>
        <v>non</v>
      </c>
      <c r="S73" s="62" t="str">
        <f>IF(ISERROR(MID(K73,21+FIND("gestion des déchets:",K73,1),3)),"",MID(K73,21+FIND("gestion des déchets:",K73,1),3))</f>
        <v>non</v>
      </c>
      <c r="T73" s="62" t="str">
        <f>IF(ISERROR(MID(K73,17+FIND("l'écoconception:",K73,1),3)),"",MID(K73,17+FIND("l'écoconception:",K73,1),3))</f>
        <v>non</v>
      </c>
      <c r="U73" s="62" t="str">
        <f>IF(ISERROR(MID(K73,20+FIND("former ou recruter:",K73,1),3)),"",MID(K73,20+FIND("former ou recruter:",K73,1),3))</f>
        <v>non</v>
      </c>
      <c r="V73" s="93"/>
      <c r="W73" s="41"/>
      <c r="X73" s="41"/>
      <c r="Y73" s="41" t="s">
        <v>661</v>
      </c>
      <c r="Z73" s="41" t="s">
        <v>662</v>
      </c>
      <c r="AA73" s="41"/>
      <c r="AB73" s="43">
        <v>45260</v>
      </c>
      <c r="AC73" s="44" t="s">
        <v>4707</v>
      </c>
      <c r="AD73" s="88"/>
      <c r="AE73" s="88"/>
      <c r="AF73" s="33" t="s">
        <v>42</v>
      </c>
      <c r="AG73" s="45" t="s">
        <v>663</v>
      </c>
      <c r="AH73" s="33" t="s">
        <v>55</v>
      </c>
      <c r="AI73" s="54" t="s">
        <v>4785</v>
      </c>
      <c r="AJ73" s="39"/>
      <c r="AK73" s="40"/>
    </row>
    <row r="74" spans="1:37" ht="16.5" customHeight="1">
      <c r="A74" s="30">
        <v>45259</v>
      </c>
      <c r="B74" s="31" t="s">
        <v>477</v>
      </c>
      <c r="C74" s="31" t="s">
        <v>680</v>
      </c>
      <c r="D74" s="50" t="s">
        <v>684</v>
      </c>
      <c r="E74" s="33" t="s">
        <v>114</v>
      </c>
      <c r="F74" s="33"/>
      <c r="G74" s="99" t="s">
        <v>4786</v>
      </c>
      <c r="H74" s="41">
        <v>2</v>
      </c>
      <c r="I74" s="88" t="s">
        <v>41</v>
      </c>
      <c r="J74" s="88"/>
      <c r="K74" s="31" t="s">
        <v>685</v>
      </c>
      <c r="L74" s="41" t="s">
        <v>670</v>
      </c>
      <c r="M74" s="42" t="str">
        <f>MID(K74,12,8)</f>
        <v xml:space="preserve">unknown </v>
      </c>
      <c r="N74" s="62" t="str">
        <f>IF(ISERROR(MID(K74,24+FIND("impact environnemental:",K74,1),3)),"",MID(K74,24+FIND("impact environnemental:",K74,1),3))</f>
        <v>oui</v>
      </c>
      <c r="O74" s="62" t="str">
        <f>IF(ISERROR(MID(K74,25+FIND("performance énergétique:",K74,1),3)),"",MID(K74,25+FIND("performance énergétique:",K74,1),3))</f>
        <v>oui</v>
      </c>
      <c r="P74" s="62" t="str">
        <f>IF(ISERROR(MID(K74,20+FIND("consommation d'eau:",K74,1),3)),"",MID(K74,20+FIND("consommation d'eau:",K74,1),3))</f>
        <v>non</v>
      </c>
      <c r="Q74" s="62" t="str">
        <f>IF(ISERROR(MID(K74,22+FIND("rénover mon bâtiment:",K74,1),3)),"",MID(K74,22+FIND("rénover mon bâtiment:",K74,1),3))</f>
        <v/>
      </c>
      <c r="R74" s="62" t="str">
        <f>IF(ISERROR(MID(K74,21+FIND("la mobilité durable:",K74,1),3)),"",MID(K74,21+FIND("la mobilité durable:",K74,1),3))</f>
        <v/>
      </c>
      <c r="S74" s="62" t="str">
        <f>IF(ISERROR(MID(K74,21+FIND("gestion des déchets:",K74,1),3)),"",MID(K74,21+FIND("gestion des déchets:",K74,1),3))</f>
        <v>non</v>
      </c>
      <c r="T74" s="62" t="str">
        <f>IF(ISERROR(MID(K74,17+FIND("l'écoconception:",K74,1),3)),"",MID(K74,17+FIND("l'écoconception:",K74,1),3))</f>
        <v>oui</v>
      </c>
      <c r="U74" s="62" t="str">
        <f>IF(ISERROR(MID(K74,20+FIND("former ou recruter:",K74,1),3)),"",MID(K74,20+FIND("former ou recruter:",K74,1),3))</f>
        <v/>
      </c>
      <c r="V74" s="63"/>
      <c r="W74" s="41"/>
      <c r="X74" s="41"/>
      <c r="Y74" s="41" t="s">
        <v>686</v>
      </c>
      <c r="Z74" s="41" t="s">
        <v>393</v>
      </c>
      <c r="AA74" s="41" t="s">
        <v>652</v>
      </c>
      <c r="AB74" s="43">
        <v>45260</v>
      </c>
      <c r="AC74" s="64" t="s">
        <v>653</v>
      </c>
      <c r="AD74" s="88"/>
      <c r="AE74" s="88"/>
      <c r="AF74" s="33"/>
      <c r="AG74" s="33"/>
      <c r="AH74" s="33"/>
      <c r="AI74" s="39"/>
      <c r="AJ74" s="39"/>
      <c r="AK74" s="40"/>
    </row>
    <row r="75" spans="1:37" ht="16.5" customHeight="1">
      <c r="A75" s="30">
        <v>45259</v>
      </c>
      <c r="B75" s="31" t="s">
        <v>477</v>
      </c>
      <c r="C75" s="31" t="s">
        <v>687</v>
      </c>
      <c r="D75" s="50" t="s">
        <v>691</v>
      </c>
      <c r="E75" s="33" t="s">
        <v>114</v>
      </c>
      <c r="F75" s="33"/>
      <c r="G75" s="99" t="s">
        <v>4787</v>
      </c>
      <c r="H75" s="41">
        <v>2</v>
      </c>
      <c r="I75" s="88" t="s">
        <v>41</v>
      </c>
      <c r="J75" s="88"/>
      <c r="K75" s="31" t="s">
        <v>692</v>
      </c>
      <c r="L75" s="41" t="s">
        <v>670</v>
      </c>
      <c r="M75" s="42" t="str">
        <f>MID(K75,12,8)</f>
        <v xml:space="preserve">unknown </v>
      </c>
      <c r="N75" s="62" t="str">
        <f>IF(ISERROR(MID(K75,24+FIND("impact environnemental:",K75,1),3)),"",MID(K75,24+FIND("impact environnemental:",K75,1),3))</f>
        <v>oui</v>
      </c>
      <c r="O75" s="62" t="str">
        <f>IF(ISERROR(MID(K75,25+FIND("performance énergétique:",K75,1),3)),"",MID(K75,25+FIND("performance énergétique:",K75,1),3))</f>
        <v>oui</v>
      </c>
      <c r="P75" s="62" t="str">
        <f>IF(ISERROR(MID(K75,20+FIND("consommation d'eau:",K75,1),3)),"",MID(K75,20+FIND("consommation d'eau:",K75,1),3))</f>
        <v>non</v>
      </c>
      <c r="Q75" s="62" t="str">
        <f>IF(ISERROR(MID(K75,22+FIND("rénover mon bâtiment:",K75,1),3)),"",MID(K75,22+FIND("rénover mon bâtiment:",K75,1),3))</f>
        <v/>
      </c>
      <c r="R75" s="62" t="str">
        <f>IF(ISERROR(MID(K75,21+FIND("la mobilité durable:",K75,1),3)),"",MID(K75,21+FIND("la mobilité durable:",K75,1),3))</f>
        <v/>
      </c>
      <c r="S75" s="62" t="str">
        <f>IF(ISERROR(MID(K75,21+FIND("gestion des déchets:",K75,1),3)),"",MID(K75,21+FIND("gestion des déchets:",K75,1),3))</f>
        <v>non</v>
      </c>
      <c r="T75" s="62" t="str">
        <f>IF(ISERROR(MID(K75,17+FIND("l'écoconception:",K75,1),3)),"",MID(K75,17+FIND("l'écoconception:",K75,1),3))</f>
        <v>oui</v>
      </c>
      <c r="U75" s="62" t="str">
        <f>IF(ISERROR(MID(K75,20+FIND("former ou recruter:",K75,1),3)),"",MID(K75,20+FIND("former ou recruter:",K75,1),3))</f>
        <v/>
      </c>
      <c r="V75" s="63"/>
      <c r="W75" s="41"/>
      <c r="X75" s="41"/>
      <c r="Y75" s="41" t="s">
        <v>693</v>
      </c>
      <c r="Z75" s="41" t="s">
        <v>694</v>
      </c>
      <c r="AA75" s="41"/>
      <c r="AB75" s="43">
        <v>45260</v>
      </c>
      <c r="AC75" s="64" t="s">
        <v>653</v>
      </c>
      <c r="AD75" s="88"/>
      <c r="AE75" s="88"/>
      <c r="AF75" s="33"/>
      <c r="AG75" s="33"/>
      <c r="AH75" s="33"/>
      <c r="AI75" s="39"/>
      <c r="AJ75" s="39"/>
      <c r="AK75" s="40"/>
    </row>
    <row r="76" spans="1:37" ht="16.5" customHeight="1">
      <c r="A76" s="30">
        <v>45259</v>
      </c>
      <c r="B76" s="31" t="s">
        <v>741</v>
      </c>
      <c r="C76" s="31" t="s">
        <v>736</v>
      </c>
      <c r="D76" s="50" t="s">
        <v>740</v>
      </c>
      <c r="E76" s="33" t="s">
        <v>114</v>
      </c>
      <c r="F76" s="33"/>
      <c r="G76" s="99" t="s">
        <v>4788</v>
      </c>
      <c r="H76" s="41">
        <v>2</v>
      </c>
      <c r="I76" s="88" t="s">
        <v>41</v>
      </c>
      <c r="J76" s="88"/>
      <c r="K76" s="31" t="s">
        <v>742</v>
      </c>
      <c r="L76" s="41" t="s">
        <v>670</v>
      </c>
      <c r="M76" s="42" t="str">
        <f>MID(K76,12,8)</f>
        <v xml:space="preserve">unknown </v>
      </c>
      <c r="N76" s="62" t="str">
        <f>IF(ISERROR(MID(K76,24+FIND("impact environnemental:",K76,1),3)),"",MID(K76,24+FIND("impact environnemental:",K76,1),3))</f>
        <v>oui</v>
      </c>
      <c r="O76" s="62" t="str">
        <f>IF(ISERROR(MID(K76,25+FIND("performance énergétique:",K76,1),3)),"",MID(K76,25+FIND("performance énergétique:",K76,1),3))</f>
        <v>oui</v>
      </c>
      <c r="P76" s="62" t="str">
        <f>IF(ISERROR(MID(K76,20+FIND("consommation d'eau:",K76,1),3)),"",MID(K76,20+FIND("consommation d'eau:",K76,1),3))</f>
        <v>oui</v>
      </c>
      <c r="Q76" s="62" t="str">
        <f>IF(ISERROR(MID(K76,22+FIND("rénover mon bâtiment:",K76,1),3)),"",MID(K76,22+FIND("rénover mon bâtiment:",K76,1),3))</f>
        <v/>
      </c>
      <c r="R76" s="62" t="str">
        <f>IF(ISERROR(MID(K76,21+FIND("la mobilité durable:",K76,1),3)),"",MID(K76,21+FIND("la mobilité durable:",K76,1),3))</f>
        <v/>
      </c>
      <c r="S76" s="62" t="str">
        <f>IF(ISERROR(MID(K76,21+FIND("gestion des déchets:",K76,1),3)),"",MID(K76,21+FIND("gestion des déchets:",K76,1),3))</f>
        <v>non</v>
      </c>
      <c r="T76" s="62" t="str">
        <f>IF(ISERROR(MID(K76,17+FIND("l'écoconception:",K76,1),3)),"",MID(K76,17+FIND("l'écoconception:",K76,1),3))</f>
        <v>oui</v>
      </c>
      <c r="U76" s="62" t="str">
        <f>IF(ISERROR(MID(K76,20+FIND("former ou recruter:",K76,1),3)),"",MID(K76,20+FIND("former ou recruter:",K76,1),3))</f>
        <v/>
      </c>
      <c r="V76" s="63"/>
      <c r="W76" s="41"/>
      <c r="X76" s="41"/>
      <c r="Y76" s="41" t="s">
        <v>743</v>
      </c>
      <c r="Z76" s="41" t="s">
        <v>744</v>
      </c>
      <c r="AA76" s="41"/>
      <c r="AB76" s="43">
        <v>45260</v>
      </c>
      <c r="AC76" s="64" t="s">
        <v>653</v>
      </c>
      <c r="AD76" s="88"/>
      <c r="AE76" s="88"/>
      <c r="AF76" s="33"/>
      <c r="AG76" s="33"/>
      <c r="AH76" s="33"/>
      <c r="AI76" s="39"/>
      <c r="AJ76" s="39"/>
      <c r="AK76" s="40"/>
    </row>
    <row r="77" spans="1:37" ht="16.5" customHeight="1">
      <c r="A77" s="30">
        <v>45260</v>
      </c>
      <c r="B77" s="31" t="s">
        <v>932</v>
      </c>
      <c r="C77" s="31" t="s">
        <v>926</v>
      </c>
      <c r="D77" s="50" t="s">
        <v>930</v>
      </c>
      <c r="E77" s="33" t="s">
        <v>114</v>
      </c>
      <c r="F77" s="33"/>
      <c r="G77" s="99" t="s">
        <v>4789</v>
      </c>
      <c r="H77" s="41">
        <v>2</v>
      </c>
      <c r="I77" s="88" t="s">
        <v>41</v>
      </c>
      <c r="J77" s="88"/>
      <c r="K77" s="31" t="s">
        <v>933</v>
      </c>
      <c r="L77" s="41" t="s">
        <v>670</v>
      </c>
      <c r="M77" s="42" t="str">
        <f>MID(K77,12,8)</f>
        <v xml:space="preserve">unknown </v>
      </c>
      <c r="N77" s="62" t="str">
        <f>IF(ISERROR(MID(K77,24+FIND("impact environnemental:",K77,1),3)),"",MID(K77,24+FIND("impact environnemental:",K77,1),3))</f>
        <v>non</v>
      </c>
      <c r="O77" s="62" t="str">
        <f>IF(ISERROR(MID(K77,25+FIND("performance énergétique:",K77,1),3)),"",MID(K77,25+FIND("performance énergétique:",K77,1),3))</f>
        <v>oui</v>
      </c>
      <c r="P77" s="62" t="str">
        <f>IF(ISERROR(MID(K77,20+FIND("consommation d'eau:",K77,1),3)),"",MID(K77,20+FIND("consommation d'eau:",K77,1),3))</f>
        <v>non</v>
      </c>
      <c r="Q77" s="62" t="str">
        <f>IF(ISERROR(MID(K77,22+FIND("rénover mon bâtiment:",K77,1),3)),"",MID(K77,22+FIND("rénover mon bâtiment:",K77,1),3))</f>
        <v/>
      </c>
      <c r="R77" s="62" t="str">
        <f>IF(ISERROR(MID(K77,21+FIND("la mobilité durable:",K77,1),3)),"",MID(K77,21+FIND("la mobilité durable:",K77,1),3))</f>
        <v/>
      </c>
      <c r="S77" s="62" t="str">
        <f>IF(ISERROR(MID(K77,21+FIND("gestion des déchets:",K77,1),3)),"",MID(K77,21+FIND("gestion des déchets:",K77,1),3))</f>
        <v>oui</v>
      </c>
      <c r="T77" s="62" t="str">
        <f>IF(ISERROR(MID(K77,17+FIND("l'écoconception:",K77,1),3)),"",MID(K77,17+FIND("l'écoconception:",K77,1),3))</f>
        <v>oui</v>
      </c>
      <c r="U77" s="62" t="str">
        <f>IF(ISERROR(MID(K77,20+FIND("former ou recruter:",K77,1),3)),"",MID(K77,20+FIND("former ou recruter:",K77,1),3))</f>
        <v/>
      </c>
      <c r="V77" s="63"/>
      <c r="W77" s="41"/>
      <c r="X77" s="41"/>
      <c r="Y77" s="41" t="s">
        <v>934</v>
      </c>
      <c r="Z77" s="41" t="s">
        <v>935</v>
      </c>
      <c r="AA77" s="41"/>
      <c r="AB77" s="43">
        <v>45261</v>
      </c>
      <c r="AC77" s="64" t="s">
        <v>653</v>
      </c>
      <c r="AD77" s="88"/>
      <c r="AE77" s="88"/>
      <c r="AF77" s="33"/>
      <c r="AG77" s="33"/>
      <c r="AH77" s="33"/>
      <c r="AI77" s="39"/>
      <c r="AJ77" s="39"/>
      <c r="AK77" s="40"/>
    </row>
    <row r="78" spans="1:37" ht="16.5" customHeight="1">
      <c r="A78" s="30">
        <v>45260</v>
      </c>
      <c r="B78" s="31" t="s">
        <v>741</v>
      </c>
      <c r="C78" s="31" t="s">
        <v>896</v>
      </c>
      <c r="D78" s="50" t="s">
        <v>900</v>
      </c>
      <c r="E78" s="33" t="s">
        <v>114</v>
      </c>
      <c r="F78" s="33"/>
      <c r="G78" s="99" t="s">
        <v>4790</v>
      </c>
      <c r="H78" s="41">
        <v>1</v>
      </c>
      <c r="I78" s="88" t="s">
        <v>41</v>
      </c>
      <c r="J78" s="88"/>
      <c r="K78" s="31" t="s">
        <v>901</v>
      </c>
      <c r="L78" s="41" t="s">
        <v>670</v>
      </c>
      <c r="M78" s="42" t="str">
        <f>MID(K78,12,8)</f>
        <v xml:space="preserve">precise </v>
      </c>
      <c r="N78" s="62" t="str">
        <f>IF(ISERROR(MID(K78,24+FIND("impact environnemental:",K78,1),3)),"",MID(K78,24+FIND("impact environnemental:",K78,1),3))</f>
        <v>non</v>
      </c>
      <c r="O78" s="62" t="str">
        <f>IF(ISERROR(MID(K78,25+FIND("performance énergétique:",K78,1),3)),"",MID(K78,25+FIND("performance énergétique:",K78,1),3))</f>
        <v>oui</v>
      </c>
      <c r="P78" s="62" t="str">
        <f>IF(ISERROR(MID(K78,20+FIND("consommation d'eau:",K78,1),3)),"",MID(K78,20+FIND("consommation d'eau:",K78,1),3))</f>
        <v>non</v>
      </c>
      <c r="Q78" s="62" t="str">
        <f>IF(ISERROR(MID(K78,22+FIND("rénover mon bâtiment:",K78,1),3)),"",MID(K78,22+FIND("rénover mon bâtiment:",K78,1),3))</f>
        <v>non</v>
      </c>
      <c r="R78" s="62" t="str">
        <f>IF(ISERROR(MID(K78,21+FIND("la mobilité durable:",K78,1),3)),"",MID(K78,21+FIND("la mobilité durable:",K78,1),3))</f>
        <v>non</v>
      </c>
      <c r="S78" s="62" t="str">
        <f>IF(ISERROR(MID(K78,21+FIND("gestion des déchets:",K78,1),3)),"",MID(K78,21+FIND("gestion des déchets:",K78,1),3))</f>
        <v>non</v>
      </c>
      <c r="T78" s="62" t="str">
        <f>IF(ISERROR(MID(K78,17+FIND("l'écoconception:",K78,1),3)),"",MID(K78,17+FIND("l'écoconception:",K78,1),3))</f>
        <v>non</v>
      </c>
      <c r="U78" s="62" t="str">
        <f>IF(ISERROR(MID(K78,20+FIND("former ou recruter:",K78,1),3)),"",MID(K78,20+FIND("former ou recruter:",K78,1),3))</f>
        <v>non</v>
      </c>
      <c r="V78" s="63"/>
      <c r="W78" s="41"/>
      <c r="X78" s="41"/>
      <c r="Y78" s="41" t="s">
        <v>902</v>
      </c>
      <c r="Z78" s="41" t="s">
        <v>903</v>
      </c>
      <c r="AA78" s="41"/>
      <c r="AB78" s="43">
        <v>45265</v>
      </c>
      <c r="AC78" s="64" t="s">
        <v>653</v>
      </c>
      <c r="AD78" s="88"/>
      <c r="AE78" s="88"/>
      <c r="AF78" s="33"/>
      <c r="AG78" s="33"/>
      <c r="AH78" s="33"/>
      <c r="AI78" s="39"/>
      <c r="AJ78" s="39"/>
      <c r="AK78" s="40"/>
    </row>
    <row r="79" spans="1:37" ht="16.5" customHeight="1">
      <c r="A79" s="30">
        <v>45260</v>
      </c>
      <c r="B79" s="31" t="s">
        <v>932</v>
      </c>
      <c r="C79" s="31" t="s">
        <v>936</v>
      </c>
      <c r="D79" s="50" t="s">
        <v>940</v>
      </c>
      <c r="E79" s="33" t="s">
        <v>114</v>
      </c>
      <c r="F79" s="33"/>
      <c r="G79" s="99" t="s">
        <v>4791</v>
      </c>
      <c r="H79" s="41">
        <v>1</v>
      </c>
      <c r="I79" s="88" t="s">
        <v>41</v>
      </c>
      <c r="J79" s="88"/>
      <c r="K79" s="31" t="s">
        <v>941</v>
      </c>
      <c r="L79" s="41" t="s">
        <v>670</v>
      </c>
      <c r="M79" s="42" t="str">
        <f>MID(K79,12,8)</f>
        <v xml:space="preserve">precise </v>
      </c>
      <c r="N79" s="62" t="str">
        <f>IF(ISERROR(MID(K79,24+FIND("impact environnemental:",K79,1),3)),"",MID(K79,24+FIND("impact environnemental:",K79,1),3))</f>
        <v>non</v>
      </c>
      <c r="O79" s="62" t="str">
        <f>IF(ISERROR(MID(K79,25+FIND("performance énergétique:",K79,1),3)),"",MID(K79,25+FIND("performance énergétique:",K79,1),3))</f>
        <v>non</v>
      </c>
      <c r="P79" s="62" t="str">
        <f>IF(ISERROR(MID(K79,20+FIND("consommation d'eau:",K79,1),3)),"",MID(K79,20+FIND("consommation d'eau:",K79,1),3))</f>
        <v>non</v>
      </c>
      <c r="Q79" s="62" t="str">
        <f>IF(ISERROR(MID(K79,22+FIND("rénover mon bâtiment:",K79,1),3)),"",MID(K79,22+FIND("rénover mon bâtiment:",K79,1),3))</f>
        <v>oui</v>
      </c>
      <c r="R79" s="62" t="str">
        <f>IF(ISERROR(MID(K79,21+FIND("la mobilité durable:",K79,1),3)),"",MID(K79,21+FIND("la mobilité durable:",K79,1),3))</f>
        <v>non</v>
      </c>
      <c r="S79" s="62" t="str">
        <f>IF(ISERROR(MID(K79,21+FIND("gestion des déchets:",K79,1),3)),"",MID(K79,21+FIND("gestion des déchets:",K79,1),3))</f>
        <v>non</v>
      </c>
      <c r="T79" s="62" t="str">
        <f>IF(ISERROR(MID(K79,17+FIND("l'écoconception:",K79,1),3)),"",MID(K79,17+FIND("l'écoconception:",K79,1),3))</f>
        <v>non</v>
      </c>
      <c r="U79" s="62" t="str">
        <f>IF(ISERROR(MID(K79,20+FIND("former ou recruter:",K79,1),3)),"",MID(K79,20+FIND("former ou recruter:",K79,1),3))</f>
        <v>non</v>
      </c>
      <c r="V79" s="63"/>
      <c r="W79" s="41"/>
      <c r="X79" s="41"/>
      <c r="Y79" s="41" t="s">
        <v>942</v>
      </c>
      <c r="Z79" s="41"/>
      <c r="AA79" s="41"/>
      <c r="AB79" s="43">
        <v>45265</v>
      </c>
      <c r="AC79" s="64" t="s">
        <v>653</v>
      </c>
      <c r="AD79" s="88"/>
      <c r="AE79" s="88"/>
      <c r="AF79" s="33"/>
      <c r="AG79" s="33"/>
      <c r="AH79" s="33"/>
      <c r="AI79" s="39"/>
      <c r="AJ79" s="39"/>
      <c r="AK79" s="40"/>
    </row>
    <row r="80" spans="1:37" ht="16.5" customHeight="1">
      <c r="A80" s="30">
        <v>45260</v>
      </c>
      <c r="B80" s="31" t="s">
        <v>580</v>
      </c>
      <c r="C80" s="31" t="s">
        <v>784</v>
      </c>
      <c r="D80" s="50" t="s">
        <v>788</v>
      </c>
      <c r="E80" s="33" t="s">
        <v>114</v>
      </c>
      <c r="F80" s="33"/>
      <c r="G80" s="99" t="s">
        <v>4792</v>
      </c>
      <c r="H80" s="41">
        <v>2</v>
      </c>
      <c r="I80" s="88" t="s">
        <v>41</v>
      </c>
      <c r="J80" s="88"/>
      <c r="K80" s="31" t="s">
        <v>789</v>
      </c>
      <c r="L80" s="41" t="s">
        <v>670</v>
      </c>
      <c r="M80" s="42" t="str">
        <f>MID(K80,12,8)</f>
        <v xml:space="preserve">unknown </v>
      </c>
      <c r="N80" s="62" t="str">
        <f>IF(ISERROR(MID(K80,24+FIND("impact environnemental:",K80,1),3)),"",MID(K80,24+FIND("impact environnemental:",K80,1),3))</f>
        <v>oui</v>
      </c>
      <c r="O80" s="62" t="str">
        <f>IF(ISERROR(MID(K80,25+FIND("performance énergétique:",K80,1),3)),"",MID(K80,25+FIND("performance énergétique:",K80,1),3))</f>
        <v>non</v>
      </c>
      <c r="P80" s="62" t="str">
        <f>IF(ISERROR(MID(K80,20+FIND("consommation d'eau:",K80,1),3)),"",MID(K80,20+FIND("consommation d'eau:",K80,1),3))</f>
        <v>non</v>
      </c>
      <c r="Q80" s="62" t="str">
        <f>IF(ISERROR(MID(K80,22+FIND("rénover mon bâtiment:",K80,1),3)),"",MID(K80,22+FIND("rénover mon bâtiment:",K80,1),3))</f>
        <v/>
      </c>
      <c r="R80" s="62" t="str">
        <f>IF(ISERROR(MID(K80,21+FIND("la mobilité durable:",K80,1),3)),"",MID(K80,21+FIND("la mobilité durable:",K80,1),3))</f>
        <v/>
      </c>
      <c r="S80" s="62" t="str">
        <f>IF(ISERROR(MID(K80,21+FIND("gestion des déchets:",K80,1),3)),"",MID(K80,21+FIND("gestion des déchets:",K80,1),3))</f>
        <v>oui</v>
      </c>
      <c r="T80" s="62" t="str">
        <f>IF(ISERROR(MID(K80,17+FIND("l'écoconception:",K80,1),3)),"",MID(K80,17+FIND("l'écoconception:",K80,1),3))</f>
        <v>oui</v>
      </c>
      <c r="U80" s="62" t="str">
        <f>IF(ISERROR(MID(K80,20+FIND("former ou recruter:",K80,1),3)),"",MID(K80,20+FIND("former ou recruter:",K80,1),3))</f>
        <v/>
      </c>
      <c r="V80" s="63"/>
      <c r="W80" s="41"/>
      <c r="X80" s="41"/>
      <c r="Y80" s="41" t="s">
        <v>790</v>
      </c>
      <c r="Z80" s="41"/>
      <c r="AA80" s="41"/>
      <c r="AB80" s="43">
        <v>45265</v>
      </c>
      <c r="AC80" s="64" t="s">
        <v>653</v>
      </c>
      <c r="AD80" s="88"/>
      <c r="AE80" s="88"/>
      <c r="AF80" s="33"/>
      <c r="AG80" s="33"/>
      <c r="AH80" s="33"/>
      <c r="AI80" s="39"/>
      <c r="AJ80" s="39"/>
      <c r="AK80" s="40"/>
    </row>
    <row r="81" spans="1:37" ht="16.5" customHeight="1">
      <c r="A81" s="30">
        <v>45263</v>
      </c>
      <c r="B81" s="31" t="s">
        <v>741</v>
      </c>
      <c r="C81" s="31" t="s">
        <v>1118</v>
      </c>
      <c r="D81" s="50" t="s">
        <v>1122</v>
      </c>
      <c r="E81" s="33" t="s">
        <v>114</v>
      </c>
      <c r="F81" s="33"/>
      <c r="G81" s="99" t="s">
        <v>4793</v>
      </c>
      <c r="H81" s="41">
        <v>2</v>
      </c>
      <c r="I81" s="88" t="s">
        <v>41</v>
      </c>
      <c r="J81" s="88"/>
      <c r="K81" s="31" t="s">
        <v>1123</v>
      </c>
      <c r="L81" s="41" t="s">
        <v>670</v>
      </c>
      <c r="M81" s="42" t="str">
        <f>MID(K81,12,8)</f>
        <v xml:space="preserve">unknown </v>
      </c>
      <c r="N81" s="62" t="str">
        <f>IF(ISERROR(MID(K81,24+FIND("impact environnemental:",K81,1),3)),"",MID(K81,24+FIND("impact environnemental:",K81,1),3))</f>
        <v>oui</v>
      </c>
      <c r="O81" s="62" t="str">
        <f>IF(ISERROR(MID(K81,25+FIND("performance énergétique:",K81,1),3)),"",MID(K81,25+FIND("performance énergétique:",K81,1),3))</f>
        <v>oui</v>
      </c>
      <c r="P81" s="62" t="str">
        <f>IF(ISERROR(MID(K81,20+FIND("consommation d'eau:",K81,1),3)),"",MID(K81,20+FIND("consommation d'eau:",K81,1),3))</f>
        <v>non</v>
      </c>
      <c r="Q81" s="62" t="str">
        <f>IF(ISERROR(MID(K81,22+FIND("rénover mon bâtiment:",K81,1),3)),"",MID(K81,22+FIND("rénover mon bâtiment:",K81,1),3))</f>
        <v/>
      </c>
      <c r="R81" s="62" t="str">
        <f>IF(ISERROR(MID(K81,21+FIND("la mobilité durable:",K81,1),3)),"",MID(K81,21+FIND("la mobilité durable:",K81,1),3))</f>
        <v/>
      </c>
      <c r="S81" s="62" t="str">
        <f>IF(ISERROR(MID(K81,21+FIND("gestion des déchets:",K81,1),3)),"",MID(K81,21+FIND("gestion des déchets:",K81,1),3))</f>
        <v>oui</v>
      </c>
      <c r="T81" s="62" t="str">
        <f>IF(ISERROR(MID(K81,17+FIND("l'écoconception:",K81,1),3)),"",MID(K81,17+FIND("l'écoconception:",K81,1),3))</f>
        <v>oui</v>
      </c>
      <c r="U81" s="62" t="str">
        <f>IF(ISERROR(MID(K81,20+FIND("former ou recruter:",K81,1),3)),"",MID(K81,20+FIND("former ou recruter:",K81,1),3))</f>
        <v/>
      </c>
      <c r="V81" s="63"/>
      <c r="W81" s="41"/>
      <c r="X81" s="41"/>
      <c r="Y81" s="41" t="s">
        <v>1124</v>
      </c>
      <c r="Z81" s="41" t="s">
        <v>1125</v>
      </c>
      <c r="AA81" s="41"/>
      <c r="AB81" s="43">
        <v>45265</v>
      </c>
      <c r="AC81" s="87" t="s">
        <v>653</v>
      </c>
      <c r="AD81" s="89"/>
      <c r="AE81" s="89"/>
      <c r="AF81" s="33"/>
      <c r="AG81" s="33"/>
      <c r="AH81" s="33"/>
      <c r="AI81" s="39"/>
      <c r="AJ81" s="39"/>
      <c r="AK81" s="40"/>
    </row>
    <row r="82" spans="1:37" ht="16.5" customHeight="1">
      <c r="A82" s="30">
        <v>45258</v>
      </c>
      <c r="B82" s="31" t="s">
        <v>477</v>
      </c>
      <c r="C82" s="31" t="s">
        <v>644</v>
      </c>
      <c r="D82" s="50" t="s">
        <v>648</v>
      </c>
      <c r="E82" s="33" t="s">
        <v>114</v>
      </c>
      <c r="F82" s="33"/>
      <c r="G82" s="98" t="s">
        <v>4794</v>
      </c>
      <c r="H82" s="41">
        <v>1</v>
      </c>
      <c r="I82" s="88" t="s">
        <v>41</v>
      </c>
      <c r="J82" s="88"/>
      <c r="K82" s="31" t="s">
        <v>649</v>
      </c>
      <c r="L82" s="41" t="s">
        <v>40</v>
      </c>
      <c r="M82" s="42" t="str">
        <f>MID(K82,12,8)</f>
        <v xml:space="preserve">precise </v>
      </c>
      <c r="N82" s="62" t="str">
        <f>IF(ISERROR(MID(K82,24+FIND("impact environnemental:",K82,1),3)),"",MID(K82,24+FIND("impact environnemental:",K82,1),3))</f>
        <v>oui</v>
      </c>
      <c r="O82" s="62" t="str">
        <f>IF(ISERROR(MID(K82,25+FIND("performance énergétique:",K82,1),3)),"",MID(K82,25+FIND("performance énergétique:",K82,1),3))</f>
        <v>non</v>
      </c>
      <c r="P82" s="62" t="str">
        <f>IF(ISERROR(MID(K82,20+FIND("consommation d'eau:",K82,1),3)),"",MID(K82,20+FIND("consommation d'eau:",K82,1),3))</f>
        <v>non</v>
      </c>
      <c r="Q82" s="62" t="str">
        <f>IF(ISERROR(MID(K82,22+FIND("rénover mon bâtiment:",K82,1),3)),"",MID(K82,22+FIND("rénover mon bâtiment:",K82,1),3))</f>
        <v>non</v>
      </c>
      <c r="R82" s="62" t="str">
        <f>IF(ISERROR(MID(K82,21+FIND("la mobilité durable:",K82,1),3)),"",MID(K82,21+FIND("la mobilité durable:",K82,1),3))</f>
        <v>non</v>
      </c>
      <c r="S82" s="62" t="str">
        <f>IF(ISERROR(MID(K82,21+FIND("gestion des déchets:",K82,1),3)),"",MID(K82,21+FIND("gestion des déchets:",K82,1),3))</f>
        <v>non</v>
      </c>
      <c r="T82" s="62" t="str">
        <f>IF(ISERROR(MID(K82,17+FIND("l'écoconception:",K82,1),3)),"",MID(K82,17+FIND("l'écoconception:",K82,1),3))</f>
        <v>non</v>
      </c>
      <c r="U82" s="62" t="str">
        <f>IF(ISERROR(MID(K82,20+FIND("former ou recruter:",K82,1),3)),"",MID(K82,20+FIND("former ou recruter:",K82,1),3))</f>
        <v>non</v>
      </c>
      <c r="V82" s="93"/>
      <c r="W82" s="41"/>
      <c r="X82" s="41"/>
      <c r="Y82" s="41" t="s">
        <v>650</v>
      </c>
      <c r="Z82" s="41" t="s">
        <v>651</v>
      </c>
      <c r="AA82" s="41" t="s">
        <v>652</v>
      </c>
      <c r="AB82" s="43">
        <v>45260</v>
      </c>
      <c r="AC82" s="64" t="s">
        <v>653</v>
      </c>
      <c r="AD82" s="88"/>
      <c r="AE82" s="88"/>
      <c r="AF82" s="33"/>
      <c r="AG82" s="33"/>
      <c r="AH82" s="33"/>
      <c r="AI82" s="39"/>
      <c r="AJ82" s="39"/>
      <c r="AK82" s="67" t="str">
        <f>E82&amp;"car(10)
#transition"</f>
        <v>ADEMEcar(10)
#transition</v>
      </c>
    </row>
    <row r="83" spans="1:37" ht="16.5" customHeight="1">
      <c r="A83" s="30">
        <v>45265</v>
      </c>
      <c r="B83" s="31" t="s">
        <v>477</v>
      </c>
      <c r="C83" s="31" t="s">
        <v>1237</v>
      </c>
      <c r="D83" s="50" t="s">
        <v>1241</v>
      </c>
      <c r="E83" s="33" t="s">
        <v>114</v>
      </c>
      <c r="F83" s="33"/>
      <c r="G83" s="98" t="s">
        <v>4795</v>
      </c>
      <c r="H83" s="41">
        <v>1</v>
      </c>
      <c r="I83" s="88" t="s">
        <v>4796</v>
      </c>
      <c r="J83" s="88"/>
      <c r="K83" s="31" t="s">
        <v>1242</v>
      </c>
      <c r="L83" s="41" t="s">
        <v>1243</v>
      </c>
      <c r="M83" s="42" t="str">
        <f>MID(K83,12,8)</f>
        <v xml:space="preserve">precise </v>
      </c>
      <c r="N83" s="62" t="str">
        <f>IF(ISERROR(MID(K83,24+FIND("impact environnemental:",K83,1),3)),"",MID(K83,24+FIND("impact environnemental:",K83,1),3))</f>
        <v>non</v>
      </c>
      <c r="O83" s="62" t="str">
        <f>IF(ISERROR(MID(K83,25+FIND("performance énergétique:",K83,1),3)),"",MID(K83,25+FIND("performance énergétique:",K83,1),3))</f>
        <v>non</v>
      </c>
      <c r="P83" s="62" t="str">
        <f>IF(ISERROR(MID(K83,20+FIND("consommation d'eau:",K83,1),3)),"",MID(K83,20+FIND("consommation d'eau:",K83,1),3))</f>
        <v>non</v>
      </c>
      <c r="Q83" s="62" t="str">
        <f>IF(ISERROR(MID(K83,22+FIND("rénover mon bâtiment:",K83,1),3)),"",MID(K83,22+FIND("rénover mon bâtiment:",K83,1),3))</f>
        <v>oui</v>
      </c>
      <c r="R83" s="62" t="str">
        <f>IF(ISERROR(MID(K83,21+FIND("la mobilité durable:",K83,1),3)),"",MID(K83,21+FIND("la mobilité durable:",K83,1),3))</f>
        <v>non</v>
      </c>
      <c r="S83" s="62" t="str">
        <f>IF(ISERROR(MID(K83,21+FIND("gestion des déchets:",K83,1),3)),"",MID(K83,21+FIND("gestion des déchets:",K83,1),3))</f>
        <v>non</v>
      </c>
      <c r="T83" s="62" t="str">
        <f>IF(ISERROR(MID(K83,17+FIND("l'écoconception:",K83,1),3)),"",MID(K83,17+FIND("l'écoconception:",K83,1),3))</f>
        <v>non</v>
      </c>
      <c r="U83" s="62" t="str">
        <f>IF(ISERROR(MID(K83,20+FIND("former ou recruter:",K83,1),3)),"",MID(K83,20+FIND("former ou recruter:",K83,1),3))</f>
        <v>non</v>
      </c>
      <c r="V83" s="93"/>
      <c r="W83" s="41"/>
      <c r="X83" s="41"/>
      <c r="Y83" s="41" t="s">
        <v>1244</v>
      </c>
      <c r="Z83" s="41"/>
      <c r="AA83" s="41"/>
      <c r="AB83" s="38"/>
      <c r="AC83" s="38" t="s">
        <v>1245</v>
      </c>
      <c r="AD83" s="88"/>
      <c r="AE83" s="88"/>
      <c r="AF83" s="33"/>
      <c r="AG83" s="33"/>
      <c r="AH83" s="33"/>
      <c r="AI83" s="39"/>
      <c r="AJ83" s="39"/>
      <c r="AK83" s="40"/>
    </row>
    <row r="84" spans="1:37" ht="16.5" customHeight="1">
      <c r="A84" s="30">
        <v>45271</v>
      </c>
      <c r="B84" s="31" t="s">
        <v>431</v>
      </c>
      <c r="C84" s="31" t="s">
        <v>2406</v>
      </c>
      <c r="D84" s="50" t="s">
        <v>2410</v>
      </c>
      <c r="E84" s="33" t="s">
        <v>433</v>
      </c>
      <c r="F84" s="33"/>
      <c r="G84" s="99" t="s">
        <v>4797</v>
      </c>
      <c r="H84" s="75">
        <v>1</v>
      </c>
      <c r="I84" s="88" t="s">
        <v>4796</v>
      </c>
      <c r="J84" s="88"/>
      <c r="K84" s="31" t="s">
        <v>2411</v>
      </c>
      <c r="L84" s="75" t="s">
        <v>701</v>
      </c>
      <c r="M84" s="42" t="str">
        <f>MID(K84,12,8)</f>
        <v xml:space="preserve">precise </v>
      </c>
      <c r="N84" s="62" t="str">
        <f>IF(ISERROR(MID(K84,24+FIND("impact environnemental:",K84,1),3)),"",MID(K84,24+FIND("impact environnemental:",K84,1),3))</f>
        <v>non</v>
      </c>
      <c r="O84" s="62" t="str">
        <f>IF(ISERROR(MID(K84,25+FIND("performance énergétique:",K84,1),3)),"",MID(K84,25+FIND("performance énergétique:",K84,1),3))</f>
        <v>oui</v>
      </c>
      <c r="P84" s="62" t="str">
        <f>IF(ISERROR(MID(K84,20+FIND("consommation d'eau:",K84,1),3)),"",MID(K84,20+FIND("consommation d'eau:",K84,1),3))</f>
        <v>non</v>
      </c>
      <c r="Q84" s="62" t="str">
        <f>IF(ISERROR(MID(K84,22+FIND("rénover mon bâtiment:",K84,1),3)),"",MID(K84,22+FIND("rénover mon bâtiment:",K84,1),3))</f>
        <v>non</v>
      </c>
      <c r="R84" s="62" t="str">
        <f>IF(ISERROR(MID(K84,21+FIND("la mobilité durable:",K84,1),3)),"",MID(K84,21+FIND("la mobilité durable:",K84,1),3))</f>
        <v>non</v>
      </c>
      <c r="S84" s="62" t="str">
        <f>IF(ISERROR(MID(K84,21+FIND("gestion des déchets:",K84,1),3)),"",MID(K84,21+FIND("gestion des déchets:",K84,1),3))</f>
        <v>non</v>
      </c>
      <c r="T84" s="62" t="str">
        <f>IF(ISERROR(MID(K84,17+FIND("l'écoconception:",K84,1),3)),"",MID(K84,17+FIND("l'écoconception:",K84,1),3))</f>
        <v>non</v>
      </c>
      <c r="U84" s="62" t="str">
        <f>IF(ISERROR(MID(K84,20+FIND("former ou recruter:",K84,1),3)),"",MID(K84,20+FIND("former ou recruter:",K84,1),3))</f>
        <v>non</v>
      </c>
      <c r="V84" s="63"/>
      <c r="W84" s="75"/>
      <c r="X84" s="75"/>
      <c r="Y84" s="75"/>
      <c r="Z84" s="75"/>
      <c r="AA84" s="75"/>
      <c r="AB84" s="40"/>
      <c r="AC84" s="78" t="s">
        <v>1245</v>
      </c>
      <c r="AD84" s="90"/>
      <c r="AE84" s="90"/>
      <c r="AF84" s="40"/>
      <c r="AG84" s="40"/>
      <c r="AH84" s="40"/>
      <c r="AI84" s="76"/>
      <c r="AJ84" s="76"/>
      <c r="AK84" s="40"/>
    </row>
    <row r="85" spans="1:37" ht="16.5" customHeight="1">
      <c r="A85" s="30">
        <v>45267</v>
      </c>
      <c r="B85" s="31" t="s">
        <v>113</v>
      </c>
      <c r="C85" s="73" t="s">
        <v>2121</v>
      </c>
      <c r="D85" s="50" t="s">
        <v>2122</v>
      </c>
      <c r="E85" s="33" t="s">
        <v>114</v>
      </c>
      <c r="F85" s="33"/>
      <c r="G85" s="98" t="s">
        <v>4798</v>
      </c>
      <c r="H85" s="41">
        <v>2</v>
      </c>
      <c r="I85" s="88" t="s">
        <v>4796</v>
      </c>
      <c r="J85" s="88"/>
      <c r="K85" s="31" t="s">
        <v>2096</v>
      </c>
      <c r="L85" s="41" t="s">
        <v>1243</v>
      </c>
      <c r="M85" s="42" t="str">
        <f>MID(K85,12,8)</f>
        <v xml:space="preserve">unknown </v>
      </c>
      <c r="N85" s="62" t="str">
        <f>IF(ISERROR(MID(K85,24+FIND("impact environnemental:",K85,1),3)),"",MID(K85,24+FIND("impact environnemental:",K85,1),3))</f>
        <v>oui</v>
      </c>
      <c r="O85" s="62" t="str">
        <f>IF(ISERROR(MID(K85,25+FIND("performance énergétique:",K85,1),3)),"",MID(K85,25+FIND("performance énergétique:",K85,1),3))</f>
        <v>oui</v>
      </c>
      <c r="P85" s="62" t="str">
        <f>IF(ISERROR(MID(K85,20+FIND("consommation d'eau:",K85,1),3)),"",MID(K85,20+FIND("consommation d'eau:",K85,1),3))</f>
        <v>non</v>
      </c>
      <c r="Q85" s="62" t="str">
        <f>IF(ISERROR(MID(K85,22+FIND("rénover mon bâtiment:",K85,1),3)),"",MID(K85,22+FIND("rénover mon bâtiment:",K85,1),3))</f>
        <v/>
      </c>
      <c r="R85" s="62" t="str">
        <f>IF(ISERROR(MID(K85,21+FIND("la mobilité durable:",K85,1),3)),"",MID(K85,21+FIND("la mobilité durable:",K85,1),3))</f>
        <v/>
      </c>
      <c r="S85" s="62" t="str">
        <f>IF(ISERROR(MID(K85,21+FIND("gestion des déchets:",K85,1),3)),"",MID(K85,21+FIND("gestion des déchets:",K85,1),3))</f>
        <v>oui</v>
      </c>
      <c r="T85" s="62" t="str">
        <f>IF(ISERROR(MID(K85,17+FIND("l'écoconception:",K85,1),3)),"",MID(K85,17+FIND("l'écoconception:",K85,1),3))</f>
        <v>oui</v>
      </c>
      <c r="U85" s="62" t="str">
        <f>IF(ISERROR(MID(K85,20+FIND("former ou recruter:",K85,1),3)),"",MID(K85,20+FIND("former ou recruter:",K85,1),3))</f>
        <v/>
      </c>
      <c r="V85" s="93"/>
      <c r="W85" s="41"/>
      <c r="X85" s="41"/>
      <c r="Y85" s="41" t="s">
        <v>2123</v>
      </c>
      <c r="Z85" s="41" t="s">
        <v>2124</v>
      </c>
      <c r="AA85" s="41"/>
      <c r="AB85" s="43">
        <v>45268</v>
      </c>
      <c r="AC85" s="38" t="s">
        <v>2125</v>
      </c>
      <c r="AD85" s="88"/>
      <c r="AE85" s="88"/>
      <c r="AF85" s="33"/>
      <c r="AG85" s="33"/>
      <c r="AH85" s="33"/>
      <c r="AI85" s="39"/>
      <c r="AJ85" s="39"/>
      <c r="AK85" s="40"/>
    </row>
    <row r="86" spans="1:37" ht="16.5" customHeight="1">
      <c r="A86" s="79">
        <v>45287</v>
      </c>
      <c r="B86" s="78" t="s">
        <v>932</v>
      </c>
      <c r="C86" s="78" t="s">
        <v>3295</v>
      </c>
      <c r="D86" s="81" t="s">
        <v>3297</v>
      </c>
      <c r="E86" s="33" t="s">
        <v>114</v>
      </c>
      <c r="F86" s="33"/>
      <c r="G86" s="98" t="s">
        <v>4799</v>
      </c>
      <c r="H86" s="75">
        <v>1</v>
      </c>
      <c r="I86" s="88" t="s">
        <v>4796</v>
      </c>
      <c r="J86" s="88"/>
      <c r="K86" s="78" t="s">
        <v>3287</v>
      </c>
      <c r="L86" s="75" t="s">
        <v>1234</v>
      </c>
      <c r="M86" s="42" t="str">
        <f>MID(K86,12,8)</f>
        <v xml:space="preserve">precise </v>
      </c>
      <c r="N86" s="62" t="str">
        <f>IF(ISERROR(MID(K86,24+FIND("impact environnemental:",K86,1),3)),"",MID(K86,24+FIND("impact environnemental:",K86,1),3))</f>
        <v>non</v>
      </c>
      <c r="O86" s="62" t="str">
        <f>IF(ISERROR(MID(K86,25+FIND("performance énergétique:",K86,1),3)),"",MID(K86,25+FIND("performance énergétique:",K86,1),3))</f>
        <v>non</v>
      </c>
      <c r="P86" s="62" t="str">
        <f>IF(ISERROR(MID(K86,20+FIND("consommation d'eau:",K86,1),3)),"",MID(K86,20+FIND("consommation d'eau:",K86,1),3))</f>
        <v>non</v>
      </c>
      <c r="Q86" s="62" t="str">
        <f>IF(ISERROR(MID(K86,22+FIND("rénover mon bâtiment:",K86,1),3)),"",MID(K86,22+FIND("rénover mon bâtiment:",K86,1),3))</f>
        <v>oui</v>
      </c>
      <c r="R86" s="62" t="str">
        <f>IF(ISERROR(MID(K86,21+FIND("la mobilité durable:",K86,1),3)),"",MID(K86,21+FIND("la mobilité durable:",K86,1),3))</f>
        <v>non</v>
      </c>
      <c r="S86" s="62" t="str">
        <f>IF(ISERROR(MID(K86,21+FIND("gestion des déchets:",K86,1),3)),"",MID(K86,21+FIND("gestion des déchets:",K86,1),3))</f>
        <v>non</v>
      </c>
      <c r="T86" s="62" t="str">
        <f>IF(ISERROR(MID(K86,17+FIND("l'écoconception:",K86,1),3)),"",MID(K86,17+FIND("l'écoconception:",K86,1),3))</f>
        <v>non</v>
      </c>
      <c r="U86" s="62" t="str">
        <f>IF(ISERROR(MID(K86,20+FIND("former ou recruter:",K86,1),3)),"",MID(K86,20+FIND("former ou recruter:",K86,1),3))</f>
        <v>non</v>
      </c>
      <c r="V86" s="93"/>
      <c r="W86" s="75"/>
      <c r="X86" s="75"/>
      <c r="Y86" s="75"/>
      <c r="Z86" s="75"/>
      <c r="AA86" s="75"/>
      <c r="AB86" s="40"/>
      <c r="AC86" s="40" t="s">
        <v>3288</v>
      </c>
      <c r="AD86" s="90"/>
      <c r="AE86" s="90"/>
      <c r="AF86" s="40"/>
      <c r="AG86" s="40"/>
      <c r="AH86" s="40"/>
      <c r="AI86" s="76"/>
      <c r="AJ86" s="76"/>
      <c r="AK86" s="40"/>
    </row>
    <row r="87" spans="1:37" ht="16.5" customHeight="1">
      <c r="A87" s="79">
        <v>45287</v>
      </c>
      <c r="B87" s="78" t="s">
        <v>538</v>
      </c>
      <c r="C87" s="78" t="s">
        <v>3284</v>
      </c>
      <c r="D87" s="81" t="s">
        <v>3286</v>
      </c>
      <c r="E87" s="33" t="s">
        <v>135</v>
      </c>
      <c r="F87" s="33"/>
      <c r="G87" s="98" t="s">
        <v>4799</v>
      </c>
      <c r="H87" s="75">
        <v>1</v>
      </c>
      <c r="I87" s="88" t="s">
        <v>4796</v>
      </c>
      <c r="J87" s="88"/>
      <c r="K87" s="78" t="s">
        <v>3287</v>
      </c>
      <c r="L87" s="75"/>
      <c r="M87" s="42" t="str">
        <f>MID(K87,12,8)</f>
        <v xml:space="preserve">precise </v>
      </c>
      <c r="N87" s="62" t="str">
        <f>IF(ISERROR(MID(K87,24+FIND("impact environnemental:",K87,1),3)),"",MID(K87,24+FIND("impact environnemental:",K87,1),3))</f>
        <v>non</v>
      </c>
      <c r="O87" s="62" t="str">
        <f>IF(ISERROR(MID(K87,25+FIND("performance énergétique:",K87,1),3)),"",MID(K87,25+FIND("performance énergétique:",K87,1),3))</f>
        <v>non</v>
      </c>
      <c r="P87" s="62" t="str">
        <f>IF(ISERROR(MID(K87,20+FIND("consommation d'eau:",K87,1),3)),"",MID(K87,20+FIND("consommation d'eau:",K87,1),3))</f>
        <v>non</v>
      </c>
      <c r="Q87" s="62" t="str">
        <f>IF(ISERROR(MID(K87,22+FIND("rénover mon bâtiment:",K87,1),3)),"",MID(K87,22+FIND("rénover mon bâtiment:",K87,1),3))</f>
        <v>oui</v>
      </c>
      <c r="R87" s="62" t="str">
        <f>IF(ISERROR(MID(K87,21+FIND("la mobilité durable:",K87,1),3)),"",MID(K87,21+FIND("la mobilité durable:",K87,1),3))</f>
        <v>non</v>
      </c>
      <c r="S87" s="62" t="str">
        <f>IF(ISERROR(MID(K87,21+FIND("gestion des déchets:",K87,1),3)),"",MID(K87,21+FIND("gestion des déchets:",K87,1),3))</f>
        <v>non</v>
      </c>
      <c r="T87" s="62" t="str">
        <f>IF(ISERROR(MID(K87,17+FIND("l'écoconception:",K87,1),3)),"",MID(K87,17+FIND("l'écoconception:",K87,1),3))</f>
        <v>non</v>
      </c>
      <c r="U87" s="62" t="str">
        <f>IF(ISERROR(MID(K87,20+FIND("former ou recruter:",K87,1),3)),"",MID(K87,20+FIND("former ou recruter:",K87,1),3))</f>
        <v>non</v>
      </c>
      <c r="V87" s="93"/>
      <c r="W87" s="75"/>
      <c r="X87" s="75"/>
      <c r="Y87" s="75"/>
      <c r="Z87" s="75"/>
      <c r="AA87" s="75"/>
      <c r="AB87" s="40"/>
      <c r="AC87" s="85" t="s">
        <v>3288</v>
      </c>
      <c r="AD87" s="90"/>
      <c r="AE87" s="90"/>
      <c r="AF87" s="40"/>
      <c r="AG87" s="40"/>
      <c r="AH87" s="40"/>
      <c r="AI87" s="76"/>
      <c r="AJ87" s="76"/>
      <c r="AK87" s="40"/>
    </row>
    <row r="88" spans="1:37" ht="16.5" customHeight="1">
      <c r="A88" s="79">
        <v>45313</v>
      </c>
      <c r="B88" s="78" t="s">
        <v>538</v>
      </c>
      <c r="C88" s="78" t="s">
        <v>3941</v>
      </c>
      <c r="D88" s="81" t="s">
        <v>3943</v>
      </c>
      <c r="E88" s="33" t="s">
        <v>135</v>
      </c>
      <c r="F88" s="33" t="s">
        <v>4800</v>
      </c>
      <c r="G88" s="100" t="s">
        <v>4801</v>
      </c>
      <c r="H88" s="75">
        <v>3</v>
      </c>
      <c r="I88" s="88" t="s">
        <v>4796</v>
      </c>
      <c r="J88" s="88"/>
      <c r="K88" s="78"/>
      <c r="L88" s="75" t="s">
        <v>701</v>
      </c>
      <c r="M88" s="86"/>
      <c r="N88" s="91"/>
      <c r="O88" s="91"/>
      <c r="P88" s="91"/>
      <c r="Q88" s="91"/>
      <c r="R88" s="91"/>
      <c r="S88" s="91"/>
      <c r="T88" s="91"/>
      <c r="U88" s="91"/>
      <c r="V88" s="92"/>
      <c r="W88" s="75"/>
      <c r="X88" s="75"/>
      <c r="Y88" s="75"/>
      <c r="Z88" s="75"/>
      <c r="AA88" s="75"/>
      <c r="AB88" s="40"/>
      <c r="AC88" s="85" t="s">
        <v>3945</v>
      </c>
      <c r="AD88" s="90"/>
      <c r="AE88" s="90"/>
      <c r="AF88" s="40"/>
      <c r="AG88" s="40"/>
      <c r="AH88" s="40"/>
      <c r="AI88" s="76"/>
      <c r="AJ88" s="76"/>
      <c r="AK88" s="40"/>
    </row>
    <row r="89" spans="1:37" ht="16.5" customHeight="1">
      <c r="A89" s="79">
        <v>45321</v>
      </c>
      <c r="B89" s="78" t="s">
        <v>1877</v>
      </c>
      <c r="C89" s="20" t="s">
        <v>4127</v>
      </c>
      <c r="D89" s="81" t="s">
        <v>4131</v>
      </c>
      <c r="E89" s="33" t="s">
        <v>91</v>
      </c>
      <c r="F89" s="33"/>
      <c r="G89" s="100" t="s">
        <v>4802</v>
      </c>
      <c r="H89" s="75">
        <v>3</v>
      </c>
      <c r="I89" s="90" t="s">
        <v>73</v>
      </c>
      <c r="J89" s="90"/>
      <c r="K89" s="78" t="s">
        <v>4132</v>
      </c>
      <c r="L89" s="75" t="s">
        <v>701</v>
      </c>
      <c r="M89" s="86"/>
      <c r="N89" s="91"/>
      <c r="O89" s="91"/>
      <c r="P89" s="91"/>
      <c r="Q89" s="91"/>
      <c r="R89" s="91"/>
      <c r="S89" s="91"/>
      <c r="T89" s="91"/>
      <c r="U89" s="91"/>
      <c r="V89" s="92"/>
      <c r="W89" s="75"/>
      <c r="X89" s="75"/>
      <c r="Y89" s="75"/>
      <c r="Z89" s="75"/>
      <c r="AA89" s="75"/>
      <c r="AB89" s="77">
        <v>45321</v>
      </c>
      <c r="AC89" s="83" t="s">
        <v>4133</v>
      </c>
      <c r="AD89" s="90"/>
      <c r="AE89" s="90"/>
      <c r="AF89" s="40"/>
      <c r="AG89" s="40"/>
      <c r="AH89" s="40"/>
      <c r="AI89" s="76"/>
      <c r="AJ89" s="76"/>
      <c r="AK89" s="40"/>
    </row>
    <row r="90" spans="1:37" ht="16.5" customHeight="1">
      <c r="A90" s="79">
        <v>45321</v>
      </c>
      <c r="B90" s="78" t="s">
        <v>1877</v>
      </c>
      <c r="C90" s="78" t="s">
        <v>4134</v>
      </c>
      <c r="D90" s="81" t="s">
        <v>4138</v>
      </c>
      <c r="E90" s="33" t="s">
        <v>91</v>
      </c>
      <c r="F90" s="33"/>
      <c r="G90" s="100" t="s">
        <v>4802</v>
      </c>
      <c r="H90" s="75">
        <v>3</v>
      </c>
      <c r="I90" s="90" t="s">
        <v>73</v>
      </c>
      <c r="J90" s="90"/>
      <c r="K90" s="78"/>
      <c r="L90" s="75" t="s">
        <v>701</v>
      </c>
      <c r="M90" s="86"/>
      <c r="N90" s="91"/>
      <c r="O90" s="91"/>
      <c r="P90" s="91"/>
      <c r="Q90" s="91"/>
      <c r="R90" s="91"/>
      <c r="S90" s="91"/>
      <c r="T90" s="91"/>
      <c r="U90" s="91"/>
      <c r="V90" s="92"/>
      <c r="W90" s="75"/>
      <c r="X90" s="75"/>
      <c r="Y90" s="75"/>
      <c r="Z90" s="75"/>
      <c r="AA90" s="75"/>
      <c r="AB90" s="77">
        <v>45321</v>
      </c>
      <c r="AC90" s="83" t="s">
        <v>4133</v>
      </c>
      <c r="AD90" s="90"/>
      <c r="AE90" s="90"/>
      <c r="AF90" s="40"/>
      <c r="AG90" s="40"/>
      <c r="AH90" s="40"/>
      <c r="AI90" s="76"/>
      <c r="AJ90" s="76"/>
      <c r="AK90" s="40"/>
    </row>
    <row r="91" spans="1:37" ht="16.5" customHeight="1">
      <c r="A91" s="30">
        <v>45273</v>
      </c>
      <c r="B91" s="31" t="s">
        <v>552</v>
      </c>
      <c r="C91" s="31" t="s">
        <v>2621</v>
      </c>
      <c r="D91" s="50" t="s">
        <v>2625</v>
      </c>
      <c r="E91" s="33" t="s">
        <v>433</v>
      </c>
      <c r="F91" s="33"/>
      <c r="G91" s="99" t="s">
        <v>4803</v>
      </c>
      <c r="H91" s="75">
        <v>2</v>
      </c>
      <c r="I91" s="90" t="s">
        <v>73</v>
      </c>
      <c r="J91" s="90"/>
      <c r="K91" s="31" t="s">
        <v>4804</v>
      </c>
      <c r="L91" s="75" t="s">
        <v>701</v>
      </c>
      <c r="M91" s="42" t="str">
        <f>MID(K91,12,8)</f>
        <v xml:space="preserve">unknown </v>
      </c>
      <c r="N91" s="62" t="str">
        <f>IF(ISERROR(MID(K91,24+FIND("impact environnemental:",K91,1),3)),"",MID(K91,24+FIND("impact environnemental:",K91,1),3))</f>
        <v>oui</v>
      </c>
      <c r="O91" s="62" t="str">
        <f>IF(ISERROR(MID(K91,25+FIND("performance énergétique:",K91,1),3)),"",MID(K91,25+FIND("performance énergétique:",K91,1),3))</f>
        <v>oui</v>
      </c>
      <c r="P91" s="62" t="str">
        <f>IF(ISERROR(MID(K91,20+FIND("consommation d'eau:",K91,1),3)),"",MID(K91,20+FIND("consommation d'eau:",K91,1),3))</f>
        <v>oui</v>
      </c>
      <c r="Q91" s="62" t="str">
        <f>IF(ISERROR(MID(K91,22+FIND("rénover mon bâtiment:",K91,1),3)),"",MID(K91,22+FIND("rénover mon bâtiment:",K91,1),3))</f>
        <v/>
      </c>
      <c r="R91" s="62" t="str">
        <f>IF(ISERROR(MID(K91,21+FIND("la mobilité durable:",K91,1),3)),"",MID(K91,21+FIND("la mobilité durable:",K91,1),3))</f>
        <v/>
      </c>
      <c r="S91" s="62" t="str">
        <f>IF(ISERROR(MID(K91,21+FIND("gestion des déchets:",K91,1),3)),"",MID(K91,21+FIND("gestion des déchets:",K91,1),3))</f>
        <v>non</v>
      </c>
      <c r="T91" s="62" t="str">
        <f>IF(ISERROR(MID(K91,17+FIND("l'écoconception:",K91,1),3)),"",MID(K91,17+FIND("l'écoconception:",K91,1),3))</f>
        <v>oui</v>
      </c>
      <c r="U91" s="62" t="str">
        <f>IF(ISERROR(MID(K91,20+FIND("former ou recruter:",K91,1),3)),"",MID(K91,20+FIND("former ou recruter:",K91,1),3))</f>
        <v/>
      </c>
      <c r="V91" s="63"/>
      <c r="W91" s="75"/>
      <c r="X91" s="75"/>
      <c r="Y91" s="75"/>
      <c r="Z91" s="75"/>
      <c r="AA91" s="75"/>
      <c r="AB91" s="77">
        <v>45279</v>
      </c>
      <c r="AC91" s="83" t="s">
        <v>2627</v>
      </c>
      <c r="AD91" s="90"/>
      <c r="AE91" s="90"/>
      <c r="AF91" s="40"/>
      <c r="AG91" s="40"/>
      <c r="AH91" s="40"/>
      <c r="AI91" s="76"/>
      <c r="AJ91" s="76"/>
      <c r="AK91" s="40"/>
    </row>
    <row r="92" spans="1:37" ht="16.5" customHeight="1">
      <c r="A92" s="30">
        <v>45273</v>
      </c>
      <c r="B92" s="31" t="s">
        <v>552</v>
      </c>
      <c r="C92" s="31" t="s">
        <v>2628</v>
      </c>
      <c r="D92" s="50" t="s">
        <v>2631</v>
      </c>
      <c r="E92" s="33" t="s">
        <v>433</v>
      </c>
      <c r="F92" s="33"/>
      <c r="G92" s="99" t="s">
        <v>4803</v>
      </c>
      <c r="H92" s="75">
        <v>1</v>
      </c>
      <c r="I92" s="90" t="s">
        <v>73</v>
      </c>
      <c r="J92" s="90"/>
      <c r="K92" s="31" t="s">
        <v>2632</v>
      </c>
      <c r="L92" s="75" t="s">
        <v>701</v>
      </c>
      <c r="M92" s="42" t="str">
        <f>MID(K92,12,8)</f>
        <v xml:space="preserve">precise </v>
      </c>
      <c r="N92" s="62" t="str">
        <f>IF(ISERROR(MID(K92,24+FIND("impact environnemental:",K92,1),3)),"",MID(K92,24+FIND("impact environnemental:",K92,1),3))</f>
        <v>non</v>
      </c>
      <c r="O92" s="62" t="str">
        <f>IF(ISERROR(MID(K92,25+FIND("performance énergétique:",K92,1),3)),"",MID(K92,25+FIND("performance énergétique:",K92,1),3))</f>
        <v>non</v>
      </c>
      <c r="P92" s="62" t="str">
        <f>IF(ISERROR(MID(K92,20+FIND("consommation d'eau:",K92,1),3)),"",MID(K92,20+FIND("consommation d'eau:",K92,1),3))</f>
        <v>non</v>
      </c>
      <c r="Q92" s="62" t="str">
        <f>IF(ISERROR(MID(K92,22+FIND("rénover mon bâtiment:",K92,1),3)),"",MID(K92,22+FIND("rénover mon bâtiment:",K92,1),3))</f>
        <v>non</v>
      </c>
      <c r="R92" s="62" t="str">
        <f>IF(ISERROR(MID(K92,21+FIND("la mobilité durable:",K92,1),3)),"",MID(K92,21+FIND("la mobilité durable:",K92,1),3))</f>
        <v>oui</v>
      </c>
      <c r="S92" s="62" t="str">
        <f>IF(ISERROR(MID(K92,21+FIND("gestion des déchets:",K92,1),3)),"",MID(K92,21+FIND("gestion des déchets:",K92,1),3))</f>
        <v>non</v>
      </c>
      <c r="T92" s="62" t="str">
        <f>IF(ISERROR(MID(K92,17+FIND("l'écoconception:",K92,1),3)),"",MID(K92,17+FIND("l'écoconception:",K92,1),3))</f>
        <v>non</v>
      </c>
      <c r="U92" s="62" t="str">
        <f>IF(ISERROR(MID(K92,20+FIND("former ou recruter:",K92,1),3)),"",MID(K92,20+FIND("former ou recruter:",K92,1),3))</f>
        <v>non</v>
      </c>
      <c r="V92" s="63"/>
      <c r="W92" s="75"/>
      <c r="X92" s="75"/>
      <c r="Y92" s="75"/>
      <c r="Z92" s="75"/>
      <c r="AA92" s="75"/>
      <c r="AB92" s="77">
        <v>45279</v>
      </c>
      <c r="AC92" s="83" t="s">
        <v>2627</v>
      </c>
      <c r="AD92" s="90"/>
      <c r="AE92" s="90"/>
      <c r="AF92" s="40"/>
      <c r="AG92" s="40"/>
      <c r="AH92" s="40"/>
      <c r="AI92" s="76"/>
      <c r="AJ92" s="76"/>
      <c r="AK92" s="40"/>
    </row>
    <row r="93" spans="1:37" ht="16.5" customHeight="1">
      <c r="A93" s="30">
        <v>45273</v>
      </c>
      <c r="B93" s="31" t="s">
        <v>552</v>
      </c>
      <c r="C93" s="31" t="s">
        <v>2633</v>
      </c>
      <c r="D93" s="50" t="s">
        <v>2635</v>
      </c>
      <c r="E93" s="33" t="s">
        <v>433</v>
      </c>
      <c r="F93" s="33"/>
      <c r="G93" s="99" t="s">
        <v>4803</v>
      </c>
      <c r="H93" s="75">
        <v>2</v>
      </c>
      <c r="I93" s="90" t="s">
        <v>73</v>
      </c>
      <c r="J93" s="90"/>
      <c r="K93" s="31" t="s">
        <v>4805</v>
      </c>
      <c r="L93" s="75" t="s">
        <v>701</v>
      </c>
      <c r="M93" s="42" t="str">
        <f>MID(K93,12,8)</f>
        <v xml:space="preserve">unknown </v>
      </c>
      <c r="N93" s="62" t="str">
        <f>IF(ISERROR(MID(K93,24+FIND("impact environnemental:",K93,1),3)),"",MID(K93,24+FIND("impact environnemental:",K93,1),3))</f>
        <v>oui</v>
      </c>
      <c r="O93" s="62" t="str">
        <f>IF(ISERROR(MID(K93,25+FIND("performance énergétique:",K93,1),3)),"",MID(K93,25+FIND("performance énergétique:",K93,1),3))</f>
        <v>non</v>
      </c>
      <c r="P93" s="62" t="str">
        <f>IF(ISERROR(MID(K93,20+FIND("consommation d'eau:",K93,1),3)),"",MID(K93,20+FIND("consommation d'eau:",K93,1),3))</f>
        <v>oui</v>
      </c>
      <c r="Q93" s="62" t="str">
        <f>IF(ISERROR(MID(K93,22+FIND("rénover mon bâtiment:",K93,1),3)),"",MID(K93,22+FIND("rénover mon bâtiment:",K93,1),3))</f>
        <v/>
      </c>
      <c r="R93" s="62" t="str">
        <f>IF(ISERROR(MID(K93,21+FIND("la mobilité durable:",K93,1),3)),"",MID(K93,21+FIND("la mobilité durable:",K93,1),3))</f>
        <v/>
      </c>
      <c r="S93" s="62" t="str">
        <f>IF(ISERROR(MID(K93,21+FIND("gestion des déchets:",K93,1),3)),"",MID(K93,21+FIND("gestion des déchets:",K93,1),3))</f>
        <v>oui</v>
      </c>
      <c r="T93" s="62" t="str">
        <f>IF(ISERROR(MID(K93,17+FIND("l'écoconception:",K93,1),3)),"",MID(K93,17+FIND("l'écoconception:",K93,1),3))</f>
        <v>oui</v>
      </c>
      <c r="U93" s="62" t="str">
        <f>IF(ISERROR(MID(K93,20+FIND("former ou recruter:",K93,1),3)),"",MID(K93,20+FIND("former ou recruter:",K93,1),3))</f>
        <v/>
      </c>
      <c r="V93" s="63"/>
      <c r="W93" s="75"/>
      <c r="X93" s="75"/>
      <c r="Y93" s="75"/>
      <c r="Z93" s="75"/>
      <c r="AA93" s="75"/>
      <c r="AB93" s="77">
        <v>45279</v>
      </c>
      <c r="AC93" s="83" t="s">
        <v>2627</v>
      </c>
      <c r="AD93" s="90"/>
      <c r="AE93" s="90"/>
      <c r="AF93" s="40"/>
      <c r="AG93" s="40"/>
      <c r="AH93" s="40"/>
      <c r="AI93" s="76"/>
      <c r="AJ93" s="76"/>
      <c r="AK93" s="40"/>
    </row>
    <row r="94" spans="1:37" ht="16.5" customHeight="1">
      <c r="A94" s="79">
        <v>45278</v>
      </c>
      <c r="B94" s="78" t="s">
        <v>552</v>
      </c>
      <c r="C94" s="78" t="s">
        <v>2869</v>
      </c>
      <c r="D94" s="81" t="s">
        <v>2872</v>
      </c>
      <c r="E94" s="33" t="s">
        <v>433</v>
      </c>
      <c r="F94" s="33"/>
      <c r="G94" s="99" t="s">
        <v>4803</v>
      </c>
      <c r="H94" s="75">
        <v>1</v>
      </c>
      <c r="I94" s="90" t="s">
        <v>73</v>
      </c>
      <c r="J94" s="90"/>
      <c r="K94" s="78" t="s">
        <v>2873</v>
      </c>
      <c r="L94" s="75" t="s">
        <v>701</v>
      </c>
      <c r="M94" s="42" t="str">
        <f>MID(K94,12,8)</f>
        <v xml:space="preserve">precise </v>
      </c>
      <c r="N94" s="62" t="str">
        <f>IF(ISERROR(MID(K94,24+FIND("impact environnemental:",K94,1),3)),"",MID(K94,24+FIND("impact environnemental:",K94,1),3))</f>
        <v>non</v>
      </c>
      <c r="O94" s="62" t="str">
        <f>IF(ISERROR(MID(K94,25+FIND("performance énergétique:",K94,1),3)),"",MID(K94,25+FIND("performance énergétique:",K94,1),3))</f>
        <v>non</v>
      </c>
      <c r="P94" s="62" t="str">
        <f>IF(ISERROR(MID(K94,20+FIND("consommation d'eau:",K94,1),3)),"",MID(K94,20+FIND("consommation d'eau:",K94,1),3))</f>
        <v>non</v>
      </c>
      <c r="Q94" s="62" t="str">
        <f>IF(ISERROR(MID(K94,22+FIND("rénover mon bâtiment:",K94,1),3)),"",MID(K94,22+FIND("rénover mon bâtiment:",K94,1),3))</f>
        <v>non</v>
      </c>
      <c r="R94" s="62" t="str">
        <f>IF(ISERROR(MID(K94,21+FIND("la mobilité durable:",K94,1),3)),"",MID(K94,21+FIND("la mobilité durable:",K94,1),3))</f>
        <v>oui</v>
      </c>
      <c r="S94" s="62" t="str">
        <f>IF(ISERROR(MID(K94,21+FIND("gestion des déchets:",K94,1),3)),"",MID(K94,21+FIND("gestion des déchets:",K94,1),3))</f>
        <v>non</v>
      </c>
      <c r="T94" s="62" t="str">
        <f>IF(ISERROR(MID(K94,17+FIND("l'écoconception:",K94,1),3)),"",MID(K94,17+FIND("l'écoconception:",K94,1),3))</f>
        <v>non</v>
      </c>
      <c r="U94" s="62" t="str">
        <f>IF(ISERROR(MID(K94,20+FIND("former ou recruter:",K94,1),3)),"",MID(K94,20+FIND("former ou recruter:",K94,1),3))</f>
        <v>non</v>
      </c>
      <c r="V94" s="63"/>
      <c r="W94" s="75"/>
      <c r="X94" s="75"/>
      <c r="Y94" s="75"/>
      <c r="Z94" s="75"/>
      <c r="AA94" s="75"/>
      <c r="AB94" s="77">
        <v>45279</v>
      </c>
      <c r="AC94" s="83" t="s">
        <v>2627</v>
      </c>
      <c r="AD94" s="90"/>
      <c r="AE94" s="90"/>
      <c r="AF94" s="40"/>
      <c r="AG94" s="40"/>
      <c r="AH94" s="40"/>
      <c r="AI94" s="76"/>
      <c r="AJ94" s="76"/>
      <c r="AK94" s="40"/>
    </row>
    <row r="95" spans="1:37" ht="16.5" customHeight="1">
      <c r="A95" s="79">
        <v>45279</v>
      </c>
      <c r="B95" s="78" t="s">
        <v>552</v>
      </c>
      <c r="C95" s="78" t="s">
        <v>2971</v>
      </c>
      <c r="D95" s="84" t="s">
        <v>2975</v>
      </c>
      <c r="E95" s="33" t="s">
        <v>433</v>
      </c>
      <c r="F95" s="33"/>
      <c r="G95" s="99" t="s">
        <v>4806</v>
      </c>
      <c r="H95" s="75">
        <v>1</v>
      </c>
      <c r="I95" s="90" t="s">
        <v>73</v>
      </c>
      <c r="J95" s="90"/>
      <c r="K95" s="78" t="s">
        <v>4807</v>
      </c>
      <c r="L95" s="75" t="s">
        <v>701</v>
      </c>
      <c r="M95" s="42" t="str">
        <f>MID(K95,12,8)</f>
        <v xml:space="preserve">precise </v>
      </c>
      <c r="N95" s="62" t="str">
        <f>IF(ISERROR(MID(K95,24+FIND("impact environnemental:",K95,1),3)),"",MID(K95,24+FIND("impact environnemental:",K95,1),3))</f>
        <v>non</v>
      </c>
      <c r="O95" s="62" t="str">
        <f>IF(ISERROR(MID(K95,25+FIND("performance énergétique:",K95,1),3)),"",MID(K95,25+FIND("performance énergétique:",K95,1),3))</f>
        <v>non</v>
      </c>
      <c r="P95" s="62" t="str">
        <f>IF(ISERROR(MID(K95,20+FIND("consommation d'eau:",K95,1),3)),"",MID(K95,20+FIND("consommation d'eau:",K95,1),3))</f>
        <v>non</v>
      </c>
      <c r="Q95" s="62" t="str">
        <f>IF(ISERROR(MID(K95,22+FIND("rénover mon bâtiment:",K95,1),3)),"",MID(K95,22+FIND("rénover mon bâtiment:",K95,1),3))</f>
        <v>non</v>
      </c>
      <c r="R95" s="62" t="str">
        <f>IF(ISERROR(MID(K95,21+FIND("la mobilité durable:",K95,1),3)),"",MID(K95,21+FIND("la mobilité durable:",K95,1),3))</f>
        <v>oui</v>
      </c>
      <c r="S95" s="62" t="str">
        <f>IF(ISERROR(MID(K95,21+FIND("gestion des déchets:",K95,1),3)),"",MID(K95,21+FIND("gestion des déchets:",K95,1),3))</f>
        <v>non</v>
      </c>
      <c r="T95" s="62" t="str">
        <f>IF(ISERROR(MID(K95,17+FIND("l'écoconception:",K95,1),3)),"",MID(K95,17+FIND("l'écoconception:",K95,1),3))</f>
        <v>non</v>
      </c>
      <c r="U95" s="62" t="str">
        <f>IF(ISERROR(MID(K95,20+FIND("former ou recruter:",K95,1),3)),"",MID(K95,20+FIND("former ou recruter:",K95,1),3))</f>
        <v>non</v>
      </c>
      <c r="V95" s="63"/>
      <c r="W95" s="75"/>
      <c r="X95" s="75"/>
      <c r="Y95" s="75" t="s">
        <v>1491</v>
      </c>
      <c r="Z95" s="75"/>
      <c r="AA95" s="75"/>
      <c r="AB95" s="77">
        <v>45288</v>
      </c>
      <c r="AC95" s="83" t="s">
        <v>2627</v>
      </c>
      <c r="AD95" s="90"/>
      <c r="AE95" s="90"/>
      <c r="AF95" s="40"/>
      <c r="AG95" s="40"/>
      <c r="AH95" s="40"/>
      <c r="AI95" s="76"/>
      <c r="AJ95" s="76"/>
      <c r="AK95" s="40"/>
    </row>
    <row r="96" spans="1:37" ht="16.5" customHeight="1">
      <c r="A96" s="79">
        <v>45281</v>
      </c>
      <c r="B96" s="78" t="s">
        <v>552</v>
      </c>
      <c r="C96" s="78" t="s">
        <v>3067</v>
      </c>
      <c r="D96" s="81" t="s">
        <v>3069</v>
      </c>
      <c r="E96" s="33" t="s">
        <v>433</v>
      </c>
      <c r="F96" s="33"/>
      <c r="G96" s="99" t="s">
        <v>4806</v>
      </c>
      <c r="H96" s="75" t="e">
        <v>#VALUE!</v>
      </c>
      <c r="I96" s="90" t="s">
        <v>73</v>
      </c>
      <c r="J96" s="90"/>
      <c r="K96" s="78"/>
      <c r="L96" s="75" t="s">
        <v>701</v>
      </c>
      <c r="M96" s="42" t="str">
        <f>MID(K96,12,8)</f>
        <v/>
      </c>
      <c r="N96" s="62" t="str">
        <f>IF(ISERROR(MID(K96,24+FIND("impact environnemental:",K96,1),3)),"",MID(K96,24+FIND("impact environnemental:",K96,1),3))</f>
        <v/>
      </c>
      <c r="O96" s="62" t="str">
        <f>IF(ISERROR(MID(K96,25+FIND("performance énergétique:",K96,1),3)),"",MID(K96,25+FIND("performance énergétique:",K96,1),3))</f>
        <v/>
      </c>
      <c r="P96" s="62" t="str">
        <f>IF(ISERROR(MID(K96,20+FIND("consommation d'eau:",K96,1),3)),"",MID(K96,20+FIND("consommation d'eau:",K96,1),3))</f>
        <v/>
      </c>
      <c r="Q96" s="62" t="str">
        <f>IF(ISERROR(MID(K96,22+FIND("rénover mon bâtiment:",K96,1),3)),"",MID(K96,22+FIND("rénover mon bâtiment:",K96,1),3))</f>
        <v/>
      </c>
      <c r="R96" s="62" t="str">
        <f>IF(ISERROR(MID(K96,21+FIND("la mobilité durable:",K96,1),3)),"",MID(K96,21+FIND("la mobilité durable:",K96,1),3))</f>
        <v/>
      </c>
      <c r="S96" s="62" t="str">
        <f>IF(ISERROR(MID(K96,21+FIND("gestion des déchets:",K96,1),3)),"",MID(K96,21+FIND("gestion des déchets:",K96,1),3))</f>
        <v/>
      </c>
      <c r="T96" s="62" t="str">
        <f>IF(ISERROR(MID(K96,17+FIND("l'écoconception:",K96,1),3)),"",MID(K96,17+FIND("l'écoconception:",K96,1),3))</f>
        <v/>
      </c>
      <c r="U96" s="62" t="str">
        <f>IF(ISERROR(MID(K96,20+FIND("former ou recruter:",K96,1),3)),"",MID(K96,20+FIND("former ou recruter:",K96,1),3))</f>
        <v/>
      </c>
      <c r="V96" s="63"/>
      <c r="W96" s="75"/>
      <c r="X96" s="75"/>
      <c r="Y96" s="75" t="s">
        <v>1491</v>
      </c>
      <c r="Z96" s="75"/>
      <c r="AA96" s="75"/>
      <c r="AB96" s="77">
        <v>45288</v>
      </c>
      <c r="AC96" s="83" t="s">
        <v>2627</v>
      </c>
      <c r="AD96" s="90"/>
      <c r="AE96" s="90"/>
      <c r="AF96" s="40"/>
      <c r="AG96" s="40"/>
      <c r="AH96" s="40"/>
      <c r="AI96" s="76"/>
      <c r="AJ96" s="76"/>
      <c r="AK96" s="40"/>
    </row>
    <row r="97" spans="1:37" ht="16.5" customHeight="1">
      <c r="A97" s="79">
        <v>45282</v>
      </c>
      <c r="B97" s="78" t="s">
        <v>1224</v>
      </c>
      <c r="C97" s="78" t="s">
        <v>3117</v>
      </c>
      <c r="D97" s="81" t="s">
        <v>3118</v>
      </c>
      <c r="E97" s="33" t="s">
        <v>433</v>
      </c>
      <c r="F97" s="33"/>
      <c r="G97" s="99" t="s">
        <v>4806</v>
      </c>
      <c r="H97" s="75">
        <v>1</v>
      </c>
      <c r="I97" s="90" t="s">
        <v>73</v>
      </c>
      <c r="J97" s="90"/>
      <c r="K97" s="78" t="s">
        <v>4808</v>
      </c>
      <c r="L97" s="75" t="s">
        <v>701</v>
      </c>
      <c r="M97" s="42" t="str">
        <f>MID(K97,12,8)</f>
        <v xml:space="preserve">precise </v>
      </c>
      <c r="N97" s="62" t="str">
        <f>IF(ISERROR(MID(K97,24+FIND("impact environnemental:",K97,1),3)),"",MID(K97,24+FIND("impact environnemental:",K97,1),3))</f>
        <v>non</v>
      </c>
      <c r="O97" s="62" t="str">
        <f>IF(ISERROR(MID(K97,25+FIND("performance énergétique:",K97,1),3)),"",MID(K97,25+FIND("performance énergétique:",K97,1),3))</f>
        <v>non</v>
      </c>
      <c r="P97" s="62" t="str">
        <f>IF(ISERROR(MID(K97,20+FIND("consommation d'eau:",K97,1),3)),"",MID(K97,20+FIND("consommation d'eau:",K97,1),3))</f>
        <v>non</v>
      </c>
      <c r="Q97" s="62" t="str">
        <f>IF(ISERROR(MID(K97,22+FIND("rénover mon bâtiment:",K97,1),3)),"",MID(K97,22+FIND("rénover mon bâtiment:",K97,1),3))</f>
        <v>non</v>
      </c>
      <c r="R97" s="62" t="str">
        <f>IF(ISERROR(MID(K97,21+FIND("la mobilité durable:",K97,1),3)),"",MID(K97,21+FIND("la mobilité durable:",K97,1),3))</f>
        <v>oui</v>
      </c>
      <c r="S97" s="62" t="str">
        <f>IF(ISERROR(MID(K97,21+FIND("gestion des déchets:",K97,1),3)),"",MID(K97,21+FIND("gestion des déchets:",K97,1),3))</f>
        <v>non</v>
      </c>
      <c r="T97" s="62" t="str">
        <f>IF(ISERROR(MID(K97,17+FIND("l'écoconception:",K97,1),3)),"",MID(K97,17+FIND("l'écoconception:",K97,1),3))</f>
        <v>non</v>
      </c>
      <c r="U97" s="62" t="str">
        <f>IF(ISERROR(MID(K97,20+FIND("former ou recruter:",K97,1),3)),"",MID(K97,20+FIND("former ou recruter:",K97,1),3))</f>
        <v>non</v>
      </c>
      <c r="V97" s="63"/>
      <c r="W97" s="75"/>
      <c r="X97" s="75"/>
      <c r="Y97" s="75" t="s">
        <v>1491</v>
      </c>
      <c r="Z97" s="75"/>
      <c r="AA97" s="75"/>
      <c r="AB97" s="77">
        <v>45288</v>
      </c>
      <c r="AC97" s="83" t="s">
        <v>2627</v>
      </c>
      <c r="AD97" s="90"/>
      <c r="AE97" s="90"/>
      <c r="AF97" s="40"/>
      <c r="AG97" s="40"/>
      <c r="AH97" s="40"/>
      <c r="AI97" s="76"/>
      <c r="AJ97" s="76"/>
      <c r="AK97" s="40"/>
    </row>
    <row r="98" spans="1:37" ht="16.5" customHeight="1">
      <c r="A98" s="79">
        <v>45282</v>
      </c>
      <c r="B98" s="78" t="s">
        <v>552</v>
      </c>
      <c r="C98" s="78" t="s">
        <v>3107</v>
      </c>
      <c r="D98" s="81" t="s">
        <v>1605</v>
      </c>
      <c r="E98" s="33" t="s">
        <v>433</v>
      </c>
      <c r="F98" s="33"/>
      <c r="G98" s="99" t="s">
        <v>4806</v>
      </c>
      <c r="H98" s="75">
        <v>1</v>
      </c>
      <c r="I98" s="90" t="s">
        <v>73</v>
      </c>
      <c r="J98" s="90"/>
      <c r="K98" s="78" t="s">
        <v>3111</v>
      </c>
      <c r="L98" s="75" t="s">
        <v>701</v>
      </c>
      <c r="M98" s="42" t="str">
        <f>MID(K98,12,8)</f>
        <v xml:space="preserve">precise </v>
      </c>
      <c r="N98" s="62" t="str">
        <f>IF(ISERROR(MID(K98,24+FIND("impact environnemental:",K98,1),3)),"",MID(K98,24+FIND("impact environnemental:",K98,1),3))</f>
        <v>non</v>
      </c>
      <c r="O98" s="62" t="str">
        <f>IF(ISERROR(MID(K98,25+FIND("performance énergétique:",K98,1),3)),"",MID(K98,25+FIND("performance énergétique:",K98,1),3))</f>
        <v>non</v>
      </c>
      <c r="P98" s="62" t="str">
        <f>IF(ISERROR(MID(K98,20+FIND("consommation d'eau:",K98,1),3)),"",MID(K98,20+FIND("consommation d'eau:",K98,1),3))</f>
        <v>non</v>
      </c>
      <c r="Q98" s="62" t="str">
        <f>IF(ISERROR(MID(K98,22+FIND("rénover mon bâtiment:",K98,1),3)),"",MID(K98,22+FIND("rénover mon bâtiment:",K98,1),3))</f>
        <v>non</v>
      </c>
      <c r="R98" s="62" t="str">
        <f>IF(ISERROR(MID(K98,21+FIND("la mobilité durable:",K98,1),3)),"",MID(K98,21+FIND("la mobilité durable:",K98,1),3))</f>
        <v>oui</v>
      </c>
      <c r="S98" s="62" t="str">
        <f>IF(ISERROR(MID(K98,21+FIND("gestion des déchets:",K98,1),3)),"",MID(K98,21+FIND("gestion des déchets:",K98,1),3))</f>
        <v>non</v>
      </c>
      <c r="T98" s="62" t="str">
        <f>IF(ISERROR(MID(K98,17+FIND("l'écoconception:",K98,1),3)),"",MID(K98,17+FIND("l'écoconception:",K98,1),3))</f>
        <v>non</v>
      </c>
      <c r="U98" s="62" t="str">
        <f>IF(ISERROR(MID(K98,20+FIND("former ou recruter:",K98,1),3)),"",MID(K98,20+FIND("former ou recruter:",K98,1),3))</f>
        <v>non</v>
      </c>
      <c r="V98" s="63"/>
      <c r="W98" s="75"/>
      <c r="X98" s="75"/>
      <c r="Y98" s="75" t="s">
        <v>1491</v>
      </c>
      <c r="Z98" s="75"/>
      <c r="AA98" s="75"/>
      <c r="AB98" s="77">
        <v>45288</v>
      </c>
      <c r="AC98" s="83" t="s">
        <v>2627</v>
      </c>
      <c r="AD98" s="90"/>
      <c r="AE98" s="90"/>
      <c r="AF98" s="40"/>
      <c r="AG98" s="40"/>
      <c r="AH98" s="40"/>
      <c r="AI98" s="76"/>
      <c r="AJ98" s="76"/>
      <c r="AK98" s="40"/>
    </row>
    <row r="99" spans="1:37" ht="16.5" customHeight="1">
      <c r="A99" s="79">
        <v>45286</v>
      </c>
      <c r="B99" s="78" t="s">
        <v>552</v>
      </c>
      <c r="C99" s="78" t="s">
        <v>3160</v>
      </c>
      <c r="D99" s="81" t="s">
        <v>3163</v>
      </c>
      <c r="E99" s="33" t="s">
        <v>433</v>
      </c>
      <c r="F99" s="33"/>
      <c r="G99" s="99" t="s">
        <v>4806</v>
      </c>
      <c r="H99" s="75">
        <v>1</v>
      </c>
      <c r="I99" s="90" t="s">
        <v>73</v>
      </c>
      <c r="J99" s="90"/>
      <c r="K99" s="78" t="s">
        <v>3164</v>
      </c>
      <c r="L99" s="75" t="s">
        <v>701</v>
      </c>
      <c r="M99" s="42" t="str">
        <f>MID(K99,12,8)</f>
        <v xml:space="preserve">precise </v>
      </c>
      <c r="N99" s="62" t="str">
        <f>IF(ISERROR(MID(K99,24+FIND("impact environnemental:",K99,1),3)),"",MID(K99,24+FIND("impact environnemental:",K99,1),3))</f>
        <v>non</v>
      </c>
      <c r="O99" s="62" t="str">
        <f>IF(ISERROR(MID(K99,25+FIND("performance énergétique:",K99,1),3)),"",MID(K99,25+FIND("performance énergétique:",K99,1),3))</f>
        <v>non</v>
      </c>
      <c r="P99" s="62" t="str">
        <f>IF(ISERROR(MID(K99,20+FIND("consommation d'eau:",K99,1),3)),"",MID(K99,20+FIND("consommation d'eau:",K99,1),3))</f>
        <v>non</v>
      </c>
      <c r="Q99" s="62" t="str">
        <f>IF(ISERROR(MID(K99,22+FIND("rénover mon bâtiment:",K99,1),3)),"",MID(K99,22+FIND("rénover mon bâtiment:",K99,1),3))</f>
        <v>non</v>
      </c>
      <c r="R99" s="62" t="str">
        <f>IF(ISERROR(MID(K99,21+FIND("la mobilité durable:",K99,1),3)),"",MID(K99,21+FIND("la mobilité durable:",K99,1),3))</f>
        <v>oui</v>
      </c>
      <c r="S99" s="62" t="str">
        <f>IF(ISERROR(MID(K99,21+FIND("gestion des déchets:",K99,1),3)),"",MID(K99,21+FIND("gestion des déchets:",K99,1),3))</f>
        <v>non</v>
      </c>
      <c r="T99" s="62" t="str">
        <f>IF(ISERROR(MID(K99,17+FIND("l'écoconception:",K99,1),3)),"",MID(K99,17+FIND("l'écoconception:",K99,1),3))</f>
        <v>non</v>
      </c>
      <c r="U99" s="62" t="str">
        <f>IF(ISERROR(MID(K99,20+FIND("former ou recruter:",K99,1),3)),"",MID(K99,20+FIND("former ou recruter:",K99,1),3))</f>
        <v>non</v>
      </c>
      <c r="V99" s="63"/>
      <c r="W99" s="75"/>
      <c r="X99" s="75"/>
      <c r="Y99" s="75" t="s">
        <v>1491</v>
      </c>
      <c r="Z99" s="75"/>
      <c r="AA99" s="75"/>
      <c r="AB99" s="77">
        <v>45288</v>
      </c>
      <c r="AC99" s="83" t="s">
        <v>2627</v>
      </c>
      <c r="AD99" s="90"/>
      <c r="AE99" s="90"/>
      <c r="AF99" s="40"/>
      <c r="AG99" s="40"/>
      <c r="AH99" s="40"/>
      <c r="AI99" s="76"/>
      <c r="AJ99" s="76"/>
      <c r="AK99" s="40"/>
    </row>
    <row r="100" spans="1:37" ht="16.5" customHeight="1">
      <c r="A100" s="79">
        <v>45286</v>
      </c>
      <c r="B100" s="78" t="s">
        <v>552</v>
      </c>
      <c r="C100" s="78" t="s">
        <v>3165</v>
      </c>
      <c r="D100" s="81" t="s">
        <v>3168</v>
      </c>
      <c r="E100" s="33" t="s">
        <v>433</v>
      </c>
      <c r="F100" s="33"/>
      <c r="G100" s="99" t="s">
        <v>4806</v>
      </c>
      <c r="H100" s="75">
        <v>2</v>
      </c>
      <c r="I100" s="90" t="s">
        <v>73</v>
      </c>
      <c r="J100" s="90"/>
      <c r="K100" s="78" t="s">
        <v>3169</v>
      </c>
      <c r="L100" s="75" t="s">
        <v>701</v>
      </c>
      <c r="M100" s="42" t="str">
        <f>MID(K100,12,8)</f>
        <v xml:space="preserve">unknown </v>
      </c>
      <c r="N100" s="62" t="str">
        <f>IF(ISERROR(MID(K100,24+FIND("impact environnemental:",K100,1),3)),"",MID(K100,24+FIND("impact environnemental:",K100,1),3))</f>
        <v>oui</v>
      </c>
      <c r="O100" s="62" t="str">
        <f>IF(ISERROR(MID(K100,25+FIND("performance énergétique:",K100,1),3)),"",MID(K100,25+FIND("performance énergétique:",K100,1),3))</f>
        <v>oui</v>
      </c>
      <c r="P100" s="62" t="str">
        <f>IF(ISERROR(MID(K100,20+FIND("consommation d'eau:",K100,1),3)),"",MID(K100,20+FIND("consommation d'eau:",K100,1),3))</f>
        <v>oui</v>
      </c>
      <c r="Q100" s="62" t="str">
        <f>IF(ISERROR(MID(K100,22+FIND("rénover mon bâtiment:",K100,1),3)),"",MID(K100,22+FIND("rénover mon bâtiment:",K100,1),3))</f>
        <v/>
      </c>
      <c r="R100" s="62" t="str">
        <f>IF(ISERROR(MID(K100,21+FIND("la mobilité durable:",K100,1),3)),"",MID(K100,21+FIND("la mobilité durable:",K100,1),3))</f>
        <v/>
      </c>
      <c r="S100" s="62" t="str">
        <f>IF(ISERROR(MID(K100,21+FIND("gestion des déchets:",K100,1),3)),"",MID(K100,21+FIND("gestion des déchets:",K100,1),3))</f>
        <v>oui</v>
      </c>
      <c r="T100" s="62" t="str">
        <f>IF(ISERROR(MID(K100,17+FIND("l'écoconception:",K100,1),3)),"",MID(K100,17+FIND("l'écoconception:",K100,1),3))</f>
        <v>oui</v>
      </c>
      <c r="U100" s="62" t="str">
        <f>IF(ISERROR(MID(K100,20+FIND("former ou recruter:",K100,1),3)),"",MID(K100,20+FIND("former ou recruter:",K100,1),3))</f>
        <v/>
      </c>
      <c r="V100" s="63"/>
      <c r="W100" s="75"/>
      <c r="X100" s="75"/>
      <c r="Y100" s="75" t="s">
        <v>1491</v>
      </c>
      <c r="Z100" s="75"/>
      <c r="AA100" s="75"/>
      <c r="AB100" s="77">
        <v>45288</v>
      </c>
      <c r="AC100" s="83" t="s">
        <v>2627</v>
      </c>
      <c r="AD100" s="90"/>
      <c r="AE100" s="90"/>
      <c r="AF100" s="40"/>
      <c r="AG100" s="40"/>
      <c r="AH100" s="40"/>
      <c r="AI100" s="76"/>
      <c r="AJ100" s="76"/>
      <c r="AK100" s="40"/>
    </row>
    <row r="101" spans="1:37" ht="16.5" customHeight="1">
      <c r="A101" s="79">
        <v>45286</v>
      </c>
      <c r="B101" s="78" t="s">
        <v>1224</v>
      </c>
      <c r="C101" s="78" t="s">
        <v>3222</v>
      </c>
      <c r="D101" s="81" t="s">
        <v>3225</v>
      </c>
      <c r="E101" s="33" t="s">
        <v>433</v>
      </c>
      <c r="F101" s="33"/>
      <c r="G101" s="99" t="s">
        <v>4806</v>
      </c>
      <c r="H101" s="75">
        <v>2</v>
      </c>
      <c r="I101" s="90" t="s">
        <v>73</v>
      </c>
      <c r="J101" s="90"/>
      <c r="K101" s="78" t="s">
        <v>3226</v>
      </c>
      <c r="L101" s="75" t="s">
        <v>701</v>
      </c>
      <c r="M101" s="42" t="str">
        <f>MID(K101,12,8)</f>
        <v xml:space="preserve">unknown </v>
      </c>
      <c r="N101" s="62" t="str">
        <f>IF(ISERROR(MID(K101,24+FIND("impact environnemental:",K101,1),3)),"",MID(K101,24+FIND("impact environnemental:",K101,1),3))</f>
        <v>oui</v>
      </c>
      <c r="O101" s="62" t="str">
        <f>IF(ISERROR(MID(K101,25+FIND("performance énergétique:",K101,1),3)),"",MID(K101,25+FIND("performance énergétique:",K101,1),3))</f>
        <v>non</v>
      </c>
      <c r="P101" s="62" t="str">
        <f>IF(ISERROR(MID(K101,20+FIND("consommation d'eau:",K101,1),3)),"",MID(K101,20+FIND("consommation d'eau:",K101,1),3))</f>
        <v>oui</v>
      </c>
      <c r="Q101" s="62" t="str">
        <f>IF(ISERROR(MID(K101,22+FIND("rénover mon bâtiment:",K101,1),3)),"",MID(K101,22+FIND("rénover mon bâtiment:",K101,1),3))</f>
        <v/>
      </c>
      <c r="R101" s="62" t="str">
        <f>IF(ISERROR(MID(K101,21+FIND("la mobilité durable:",K101,1),3)),"",MID(K101,21+FIND("la mobilité durable:",K101,1),3))</f>
        <v/>
      </c>
      <c r="S101" s="62" t="str">
        <f>IF(ISERROR(MID(K101,21+FIND("gestion des déchets:",K101,1),3)),"",MID(K101,21+FIND("gestion des déchets:",K101,1),3))</f>
        <v>non</v>
      </c>
      <c r="T101" s="62" t="str">
        <f>IF(ISERROR(MID(K101,17+FIND("l'écoconception:",K101,1),3)),"",MID(K101,17+FIND("l'écoconception:",K101,1),3))</f>
        <v>oui</v>
      </c>
      <c r="U101" s="62" t="str">
        <f>IF(ISERROR(MID(K101,20+FIND("former ou recruter:",K101,1),3)),"",MID(K101,20+FIND("former ou recruter:",K101,1),3))</f>
        <v/>
      </c>
      <c r="V101" s="63"/>
      <c r="W101" s="75"/>
      <c r="X101" s="75"/>
      <c r="Y101" s="75" t="s">
        <v>1491</v>
      </c>
      <c r="Z101" s="75"/>
      <c r="AA101" s="75"/>
      <c r="AB101" s="77">
        <v>45288</v>
      </c>
      <c r="AC101" s="83" t="s">
        <v>2627</v>
      </c>
      <c r="AD101" s="90"/>
      <c r="AE101" s="90"/>
      <c r="AF101" s="40"/>
      <c r="AG101" s="40"/>
      <c r="AH101" s="40"/>
      <c r="AI101" s="76"/>
      <c r="AJ101" s="76"/>
      <c r="AK101" s="40"/>
    </row>
    <row r="102" spans="1:37" ht="16.5" customHeight="1">
      <c r="A102" s="79">
        <v>45287</v>
      </c>
      <c r="B102" s="78" t="s">
        <v>552</v>
      </c>
      <c r="C102" s="78" t="s">
        <v>3259</v>
      </c>
      <c r="D102" s="81" t="s">
        <v>3260</v>
      </c>
      <c r="E102" s="33" t="s">
        <v>433</v>
      </c>
      <c r="F102" s="33"/>
      <c r="G102" s="99" t="s">
        <v>4806</v>
      </c>
      <c r="H102" s="75">
        <v>2</v>
      </c>
      <c r="I102" s="90" t="s">
        <v>73</v>
      </c>
      <c r="J102" s="90"/>
      <c r="K102" s="78" t="s">
        <v>3258</v>
      </c>
      <c r="L102" s="75" t="s">
        <v>701</v>
      </c>
      <c r="M102" s="42" t="str">
        <f>MID(K102,12,8)</f>
        <v xml:space="preserve">unknown </v>
      </c>
      <c r="N102" s="62" t="str">
        <f>IF(ISERROR(MID(K102,24+FIND("impact environnemental:",K102,1),3)),"",MID(K102,24+FIND("impact environnemental:",K102,1),3))</f>
        <v>oui</v>
      </c>
      <c r="O102" s="62" t="str">
        <f>IF(ISERROR(MID(K102,25+FIND("performance énergétique:",K102,1),3)),"",MID(K102,25+FIND("performance énergétique:",K102,1),3))</f>
        <v>oui</v>
      </c>
      <c r="P102" s="62" t="str">
        <f>IF(ISERROR(MID(K102,20+FIND("consommation d'eau:",K102,1),3)),"",MID(K102,20+FIND("consommation d'eau:",K102,1),3))</f>
        <v>oui</v>
      </c>
      <c r="Q102" s="62" t="str">
        <f>IF(ISERROR(MID(K102,22+FIND("rénover mon bâtiment:",K102,1),3)),"",MID(K102,22+FIND("rénover mon bâtiment:",K102,1),3))</f>
        <v/>
      </c>
      <c r="R102" s="62" t="str">
        <f>IF(ISERROR(MID(K102,21+FIND("la mobilité durable:",K102,1),3)),"",MID(K102,21+FIND("la mobilité durable:",K102,1),3))</f>
        <v/>
      </c>
      <c r="S102" s="62" t="str">
        <f>IF(ISERROR(MID(K102,21+FIND("gestion des déchets:",K102,1),3)),"",MID(K102,21+FIND("gestion des déchets:",K102,1),3))</f>
        <v>oui</v>
      </c>
      <c r="T102" s="62" t="str">
        <f>IF(ISERROR(MID(K102,17+FIND("l'écoconception:",K102,1),3)),"",MID(K102,17+FIND("l'écoconception:",K102,1),3))</f>
        <v>oui</v>
      </c>
      <c r="U102" s="62" t="str">
        <f>IF(ISERROR(MID(K102,20+FIND("former ou recruter:",K102,1),3)),"",MID(K102,20+FIND("former ou recruter:",K102,1),3))</f>
        <v/>
      </c>
      <c r="V102" s="63"/>
      <c r="W102" s="75"/>
      <c r="X102" s="75"/>
      <c r="Y102" s="75" t="s">
        <v>1491</v>
      </c>
      <c r="Z102" s="75"/>
      <c r="AA102" s="75"/>
      <c r="AB102" s="77">
        <v>45288</v>
      </c>
      <c r="AC102" s="83" t="s">
        <v>2627</v>
      </c>
      <c r="AD102" s="90"/>
      <c r="AE102" s="90"/>
      <c r="AF102" s="40"/>
      <c r="AG102" s="40"/>
      <c r="AH102" s="40"/>
      <c r="AI102" s="76"/>
      <c r="AJ102" s="76"/>
      <c r="AK102" s="40"/>
    </row>
    <row r="103" spans="1:37" ht="16.5" customHeight="1">
      <c r="A103" s="79">
        <v>45289</v>
      </c>
      <c r="B103" s="78" t="s">
        <v>552</v>
      </c>
      <c r="C103" s="78" t="s">
        <v>3332</v>
      </c>
      <c r="D103" s="81" t="s">
        <v>3335</v>
      </c>
      <c r="E103" s="33" t="s">
        <v>433</v>
      </c>
      <c r="F103" s="33"/>
      <c r="G103" s="99" t="s">
        <v>4806</v>
      </c>
      <c r="H103" s="75">
        <v>1</v>
      </c>
      <c r="I103" s="90" t="s">
        <v>73</v>
      </c>
      <c r="J103" s="90"/>
      <c r="K103" s="78" t="s">
        <v>3336</v>
      </c>
      <c r="L103" s="75" t="s">
        <v>701</v>
      </c>
      <c r="M103" s="42" t="str">
        <f>MID(K103,12,8)</f>
        <v xml:space="preserve">precise </v>
      </c>
      <c r="N103" s="62" t="str">
        <f>IF(ISERROR(MID(K103,24+FIND("impact environnemental:",K103,1),3)),"",MID(K103,24+FIND("impact environnemental:",K103,1),3))</f>
        <v>non</v>
      </c>
      <c r="O103" s="62" t="str">
        <f>IF(ISERROR(MID(K103,25+FIND("performance énergétique:",K103,1),3)),"",MID(K103,25+FIND("performance énergétique:",K103,1),3))</f>
        <v>non</v>
      </c>
      <c r="P103" s="62" t="str">
        <f>IF(ISERROR(MID(K103,20+FIND("consommation d'eau:",K103,1),3)),"",MID(K103,20+FIND("consommation d'eau:",K103,1),3))</f>
        <v>non</v>
      </c>
      <c r="Q103" s="62" t="str">
        <f>IF(ISERROR(MID(K103,22+FIND("rénover mon bâtiment:",K103,1),3)),"",MID(K103,22+FIND("rénover mon bâtiment:",K103,1),3))</f>
        <v>non</v>
      </c>
      <c r="R103" s="62" t="str">
        <f>IF(ISERROR(MID(K103,21+FIND("la mobilité durable:",K103,1),3)),"",MID(K103,21+FIND("la mobilité durable:",K103,1),3))</f>
        <v>oui</v>
      </c>
      <c r="S103" s="62" t="str">
        <f>IF(ISERROR(MID(K103,21+FIND("gestion des déchets:",K103,1),3)),"",MID(K103,21+FIND("gestion des déchets:",K103,1),3))</f>
        <v>non</v>
      </c>
      <c r="T103" s="62" t="str">
        <f>IF(ISERROR(MID(K103,17+FIND("l'écoconception:",K103,1),3)),"",MID(K103,17+FIND("l'écoconception:",K103,1),3))</f>
        <v>non</v>
      </c>
      <c r="U103" s="62" t="str">
        <f>IF(ISERROR(MID(K103,20+FIND("former ou recruter:",K103,1),3)),"",MID(K103,20+FIND("former ou recruter:",K103,1),3))</f>
        <v>non</v>
      </c>
      <c r="V103" s="63"/>
      <c r="W103" s="75"/>
      <c r="X103" s="75"/>
      <c r="Y103" s="75" t="s">
        <v>1491</v>
      </c>
      <c r="Z103" s="75"/>
      <c r="AA103" s="75"/>
      <c r="AB103" s="77">
        <v>45295</v>
      </c>
      <c r="AC103" s="83" t="s">
        <v>2627</v>
      </c>
      <c r="AD103" s="90"/>
      <c r="AE103" s="90"/>
      <c r="AF103" s="40"/>
      <c r="AG103" s="40"/>
      <c r="AH103" s="40"/>
      <c r="AI103" s="76"/>
      <c r="AJ103" s="76"/>
      <c r="AK103" s="40"/>
    </row>
    <row r="104" spans="1:37" ht="16.5" customHeight="1">
      <c r="A104" s="79">
        <v>45293</v>
      </c>
      <c r="B104" s="78" t="s">
        <v>552</v>
      </c>
      <c r="C104" s="78" t="s">
        <v>3352</v>
      </c>
      <c r="D104" s="81" t="s">
        <v>3354</v>
      </c>
      <c r="E104" s="33" t="s">
        <v>433</v>
      </c>
      <c r="F104" s="33"/>
      <c r="G104" s="99" t="s">
        <v>4806</v>
      </c>
      <c r="H104" s="75">
        <v>1</v>
      </c>
      <c r="I104" s="90" t="s">
        <v>73</v>
      </c>
      <c r="J104" s="90"/>
      <c r="K104" s="78" t="s">
        <v>3355</v>
      </c>
      <c r="L104" s="75" t="s">
        <v>701</v>
      </c>
      <c r="M104" s="42" t="str">
        <f>MID(K104,12,8)</f>
        <v xml:space="preserve">precise </v>
      </c>
      <c r="N104" s="62" t="str">
        <f>IF(ISERROR(MID(K104,24+FIND("impact environnemental:",K104,1),3)),"",MID(K104,24+FIND("impact environnemental:",K104,1),3))</f>
        <v>non</v>
      </c>
      <c r="O104" s="62" t="str">
        <f>IF(ISERROR(MID(K104,25+FIND("performance énergétique:",K104,1),3)),"",MID(K104,25+FIND("performance énergétique:",K104,1),3))</f>
        <v>non</v>
      </c>
      <c r="P104" s="62" t="str">
        <f>IF(ISERROR(MID(K104,20+FIND("consommation d'eau:",K104,1),3)),"",MID(K104,20+FIND("consommation d'eau:",K104,1),3))</f>
        <v>non</v>
      </c>
      <c r="Q104" s="62" t="str">
        <f>IF(ISERROR(MID(K104,22+FIND("rénover mon bâtiment:",K104,1),3)),"",MID(K104,22+FIND("rénover mon bâtiment:",K104,1),3))</f>
        <v>non</v>
      </c>
      <c r="R104" s="62" t="str">
        <f>IF(ISERROR(MID(K104,21+FIND("la mobilité durable:",K104,1),3)),"",MID(K104,21+FIND("la mobilité durable:",K104,1),3))</f>
        <v>oui</v>
      </c>
      <c r="S104" s="62" t="str">
        <f>IF(ISERROR(MID(K104,21+FIND("gestion des déchets:",K104,1),3)),"",MID(K104,21+FIND("gestion des déchets:",K104,1),3))</f>
        <v>non</v>
      </c>
      <c r="T104" s="62" t="str">
        <f>IF(ISERROR(MID(K104,17+FIND("l'écoconception:",K104,1),3)),"",MID(K104,17+FIND("l'écoconception:",K104,1),3))</f>
        <v>non</v>
      </c>
      <c r="U104" s="62" t="str">
        <f>IF(ISERROR(MID(K104,20+FIND("former ou recruter:",K104,1),3)),"",MID(K104,20+FIND("former ou recruter:",K104,1),3))</f>
        <v>non</v>
      </c>
      <c r="V104" s="63"/>
      <c r="W104" s="75"/>
      <c r="X104" s="75"/>
      <c r="Y104" s="75" t="s">
        <v>1491</v>
      </c>
      <c r="Z104" s="75"/>
      <c r="AA104" s="75"/>
      <c r="AB104" s="77">
        <v>45295</v>
      </c>
      <c r="AC104" s="83" t="s">
        <v>2627</v>
      </c>
      <c r="AD104" s="90"/>
      <c r="AE104" s="90"/>
      <c r="AF104" s="40"/>
      <c r="AG104" s="40"/>
      <c r="AH104" s="40"/>
      <c r="AI104" s="76"/>
      <c r="AJ104" s="76"/>
      <c r="AK104" s="40"/>
    </row>
    <row r="105" spans="1:37" ht="16.5" customHeight="1">
      <c r="A105" s="79">
        <v>45294</v>
      </c>
      <c r="B105" s="78" t="s">
        <v>552</v>
      </c>
      <c r="C105" s="78" t="s">
        <v>3403</v>
      </c>
      <c r="D105" s="81" t="s">
        <v>3406</v>
      </c>
      <c r="E105" s="33" t="s">
        <v>433</v>
      </c>
      <c r="F105" s="33"/>
      <c r="G105" s="99" t="s">
        <v>4806</v>
      </c>
      <c r="H105" s="75" t="e">
        <v>#VALUE!</v>
      </c>
      <c r="I105" s="90" t="s">
        <v>73</v>
      </c>
      <c r="J105" s="90"/>
      <c r="K105" s="78"/>
      <c r="L105" s="75" t="s">
        <v>701</v>
      </c>
      <c r="M105" s="42" t="str">
        <f>MID(K105,12,8)</f>
        <v/>
      </c>
      <c r="N105" s="62" t="str">
        <f>IF(ISERROR(MID(K105,24+FIND("impact environnemental:",K105,1),3)),"",MID(K105,24+FIND("impact environnemental:",K105,1),3))</f>
        <v/>
      </c>
      <c r="O105" s="62" t="str">
        <f>IF(ISERROR(MID(K105,25+FIND("performance énergétique:",K105,1),3)),"",MID(K105,25+FIND("performance énergétique:",K105,1),3))</f>
        <v/>
      </c>
      <c r="P105" s="62" t="str">
        <f>IF(ISERROR(MID(K105,20+FIND("consommation d'eau:",K105,1),3)),"",MID(K105,20+FIND("consommation d'eau:",K105,1),3))</f>
        <v/>
      </c>
      <c r="Q105" s="62" t="str">
        <f>IF(ISERROR(MID(K105,22+FIND("rénover mon bâtiment:",K105,1),3)),"",MID(K105,22+FIND("rénover mon bâtiment:",K105,1),3))</f>
        <v/>
      </c>
      <c r="R105" s="62" t="str">
        <f>IF(ISERROR(MID(K105,21+FIND("la mobilité durable:",K105,1),3)),"",MID(K105,21+FIND("la mobilité durable:",K105,1),3))</f>
        <v/>
      </c>
      <c r="S105" s="62" t="str">
        <f>IF(ISERROR(MID(K105,21+FIND("gestion des déchets:",K105,1),3)),"",MID(K105,21+FIND("gestion des déchets:",K105,1),3))</f>
        <v/>
      </c>
      <c r="T105" s="62" t="str">
        <f>IF(ISERROR(MID(K105,17+FIND("l'écoconception:",K105,1),3)),"",MID(K105,17+FIND("l'écoconception:",K105,1),3))</f>
        <v/>
      </c>
      <c r="U105" s="62" t="str">
        <f>IF(ISERROR(MID(K105,20+FIND("former ou recruter:",K105,1),3)),"",MID(K105,20+FIND("former ou recruter:",K105,1),3))</f>
        <v/>
      </c>
      <c r="V105" s="63"/>
      <c r="W105" s="75"/>
      <c r="X105" s="75"/>
      <c r="Y105" s="75" t="s">
        <v>1491</v>
      </c>
      <c r="Z105" s="75"/>
      <c r="AA105" s="75"/>
      <c r="AB105" s="77">
        <v>45295</v>
      </c>
      <c r="AC105" s="83" t="s">
        <v>2627</v>
      </c>
      <c r="AD105" s="90"/>
      <c r="AE105" s="90"/>
      <c r="AF105" s="40"/>
      <c r="AG105" s="40"/>
      <c r="AH105" s="40"/>
      <c r="AI105" s="76"/>
      <c r="AJ105" s="76"/>
      <c r="AK105" s="40"/>
    </row>
    <row r="106" spans="1:37" ht="16.5" customHeight="1">
      <c r="A106" s="79">
        <v>45296</v>
      </c>
      <c r="B106" s="78" t="s">
        <v>552</v>
      </c>
      <c r="C106" s="78" t="s">
        <v>3477</v>
      </c>
      <c r="D106" s="81" t="s">
        <v>3480</v>
      </c>
      <c r="E106" s="33" t="s">
        <v>433</v>
      </c>
      <c r="F106" s="33"/>
      <c r="G106" s="99" t="s">
        <v>4803</v>
      </c>
      <c r="H106" s="75">
        <v>2</v>
      </c>
      <c r="I106" s="90" t="s">
        <v>73</v>
      </c>
      <c r="J106" s="90"/>
      <c r="K106" s="78" t="s">
        <v>3481</v>
      </c>
      <c r="L106" s="75" t="s">
        <v>701</v>
      </c>
      <c r="M106" s="42" t="str">
        <f>MID(K106,12,8)</f>
        <v xml:space="preserve">unknown </v>
      </c>
      <c r="N106" s="62" t="str">
        <f>IF(ISERROR(MID(K106,24+FIND("impact environnemental:",K106,1),3)),"",MID(K106,24+FIND("impact environnemental:",K106,1),3))</f>
        <v>oui</v>
      </c>
      <c r="O106" s="62" t="str">
        <f>IF(ISERROR(MID(K106,25+FIND("performance énergétique:",K106,1),3)),"",MID(K106,25+FIND("performance énergétique:",K106,1),3))</f>
        <v>oui</v>
      </c>
      <c r="P106" s="62" t="str">
        <f>IF(ISERROR(MID(K106,20+FIND("consommation d'eau:",K106,1),3)),"",MID(K106,20+FIND("consommation d'eau:",K106,1),3))</f>
        <v>oui</v>
      </c>
      <c r="Q106" s="62" t="str">
        <f>IF(ISERROR(MID(K106,22+FIND("rénover mon bâtiment:",K106,1),3)),"",MID(K106,22+FIND("rénover mon bâtiment:",K106,1),3))</f>
        <v/>
      </c>
      <c r="R106" s="62" t="str">
        <f>IF(ISERROR(MID(K106,21+FIND("la mobilité durable:",K106,1),3)),"",MID(K106,21+FIND("la mobilité durable:",K106,1),3))</f>
        <v/>
      </c>
      <c r="S106" s="62" t="str">
        <f>IF(ISERROR(MID(K106,21+FIND("gestion des déchets:",K106,1),3)),"",MID(K106,21+FIND("gestion des déchets:",K106,1),3))</f>
        <v>oui</v>
      </c>
      <c r="T106" s="62" t="str">
        <f>IF(ISERROR(MID(K106,17+FIND("l'écoconception:",K106,1),3)),"",MID(K106,17+FIND("l'écoconception:",K106,1),3))</f>
        <v>oui</v>
      </c>
      <c r="U106" s="62" t="str">
        <f>IF(ISERROR(MID(K106,20+FIND("former ou recruter:",K106,1),3)),"",MID(K106,20+FIND("former ou recruter:",K106,1),3))</f>
        <v/>
      </c>
      <c r="V106" s="63"/>
      <c r="W106" s="75"/>
      <c r="X106" s="75"/>
      <c r="Y106" s="75"/>
      <c r="Z106" s="75"/>
      <c r="AA106" s="75"/>
      <c r="AB106" s="77">
        <v>45299</v>
      </c>
      <c r="AC106" s="83" t="s">
        <v>2627</v>
      </c>
      <c r="AD106" s="90"/>
      <c r="AE106" s="90"/>
      <c r="AF106" s="40"/>
      <c r="AG106" s="40"/>
      <c r="AH106" s="40"/>
      <c r="AI106" s="76"/>
      <c r="AJ106" s="76"/>
      <c r="AK106" s="40"/>
    </row>
    <row r="107" spans="1:37" ht="16.5" customHeight="1">
      <c r="A107" s="79">
        <v>45299</v>
      </c>
      <c r="B107" s="78" t="s">
        <v>552</v>
      </c>
      <c r="C107" s="78" t="s">
        <v>3519</v>
      </c>
      <c r="D107" s="81" t="s">
        <v>4809</v>
      </c>
      <c r="E107" s="33" t="s">
        <v>433</v>
      </c>
      <c r="F107" s="33"/>
      <c r="G107" s="99" t="s">
        <v>4803</v>
      </c>
      <c r="H107" s="75">
        <v>1</v>
      </c>
      <c r="I107" s="90" t="s">
        <v>73</v>
      </c>
      <c r="J107" s="90"/>
      <c r="K107" s="78" t="s">
        <v>3523</v>
      </c>
      <c r="L107" s="75" t="s">
        <v>701</v>
      </c>
      <c r="M107" s="42" t="str">
        <f>MID(K107,12,8)</f>
        <v xml:space="preserve">precise </v>
      </c>
      <c r="N107" s="62" t="str">
        <f>IF(ISERROR(MID(K107,24+FIND("impact environnemental:",K107,1),3)),"",MID(K107,24+FIND("impact environnemental:",K107,1),3))</f>
        <v>non</v>
      </c>
      <c r="O107" s="62" t="str">
        <f>IF(ISERROR(MID(K107,25+FIND("performance énergétique:",K107,1),3)),"",MID(K107,25+FIND("performance énergétique:",K107,1),3))</f>
        <v>non</v>
      </c>
      <c r="P107" s="62" t="str">
        <f>IF(ISERROR(MID(K107,20+FIND("consommation d'eau:",K107,1),3)),"",MID(K107,20+FIND("consommation d'eau:",K107,1),3))</f>
        <v>non</v>
      </c>
      <c r="Q107" s="62" t="str">
        <f>IF(ISERROR(MID(K107,22+FIND("rénover mon bâtiment:",K107,1),3)),"",MID(K107,22+FIND("rénover mon bâtiment:",K107,1),3))</f>
        <v>non</v>
      </c>
      <c r="R107" s="62" t="str">
        <f>IF(ISERROR(MID(K107,21+FIND("la mobilité durable:",K107,1),3)),"",MID(K107,21+FIND("la mobilité durable:",K107,1),3))</f>
        <v>oui</v>
      </c>
      <c r="S107" s="62" t="str">
        <f>IF(ISERROR(MID(K107,21+FIND("gestion des déchets:",K107,1),3)),"",MID(K107,21+FIND("gestion des déchets:",K107,1),3))</f>
        <v>non</v>
      </c>
      <c r="T107" s="62" t="str">
        <f>IF(ISERROR(MID(K107,17+FIND("l'écoconception:",K107,1),3)),"",MID(K107,17+FIND("l'écoconception:",K107,1),3))</f>
        <v>non</v>
      </c>
      <c r="U107" s="62" t="str">
        <f>IF(ISERROR(MID(K107,20+FIND("former ou recruter:",K107,1),3)),"",MID(K107,20+FIND("former ou recruter:",K107,1),3))</f>
        <v>non</v>
      </c>
      <c r="V107" s="63"/>
      <c r="W107" s="75"/>
      <c r="X107" s="75"/>
      <c r="Y107" s="75"/>
      <c r="Z107" s="75"/>
      <c r="AA107" s="75"/>
      <c r="AB107" s="77">
        <v>45299</v>
      </c>
      <c r="AC107" s="83" t="s">
        <v>2627</v>
      </c>
      <c r="AD107" s="90"/>
      <c r="AE107" s="90"/>
      <c r="AF107" s="40"/>
      <c r="AG107" s="40"/>
      <c r="AH107" s="40"/>
      <c r="AI107" s="76"/>
      <c r="AJ107" s="76"/>
      <c r="AK107" s="40"/>
    </row>
    <row r="108" spans="1:37" ht="16.5" customHeight="1">
      <c r="A108" s="79">
        <v>45301</v>
      </c>
      <c r="B108" s="78" t="s">
        <v>552</v>
      </c>
      <c r="C108" s="78" t="s">
        <v>3582</v>
      </c>
      <c r="D108" s="81" t="s">
        <v>3585</v>
      </c>
      <c r="E108" s="33" t="s">
        <v>433</v>
      </c>
      <c r="F108" s="33"/>
      <c r="G108" s="99" t="s">
        <v>4803</v>
      </c>
      <c r="H108" s="75">
        <v>1</v>
      </c>
      <c r="I108" s="90" t="s">
        <v>73</v>
      </c>
      <c r="J108" s="90"/>
      <c r="K108" s="78" t="s">
        <v>3586</v>
      </c>
      <c r="L108" s="75" t="s">
        <v>701</v>
      </c>
      <c r="M108" s="42" t="str">
        <f>MID(K108,12,8)</f>
        <v xml:space="preserve">precise </v>
      </c>
      <c r="N108" s="62" t="str">
        <f>IF(ISERROR(MID(K108,24+FIND("impact environnemental:",K108,1),3)),"",MID(K108,24+FIND("impact environnemental:",K108,1),3))</f>
        <v>non</v>
      </c>
      <c r="O108" s="62" t="str">
        <f>IF(ISERROR(MID(K108,25+FIND("performance énergétique:",K108,1),3)),"",MID(K108,25+FIND("performance énergétique:",K108,1),3))</f>
        <v>non</v>
      </c>
      <c r="P108" s="62" t="str">
        <f>IF(ISERROR(MID(K108,20+FIND("consommation d'eau:",K108,1),3)),"",MID(K108,20+FIND("consommation d'eau:",K108,1),3))</f>
        <v>non</v>
      </c>
      <c r="Q108" s="62" t="str">
        <f>IF(ISERROR(MID(K108,22+FIND("rénover mon bâtiment:",K108,1),3)),"",MID(K108,22+FIND("rénover mon bâtiment:",K108,1),3))</f>
        <v>non</v>
      </c>
      <c r="R108" s="62" t="str">
        <f>IF(ISERROR(MID(K108,21+FIND("la mobilité durable:",K108,1),3)),"",MID(K108,21+FIND("la mobilité durable:",K108,1),3))</f>
        <v>oui</v>
      </c>
      <c r="S108" s="62" t="str">
        <f>IF(ISERROR(MID(K108,21+FIND("gestion des déchets:",K108,1),3)),"",MID(K108,21+FIND("gestion des déchets:",K108,1),3))</f>
        <v>non</v>
      </c>
      <c r="T108" s="62" t="str">
        <f>IF(ISERROR(MID(K108,17+FIND("l'écoconception:",K108,1),3)),"",MID(K108,17+FIND("l'écoconception:",K108,1),3))</f>
        <v>non</v>
      </c>
      <c r="U108" s="62" t="str">
        <f>IF(ISERROR(MID(K108,20+FIND("former ou recruter:",K108,1),3)),"",MID(K108,20+FIND("former ou recruter:",K108,1),3))</f>
        <v>non</v>
      </c>
      <c r="V108" s="63"/>
      <c r="W108" s="75"/>
      <c r="X108" s="75"/>
      <c r="Y108" s="75"/>
      <c r="Z108" s="75"/>
      <c r="AA108" s="75"/>
      <c r="AB108" s="77">
        <v>45309</v>
      </c>
      <c r="AC108" s="83" t="s">
        <v>2627</v>
      </c>
      <c r="AD108" s="90"/>
      <c r="AE108" s="90"/>
      <c r="AF108" s="40"/>
      <c r="AG108" s="40"/>
      <c r="AH108" s="40"/>
      <c r="AI108" s="76"/>
      <c r="AJ108" s="76"/>
      <c r="AK108" s="40"/>
    </row>
    <row r="109" spans="1:37" ht="16.5" customHeight="1">
      <c r="A109" s="79">
        <v>45302</v>
      </c>
      <c r="B109" s="78" t="s">
        <v>552</v>
      </c>
      <c r="C109" s="78" t="s">
        <v>3623</v>
      </c>
      <c r="D109" s="81" t="s">
        <v>849</v>
      </c>
      <c r="E109" s="33" t="s">
        <v>433</v>
      </c>
      <c r="F109" s="33"/>
      <c r="G109" s="99" t="s">
        <v>4803</v>
      </c>
      <c r="H109" s="75">
        <v>2</v>
      </c>
      <c r="I109" s="90" t="s">
        <v>73</v>
      </c>
      <c r="J109" s="90"/>
      <c r="K109" s="78" t="s">
        <v>3625</v>
      </c>
      <c r="L109" s="75" t="s">
        <v>701</v>
      </c>
      <c r="M109" s="42" t="str">
        <f>MID(K109,12,8)</f>
        <v xml:space="preserve">unknown </v>
      </c>
      <c r="N109" s="62" t="str">
        <f>IF(ISERROR(MID(K109,24+FIND("impact environnemental:",K109,1),3)),"",MID(K109,24+FIND("impact environnemental:",K109,1),3))</f>
        <v>oui</v>
      </c>
      <c r="O109" s="62" t="str">
        <f>IF(ISERROR(MID(K109,25+FIND("performance énergétique:",K109,1),3)),"",MID(K109,25+FIND("performance énergétique:",K109,1),3))</f>
        <v>oui</v>
      </c>
      <c r="P109" s="62" t="str">
        <f>IF(ISERROR(MID(K109,20+FIND("consommation d'eau:",K109,1),3)),"",MID(K109,20+FIND("consommation d'eau:",K109,1),3))</f>
        <v>oui</v>
      </c>
      <c r="Q109" s="62" t="str">
        <f>IF(ISERROR(MID(K109,22+FIND("rénover mon bâtiment:",K109,1),3)),"",MID(K109,22+FIND("rénover mon bâtiment:",K109,1),3))</f>
        <v/>
      </c>
      <c r="R109" s="62" t="str">
        <f>IF(ISERROR(MID(K109,21+FIND("la mobilité durable:",K109,1),3)),"",MID(K109,21+FIND("la mobilité durable:",K109,1),3))</f>
        <v/>
      </c>
      <c r="S109" s="62" t="str">
        <f>IF(ISERROR(MID(K109,21+FIND("gestion des déchets:",K109,1),3)),"",MID(K109,21+FIND("gestion des déchets:",K109,1),3))</f>
        <v>non</v>
      </c>
      <c r="T109" s="62" t="str">
        <f>IF(ISERROR(MID(K109,17+FIND("l'écoconception:",K109,1),3)),"",MID(K109,17+FIND("l'écoconception:",K109,1),3))</f>
        <v>oui</v>
      </c>
      <c r="U109" s="62" t="str">
        <f>IF(ISERROR(MID(K109,20+FIND("former ou recruter:",K109,1),3)),"",MID(K109,20+FIND("former ou recruter:",K109,1),3))</f>
        <v/>
      </c>
      <c r="V109" s="63"/>
      <c r="W109" s="75"/>
      <c r="X109" s="75"/>
      <c r="Y109" s="75"/>
      <c r="Z109" s="75"/>
      <c r="AA109" s="75"/>
      <c r="AB109" s="77">
        <v>45306</v>
      </c>
      <c r="AC109" s="83" t="s">
        <v>2627</v>
      </c>
      <c r="AD109" s="90"/>
      <c r="AE109" s="90"/>
      <c r="AF109" s="40"/>
      <c r="AG109" s="40"/>
      <c r="AH109" s="40"/>
      <c r="AI109" s="76"/>
      <c r="AJ109" s="76"/>
      <c r="AK109" s="40"/>
    </row>
    <row r="110" spans="1:37" ht="16.5" customHeight="1">
      <c r="A110" s="79">
        <v>45303</v>
      </c>
      <c r="B110" s="78" t="s">
        <v>552</v>
      </c>
      <c r="C110" s="78" t="s">
        <v>3669</v>
      </c>
      <c r="D110" s="81" t="s">
        <v>3671</v>
      </c>
      <c r="E110" s="33" t="s">
        <v>433</v>
      </c>
      <c r="F110" s="33"/>
      <c r="G110" s="99" t="s">
        <v>4803</v>
      </c>
      <c r="H110" s="75">
        <v>2</v>
      </c>
      <c r="I110" s="90" t="s">
        <v>73</v>
      </c>
      <c r="J110" s="90"/>
      <c r="K110" s="78" t="s">
        <v>3672</v>
      </c>
      <c r="L110" s="75" t="s">
        <v>701</v>
      </c>
      <c r="M110" s="42" t="str">
        <f>MID(K110,12,8)</f>
        <v xml:space="preserve">unknown </v>
      </c>
      <c r="N110" s="62" t="str">
        <f>IF(ISERROR(MID(K110,24+FIND("impact environnemental:",K110,1),3)),"",MID(K110,24+FIND("impact environnemental:",K110,1),3))</f>
        <v>oui</v>
      </c>
      <c r="O110" s="62" t="str">
        <f>IF(ISERROR(MID(K110,25+FIND("performance énergétique:",K110,1),3)),"",MID(K110,25+FIND("performance énergétique:",K110,1),3))</f>
        <v>oui</v>
      </c>
      <c r="P110" s="62" t="str">
        <f>IF(ISERROR(MID(K110,20+FIND("consommation d'eau:",K110,1),3)),"",MID(K110,20+FIND("consommation d'eau:",K110,1),3))</f>
        <v>oui</v>
      </c>
      <c r="Q110" s="62" t="str">
        <f>IF(ISERROR(MID(K110,22+FIND("rénover mon bâtiment:",K110,1),3)),"",MID(K110,22+FIND("rénover mon bâtiment:",K110,1),3))</f>
        <v/>
      </c>
      <c r="R110" s="62" t="str">
        <f>IF(ISERROR(MID(K110,21+FIND("la mobilité durable:",K110,1),3)),"",MID(K110,21+FIND("la mobilité durable:",K110,1),3))</f>
        <v/>
      </c>
      <c r="S110" s="62" t="str">
        <f>IF(ISERROR(MID(K110,21+FIND("gestion des déchets:",K110,1),3)),"",MID(K110,21+FIND("gestion des déchets:",K110,1),3))</f>
        <v>oui</v>
      </c>
      <c r="T110" s="62" t="str">
        <f>IF(ISERROR(MID(K110,17+FIND("l'écoconception:",K110,1),3)),"",MID(K110,17+FIND("l'écoconception:",K110,1),3))</f>
        <v>non</v>
      </c>
      <c r="U110" s="62" t="str">
        <f>IF(ISERROR(MID(K110,20+FIND("former ou recruter:",K110,1),3)),"",MID(K110,20+FIND("former ou recruter:",K110,1),3))</f>
        <v/>
      </c>
      <c r="V110" s="63"/>
      <c r="W110" s="75"/>
      <c r="X110" s="75"/>
      <c r="Y110" s="75"/>
      <c r="Z110" s="75"/>
      <c r="AA110" s="75"/>
      <c r="AB110" s="77">
        <v>45306</v>
      </c>
      <c r="AC110" s="83" t="s">
        <v>2627</v>
      </c>
      <c r="AD110" s="90"/>
      <c r="AE110" s="90"/>
      <c r="AF110" s="40"/>
      <c r="AG110" s="40"/>
      <c r="AH110" s="40"/>
      <c r="AI110" s="76"/>
      <c r="AJ110" s="76"/>
      <c r="AK110" s="40"/>
    </row>
    <row r="111" spans="1:37" ht="16.5" customHeight="1">
      <c r="A111" s="79">
        <v>45306</v>
      </c>
      <c r="B111" s="78" t="s">
        <v>552</v>
      </c>
      <c r="C111" s="78" t="s">
        <v>3723</v>
      </c>
      <c r="D111" s="81" t="s">
        <v>3724</v>
      </c>
      <c r="E111" s="33" t="s">
        <v>433</v>
      </c>
      <c r="F111" s="33"/>
      <c r="G111" s="100" t="s">
        <v>4803</v>
      </c>
      <c r="H111" s="75">
        <v>3</v>
      </c>
      <c r="I111" s="90" t="s">
        <v>73</v>
      </c>
      <c r="J111" s="90"/>
      <c r="K111" s="78" t="s">
        <v>3725</v>
      </c>
      <c r="L111" s="75" t="s">
        <v>701</v>
      </c>
      <c r="M111" s="86"/>
      <c r="N111" s="91"/>
      <c r="O111" s="91"/>
      <c r="P111" s="91"/>
      <c r="Q111" s="91"/>
      <c r="R111" s="91"/>
      <c r="S111" s="91"/>
      <c r="T111" s="91"/>
      <c r="U111" s="91"/>
      <c r="V111" s="92"/>
      <c r="W111" s="75"/>
      <c r="X111" s="75"/>
      <c r="Y111" s="75"/>
      <c r="Z111" s="75"/>
      <c r="AA111" s="75"/>
      <c r="AB111" s="77">
        <v>45309</v>
      </c>
      <c r="AC111" s="83" t="s">
        <v>2627</v>
      </c>
      <c r="AD111" s="90"/>
      <c r="AE111" s="90"/>
      <c r="AF111" s="40"/>
      <c r="AG111" s="40"/>
      <c r="AH111" s="40"/>
      <c r="AI111" s="76"/>
      <c r="AJ111" s="76"/>
      <c r="AK111" s="40"/>
    </row>
    <row r="112" spans="1:37" ht="16.5" customHeight="1">
      <c r="A112" s="79">
        <v>45306</v>
      </c>
      <c r="B112" s="78" t="s">
        <v>552</v>
      </c>
      <c r="C112" s="78" t="s">
        <v>3726</v>
      </c>
      <c r="D112" s="81" t="s">
        <v>3728</v>
      </c>
      <c r="E112" s="33" t="s">
        <v>433</v>
      </c>
      <c r="F112" s="33"/>
      <c r="G112" s="100" t="s">
        <v>4803</v>
      </c>
      <c r="H112" s="75">
        <v>3</v>
      </c>
      <c r="I112" s="90" t="s">
        <v>73</v>
      </c>
      <c r="J112" s="90"/>
      <c r="K112" s="78"/>
      <c r="L112" s="75" t="s">
        <v>701</v>
      </c>
      <c r="M112" s="86"/>
      <c r="N112" s="91"/>
      <c r="O112" s="91"/>
      <c r="P112" s="91"/>
      <c r="Q112" s="91"/>
      <c r="R112" s="91"/>
      <c r="S112" s="91"/>
      <c r="T112" s="91"/>
      <c r="U112" s="91"/>
      <c r="V112" s="92"/>
      <c r="W112" s="75"/>
      <c r="X112" s="75"/>
      <c r="Y112" s="75"/>
      <c r="Z112" s="75"/>
      <c r="AA112" s="75"/>
      <c r="AB112" s="77">
        <v>45309</v>
      </c>
      <c r="AC112" s="83" t="s">
        <v>2627</v>
      </c>
      <c r="AD112" s="90"/>
      <c r="AE112" s="90"/>
      <c r="AF112" s="40"/>
      <c r="AG112" s="40"/>
      <c r="AH112" s="40"/>
      <c r="AI112" s="76"/>
      <c r="AJ112" s="76"/>
      <c r="AK112" s="40"/>
    </row>
    <row r="113" spans="1:37" ht="16.5" customHeight="1">
      <c r="A113" s="79">
        <v>45307</v>
      </c>
      <c r="B113" s="78" t="s">
        <v>552</v>
      </c>
      <c r="C113" s="78" t="s">
        <v>3758</v>
      </c>
      <c r="D113" s="81" t="s">
        <v>3761</v>
      </c>
      <c r="E113" s="33" t="s">
        <v>433</v>
      </c>
      <c r="F113" s="33"/>
      <c r="G113" s="100" t="s">
        <v>4803</v>
      </c>
      <c r="H113" s="75">
        <v>3</v>
      </c>
      <c r="I113" s="90" t="s">
        <v>73</v>
      </c>
      <c r="J113" s="90"/>
      <c r="K113" s="78" t="s">
        <v>3762</v>
      </c>
      <c r="L113" s="75" t="s">
        <v>701</v>
      </c>
      <c r="M113" s="86"/>
      <c r="N113" s="91"/>
      <c r="O113" s="91"/>
      <c r="P113" s="91"/>
      <c r="Q113" s="91"/>
      <c r="R113" s="91"/>
      <c r="S113" s="91"/>
      <c r="T113" s="91"/>
      <c r="U113" s="91"/>
      <c r="V113" s="92"/>
      <c r="W113" s="75"/>
      <c r="X113" s="75"/>
      <c r="Y113" s="75"/>
      <c r="Z113" s="75"/>
      <c r="AA113" s="75"/>
      <c r="AB113" s="77">
        <v>45309</v>
      </c>
      <c r="AC113" s="83" t="s">
        <v>2627</v>
      </c>
      <c r="AD113" s="90"/>
      <c r="AE113" s="90"/>
      <c r="AF113" s="40"/>
      <c r="AG113" s="40"/>
      <c r="AH113" s="40"/>
      <c r="AI113" s="76"/>
      <c r="AJ113" s="76"/>
      <c r="AK113" s="40"/>
    </row>
    <row r="114" spans="1:37" ht="16.5" customHeight="1">
      <c r="A114" s="79">
        <v>45310</v>
      </c>
      <c r="B114" s="78" t="s">
        <v>552</v>
      </c>
      <c r="C114" s="78" t="s">
        <v>3858</v>
      </c>
      <c r="D114" s="81" t="s">
        <v>4810</v>
      </c>
      <c r="E114" s="33" t="s">
        <v>433</v>
      </c>
      <c r="F114" s="33"/>
      <c r="G114" s="100" t="s">
        <v>4803</v>
      </c>
      <c r="H114" s="75">
        <v>3</v>
      </c>
      <c r="I114" s="90" t="s">
        <v>73</v>
      </c>
      <c r="J114" s="90"/>
      <c r="K114" s="78" t="s">
        <v>3862</v>
      </c>
      <c r="L114" s="75" t="s">
        <v>701</v>
      </c>
      <c r="M114" s="86"/>
      <c r="N114" s="91"/>
      <c r="O114" s="91"/>
      <c r="P114" s="91"/>
      <c r="Q114" s="91"/>
      <c r="R114" s="91"/>
      <c r="S114" s="91"/>
      <c r="T114" s="91"/>
      <c r="U114" s="91"/>
      <c r="V114" s="92"/>
      <c r="W114" s="75"/>
      <c r="X114" s="75"/>
      <c r="Y114" s="75"/>
      <c r="Z114" s="75"/>
      <c r="AA114" s="75"/>
      <c r="AB114" s="77">
        <v>45313</v>
      </c>
      <c r="AC114" s="83" t="s">
        <v>2627</v>
      </c>
      <c r="AD114" s="90"/>
      <c r="AE114" s="90"/>
      <c r="AF114" s="40"/>
      <c r="AG114" s="40"/>
      <c r="AH114" s="40"/>
      <c r="AI114" s="76"/>
      <c r="AJ114" s="76"/>
      <c r="AK114" s="40"/>
    </row>
    <row r="115" spans="1:37" ht="16.5" customHeight="1">
      <c r="A115" s="79">
        <v>45310</v>
      </c>
      <c r="B115" s="78" t="s">
        <v>552</v>
      </c>
      <c r="C115" s="78" t="s">
        <v>3863</v>
      </c>
      <c r="D115" s="81" t="s">
        <v>3866</v>
      </c>
      <c r="E115" s="33" t="s">
        <v>433</v>
      </c>
      <c r="F115" s="33"/>
      <c r="G115" s="100" t="s">
        <v>4803</v>
      </c>
      <c r="H115" s="75">
        <v>3</v>
      </c>
      <c r="I115" s="90" t="s">
        <v>73</v>
      </c>
      <c r="J115" s="90"/>
      <c r="K115" s="78" t="s">
        <v>3867</v>
      </c>
      <c r="L115" s="75" t="s">
        <v>701</v>
      </c>
      <c r="M115" s="86"/>
      <c r="N115" s="91"/>
      <c r="O115" s="91"/>
      <c r="P115" s="91"/>
      <c r="Q115" s="91"/>
      <c r="R115" s="91"/>
      <c r="S115" s="91"/>
      <c r="T115" s="91"/>
      <c r="U115" s="91"/>
      <c r="V115" s="92"/>
      <c r="W115" s="75"/>
      <c r="X115" s="75"/>
      <c r="Y115" s="75"/>
      <c r="Z115" s="75"/>
      <c r="AA115" s="75"/>
      <c r="AB115" s="77">
        <v>45313</v>
      </c>
      <c r="AC115" s="83" t="s">
        <v>2627</v>
      </c>
      <c r="AD115" s="90"/>
      <c r="AE115" s="90"/>
      <c r="AF115" s="40"/>
      <c r="AG115" s="40"/>
      <c r="AH115" s="40"/>
      <c r="AI115" s="76"/>
      <c r="AJ115" s="76"/>
      <c r="AK115" s="40"/>
    </row>
    <row r="116" spans="1:37" ht="16.5" customHeight="1">
      <c r="A116" s="79">
        <v>45311</v>
      </c>
      <c r="B116" s="78" t="s">
        <v>552</v>
      </c>
      <c r="C116" s="78" t="s">
        <v>3878</v>
      </c>
      <c r="D116" s="81" t="s">
        <v>3880</v>
      </c>
      <c r="E116" s="33" t="s">
        <v>433</v>
      </c>
      <c r="F116" s="33"/>
      <c r="G116" s="100" t="s">
        <v>4803</v>
      </c>
      <c r="H116" s="75">
        <v>3</v>
      </c>
      <c r="I116" s="90" t="s">
        <v>73</v>
      </c>
      <c r="J116" s="90"/>
      <c r="K116" s="78" t="s">
        <v>3881</v>
      </c>
      <c r="L116" s="75" t="s">
        <v>701</v>
      </c>
      <c r="M116" s="86"/>
      <c r="N116" s="91"/>
      <c r="O116" s="91"/>
      <c r="P116" s="91"/>
      <c r="Q116" s="91"/>
      <c r="R116" s="91"/>
      <c r="S116" s="91"/>
      <c r="T116" s="91"/>
      <c r="U116" s="91"/>
      <c r="V116" s="92"/>
      <c r="W116" s="75"/>
      <c r="X116" s="75"/>
      <c r="Y116" s="75"/>
      <c r="Z116" s="75"/>
      <c r="AA116" s="75"/>
      <c r="AB116" s="77">
        <v>45313</v>
      </c>
      <c r="AC116" s="83" t="s">
        <v>2627</v>
      </c>
      <c r="AD116" s="90"/>
      <c r="AE116" s="90"/>
      <c r="AF116" s="40"/>
      <c r="AG116" s="40"/>
      <c r="AH116" s="40"/>
      <c r="AI116" s="76"/>
      <c r="AJ116" s="76"/>
      <c r="AK116" s="40"/>
    </row>
    <row r="117" spans="1:37" ht="16.5" customHeight="1">
      <c r="A117" s="79">
        <v>45322</v>
      </c>
      <c r="B117" s="78" t="s">
        <v>1224</v>
      </c>
      <c r="C117" s="78" t="s">
        <v>4166</v>
      </c>
      <c r="D117" s="81" t="s">
        <v>4170</v>
      </c>
      <c r="E117" s="33" t="s">
        <v>433</v>
      </c>
      <c r="F117" s="33"/>
      <c r="G117" s="100" t="s">
        <v>4803</v>
      </c>
      <c r="H117" s="75">
        <v>3</v>
      </c>
      <c r="I117" s="90" t="s">
        <v>73</v>
      </c>
      <c r="J117" s="90"/>
      <c r="K117" s="78" t="s">
        <v>4171</v>
      </c>
      <c r="L117" s="75" t="s">
        <v>701</v>
      </c>
      <c r="M117" s="86"/>
      <c r="N117" s="91"/>
      <c r="O117" s="91"/>
      <c r="P117" s="91"/>
      <c r="Q117" s="91"/>
      <c r="R117" s="91"/>
      <c r="S117" s="91"/>
      <c r="T117" s="91"/>
      <c r="U117" s="91"/>
      <c r="V117" s="92"/>
      <c r="W117" s="75"/>
      <c r="X117" s="75"/>
      <c r="Y117" s="75"/>
      <c r="Z117" s="75"/>
      <c r="AA117" s="75"/>
      <c r="AB117" s="77">
        <v>45327</v>
      </c>
      <c r="AC117" s="83" t="s">
        <v>2627</v>
      </c>
      <c r="AD117" s="90"/>
      <c r="AE117" s="90"/>
      <c r="AF117" s="40"/>
      <c r="AG117" s="40"/>
      <c r="AH117" s="40"/>
      <c r="AI117" s="76"/>
      <c r="AJ117" s="76"/>
      <c r="AK117" s="40"/>
    </row>
    <row r="118" spans="1:37" ht="16.5" customHeight="1">
      <c r="A118" s="79">
        <v>45322</v>
      </c>
      <c r="B118" s="78" t="s">
        <v>552</v>
      </c>
      <c r="C118" s="78" t="s">
        <v>4162</v>
      </c>
      <c r="D118" s="81" t="s">
        <v>4811</v>
      </c>
      <c r="E118" s="33" t="s">
        <v>433</v>
      </c>
      <c r="F118" s="33"/>
      <c r="G118" s="100" t="s">
        <v>4803</v>
      </c>
      <c r="H118" s="75">
        <v>3</v>
      </c>
      <c r="I118" s="90" t="s">
        <v>73</v>
      </c>
      <c r="J118" s="90"/>
      <c r="K118" s="78" t="s">
        <v>4165</v>
      </c>
      <c r="L118" s="75" t="s">
        <v>701</v>
      </c>
      <c r="M118" s="86"/>
      <c r="N118" s="91"/>
      <c r="O118" s="91"/>
      <c r="P118" s="91"/>
      <c r="Q118" s="91"/>
      <c r="R118" s="91"/>
      <c r="S118" s="91"/>
      <c r="T118" s="91"/>
      <c r="U118" s="91"/>
      <c r="V118" s="92"/>
      <c r="W118" s="75"/>
      <c r="X118" s="75"/>
      <c r="Y118" s="75"/>
      <c r="Z118" s="75"/>
      <c r="AA118" s="75"/>
      <c r="AB118" s="77">
        <v>45327</v>
      </c>
      <c r="AC118" s="83" t="s">
        <v>2627</v>
      </c>
      <c r="AD118" s="90"/>
      <c r="AE118" s="90"/>
      <c r="AF118" s="40"/>
      <c r="AG118" s="40"/>
      <c r="AH118" s="40"/>
      <c r="AI118" s="76"/>
      <c r="AJ118" s="76"/>
      <c r="AK118" s="40"/>
    </row>
    <row r="119" spans="1:37" ht="16.5" customHeight="1">
      <c r="A119" s="79">
        <v>45279</v>
      </c>
      <c r="B119" s="78" t="s">
        <v>431</v>
      </c>
      <c r="C119" s="78" t="s">
        <v>2977</v>
      </c>
      <c r="D119" s="84" t="s">
        <v>2981</v>
      </c>
      <c r="E119" s="33" t="s">
        <v>433</v>
      </c>
      <c r="F119" s="33"/>
      <c r="G119" s="99" t="s">
        <v>4812</v>
      </c>
      <c r="H119" s="75">
        <v>1</v>
      </c>
      <c r="I119" s="90" t="s">
        <v>73</v>
      </c>
      <c r="J119" s="90"/>
      <c r="K119" s="78" t="s">
        <v>2982</v>
      </c>
      <c r="L119" s="75" t="s">
        <v>701</v>
      </c>
      <c r="M119" s="42" t="str">
        <f>MID(K119,12,8)</f>
        <v xml:space="preserve">precise </v>
      </c>
      <c r="N119" s="62" t="str">
        <f>IF(ISERROR(MID(K119,24+FIND("impact environnemental:",K119,1),3)),"",MID(K119,24+FIND("impact environnemental:",K119,1),3))</f>
        <v>non</v>
      </c>
      <c r="O119" s="62" t="str">
        <f>IF(ISERROR(MID(K119,25+FIND("performance énergétique:",K119,1),3)),"",MID(K119,25+FIND("performance énergétique:",K119,1),3))</f>
        <v>oui</v>
      </c>
      <c r="P119" s="62" t="str">
        <f>IF(ISERROR(MID(K119,20+FIND("consommation d'eau:",K119,1),3)),"",MID(K119,20+FIND("consommation d'eau:",K119,1),3))</f>
        <v>non</v>
      </c>
      <c r="Q119" s="62" t="str">
        <f>IF(ISERROR(MID(K119,22+FIND("rénover mon bâtiment:",K119,1),3)),"",MID(K119,22+FIND("rénover mon bâtiment:",K119,1),3))</f>
        <v>non</v>
      </c>
      <c r="R119" s="62" t="str">
        <f>IF(ISERROR(MID(K119,21+FIND("la mobilité durable:",K119,1),3)),"",MID(K119,21+FIND("la mobilité durable:",K119,1),3))</f>
        <v>non</v>
      </c>
      <c r="S119" s="62" t="str">
        <f>IF(ISERROR(MID(K119,21+FIND("gestion des déchets:",K119,1),3)),"",MID(K119,21+FIND("gestion des déchets:",K119,1),3))</f>
        <v>non</v>
      </c>
      <c r="T119" s="62" t="str">
        <f>IF(ISERROR(MID(K119,17+FIND("l'écoconception:",K119,1),3)),"",MID(K119,17+FIND("l'écoconception:",K119,1),3))</f>
        <v>non</v>
      </c>
      <c r="U119" s="62" t="str">
        <f>IF(ISERROR(MID(K119,20+FIND("former ou recruter:",K119,1),3)),"",MID(K119,20+FIND("former ou recruter:",K119,1),3))</f>
        <v>non</v>
      </c>
      <c r="V119" s="63"/>
      <c r="W119" s="75"/>
      <c r="X119" s="75"/>
      <c r="Y119" s="75"/>
      <c r="Z119" s="75"/>
      <c r="AA119" s="75"/>
      <c r="AB119" s="77">
        <v>45306</v>
      </c>
      <c r="AC119" s="83" t="s">
        <v>2983</v>
      </c>
      <c r="AD119" s="90"/>
      <c r="AE119" s="90"/>
      <c r="AF119" s="40"/>
      <c r="AG119" s="40"/>
      <c r="AH119" s="40"/>
      <c r="AI119" s="76"/>
      <c r="AJ119" s="76"/>
      <c r="AK119" s="40"/>
    </row>
    <row r="120" spans="1:37" ht="16.5" customHeight="1">
      <c r="A120" s="79">
        <v>45281</v>
      </c>
      <c r="B120" s="78" t="s">
        <v>431</v>
      </c>
      <c r="C120" s="78" t="s">
        <v>3070</v>
      </c>
      <c r="D120" s="81" t="s">
        <v>3073</v>
      </c>
      <c r="E120" s="33" t="s">
        <v>433</v>
      </c>
      <c r="F120" s="33"/>
      <c r="G120" s="99" t="s">
        <v>4812</v>
      </c>
      <c r="H120" s="75">
        <v>1</v>
      </c>
      <c r="I120" s="90" t="s">
        <v>73</v>
      </c>
      <c r="J120" s="90"/>
      <c r="K120" s="78" t="s">
        <v>3074</v>
      </c>
      <c r="L120" s="75" t="s">
        <v>701</v>
      </c>
      <c r="M120" s="42" t="str">
        <f>MID(K120,12,8)</f>
        <v xml:space="preserve">precise </v>
      </c>
      <c r="N120" s="62" t="str">
        <f>IF(ISERROR(MID(K120,24+FIND("impact environnemental:",K120,1),3)),"",MID(K120,24+FIND("impact environnemental:",K120,1),3))</f>
        <v>non</v>
      </c>
      <c r="O120" s="62" t="str">
        <f>IF(ISERROR(MID(K120,25+FIND("performance énergétique:",K120,1),3)),"",MID(K120,25+FIND("performance énergétique:",K120,1),3))</f>
        <v>oui</v>
      </c>
      <c r="P120" s="62" t="str">
        <f>IF(ISERROR(MID(K120,20+FIND("consommation d'eau:",K120,1),3)),"",MID(K120,20+FIND("consommation d'eau:",K120,1),3))</f>
        <v>non</v>
      </c>
      <c r="Q120" s="62" t="str">
        <f>IF(ISERROR(MID(K120,22+FIND("rénover mon bâtiment:",K120,1),3)),"",MID(K120,22+FIND("rénover mon bâtiment:",K120,1),3))</f>
        <v>non</v>
      </c>
      <c r="R120" s="62" t="str">
        <f>IF(ISERROR(MID(K120,21+FIND("la mobilité durable:",K120,1),3)),"",MID(K120,21+FIND("la mobilité durable:",K120,1),3))</f>
        <v>non</v>
      </c>
      <c r="S120" s="62" t="str">
        <f>IF(ISERROR(MID(K120,21+FIND("gestion des déchets:",K120,1),3)),"",MID(K120,21+FIND("gestion des déchets:",K120,1),3))</f>
        <v>non</v>
      </c>
      <c r="T120" s="62" t="str">
        <f>IF(ISERROR(MID(K120,17+FIND("l'écoconception:",K120,1),3)),"",MID(K120,17+FIND("l'écoconception:",K120,1),3))</f>
        <v>non</v>
      </c>
      <c r="U120" s="62" t="str">
        <f>IF(ISERROR(MID(K120,20+FIND("former ou recruter:",K120,1),3)),"",MID(K120,20+FIND("former ou recruter:",K120,1),3))</f>
        <v>non</v>
      </c>
      <c r="V120" s="63"/>
      <c r="W120" s="75"/>
      <c r="X120" s="75"/>
      <c r="Y120" s="75"/>
      <c r="Z120" s="75"/>
      <c r="AA120" s="75"/>
      <c r="AB120" s="77">
        <v>45306</v>
      </c>
      <c r="AC120" s="83" t="s">
        <v>2983</v>
      </c>
      <c r="AD120" s="90"/>
      <c r="AE120" s="90"/>
      <c r="AF120" s="40"/>
      <c r="AG120" s="40"/>
      <c r="AH120" s="40"/>
      <c r="AI120" s="76"/>
      <c r="AJ120" s="76"/>
      <c r="AK120" s="40"/>
    </row>
    <row r="121" spans="1:37" ht="16.5" customHeight="1">
      <c r="A121" s="79">
        <v>45286</v>
      </c>
      <c r="B121" s="78" t="s">
        <v>431</v>
      </c>
      <c r="C121" s="78" t="s">
        <v>3175</v>
      </c>
      <c r="D121" s="81" t="s">
        <v>3178</v>
      </c>
      <c r="E121" s="33" t="s">
        <v>433</v>
      </c>
      <c r="F121" s="33"/>
      <c r="G121" s="99" t="s">
        <v>4812</v>
      </c>
      <c r="H121" s="75">
        <v>2</v>
      </c>
      <c r="I121" s="90" t="s">
        <v>73</v>
      </c>
      <c r="J121" s="90"/>
      <c r="K121" s="78" t="s">
        <v>3179</v>
      </c>
      <c r="L121" s="75" t="s">
        <v>701</v>
      </c>
      <c r="M121" s="42" t="str">
        <f>MID(K121,12,8)</f>
        <v xml:space="preserve">unknown </v>
      </c>
      <c r="N121" s="62" t="str">
        <f>IF(ISERROR(MID(K121,24+FIND("impact environnemental:",K121,1),3)),"",MID(K121,24+FIND("impact environnemental:",K121,1),3))</f>
        <v>non</v>
      </c>
      <c r="O121" s="62" t="str">
        <f>IF(ISERROR(MID(K121,25+FIND("performance énergétique:",K121,1),3)),"",MID(K121,25+FIND("performance énergétique:",K121,1),3))</f>
        <v>oui</v>
      </c>
      <c r="P121" s="62" t="str">
        <f>IF(ISERROR(MID(K121,20+FIND("consommation d'eau:",K121,1),3)),"",MID(K121,20+FIND("consommation d'eau:",K121,1),3))</f>
        <v>non</v>
      </c>
      <c r="Q121" s="62" t="str">
        <f>IF(ISERROR(MID(K121,22+FIND("rénover mon bâtiment:",K121,1),3)),"",MID(K121,22+FIND("rénover mon bâtiment:",K121,1),3))</f>
        <v/>
      </c>
      <c r="R121" s="62" t="str">
        <f>IF(ISERROR(MID(K121,21+FIND("la mobilité durable:",K121,1),3)),"",MID(K121,21+FIND("la mobilité durable:",K121,1),3))</f>
        <v/>
      </c>
      <c r="S121" s="62" t="str">
        <f>IF(ISERROR(MID(K121,21+FIND("gestion des déchets:",K121,1),3)),"",MID(K121,21+FIND("gestion des déchets:",K121,1),3))</f>
        <v>non</v>
      </c>
      <c r="T121" s="62" t="str">
        <f>IF(ISERROR(MID(K121,17+FIND("l'écoconception:",K121,1),3)),"",MID(K121,17+FIND("l'écoconception:",K121,1),3))</f>
        <v>oui</v>
      </c>
      <c r="U121" s="62" t="str">
        <f>IF(ISERROR(MID(K121,20+FIND("former ou recruter:",K121,1),3)),"",MID(K121,20+FIND("former ou recruter:",K121,1),3))</f>
        <v/>
      </c>
      <c r="V121" s="63"/>
      <c r="W121" s="75"/>
      <c r="X121" s="75"/>
      <c r="Y121" s="75"/>
      <c r="Z121" s="75"/>
      <c r="AA121" s="75"/>
      <c r="AB121" s="77">
        <v>45306</v>
      </c>
      <c r="AC121" s="83" t="s">
        <v>2983</v>
      </c>
      <c r="AD121" s="90"/>
      <c r="AE121" s="90"/>
      <c r="AF121" s="40"/>
      <c r="AG121" s="40"/>
      <c r="AH121" s="40"/>
      <c r="AI121" s="76"/>
      <c r="AJ121" s="76"/>
      <c r="AK121" s="40"/>
    </row>
    <row r="122" spans="1:37" ht="16.5" customHeight="1">
      <c r="A122" s="79">
        <v>45286</v>
      </c>
      <c r="B122" s="78" t="s">
        <v>431</v>
      </c>
      <c r="C122" s="78" t="s">
        <v>3180</v>
      </c>
      <c r="D122" s="81" t="s">
        <v>430</v>
      </c>
      <c r="E122" s="33" t="s">
        <v>433</v>
      </c>
      <c r="F122" s="33"/>
      <c r="G122" s="99" t="s">
        <v>4812</v>
      </c>
      <c r="H122" s="75">
        <v>1</v>
      </c>
      <c r="I122" s="90" t="s">
        <v>73</v>
      </c>
      <c r="J122" s="90"/>
      <c r="K122" s="78" t="s">
        <v>4813</v>
      </c>
      <c r="L122" s="75" t="s">
        <v>701</v>
      </c>
      <c r="M122" s="42" t="str">
        <f>MID(K122,12,8)</f>
        <v xml:space="preserve">precise </v>
      </c>
      <c r="N122" s="62" t="str">
        <f>IF(ISERROR(MID(K122,24+FIND("impact environnemental:",K122,1),3)),"",MID(K122,24+FIND("impact environnemental:",K122,1),3))</f>
        <v>non</v>
      </c>
      <c r="O122" s="62" t="str">
        <f>IF(ISERROR(MID(K122,25+FIND("performance énergétique:",K122,1),3)),"",MID(K122,25+FIND("performance énergétique:",K122,1),3))</f>
        <v>oui</v>
      </c>
      <c r="P122" s="62" t="str">
        <f>IF(ISERROR(MID(K122,20+FIND("consommation d'eau:",K122,1),3)),"",MID(K122,20+FIND("consommation d'eau:",K122,1),3))</f>
        <v>non</v>
      </c>
      <c r="Q122" s="62" t="str">
        <f>IF(ISERROR(MID(K122,22+FIND("rénover mon bâtiment:",K122,1),3)),"",MID(K122,22+FIND("rénover mon bâtiment:",K122,1),3))</f>
        <v>non</v>
      </c>
      <c r="R122" s="62" t="str">
        <f>IF(ISERROR(MID(K122,21+FIND("la mobilité durable:",K122,1),3)),"",MID(K122,21+FIND("la mobilité durable:",K122,1),3))</f>
        <v>non</v>
      </c>
      <c r="S122" s="62" t="str">
        <f>IF(ISERROR(MID(K122,21+FIND("gestion des déchets:",K122,1),3)),"",MID(K122,21+FIND("gestion des déchets:",K122,1),3))</f>
        <v>non</v>
      </c>
      <c r="T122" s="62" t="str">
        <f>IF(ISERROR(MID(K122,17+FIND("l'écoconception:",K122,1),3)),"",MID(K122,17+FIND("l'écoconception:",K122,1),3))</f>
        <v>non</v>
      </c>
      <c r="U122" s="62" t="str">
        <f>IF(ISERROR(MID(K122,20+FIND("former ou recruter:",K122,1),3)),"",MID(K122,20+FIND("former ou recruter:",K122,1),3))</f>
        <v>non</v>
      </c>
      <c r="V122" s="63"/>
      <c r="W122" s="75"/>
      <c r="X122" s="75"/>
      <c r="Y122" s="75"/>
      <c r="Z122" s="75"/>
      <c r="AA122" s="75"/>
      <c r="AB122" s="77">
        <v>45306</v>
      </c>
      <c r="AC122" s="83" t="s">
        <v>2983</v>
      </c>
      <c r="AD122" s="90"/>
      <c r="AE122" s="90"/>
      <c r="AF122" s="40"/>
      <c r="AG122" s="40"/>
      <c r="AH122" s="40"/>
      <c r="AI122" s="76"/>
      <c r="AJ122" s="76"/>
      <c r="AK122" s="40"/>
    </row>
    <row r="123" spans="1:37" ht="16.5" customHeight="1">
      <c r="A123" s="79">
        <v>45294</v>
      </c>
      <c r="B123" s="78" t="s">
        <v>431</v>
      </c>
      <c r="C123" s="78" t="s">
        <v>3407</v>
      </c>
      <c r="D123" s="81" t="s">
        <v>3410</v>
      </c>
      <c r="E123" s="33" t="s">
        <v>433</v>
      </c>
      <c r="F123" s="33"/>
      <c r="G123" s="99" t="s">
        <v>4812</v>
      </c>
      <c r="H123" s="75">
        <v>1</v>
      </c>
      <c r="I123" s="90" t="s">
        <v>73</v>
      </c>
      <c r="J123" s="90"/>
      <c r="K123" s="78" t="s">
        <v>3411</v>
      </c>
      <c r="L123" s="75" t="s">
        <v>701</v>
      </c>
      <c r="M123" s="42" t="str">
        <f>MID(K123,12,8)</f>
        <v xml:space="preserve">precise </v>
      </c>
      <c r="N123" s="62" t="str">
        <f>IF(ISERROR(MID(K123,24+FIND("impact environnemental:",K123,1),3)),"",MID(K123,24+FIND("impact environnemental:",K123,1),3))</f>
        <v>non</v>
      </c>
      <c r="O123" s="62" t="str">
        <f>IF(ISERROR(MID(K123,25+FIND("performance énergétique:",K123,1),3)),"",MID(K123,25+FIND("performance énergétique:",K123,1),3))</f>
        <v>non</v>
      </c>
      <c r="P123" s="62" t="str">
        <f>IF(ISERROR(MID(K123,20+FIND("consommation d'eau:",K123,1),3)),"",MID(K123,20+FIND("consommation d'eau:",K123,1),3))</f>
        <v>non</v>
      </c>
      <c r="Q123" s="62" t="str">
        <f>IF(ISERROR(MID(K123,22+FIND("rénover mon bâtiment:",K123,1),3)),"",MID(K123,22+FIND("rénover mon bâtiment:",K123,1),3))</f>
        <v>oui</v>
      </c>
      <c r="R123" s="62" t="str">
        <f>IF(ISERROR(MID(K123,21+FIND("la mobilité durable:",K123,1),3)),"",MID(K123,21+FIND("la mobilité durable:",K123,1),3))</f>
        <v>non</v>
      </c>
      <c r="S123" s="62" t="str">
        <f>IF(ISERROR(MID(K123,21+FIND("gestion des déchets:",K123,1),3)),"",MID(K123,21+FIND("gestion des déchets:",K123,1),3))</f>
        <v>non</v>
      </c>
      <c r="T123" s="62" t="str">
        <f>IF(ISERROR(MID(K123,17+FIND("l'écoconception:",K123,1),3)),"",MID(K123,17+FIND("l'écoconception:",K123,1),3))</f>
        <v>non</v>
      </c>
      <c r="U123" s="62" t="str">
        <f>IF(ISERROR(MID(K123,20+FIND("former ou recruter:",K123,1),3)),"",MID(K123,20+FIND("former ou recruter:",K123,1),3))</f>
        <v>non</v>
      </c>
      <c r="V123" s="63"/>
      <c r="W123" s="75"/>
      <c r="X123" s="75"/>
      <c r="Y123" s="75"/>
      <c r="Z123" s="75"/>
      <c r="AA123" s="75"/>
      <c r="AB123" s="77">
        <v>45306</v>
      </c>
      <c r="AC123" s="83" t="s">
        <v>2983</v>
      </c>
      <c r="AD123" s="90"/>
      <c r="AE123" s="90"/>
      <c r="AF123" s="40"/>
      <c r="AG123" s="40"/>
      <c r="AH123" s="40"/>
      <c r="AI123" s="76"/>
      <c r="AJ123" s="76"/>
      <c r="AK123" s="40"/>
    </row>
    <row r="124" spans="1:37" ht="16.5" customHeight="1">
      <c r="A124" s="79">
        <v>45300</v>
      </c>
      <c r="B124" s="78" t="s">
        <v>431</v>
      </c>
      <c r="C124" s="78" t="s">
        <v>3567</v>
      </c>
      <c r="D124" s="81" t="s">
        <v>3570</v>
      </c>
      <c r="E124" s="33" t="s">
        <v>433</v>
      </c>
      <c r="F124" s="33"/>
      <c r="G124" s="99" t="s">
        <v>4812</v>
      </c>
      <c r="H124" s="75">
        <v>1</v>
      </c>
      <c r="I124" s="90" t="s">
        <v>73</v>
      </c>
      <c r="J124" s="90"/>
      <c r="K124" s="78" t="s">
        <v>4814</v>
      </c>
      <c r="L124" s="75" t="s">
        <v>701</v>
      </c>
      <c r="M124" s="42" t="str">
        <f>MID(K124,12,8)</f>
        <v xml:space="preserve">precise </v>
      </c>
      <c r="N124" s="62" t="str">
        <f>IF(ISERROR(MID(K124,24+FIND("impact environnemental:",K124,1),3)),"",MID(K124,24+FIND("impact environnemental:",K124,1),3))</f>
        <v>non</v>
      </c>
      <c r="O124" s="62" t="str">
        <f>IF(ISERROR(MID(K124,25+FIND("performance énergétique:",K124,1),3)),"",MID(K124,25+FIND("performance énergétique:",K124,1),3))</f>
        <v>oui</v>
      </c>
      <c r="P124" s="62" t="str">
        <f>IF(ISERROR(MID(K124,20+FIND("consommation d'eau:",K124,1),3)),"",MID(K124,20+FIND("consommation d'eau:",K124,1),3))</f>
        <v>non</v>
      </c>
      <c r="Q124" s="62" t="str">
        <f>IF(ISERROR(MID(K124,22+FIND("rénover mon bâtiment:",K124,1),3)),"",MID(K124,22+FIND("rénover mon bâtiment:",K124,1),3))</f>
        <v>non</v>
      </c>
      <c r="R124" s="62" t="str">
        <f>IF(ISERROR(MID(K124,21+FIND("la mobilité durable:",K124,1),3)),"",MID(K124,21+FIND("la mobilité durable:",K124,1),3))</f>
        <v>non</v>
      </c>
      <c r="S124" s="62" t="str">
        <f>IF(ISERROR(MID(K124,21+FIND("gestion des déchets:",K124,1),3)),"",MID(K124,21+FIND("gestion des déchets:",K124,1),3))</f>
        <v>non</v>
      </c>
      <c r="T124" s="62" t="str">
        <f>IF(ISERROR(MID(K124,17+FIND("l'écoconception:",K124,1),3)),"",MID(K124,17+FIND("l'écoconception:",K124,1),3))</f>
        <v>non</v>
      </c>
      <c r="U124" s="62" t="str">
        <f>IF(ISERROR(MID(K124,20+FIND("former ou recruter:",K124,1),3)),"",MID(K124,20+FIND("former ou recruter:",K124,1),3))</f>
        <v>non</v>
      </c>
      <c r="V124" s="63"/>
      <c r="W124" s="75"/>
      <c r="X124" s="75"/>
      <c r="Y124" s="75"/>
      <c r="Z124" s="75"/>
      <c r="AA124" s="75"/>
      <c r="AB124" s="77">
        <v>45306</v>
      </c>
      <c r="AC124" s="83" t="s">
        <v>2983</v>
      </c>
      <c r="AD124" s="90"/>
      <c r="AE124" s="90"/>
      <c r="AF124" s="40"/>
      <c r="AG124" s="40"/>
      <c r="AH124" s="40"/>
      <c r="AI124" s="76"/>
      <c r="AJ124" s="76"/>
      <c r="AK124" s="40"/>
    </row>
    <row r="125" spans="1:37" ht="16.5" customHeight="1">
      <c r="A125" s="79">
        <v>45301</v>
      </c>
      <c r="B125" s="78" t="s">
        <v>431</v>
      </c>
      <c r="C125" s="78" t="s">
        <v>3587</v>
      </c>
      <c r="D125" s="81" t="s">
        <v>3590</v>
      </c>
      <c r="E125" s="33" t="s">
        <v>433</v>
      </c>
      <c r="F125" s="33"/>
      <c r="G125" s="99" t="s">
        <v>4812</v>
      </c>
      <c r="H125" s="75">
        <v>1</v>
      </c>
      <c r="I125" s="90" t="s">
        <v>73</v>
      </c>
      <c r="J125" s="90"/>
      <c r="K125" s="78" t="s">
        <v>4815</v>
      </c>
      <c r="L125" s="75" t="s">
        <v>701</v>
      </c>
      <c r="M125" s="42" t="str">
        <f>MID(K125,12,8)</f>
        <v xml:space="preserve">precise </v>
      </c>
      <c r="N125" s="62" t="str">
        <f>IF(ISERROR(MID(K125,24+FIND("impact environnemental:",K125,1),3)),"",MID(K125,24+FIND("impact environnemental:",K125,1),3))</f>
        <v>non</v>
      </c>
      <c r="O125" s="62" t="str">
        <f>IF(ISERROR(MID(K125,25+FIND("performance énergétique:",K125,1),3)),"",MID(K125,25+FIND("performance énergétique:",K125,1),3))</f>
        <v>oui</v>
      </c>
      <c r="P125" s="62" t="str">
        <f>IF(ISERROR(MID(K125,20+FIND("consommation d'eau:",K125,1),3)),"",MID(K125,20+FIND("consommation d'eau:",K125,1),3))</f>
        <v>non</v>
      </c>
      <c r="Q125" s="62" t="str">
        <f>IF(ISERROR(MID(K125,22+FIND("rénover mon bâtiment:",K125,1),3)),"",MID(K125,22+FIND("rénover mon bâtiment:",K125,1),3))</f>
        <v>non</v>
      </c>
      <c r="R125" s="62" t="str">
        <f>IF(ISERROR(MID(K125,21+FIND("la mobilité durable:",K125,1),3)),"",MID(K125,21+FIND("la mobilité durable:",K125,1),3))</f>
        <v>non</v>
      </c>
      <c r="S125" s="62" t="str">
        <f>IF(ISERROR(MID(K125,21+FIND("gestion des déchets:",K125,1),3)),"",MID(K125,21+FIND("gestion des déchets:",K125,1),3))</f>
        <v>non</v>
      </c>
      <c r="T125" s="62" t="str">
        <f>IF(ISERROR(MID(K125,17+FIND("l'écoconception:",K125,1),3)),"",MID(K125,17+FIND("l'écoconception:",K125,1),3))</f>
        <v>non</v>
      </c>
      <c r="U125" s="62" t="str">
        <f>IF(ISERROR(MID(K125,20+FIND("former ou recruter:",K125,1),3)),"",MID(K125,20+FIND("former ou recruter:",K125,1),3))</f>
        <v>non</v>
      </c>
      <c r="V125" s="63"/>
      <c r="W125" s="75"/>
      <c r="X125" s="75"/>
      <c r="Y125" s="75"/>
      <c r="Z125" s="75"/>
      <c r="AA125" s="75"/>
      <c r="AB125" s="77">
        <v>45306</v>
      </c>
      <c r="AC125" s="83" t="s">
        <v>2983</v>
      </c>
      <c r="AD125" s="90"/>
      <c r="AE125" s="90"/>
      <c r="AF125" s="40"/>
      <c r="AG125" s="40"/>
      <c r="AH125" s="40"/>
      <c r="AI125" s="76"/>
      <c r="AJ125" s="76"/>
      <c r="AK125" s="40"/>
    </row>
    <row r="126" spans="1:37" ht="16.5" customHeight="1">
      <c r="A126" s="79">
        <v>45304</v>
      </c>
      <c r="B126" s="78" t="s">
        <v>431</v>
      </c>
      <c r="C126" s="78" t="s">
        <v>3679</v>
      </c>
      <c r="D126" s="81" t="s">
        <v>3682</v>
      </c>
      <c r="E126" s="33" t="s">
        <v>433</v>
      </c>
      <c r="F126" s="33"/>
      <c r="G126" s="99" t="s">
        <v>4812</v>
      </c>
      <c r="H126" s="75">
        <v>1</v>
      </c>
      <c r="I126" s="90" t="s">
        <v>73</v>
      </c>
      <c r="J126" s="90"/>
      <c r="K126" s="78" t="s">
        <v>3683</v>
      </c>
      <c r="L126" s="75" t="s">
        <v>701</v>
      </c>
      <c r="M126" s="42" t="str">
        <f>MID(K126,12,8)</f>
        <v xml:space="preserve">precise </v>
      </c>
      <c r="N126" s="62" t="str">
        <f>IF(ISERROR(MID(K126,24+FIND("impact environnemental:",K126,1),3)),"",MID(K126,24+FIND("impact environnemental:",K126,1),3))</f>
        <v>non</v>
      </c>
      <c r="O126" s="62" t="str">
        <f>IF(ISERROR(MID(K126,25+FIND("performance énergétique:",K126,1),3)),"",MID(K126,25+FIND("performance énergétique:",K126,1),3))</f>
        <v>non</v>
      </c>
      <c r="P126" s="62" t="str">
        <f>IF(ISERROR(MID(K126,20+FIND("consommation d'eau:",K126,1),3)),"",MID(K126,20+FIND("consommation d'eau:",K126,1),3))</f>
        <v>non</v>
      </c>
      <c r="Q126" s="62" t="str">
        <f>IF(ISERROR(MID(K126,22+FIND("rénover mon bâtiment:",K126,1),3)),"",MID(K126,22+FIND("rénover mon bâtiment:",K126,1),3))</f>
        <v>oui</v>
      </c>
      <c r="R126" s="62" t="str">
        <f>IF(ISERROR(MID(K126,21+FIND("la mobilité durable:",K126,1),3)),"",MID(K126,21+FIND("la mobilité durable:",K126,1),3))</f>
        <v>non</v>
      </c>
      <c r="S126" s="62" t="str">
        <f>IF(ISERROR(MID(K126,21+FIND("gestion des déchets:",K126,1),3)),"",MID(K126,21+FIND("gestion des déchets:",K126,1),3))</f>
        <v>non</v>
      </c>
      <c r="T126" s="62" t="str">
        <f>IF(ISERROR(MID(K126,17+FIND("l'écoconception:",K126,1),3)),"",MID(K126,17+FIND("l'écoconception:",K126,1),3))</f>
        <v>non</v>
      </c>
      <c r="U126" s="62" t="str">
        <f>IF(ISERROR(MID(K126,20+FIND("former ou recruter:",K126,1),3)),"",MID(K126,20+FIND("former ou recruter:",K126,1),3))</f>
        <v>non</v>
      </c>
      <c r="V126" s="63"/>
      <c r="W126" s="75"/>
      <c r="X126" s="75"/>
      <c r="Y126" s="75"/>
      <c r="Z126" s="75"/>
      <c r="AA126" s="75"/>
      <c r="AB126" s="77">
        <v>45306</v>
      </c>
      <c r="AC126" s="83" t="s">
        <v>2983</v>
      </c>
      <c r="AD126" s="90"/>
      <c r="AE126" s="90"/>
      <c r="AF126" s="40"/>
      <c r="AG126" s="40"/>
      <c r="AH126" s="40"/>
      <c r="AI126" s="76"/>
      <c r="AJ126" s="76"/>
      <c r="AK126" s="40"/>
    </row>
    <row r="127" spans="1:37" ht="16.5" customHeight="1">
      <c r="A127" s="79">
        <v>45305</v>
      </c>
      <c r="B127" s="78" t="s">
        <v>431</v>
      </c>
      <c r="C127" s="78" t="s">
        <v>3700</v>
      </c>
      <c r="D127" s="81" t="s">
        <v>3703</v>
      </c>
      <c r="E127" s="33" t="s">
        <v>433</v>
      </c>
      <c r="F127" s="33"/>
      <c r="G127" s="99" t="s">
        <v>4812</v>
      </c>
      <c r="H127" s="75">
        <v>1</v>
      </c>
      <c r="I127" s="90" t="s">
        <v>73</v>
      </c>
      <c r="J127" s="90"/>
      <c r="K127" s="78" t="s">
        <v>3704</v>
      </c>
      <c r="L127" s="75" t="s">
        <v>701</v>
      </c>
      <c r="M127" s="42" t="str">
        <f>MID(K127,12,8)</f>
        <v xml:space="preserve">precise </v>
      </c>
      <c r="N127" s="62" t="str">
        <f>IF(ISERROR(MID(K127,24+FIND("impact environnemental:",K127,1),3)),"",MID(K127,24+FIND("impact environnemental:",K127,1),3))</f>
        <v>non</v>
      </c>
      <c r="O127" s="62" t="str">
        <f>IF(ISERROR(MID(K127,25+FIND("performance énergétique:",K127,1),3)),"",MID(K127,25+FIND("performance énergétique:",K127,1),3))</f>
        <v>non</v>
      </c>
      <c r="P127" s="62" t="str">
        <f>IF(ISERROR(MID(K127,20+FIND("consommation d'eau:",K127,1),3)),"",MID(K127,20+FIND("consommation d'eau:",K127,1),3))</f>
        <v>non</v>
      </c>
      <c r="Q127" s="62" t="str">
        <f>IF(ISERROR(MID(K127,22+FIND("rénover mon bâtiment:",K127,1),3)),"",MID(K127,22+FIND("rénover mon bâtiment:",K127,1),3))</f>
        <v>oui</v>
      </c>
      <c r="R127" s="62" t="str">
        <f>IF(ISERROR(MID(K127,21+FIND("la mobilité durable:",K127,1),3)),"",MID(K127,21+FIND("la mobilité durable:",K127,1),3))</f>
        <v>non</v>
      </c>
      <c r="S127" s="62" t="str">
        <f>IF(ISERROR(MID(K127,21+FIND("gestion des déchets:",K127,1),3)),"",MID(K127,21+FIND("gestion des déchets:",K127,1),3))</f>
        <v>non</v>
      </c>
      <c r="T127" s="62" t="str">
        <f>IF(ISERROR(MID(K127,17+FIND("l'écoconception:",K127,1),3)),"",MID(K127,17+FIND("l'écoconception:",K127,1),3))</f>
        <v>non</v>
      </c>
      <c r="U127" s="62" t="str">
        <f>IF(ISERROR(MID(K127,20+FIND("former ou recruter:",K127,1),3)),"",MID(K127,20+FIND("former ou recruter:",K127,1),3))</f>
        <v>non</v>
      </c>
      <c r="V127" s="63"/>
      <c r="W127" s="75"/>
      <c r="X127" s="75"/>
      <c r="Y127" s="75"/>
      <c r="Z127" s="75"/>
      <c r="AA127" s="75"/>
      <c r="AB127" s="77">
        <v>45306</v>
      </c>
      <c r="AC127" s="83" t="s">
        <v>2983</v>
      </c>
      <c r="AD127" s="90"/>
      <c r="AE127" s="90"/>
      <c r="AF127" s="40"/>
      <c r="AG127" s="40"/>
      <c r="AH127" s="40"/>
      <c r="AI127" s="76"/>
      <c r="AJ127" s="76"/>
      <c r="AK127" s="40"/>
    </row>
    <row r="128" spans="1:37" ht="16.5" customHeight="1">
      <c r="A128" s="79">
        <v>45306</v>
      </c>
      <c r="B128" s="78" t="s">
        <v>431</v>
      </c>
      <c r="C128" s="78" t="s">
        <v>3729</v>
      </c>
      <c r="D128" s="81" t="s">
        <v>3732</v>
      </c>
      <c r="E128" s="33" t="s">
        <v>433</v>
      </c>
      <c r="F128" s="33"/>
      <c r="G128" s="99" t="s">
        <v>4812</v>
      </c>
      <c r="H128" s="75">
        <v>1</v>
      </c>
      <c r="I128" s="90" t="s">
        <v>73</v>
      </c>
      <c r="J128" s="90"/>
      <c r="K128" s="78" t="s">
        <v>3733</v>
      </c>
      <c r="L128" s="75" t="s">
        <v>701</v>
      </c>
      <c r="M128" s="42" t="str">
        <f>MID(K128,12,8)</f>
        <v xml:space="preserve">precise </v>
      </c>
      <c r="N128" s="62" t="str">
        <f>IF(ISERROR(MID(K128,24+FIND("impact environnemental:",K128,1),3)),"",MID(K128,24+FIND("impact environnemental:",K128,1),3))</f>
        <v>non</v>
      </c>
      <c r="O128" s="62" t="str">
        <f>IF(ISERROR(MID(K128,25+FIND("performance énergétique:",K128,1),3)),"",MID(K128,25+FIND("performance énergétique:",K128,1),3))</f>
        <v>oui</v>
      </c>
      <c r="P128" s="62" t="str">
        <f>IF(ISERROR(MID(K128,20+FIND("consommation d'eau:",K128,1),3)),"",MID(K128,20+FIND("consommation d'eau:",K128,1),3))</f>
        <v>non</v>
      </c>
      <c r="Q128" s="62" t="str">
        <f>IF(ISERROR(MID(K128,22+FIND("rénover mon bâtiment:",K128,1),3)),"",MID(K128,22+FIND("rénover mon bâtiment:",K128,1),3))</f>
        <v>non</v>
      </c>
      <c r="R128" s="62" t="str">
        <f>IF(ISERROR(MID(K128,21+FIND("la mobilité durable:",K128,1),3)),"",MID(K128,21+FIND("la mobilité durable:",K128,1),3))</f>
        <v>non</v>
      </c>
      <c r="S128" s="62" t="str">
        <f>IF(ISERROR(MID(K128,21+FIND("gestion des déchets:",K128,1),3)),"",MID(K128,21+FIND("gestion des déchets:",K128,1),3))</f>
        <v>non</v>
      </c>
      <c r="T128" s="62" t="str">
        <f>IF(ISERROR(MID(K128,17+FIND("l'écoconception:",K128,1),3)),"",MID(K128,17+FIND("l'écoconception:",K128,1),3))</f>
        <v>non</v>
      </c>
      <c r="U128" s="62" t="str">
        <f>IF(ISERROR(MID(K128,20+FIND("former ou recruter:",K128,1),3)),"",MID(K128,20+FIND("former ou recruter:",K128,1),3))</f>
        <v>non</v>
      </c>
      <c r="V128" s="63"/>
      <c r="W128" s="75"/>
      <c r="X128" s="75"/>
      <c r="Y128" s="75"/>
      <c r="Z128" s="75"/>
      <c r="AA128" s="75"/>
      <c r="AB128" s="77">
        <v>45306</v>
      </c>
      <c r="AC128" s="83" t="s">
        <v>2983</v>
      </c>
      <c r="AD128" s="90"/>
      <c r="AE128" s="90"/>
      <c r="AF128" s="40"/>
      <c r="AG128" s="40"/>
      <c r="AH128" s="40"/>
      <c r="AI128" s="76"/>
      <c r="AJ128" s="76"/>
      <c r="AK128" s="40"/>
    </row>
    <row r="129" spans="1:37" ht="16.5" customHeight="1">
      <c r="A129" s="79">
        <v>45309</v>
      </c>
      <c r="B129" s="78" t="s">
        <v>431</v>
      </c>
      <c r="C129" s="78" t="s">
        <v>3814</v>
      </c>
      <c r="D129" s="81" t="s">
        <v>3817</v>
      </c>
      <c r="E129" s="33" t="s">
        <v>433</v>
      </c>
      <c r="F129" s="33"/>
      <c r="G129" s="100" t="s">
        <v>4812</v>
      </c>
      <c r="H129" s="75">
        <v>3</v>
      </c>
      <c r="I129" s="90" t="s">
        <v>73</v>
      </c>
      <c r="J129" s="90"/>
      <c r="K129" s="78" t="s">
        <v>3818</v>
      </c>
      <c r="L129" s="75" t="s">
        <v>701</v>
      </c>
      <c r="M129" s="86"/>
      <c r="N129" s="91"/>
      <c r="O129" s="91"/>
      <c r="P129" s="91"/>
      <c r="Q129" s="91"/>
      <c r="R129" s="91"/>
      <c r="S129" s="91"/>
      <c r="T129" s="91"/>
      <c r="U129" s="91"/>
      <c r="V129" s="92"/>
      <c r="W129" s="75"/>
      <c r="X129" s="75"/>
      <c r="Y129" s="75"/>
      <c r="Z129" s="75"/>
      <c r="AA129" s="75"/>
      <c r="AB129" s="77">
        <v>45313</v>
      </c>
      <c r="AC129" s="83" t="s">
        <v>2983</v>
      </c>
      <c r="AD129" s="90"/>
      <c r="AE129" s="90"/>
      <c r="AF129" s="40"/>
      <c r="AG129" s="40"/>
      <c r="AH129" s="40"/>
      <c r="AI129" s="76"/>
      <c r="AJ129" s="76"/>
      <c r="AK129" s="40"/>
    </row>
    <row r="130" spans="1:37" ht="16.5" customHeight="1">
      <c r="A130" s="79">
        <v>45315</v>
      </c>
      <c r="B130" s="78" t="s">
        <v>431</v>
      </c>
      <c r="C130" s="20" t="s">
        <v>3999</v>
      </c>
      <c r="D130" s="81" t="s">
        <v>4002</v>
      </c>
      <c r="E130" s="33" t="s">
        <v>433</v>
      </c>
      <c r="F130" s="33"/>
      <c r="G130" s="100" t="s">
        <v>4816</v>
      </c>
      <c r="H130" s="75">
        <v>3</v>
      </c>
      <c r="I130" s="90" t="s">
        <v>73</v>
      </c>
      <c r="J130" s="90"/>
      <c r="K130" s="78" t="s">
        <v>4003</v>
      </c>
      <c r="L130" s="75" t="s">
        <v>701</v>
      </c>
      <c r="M130" s="86"/>
      <c r="N130" s="91"/>
      <c r="O130" s="91"/>
      <c r="P130" s="91"/>
      <c r="Q130" s="91"/>
      <c r="R130" s="91"/>
      <c r="S130" s="91"/>
      <c r="T130" s="91"/>
      <c r="U130" s="91"/>
      <c r="V130" s="92"/>
      <c r="W130" s="75"/>
      <c r="X130" s="75"/>
      <c r="Y130" s="23" t="s">
        <v>4004</v>
      </c>
      <c r="Z130" s="75"/>
      <c r="AA130" s="75"/>
      <c r="AB130" s="77">
        <v>45316</v>
      </c>
      <c r="AC130" s="83" t="s">
        <v>2983</v>
      </c>
      <c r="AD130" s="90"/>
      <c r="AE130" s="90"/>
      <c r="AF130" s="40"/>
      <c r="AG130" s="40"/>
      <c r="AH130" s="40"/>
      <c r="AI130" s="76"/>
      <c r="AJ130" s="76"/>
      <c r="AK130" s="40"/>
    </row>
    <row r="131" spans="1:37" ht="16.5" customHeight="1">
      <c r="A131" s="79">
        <v>45317</v>
      </c>
      <c r="B131" s="78" t="s">
        <v>431</v>
      </c>
      <c r="C131" s="78" t="s">
        <v>4073</v>
      </c>
      <c r="D131" s="81" t="s">
        <v>4077</v>
      </c>
      <c r="E131" s="33" t="s">
        <v>433</v>
      </c>
      <c r="F131" s="33"/>
      <c r="G131" s="100" t="s">
        <v>4812</v>
      </c>
      <c r="H131" s="75">
        <v>3</v>
      </c>
      <c r="I131" s="90" t="s">
        <v>73</v>
      </c>
      <c r="J131" s="90"/>
      <c r="K131" s="78" t="s">
        <v>4078</v>
      </c>
      <c r="L131" s="75" t="s">
        <v>701</v>
      </c>
      <c r="M131" s="86"/>
      <c r="N131" s="91"/>
      <c r="O131" s="91"/>
      <c r="P131" s="91"/>
      <c r="Q131" s="91"/>
      <c r="R131" s="91"/>
      <c r="S131" s="91"/>
      <c r="T131" s="91"/>
      <c r="U131" s="91"/>
      <c r="V131" s="92"/>
      <c r="W131" s="75"/>
      <c r="X131" s="75"/>
      <c r="Y131" s="75"/>
      <c r="Z131" s="75"/>
      <c r="AA131" s="75"/>
      <c r="AB131" s="77">
        <v>45320</v>
      </c>
      <c r="AC131" s="83" t="s">
        <v>2983</v>
      </c>
      <c r="AD131" s="90"/>
      <c r="AE131" s="90"/>
      <c r="AF131" s="40"/>
      <c r="AG131" s="40"/>
      <c r="AH131" s="40"/>
      <c r="AI131" s="76"/>
      <c r="AJ131" s="76"/>
      <c r="AK131" s="40"/>
    </row>
    <row r="132" spans="1:37" ht="16.5" customHeight="1">
      <c r="A132" s="79">
        <v>45317</v>
      </c>
      <c r="B132" s="78" t="s">
        <v>431</v>
      </c>
      <c r="C132" s="78" t="s">
        <v>4079</v>
      </c>
      <c r="D132" s="81" t="s">
        <v>4083</v>
      </c>
      <c r="E132" s="33" t="s">
        <v>433</v>
      </c>
      <c r="F132" s="33"/>
      <c r="G132" s="100" t="s">
        <v>4812</v>
      </c>
      <c r="H132" s="75">
        <v>3</v>
      </c>
      <c r="I132" s="90" t="s">
        <v>73</v>
      </c>
      <c r="J132" s="90"/>
      <c r="K132" s="78" t="s">
        <v>4084</v>
      </c>
      <c r="L132" s="75" t="s">
        <v>701</v>
      </c>
      <c r="M132" s="86"/>
      <c r="N132" s="91"/>
      <c r="O132" s="91"/>
      <c r="P132" s="91"/>
      <c r="Q132" s="91"/>
      <c r="R132" s="91"/>
      <c r="S132" s="91"/>
      <c r="T132" s="91"/>
      <c r="U132" s="91"/>
      <c r="V132" s="92"/>
      <c r="W132" s="75"/>
      <c r="X132" s="75"/>
      <c r="Y132" s="75"/>
      <c r="Z132" s="75"/>
      <c r="AA132" s="75"/>
      <c r="AB132" s="77">
        <v>45320</v>
      </c>
      <c r="AC132" s="83" t="s">
        <v>2983</v>
      </c>
      <c r="AD132" s="90"/>
      <c r="AE132" s="90"/>
      <c r="AF132" s="40"/>
      <c r="AG132" s="40"/>
      <c r="AH132" s="40"/>
      <c r="AI132" s="76"/>
      <c r="AJ132" s="76"/>
      <c r="AK132" s="40"/>
    </row>
    <row r="133" spans="1:37" ht="16.5" customHeight="1">
      <c r="A133" s="79">
        <v>45321</v>
      </c>
      <c r="B133" s="78" t="s">
        <v>431</v>
      </c>
      <c r="C133" s="78" t="s">
        <v>4115</v>
      </c>
      <c r="D133" s="81" t="s">
        <v>4118</v>
      </c>
      <c r="E133" s="33" t="s">
        <v>433</v>
      </c>
      <c r="F133" s="33"/>
      <c r="G133" s="100" t="s">
        <v>4812</v>
      </c>
      <c r="H133" s="75">
        <v>3</v>
      </c>
      <c r="I133" s="90" t="s">
        <v>73</v>
      </c>
      <c r="J133" s="90"/>
      <c r="K133" s="78" t="s">
        <v>4817</v>
      </c>
      <c r="L133" s="75" t="s">
        <v>701</v>
      </c>
      <c r="M133" s="86"/>
      <c r="N133" s="91"/>
      <c r="O133" s="91"/>
      <c r="P133" s="91"/>
      <c r="Q133" s="91"/>
      <c r="R133" s="91"/>
      <c r="S133" s="91"/>
      <c r="T133" s="91"/>
      <c r="U133" s="91"/>
      <c r="V133" s="92"/>
      <c r="W133" s="75"/>
      <c r="X133" s="75"/>
      <c r="Y133" s="75"/>
      <c r="Z133" s="75"/>
      <c r="AA133" s="75"/>
      <c r="AB133" s="77">
        <v>45327</v>
      </c>
      <c r="AC133" s="83" t="s">
        <v>2983</v>
      </c>
      <c r="AD133" s="90"/>
      <c r="AE133" s="90"/>
      <c r="AF133" s="40"/>
      <c r="AG133" s="40"/>
      <c r="AH133" s="40"/>
      <c r="AI133" s="76"/>
      <c r="AJ133" s="76"/>
      <c r="AK133" s="40"/>
    </row>
    <row r="134" spans="1:37" ht="16.5" customHeight="1">
      <c r="A134" s="30">
        <v>45099</v>
      </c>
      <c r="B134" s="31"/>
      <c r="C134" s="31" t="s">
        <v>94</v>
      </c>
      <c r="D134" s="34" t="s">
        <v>98</v>
      </c>
      <c r="E134" s="33"/>
      <c r="F134" s="33"/>
      <c r="G134" s="98" t="s">
        <v>4818</v>
      </c>
      <c r="H134" s="41">
        <v>3</v>
      </c>
      <c r="I134" s="88" t="s">
        <v>81</v>
      </c>
      <c r="J134" s="88"/>
      <c r="K134" s="31"/>
      <c r="L134" s="41" t="s">
        <v>40</v>
      </c>
      <c r="M134" s="42"/>
      <c r="N134" s="62"/>
      <c r="O134" s="62"/>
      <c r="P134" s="62"/>
      <c r="Q134" s="62"/>
      <c r="R134" s="62"/>
      <c r="S134" s="62"/>
      <c r="T134" s="62"/>
      <c r="U134" s="62"/>
      <c r="V134" s="93"/>
      <c r="W134" s="41"/>
      <c r="X134" s="41"/>
      <c r="Y134" s="41"/>
      <c r="Z134" s="41"/>
      <c r="AA134" s="41"/>
      <c r="AB134" s="43">
        <v>45104</v>
      </c>
      <c r="AC134" s="47" t="s">
        <v>99</v>
      </c>
      <c r="AD134" s="88"/>
      <c r="AE134" s="88"/>
      <c r="AF134" s="33" t="s">
        <v>100</v>
      </c>
      <c r="AG134" s="33"/>
      <c r="AH134" s="33"/>
      <c r="AI134" s="39"/>
      <c r="AJ134" s="39"/>
      <c r="AK134" s="40"/>
    </row>
    <row r="135" spans="1:37" ht="16.5" customHeight="1">
      <c r="A135" s="30">
        <v>45112</v>
      </c>
      <c r="B135" s="31" t="s">
        <v>134</v>
      </c>
      <c r="C135" s="31" t="s">
        <v>129</v>
      </c>
      <c r="D135" s="34" t="s">
        <v>133</v>
      </c>
      <c r="E135" s="33" t="s">
        <v>135</v>
      </c>
      <c r="F135" s="33"/>
      <c r="G135" s="98" t="s">
        <v>4819</v>
      </c>
      <c r="H135" s="41">
        <v>3</v>
      </c>
      <c r="I135" s="88" t="s">
        <v>81</v>
      </c>
      <c r="J135" s="88"/>
      <c r="K135" s="31"/>
      <c r="L135" s="41" t="s">
        <v>40</v>
      </c>
      <c r="M135" s="42"/>
      <c r="N135" s="62"/>
      <c r="O135" s="62"/>
      <c r="P135" s="62"/>
      <c r="Q135" s="62"/>
      <c r="R135" s="62"/>
      <c r="S135" s="62"/>
      <c r="T135" s="62"/>
      <c r="U135" s="62"/>
      <c r="V135" s="93"/>
      <c r="W135" s="41"/>
      <c r="X135" s="41"/>
      <c r="Y135" s="41"/>
      <c r="Z135" s="41"/>
      <c r="AA135" s="41"/>
      <c r="AB135" s="43">
        <v>45118</v>
      </c>
      <c r="AC135" s="56" t="s">
        <v>4820</v>
      </c>
      <c r="AD135" s="88"/>
      <c r="AE135" s="88"/>
      <c r="AF135" s="33" t="s">
        <v>137</v>
      </c>
      <c r="AG135" s="45" t="s">
        <v>138</v>
      </c>
      <c r="AH135" s="33" t="s">
        <v>91</v>
      </c>
      <c r="AI135" s="39" t="s">
        <v>139</v>
      </c>
      <c r="AJ135" s="39"/>
      <c r="AK135" s="40"/>
    </row>
    <row r="136" spans="1:37" ht="16.5" customHeight="1">
      <c r="A136" s="30">
        <v>45267</v>
      </c>
      <c r="B136" s="31" t="s">
        <v>113</v>
      </c>
      <c r="C136" s="31" t="s">
        <v>2144</v>
      </c>
      <c r="D136" s="50" t="s">
        <v>2147</v>
      </c>
      <c r="E136" s="33" t="s">
        <v>114</v>
      </c>
      <c r="F136" s="33"/>
      <c r="G136" s="98" t="s">
        <v>4821</v>
      </c>
      <c r="H136" s="41">
        <v>1</v>
      </c>
      <c r="I136" s="88" t="s">
        <v>81</v>
      </c>
      <c r="J136" s="88"/>
      <c r="K136" s="31" t="s">
        <v>4822</v>
      </c>
      <c r="L136" s="41" t="s">
        <v>1243</v>
      </c>
      <c r="M136" s="42" t="str">
        <f>MID(K136,12,8)</f>
        <v xml:space="preserve">precise </v>
      </c>
      <c r="N136" s="62" t="str">
        <f>IF(ISERROR(MID(K136,24+FIND("impact environnemental:",K136,1),3)),"",MID(K136,24+FIND("impact environnemental:",K136,1),3))</f>
        <v>oui</v>
      </c>
      <c r="O136" s="62" t="str">
        <f>IF(ISERROR(MID(K136,25+FIND("performance énergétique:",K136,1),3)),"",MID(K136,25+FIND("performance énergétique:",K136,1),3))</f>
        <v>non</v>
      </c>
      <c r="P136" s="62" t="str">
        <f>IF(ISERROR(MID(K136,20+FIND("consommation d'eau:",K136,1),3)),"",MID(K136,20+FIND("consommation d'eau:",K136,1),3))</f>
        <v>non</v>
      </c>
      <c r="Q136" s="62" t="str">
        <f>IF(ISERROR(MID(K136,22+FIND("rénover mon bâtiment:",K136,1),3)),"",MID(K136,22+FIND("rénover mon bâtiment:",K136,1),3))</f>
        <v>non</v>
      </c>
      <c r="R136" s="62" t="str">
        <f>IF(ISERROR(MID(K136,21+FIND("la mobilité durable:",K136,1),3)),"",MID(K136,21+FIND("la mobilité durable:",K136,1),3))</f>
        <v>non</v>
      </c>
      <c r="S136" s="62" t="str">
        <f>IF(ISERROR(MID(K136,21+FIND("gestion des déchets:",K136,1),3)),"",MID(K136,21+FIND("gestion des déchets:",K136,1),3))</f>
        <v>non</v>
      </c>
      <c r="T136" s="62" t="str">
        <f>IF(ISERROR(MID(K136,17+FIND("l'écoconception:",K136,1),3)),"",MID(K136,17+FIND("l'écoconception:",K136,1),3))</f>
        <v>non</v>
      </c>
      <c r="U136" s="62" t="str">
        <f>IF(ISERROR(MID(K136,20+FIND("former ou recruter:",K136,1),3)),"",MID(K136,20+FIND("former ou recruter:",K136,1),3))</f>
        <v>non</v>
      </c>
      <c r="V136" s="93"/>
      <c r="W136" s="41"/>
      <c r="X136" s="41"/>
      <c r="Y136" s="41" t="s">
        <v>2149</v>
      </c>
      <c r="Z136" s="41"/>
      <c r="AA136" s="41"/>
      <c r="AB136" s="43">
        <v>45272</v>
      </c>
      <c r="AC136" s="59" t="s">
        <v>235</v>
      </c>
      <c r="AD136" s="88"/>
      <c r="AE136" s="88"/>
      <c r="AF136" s="33" t="s">
        <v>2141</v>
      </c>
      <c r="AG136" s="33" t="s">
        <v>2150</v>
      </c>
      <c r="AH136" s="33" t="s">
        <v>91</v>
      </c>
      <c r="AI136" s="40" t="s">
        <v>2151</v>
      </c>
      <c r="AJ136" s="39"/>
      <c r="AK136" s="40"/>
    </row>
    <row r="137" spans="1:37" ht="16.5" customHeight="1">
      <c r="A137" s="30">
        <v>45177</v>
      </c>
      <c r="B137" s="31" t="s">
        <v>123</v>
      </c>
      <c r="C137" s="31" t="s">
        <v>231</v>
      </c>
      <c r="D137" s="34"/>
      <c r="E137" s="33" t="s">
        <v>124</v>
      </c>
      <c r="F137" s="33"/>
      <c r="G137" s="98" t="s">
        <v>4823</v>
      </c>
      <c r="H137" s="41">
        <v>3</v>
      </c>
      <c r="I137" s="88" t="s">
        <v>81</v>
      </c>
      <c r="J137" s="88"/>
      <c r="K137" s="31"/>
      <c r="L137" s="41" t="s">
        <v>40</v>
      </c>
      <c r="M137" s="42"/>
      <c r="N137" s="62"/>
      <c r="O137" s="62"/>
      <c r="P137" s="62"/>
      <c r="Q137" s="62"/>
      <c r="R137" s="62"/>
      <c r="S137" s="62"/>
      <c r="T137" s="62"/>
      <c r="U137" s="62"/>
      <c r="V137" s="93"/>
      <c r="W137" s="41"/>
      <c r="X137" s="41"/>
      <c r="Y137" s="41"/>
      <c r="Z137" s="41"/>
      <c r="AA137" s="41" t="s">
        <v>144</v>
      </c>
      <c r="AB137" s="43">
        <v>45181</v>
      </c>
      <c r="AC137" s="59" t="s">
        <v>235</v>
      </c>
      <c r="AD137" s="88"/>
      <c r="AE137" s="88"/>
      <c r="AF137" s="33" t="s">
        <v>150</v>
      </c>
      <c r="AG137" s="45" t="s">
        <v>236</v>
      </c>
      <c r="AH137" s="33" t="s">
        <v>91</v>
      </c>
      <c r="AI137" s="39" t="s">
        <v>237</v>
      </c>
      <c r="AJ137" s="39"/>
      <c r="AK137" s="40"/>
    </row>
    <row r="138" spans="1:37" ht="16.5" customHeight="1">
      <c r="A138" s="30">
        <v>45205</v>
      </c>
      <c r="B138" s="31" t="s">
        <v>113</v>
      </c>
      <c r="C138" s="31" t="s">
        <v>319</v>
      </c>
      <c r="D138" s="50" t="s">
        <v>257</v>
      </c>
      <c r="E138" s="33" t="s">
        <v>114</v>
      </c>
      <c r="F138" s="33"/>
      <c r="G138" s="98" t="s">
        <v>4824</v>
      </c>
      <c r="H138" s="41">
        <v>3</v>
      </c>
      <c r="I138" s="88" t="s">
        <v>81</v>
      </c>
      <c r="J138" s="88"/>
      <c r="K138" s="31" t="s">
        <v>323</v>
      </c>
      <c r="L138" s="41" t="s">
        <v>40</v>
      </c>
      <c r="M138" s="42"/>
      <c r="N138" s="62"/>
      <c r="O138" s="62"/>
      <c r="P138" s="62"/>
      <c r="Q138" s="62"/>
      <c r="R138" s="62"/>
      <c r="S138" s="62"/>
      <c r="T138" s="62"/>
      <c r="U138" s="62"/>
      <c r="V138" s="93"/>
      <c r="W138" s="41"/>
      <c r="X138" s="41"/>
      <c r="Y138" s="41"/>
      <c r="Z138" s="41"/>
      <c r="AA138" s="41" t="s">
        <v>144</v>
      </c>
      <c r="AB138" s="43">
        <v>45211</v>
      </c>
      <c r="AC138" s="59" t="s">
        <v>235</v>
      </c>
      <c r="AD138" s="88"/>
      <c r="AE138" s="88"/>
      <c r="AF138" s="33" t="s">
        <v>324</v>
      </c>
      <c r="AG138" s="45" t="s">
        <v>325</v>
      </c>
      <c r="AH138" s="33" t="s">
        <v>326</v>
      </c>
      <c r="AI138" s="39" t="s">
        <v>327</v>
      </c>
      <c r="AJ138" s="39"/>
      <c r="AK138" s="40"/>
    </row>
    <row r="139" spans="1:37" ht="16.5" customHeight="1">
      <c r="A139" s="30">
        <v>45264</v>
      </c>
      <c r="B139" s="31" t="s">
        <v>932</v>
      </c>
      <c r="C139" s="31" t="s">
        <v>1228</v>
      </c>
      <c r="D139" s="50" t="s">
        <v>1232</v>
      </c>
      <c r="E139" s="33" t="s">
        <v>114</v>
      </c>
      <c r="F139" s="33"/>
      <c r="G139" s="98" t="s">
        <v>4825</v>
      </c>
      <c r="H139" s="41">
        <v>1</v>
      </c>
      <c r="I139" s="88"/>
      <c r="J139" s="88"/>
      <c r="K139" s="31" t="s">
        <v>1233</v>
      </c>
      <c r="L139" s="41" t="s">
        <v>1234</v>
      </c>
      <c r="M139" s="42" t="str">
        <f>MID(K139,12,8)</f>
        <v xml:space="preserve">precise </v>
      </c>
      <c r="N139" s="62" t="str">
        <f>IF(ISERROR(MID(K139,24+FIND("impact environnemental:",K139,1),3)),"",MID(K139,24+FIND("impact environnemental:",K139,1),3))</f>
        <v>non</v>
      </c>
      <c r="O139" s="62" t="str">
        <f>IF(ISERROR(MID(K139,25+FIND("performance énergétique:",K139,1),3)),"",MID(K139,25+FIND("performance énergétique:",K139,1),3))</f>
        <v>non</v>
      </c>
      <c r="P139" s="62" t="str">
        <f>IF(ISERROR(MID(K139,20+FIND("consommation d'eau:",K139,1),3)),"",MID(K139,20+FIND("consommation d'eau:",K139,1),3))</f>
        <v>non</v>
      </c>
      <c r="Q139" s="62" t="str">
        <f>IF(ISERROR(MID(K139,22+FIND("rénover mon bâtiment:",K139,1),3)),"",MID(K139,22+FIND("rénover mon bâtiment:",K139,1),3))</f>
        <v>oui</v>
      </c>
      <c r="R139" s="62" t="str">
        <f>IF(ISERROR(MID(K139,21+FIND("la mobilité durable:",K139,1),3)),"",MID(K139,21+FIND("la mobilité durable:",K139,1),3))</f>
        <v>non</v>
      </c>
      <c r="S139" s="62" t="str">
        <f>IF(ISERROR(MID(K139,21+FIND("gestion des déchets:",K139,1),3)),"",MID(K139,21+FIND("gestion des déchets:",K139,1),3))</f>
        <v>non</v>
      </c>
      <c r="T139" s="62" t="str">
        <f>IF(ISERROR(MID(K139,17+FIND("l'écoconception:",K139,1),3)),"",MID(K139,17+FIND("l'écoconception:",K139,1),3))</f>
        <v>non</v>
      </c>
      <c r="U139" s="62" t="str">
        <f>IF(ISERROR(MID(K139,20+FIND("former ou recruter:",K139,1),3)),"",MID(K139,20+FIND("former ou recruter:",K139,1),3))</f>
        <v>non</v>
      </c>
      <c r="V139" s="93"/>
      <c r="W139" s="41"/>
      <c r="X139" s="41"/>
      <c r="Y139" s="41"/>
      <c r="Z139" s="41"/>
      <c r="AA139" s="41"/>
      <c r="AB139" s="43">
        <v>45272</v>
      </c>
      <c r="AC139" s="96" t="s">
        <v>72</v>
      </c>
      <c r="AD139" s="88"/>
      <c r="AE139" s="88"/>
      <c r="AF139" s="33" t="s">
        <v>150</v>
      </c>
      <c r="AG139" s="33" t="s">
        <v>1235</v>
      </c>
      <c r="AH139" s="33" t="s">
        <v>55</v>
      </c>
      <c r="AI139" s="39" t="s">
        <v>1236</v>
      </c>
      <c r="AJ139" s="39"/>
      <c r="AK139" s="40"/>
    </row>
    <row r="140" spans="1:37" ht="16.5" customHeight="1">
      <c r="A140" s="30">
        <v>45267</v>
      </c>
      <c r="B140" s="31" t="s">
        <v>113</v>
      </c>
      <c r="C140" s="31" t="s">
        <v>2152</v>
      </c>
      <c r="D140" s="50" t="s">
        <v>2155</v>
      </c>
      <c r="E140" s="33" t="s">
        <v>114</v>
      </c>
      <c r="F140" s="33"/>
      <c r="G140" s="98" t="s">
        <v>4826</v>
      </c>
      <c r="H140" s="41">
        <v>1</v>
      </c>
      <c r="I140" s="88"/>
      <c r="J140" s="88"/>
      <c r="K140" s="31" t="s">
        <v>2156</v>
      </c>
      <c r="L140" s="41" t="s">
        <v>1243</v>
      </c>
      <c r="M140" s="42" t="str">
        <f>MID(K140,12,8)</f>
        <v xml:space="preserve">precise </v>
      </c>
      <c r="N140" s="62" t="str">
        <f>IF(ISERROR(MID(K140,24+FIND("impact environnemental:",K140,1),3)),"",MID(K140,24+FIND("impact environnemental:",K140,1),3))</f>
        <v>non</v>
      </c>
      <c r="O140" s="62" t="str">
        <f>IF(ISERROR(MID(K140,25+FIND("performance énergétique:",K140,1),3)),"",MID(K140,25+FIND("performance énergétique:",K140,1),3))</f>
        <v>oui</v>
      </c>
      <c r="P140" s="62" t="str">
        <f>IF(ISERROR(MID(K140,20+FIND("consommation d'eau:",K140,1),3)),"",MID(K140,20+FIND("consommation d'eau:",K140,1),3))</f>
        <v>non</v>
      </c>
      <c r="Q140" s="62" t="str">
        <f>IF(ISERROR(MID(K140,22+FIND("rénover mon bâtiment:",K140,1),3)),"",MID(K140,22+FIND("rénover mon bâtiment:",K140,1),3))</f>
        <v>non</v>
      </c>
      <c r="R140" s="62" t="str">
        <f>IF(ISERROR(MID(K140,21+FIND("la mobilité durable:",K140,1),3)),"",MID(K140,21+FIND("la mobilité durable:",K140,1),3))</f>
        <v>non</v>
      </c>
      <c r="S140" s="62" t="str">
        <f>IF(ISERROR(MID(K140,21+FIND("gestion des déchets:",K140,1),3)),"",MID(K140,21+FIND("gestion des déchets:",K140,1),3))</f>
        <v>non</v>
      </c>
      <c r="T140" s="62" t="str">
        <f>IF(ISERROR(MID(K140,17+FIND("l'écoconception:",K140,1),3)),"",MID(K140,17+FIND("l'écoconception:",K140,1),3))</f>
        <v>non</v>
      </c>
      <c r="U140" s="62" t="str">
        <f>IF(ISERROR(MID(K140,20+FIND("former ou recruter:",K140,1),3)),"",MID(K140,20+FIND("former ou recruter:",K140,1),3))</f>
        <v>non</v>
      </c>
      <c r="V140" s="93"/>
      <c r="W140" s="41"/>
      <c r="X140" s="41"/>
      <c r="Y140" s="41" t="s">
        <v>2157</v>
      </c>
      <c r="Z140" s="41"/>
      <c r="AA140" s="41"/>
      <c r="AB140" s="43">
        <v>45272</v>
      </c>
      <c r="AC140" s="44" t="s">
        <v>72</v>
      </c>
      <c r="AD140" s="88"/>
      <c r="AE140" s="88"/>
      <c r="AF140" s="33" t="s">
        <v>150</v>
      </c>
      <c r="AG140" s="33" t="s">
        <v>2158</v>
      </c>
      <c r="AH140" s="33" t="s">
        <v>91</v>
      </c>
      <c r="AI140" s="39" t="s">
        <v>1312</v>
      </c>
      <c r="AJ140" s="39"/>
      <c r="AK140" s="40"/>
    </row>
    <row r="141" spans="1:37" ht="16.5" customHeight="1">
      <c r="A141" s="30">
        <v>45259</v>
      </c>
      <c r="B141" s="31" t="s">
        <v>552</v>
      </c>
      <c r="C141" s="31" t="s">
        <v>705</v>
      </c>
      <c r="D141" s="50" t="s">
        <v>709</v>
      </c>
      <c r="E141" s="33" t="s">
        <v>433</v>
      </c>
      <c r="F141" s="33"/>
      <c r="G141" s="99" t="s">
        <v>4827</v>
      </c>
      <c r="H141" s="41">
        <v>2</v>
      </c>
      <c r="I141" s="88"/>
      <c r="J141" s="88"/>
      <c r="K141" s="31" t="s">
        <v>710</v>
      </c>
      <c r="L141" s="41" t="s">
        <v>701</v>
      </c>
      <c r="M141" s="42" t="str">
        <f>MID(K141,12,8)</f>
        <v xml:space="preserve">unknown </v>
      </c>
      <c r="N141" s="62" t="str">
        <f>IF(ISERROR(MID(K141,24+FIND("impact environnemental:",K141,1),3)),"",MID(K141,24+FIND("impact environnemental:",K141,1),3))</f>
        <v>oui</v>
      </c>
      <c r="O141" s="62" t="str">
        <f>IF(ISERROR(MID(K141,25+FIND("performance énergétique:",K141,1),3)),"",MID(K141,25+FIND("performance énergétique:",K141,1),3))</f>
        <v>oui</v>
      </c>
      <c r="P141" s="62" t="str">
        <f>IF(ISERROR(MID(K141,20+FIND("consommation d'eau:",K141,1),3)),"",MID(K141,20+FIND("consommation d'eau:",K141,1),3))</f>
        <v>non</v>
      </c>
      <c r="Q141" s="62" t="str">
        <f>IF(ISERROR(MID(K141,22+FIND("rénover mon bâtiment:",K141,1),3)),"",MID(K141,22+FIND("rénover mon bâtiment:",K141,1),3))</f>
        <v/>
      </c>
      <c r="R141" s="62" t="str">
        <f>IF(ISERROR(MID(K141,21+FIND("la mobilité durable:",K141,1),3)),"",MID(K141,21+FIND("la mobilité durable:",K141,1),3))</f>
        <v/>
      </c>
      <c r="S141" s="62" t="str">
        <f>IF(ISERROR(MID(K141,21+FIND("gestion des déchets:",K141,1),3)),"",MID(K141,21+FIND("gestion des déchets:",K141,1),3))</f>
        <v>oui</v>
      </c>
      <c r="T141" s="62" t="str">
        <f>IF(ISERROR(MID(K141,17+FIND("l'écoconception:",K141,1),3)),"",MID(K141,17+FIND("l'écoconception:",K141,1),3))</f>
        <v>non</v>
      </c>
      <c r="U141" s="62" t="str">
        <f>IF(ISERROR(MID(K141,20+FIND("former ou recruter:",K141,1),3)),"",MID(K141,20+FIND("former ou recruter:",K141,1),3))</f>
        <v/>
      </c>
      <c r="V141" s="63"/>
      <c r="W141" s="41"/>
      <c r="X141" s="41"/>
      <c r="Y141" s="41" t="s">
        <v>711</v>
      </c>
      <c r="Z141" s="41"/>
      <c r="AA141" s="41" t="s">
        <v>652</v>
      </c>
      <c r="AB141" s="43">
        <v>45260</v>
      </c>
      <c r="AC141" s="44" t="s">
        <v>72</v>
      </c>
      <c r="AD141" s="88"/>
      <c r="AE141" s="88"/>
      <c r="AF141" s="33" t="s">
        <v>42</v>
      </c>
      <c r="AG141" s="45" t="s">
        <v>712</v>
      </c>
      <c r="AH141" s="33" t="s">
        <v>496</v>
      </c>
      <c r="AI141" s="39" t="s">
        <v>713</v>
      </c>
      <c r="AJ141" s="39"/>
      <c r="AK141" s="40"/>
    </row>
    <row r="142" spans="1:37" ht="16.5" customHeight="1">
      <c r="A142" s="30">
        <v>45260</v>
      </c>
      <c r="B142" s="31" t="s">
        <v>552</v>
      </c>
      <c r="C142" s="31" t="s">
        <v>845</v>
      </c>
      <c r="D142" s="50" t="s">
        <v>849</v>
      </c>
      <c r="E142" s="33" t="s">
        <v>433</v>
      </c>
      <c r="F142" s="33"/>
      <c r="G142" s="99" t="s">
        <v>4828</v>
      </c>
      <c r="H142" s="41">
        <v>2</v>
      </c>
      <c r="I142" s="88"/>
      <c r="J142" s="88"/>
      <c r="K142" s="31" t="s">
        <v>4829</v>
      </c>
      <c r="L142" s="41" t="s">
        <v>701</v>
      </c>
      <c r="M142" s="42" t="str">
        <f>MID(K142,12,8)</f>
        <v xml:space="preserve">unknown </v>
      </c>
      <c r="N142" s="62" t="str">
        <f>IF(ISERROR(MID(K142,24+FIND("impact environnemental:",K142,1),3)),"",MID(K142,24+FIND("impact environnemental:",K142,1),3))</f>
        <v>oui</v>
      </c>
      <c r="O142" s="62" t="str">
        <f>IF(ISERROR(MID(K142,25+FIND("performance énergétique:",K142,1),3)),"",MID(K142,25+FIND("performance énergétique:",K142,1),3))</f>
        <v>oui</v>
      </c>
      <c r="P142" s="62" t="str">
        <f>IF(ISERROR(MID(K142,20+FIND("consommation d'eau:",K142,1),3)),"",MID(K142,20+FIND("consommation d'eau:",K142,1),3))</f>
        <v>non</v>
      </c>
      <c r="Q142" s="62" t="str">
        <f>IF(ISERROR(MID(K142,22+FIND("rénover mon bâtiment:",K142,1),3)),"",MID(K142,22+FIND("rénover mon bâtiment:",K142,1),3))</f>
        <v/>
      </c>
      <c r="R142" s="62" t="str">
        <f>IF(ISERROR(MID(K142,21+FIND("la mobilité durable:",K142,1),3)),"",MID(K142,21+FIND("la mobilité durable:",K142,1),3))</f>
        <v/>
      </c>
      <c r="S142" s="62" t="str">
        <f>IF(ISERROR(MID(K142,21+FIND("gestion des déchets:",K142,1),3)),"",MID(K142,21+FIND("gestion des déchets:",K142,1),3))</f>
        <v>non</v>
      </c>
      <c r="T142" s="62" t="str">
        <f>IF(ISERROR(MID(K142,17+FIND("l'écoconception:",K142,1),3)),"",MID(K142,17+FIND("l'écoconception:",K142,1),3))</f>
        <v>oui</v>
      </c>
      <c r="U142" s="62" t="str">
        <f>IF(ISERROR(MID(K142,20+FIND("former ou recruter:",K142,1),3)),"",MID(K142,20+FIND("former ou recruter:",K142,1),3))</f>
        <v/>
      </c>
      <c r="V142" s="63"/>
      <c r="W142" s="41"/>
      <c r="X142" s="41"/>
      <c r="Y142" s="41" t="s">
        <v>851</v>
      </c>
      <c r="Z142" s="41" t="s">
        <v>600</v>
      </c>
      <c r="AA142" s="41" t="s">
        <v>852</v>
      </c>
      <c r="AB142" s="43">
        <v>45261</v>
      </c>
      <c r="AC142" s="44" t="s">
        <v>72</v>
      </c>
      <c r="AD142" s="88"/>
      <c r="AE142" s="88"/>
      <c r="AF142" s="33" t="s">
        <v>150</v>
      </c>
      <c r="AG142" s="45" t="s">
        <v>853</v>
      </c>
      <c r="AH142" s="33" t="s">
        <v>854</v>
      </c>
      <c r="AI142" s="39" t="s">
        <v>855</v>
      </c>
      <c r="AJ142" s="39"/>
      <c r="AK142" s="40"/>
    </row>
    <row r="143" spans="1:37" ht="16.5" customHeight="1">
      <c r="A143" s="30">
        <v>45092</v>
      </c>
      <c r="B143" s="31"/>
      <c r="C143" s="31" t="s">
        <v>67</v>
      </c>
      <c r="D143" s="34" t="s">
        <v>71</v>
      </c>
      <c r="E143" s="33"/>
      <c r="F143" s="33"/>
      <c r="G143" s="98" t="s">
        <v>4830</v>
      </c>
      <c r="H143" s="41">
        <v>3</v>
      </c>
      <c r="I143" s="88"/>
      <c r="J143" s="88"/>
      <c r="K143" s="31"/>
      <c r="L143" s="41" t="s">
        <v>40</v>
      </c>
      <c r="M143" s="42"/>
      <c r="N143" s="62"/>
      <c r="O143" s="62"/>
      <c r="P143" s="62"/>
      <c r="Q143" s="62"/>
      <c r="R143" s="62"/>
      <c r="S143" s="62"/>
      <c r="T143" s="62"/>
      <c r="U143" s="62"/>
      <c r="V143" s="93"/>
      <c r="W143" s="41"/>
      <c r="X143" s="41"/>
      <c r="Y143" s="41"/>
      <c r="Z143" s="41"/>
      <c r="AA143" s="41"/>
      <c r="AB143" s="43">
        <v>45093</v>
      </c>
      <c r="AC143" s="94" t="s">
        <v>72</v>
      </c>
      <c r="AD143" s="88"/>
      <c r="AE143" s="88"/>
      <c r="AF143" s="33" t="s">
        <v>42</v>
      </c>
      <c r="AG143" s="45" t="s">
        <v>74</v>
      </c>
      <c r="AH143" s="33" t="s">
        <v>75</v>
      </c>
      <c r="AI143" s="39" t="s">
        <v>76</v>
      </c>
      <c r="AJ143" s="39"/>
      <c r="AK143" s="40"/>
    </row>
    <row r="144" spans="1:37" ht="16.5" customHeight="1">
      <c r="A144" s="30">
        <v>45096</v>
      </c>
      <c r="B144" s="31"/>
      <c r="C144" s="31" t="s">
        <v>85</v>
      </c>
      <c r="D144" s="50" t="s">
        <v>89</v>
      </c>
      <c r="E144" s="33"/>
      <c r="F144" s="33"/>
      <c r="G144" s="98" t="s">
        <v>4831</v>
      </c>
      <c r="H144" s="41">
        <v>3</v>
      </c>
      <c r="I144" s="88"/>
      <c r="J144" s="88"/>
      <c r="K144" s="31"/>
      <c r="L144" s="41" t="s">
        <v>40</v>
      </c>
      <c r="M144" s="42"/>
      <c r="N144" s="62"/>
      <c r="O144" s="62"/>
      <c r="P144" s="62"/>
      <c r="Q144" s="62"/>
      <c r="R144" s="62"/>
      <c r="S144" s="62"/>
      <c r="T144" s="62"/>
      <c r="U144" s="62"/>
      <c r="V144" s="93"/>
      <c r="W144" s="41"/>
      <c r="X144" s="41"/>
      <c r="Y144" s="41"/>
      <c r="Z144" s="41"/>
      <c r="AA144" s="41"/>
      <c r="AB144" s="43">
        <v>45100</v>
      </c>
      <c r="AC144" s="44" t="s">
        <v>72</v>
      </c>
      <c r="AD144" s="88"/>
      <c r="AE144" s="88"/>
      <c r="AF144" s="33" t="s">
        <v>62</v>
      </c>
      <c r="AG144" s="45" t="s">
        <v>90</v>
      </c>
      <c r="AH144" s="33" t="s">
        <v>91</v>
      </c>
      <c r="AI144" s="51" t="s">
        <v>92</v>
      </c>
      <c r="AJ144" s="39" t="s">
        <v>93</v>
      </c>
      <c r="AK144" s="40"/>
    </row>
    <row r="145" spans="1:37" ht="16.5" customHeight="1">
      <c r="A145" s="30">
        <v>45099</v>
      </c>
      <c r="B145" s="31"/>
      <c r="C145" s="31" t="s">
        <v>101</v>
      </c>
      <c r="D145" s="34" t="s">
        <v>105</v>
      </c>
      <c r="E145" s="33"/>
      <c r="F145" s="33"/>
      <c r="G145" s="98" t="s">
        <v>4832</v>
      </c>
      <c r="H145" s="41">
        <v>3</v>
      </c>
      <c r="I145" s="88"/>
      <c r="J145" s="88"/>
      <c r="K145" s="31"/>
      <c r="L145" s="41" t="s">
        <v>40</v>
      </c>
      <c r="M145" s="42"/>
      <c r="N145" s="62"/>
      <c r="O145" s="62"/>
      <c r="P145" s="62"/>
      <c r="Q145" s="62"/>
      <c r="R145" s="62"/>
      <c r="S145" s="62"/>
      <c r="T145" s="62"/>
      <c r="U145" s="62"/>
      <c r="V145" s="93"/>
      <c r="W145" s="41"/>
      <c r="X145" s="41"/>
      <c r="Y145" s="41"/>
      <c r="Z145" s="41"/>
      <c r="AA145" s="41"/>
      <c r="AB145" s="43">
        <v>45104</v>
      </c>
      <c r="AC145" s="52" t="s">
        <v>72</v>
      </c>
      <c r="AD145" s="88"/>
      <c r="AE145" s="88"/>
      <c r="AF145" s="33" t="s">
        <v>42</v>
      </c>
      <c r="AG145" s="45" t="s">
        <v>106</v>
      </c>
      <c r="AH145" s="33" t="s">
        <v>4833</v>
      </c>
      <c r="AI145" s="39" t="s">
        <v>76</v>
      </c>
      <c r="AJ145" s="39"/>
      <c r="AK145" s="40"/>
    </row>
    <row r="146" spans="1:37" ht="16.5" customHeight="1">
      <c r="A146" s="30">
        <v>45170</v>
      </c>
      <c r="B146" s="31" t="s">
        <v>134</v>
      </c>
      <c r="C146" s="31" t="s">
        <v>185</v>
      </c>
      <c r="D146" s="34"/>
      <c r="E146" s="33" t="s">
        <v>135</v>
      </c>
      <c r="F146" s="33"/>
      <c r="G146" s="98" t="s">
        <v>4834</v>
      </c>
      <c r="H146" s="41">
        <v>3</v>
      </c>
      <c r="I146" s="88"/>
      <c r="J146" s="88"/>
      <c r="K146" s="31"/>
      <c r="L146" s="41" t="s">
        <v>40</v>
      </c>
      <c r="M146" s="42"/>
      <c r="N146" s="62"/>
      <c r="O146" s="62"/>
      <c r="P146" s="62"/>
      <c r="Q146" s="62"/>
      <c r="R146" s="62"/>
      <c r="S146" s="62"/>
      <c r="T146" s="62"/>
      <c r="U146" s="62"/>
      <c r="V146" s="93"/>
      <c r="W146" s="41"/>
      <c r="X146" s="41"/>
      <c r="Y146" s="41"/>
      <c r="Z146" s="41"/>
      <c r="AA146" s="41" t="s">
        <v>144</v>
      </c>
      <c r="AB146" s="43">
        <v>45175</v>
      </c>
      <c r="AC146" s="44" t="s">
        <v>72</v>
      </c>
      <c r="AD146" s="88"/>
      <c r="AE146" s="88"/>
      <c r="AF146" s="33" t="s">
        <v>188</v>
      </c>
      <c r="AG146" s="45" t="s">
        <v>189</v>
      </c>
      <c r="AH146" s="33" t="s">
        <v>91</v>
      </c>
      <c r="AI146" s="51" t="s">
        <v>190</v>
      </c>
      <c r="AJ146" s="39"/>
      <c r="AK146" s="40"/>
    </row>
    <row r="147" spans="1:37" ht="16.5" customHeight="1">
      <c r="A147" s="30">
        <v>45174</v>
      </c>
      <c r="B147" s="31" t="s">
        <v>208</v>
      </c>
      <c r="C147" s="31" t="s">
        <v>204</v>
      </c>
      <c r="D147" s="34"/>
      <c r="E147" s="33" t="s">
        <v>135</v>
      </c>
      <c r="F147" s="33"/>
      <c r="G147" s="98" t="s">
        <v>4835</v>
      </c>
      <c r="H147" s="41">
        <v>3</v>
      </c>
      <c r="I147" s="88"/>
      <c r="J147" s="88"/>
      <c r="K147" s="31"/>
      <c r="L147" s="41" t="s">
        <v>40</v>
      </c>
      <c r="M147" s="42"/>
      <c r="N147" s="62"/>
      <c r="O147" s="62"/>
      <c r="P147" s="62"/>
      <c r="Q147" s="62"/>
      <c r="R147" s="62"/>
      <c r="S147" s="62"/>
      <c r="T147" s="62"/>
      <c r="U147" s="62"/>
      <c r="V147" s="93"/>
      <c r="W147" s="41"/>
      <c r="X147" s="41"/>
      <c r="Y147" s="41"/>
      <c r="Z147" s="41"/>
      <c r="AA147" s="41"/>
      <c r="AB147" s="43">
        <v>45176</v>
      </c>
      <c r="AC147" s="44" t="s">
        <v>72</v>
      </c>
      <c r="AD147" s="88"/>
      <c r="AE147" s="88"/>
      <c r="AF147" s="33" t="s">
        <v>182</v>
      </c>
      <c r="AG147" s="45" t="s">
        <v>209</v>
      </c>
      <c r="AH147" s="33" t="s">
        <v>210</v>
      </c>
      <c r="AI147" s="51" t="s">
        <v>211</v>
      </c>
      <c r="AJ147" s="39"/>
      <c r="AK147" s="40"/>
    </row>
    <row r="148" spans="1:37" ht="16.5" customHeight="1">
      <c r="A148" s="30">
        <v>45190</v>
      </c>
      <c r="B148" s="31" t="s">
        <v>113</v>
      </c>
      <c r="C148" s="31" t="s">
        <v>283</v>
      </c>
      <c r="D148" s="50" t="s">
        <v>287</v>
      </c>
      <c r="E148" s="33" t="s">
        <v>114</v>
      </c>
      <c r="F148" s="33"/>
      <c r="G148" s="98" t="s">
        <v>4836</v>
      </c>
      <c r="H148" s="41">
        <v>3</v>
      </c>
      <c r="I148" s="88"/>
      <c r="J148" s="88"/>
      <c r="K148" s="31" t="s">
        <v>288</v>
      </c>
      <c r="L148" s="41" t="s">
        <v>40</v>
      </c>
      <c r="M148" s="42"/>
      <c r="N148" s="62"/>
      <c r="O148" s="62"/>
      <c r="P148" s="62"/>
      <c r="Q148" s="62"/>
      <c r="R148" s="62"/>
      <c r="S148" s="62"/>
      <c r="T148" s="62"/>
      <c r="U148" s="62"/>
      <c r="V148" s="93"/>
      <c r="W148" s="41"/>
      <c r="X148" s="41"/>
      <c r="Y148" s="41"/>
      <c r="Z148" s="41" t="s">
        <v>289</v>
      </c>
      <c r="AA148" s="41"/>
      <c r="AB148" s="38"/>
      <c r="AC148" s="44" t="s">
        <v>72</v>
      </c>
      <c r="AD148" s="88"/>
      <c r="AE148" s="88"/>
      <c r="AF148" s="33" t="s">
        <v>42</v>
      </c>
      <c r="AG148" s="45" t="s">
        <v>290</v>
      </c>
      <c r="AH148" s="33" t="s">
        <v>91</v>
      </c>
      <c r="AI148" s="54" t="s">
        <v>4837</v>
      </c>
      <c r="AJ148" s="39"/>
      <c r="AK148" s="40"/>
    </row>
    <row r="149" spans="1:37" ht="16.5" customHeight="1">
      <c r="A149" s="30">
        <v>45240</v>
      </c>
      <c r="B149" s="31" t="s">
        <v>450</v>
      </c>
      <c r="C149" s="31" t="s">
        <v>446</v>
      </c>
      <c r="D149" s="50" t="s">
        <v>449</v>
      </c>
      <c r="E149" s="33" t="s">
        <v>114</v>
      </c>
      <c r="F149" s="33"/>
      <c r="G149" s="98" t="s">
        <v>4838</v>
      </c>
      <c r="H149" s="41">
        <v>3</v>
      </c>
      <c r="I149" s="88"/>
      <c r="J149" s="88"/>
      <c r="K149" s="31" t="s">
        <v>451</v>
      </c>
      <c r="L149" s="41" t="s">
        <v>40</v>
      </c>
      <c r="M149" s="42"/>
      <c r="N149" s="62"/>
      <c r="O149" s="62"/>
      <c r="P149" s="62"/>
      <c r="Q149" s="62"/>
      <c r="R149" s="62"/>
      <c r="S149" s="62"/>
      <c r="T149" s="62"/>
      <c r="U149" s="62"/>
      <c r="V149" s="93"/>
      <c r="W149" s="41"/>
      <c r="X149" s="41"/>
      <c r="Y149" s="41"/>
      <c r="Z149" s="41"/>
      <c r="AA149" s="41" t="s">
        <v>279</v>
      </c>
      <c r="AB149" s="43">
        <v>45243</v>
      </c>
      <c r="AC149" s="44" t="s">
        <v>72</v>
      </c>
      <c r="AD149" s="88"/>
      <c r="AE149" s="88"/>
      <c r="AF149" s="33" t="s">
        <v>150</v>
      </c>
      <c r="AG149" s="45" t="s">
        <v>452</v>
      </c>
      <c r="AH149" s="33" t="s">
        <v>386</v>
      </c>
      <c r="AI149" s="39" t="s">
        <v>453</v>
      </c>
      <c r="AJ149" s="39"/>
      <c r="AK149" s="40"/>
    </row>
    <row r="150" spans="1:37" ht="16.5" customHeight="1">
      <c r="A150" s="30">
        <v>45244</v>
      </c>
      <c r="B150" s="31" t="s">
        <v>113</v>
      </c>
      <c r="C150" s="31" t="s">
        <v>489</v>
      </c>
      <c r="D150" s="50" t="s">
        <v>493</v>
      </c>
      <c r="E150" s="33" t="s">
        <v>114</v>
      </c>
      <c r="F150" s="33"/>
      <c r="G150" s="98" t="s">
        <v>4839</v>
      </c>
      <c r="H150" s="41">
        <v>3</v>
      </c>
      <c r="I150" s="88"/>
      <c r="J150" s="88"/>
      <c r="K150" s="31" t="s">
        <v>494</v>
      </c>
      <c r="L150" s="41" t="s">
        <v>40</v>
      </c>
      <c r="M150" s="42"/>
      <c r="N150" s="62"/>
      <c r="O150" s="62"/>
      <c r="P150" s="62"/>
      <c r="Q150" s="62"/>
      <c r="R150" s="62"/>
      <c r="S150" s="62"/>
      <c r="T150" s="62"/>
      <c r="U150" s="62"/>
      <c r="V150" s="93"/>
      <c r="W150" s="41"/>
      <c r="X150" s="41"/>
      <c r="Y150" s="41"/>
      <c r="Z150" s="41"/>
      <c r="AA150" s="41"/>
      <c r="AB150" s="43">
        <v>45246</v>
      </c>
      <c r="AC150" s="44" t="s">
        <v>72</v>
      </c>
      <c r="AD150" s="88"/>
      <c r="AE150" s="88"/>
      <c r="AF150" s="33" t="s">
        <v>150</v>
      </c>
      <c r="AG150" s="45" t="s">
        <v>495</v>
      </c>
      <c r="AH150" s="33" t="s">
        <v>496</v>
      </c>
      <c r="AI150" s="54" t="s">
        <v>497</v>
      </c>
      <c r="AJ150" s="39"/>
      <c r="AK150" s="40"/>
    </row>
    <row r="151" spans="1:37" ht="16.5" customHeight="1">
      <c r="A151" s="30">
        <v>45253</v>
      </c>
      <c r="B151" s="31" t="s">
        <v>477</v>
      </c>
      <c r="C151" s="31" t="s">
        <v>585</v>
      </c>
      <c r="D151" s="50" t="s">
        <v>589</v>
      </c>
      <c r="E151" s="33" t="s">
        <v>114</v>
      </c>
      <c r="F151" s="33"/>
      <c r="G151" s="98" t="s">
        <v>4840</v>
      </c>
      <c r="H151" s="41">
        <v>1</v>
      </c>
      <c r="I151" s="88"/>
      <c r="J151" s="88"/>
      <c r="K151" s="31" t="s">
        <v>4841</v>
      </c>
      <c r="L151" s="41" t="s">
        <v>40</v>
      </c>
      <c r="M151" s="42" t="str">
        <f>MID(K151,12,8)</f>
        <v xml:space="preserve">precise </v>
      </c>
      <c r="N151" s="62" t="str">
        <f>IF(ISERROR(MID(K151,24+FIND("impact environnemental:",K151,1),3)),"",MID(K151,24+FIND("impact environnemental:",K151,1),3))</f>
        <v>non</v>
      </c>
      <c r="O151" s="62" t="str">
        <f>IF(ISERROR(MID(K151,25+FIND("performance énergétique:",K151,1),3)),"",MID(K151,25+FIND("performance énergétique:",K151,1),3))</f>
        <v>non</v>
      </c>
      <c r="P151" s="62" t="str">
        <f>IF(ISERROR(MID(K151,20+FIND("consommation d'eau:",K151,1),3)),"",MID(K151,20+FIND("consommation d'eau:",K151,1),3))</f>
        <v>non</v>
      </c>
      <c r="Q151" s="62" t="str">
        <f>IF(ISERROR(MID(K151,22+FIND("rénover mon bâtiment:",K151,1),3)),"",MID(K151,22+FIND("rénover mon bâtiment:",K151,1),3))</f>
        <v>oui</v>
      </c>
      <c r="R151" s="62" t="str">
        <f>IF(ISERROR(MID(K151,21+FIND("la mobilité durable:",K151,1),3)),"",MID(K151,21+FIND("la mobilité durable:",K151,1),3))</f>
        <v>non</v>
      </c>
      <c r="S151" s="62" t="str">
        <f>IF(ISERROR(MID(K151,21+FIND("gestion des déchets:",K151,1),3)),"",MID(K151,21+FIND("gestion des déchets:",K151,1),3))</f>
        <v>non</v>
      </c>
      <c r="T151" s="62" t="str">
        <f>IF(ISERROR(MID(K151,17+FIND("l'écoconception:",K151,1),3)),"",MID(K151,17+FIND("l'écoconception:",K151,1),3))</f>
        <v>non</v>
      </c>
      <c r="U151" s="62" t="str">
        <f>IF(ISERROR(MID(K151,20+FIND("former ou recruter:",K151,1),3)),"",MID(K151,20+FIND("former ou recruter:",K151,1),3))</f>
        <v>non</v>
      </c>
      <c r="V151" s="93"/>
      <c r="W151" s="41"/>
      <c r="X151" s="41"/>
      <c r="Y151" s="41"/>
      <c r="Z151" s="41" t="s">
        <v>513</v>
      </c>
      <c r="AA151" s="41" t="s">
        <v>279</v>
      </c>
      <c r="AB151" s="43">
        <v>45258</v>
      </c>
      <c r="AC151" s="44" t="s">
        <v>72</v>
      </c>
      <c r="AD151" s="88"/>
      <c r="AE151" s="88"/>
      <c r="AF151" s="33" t="s">
        <v>150</v>
      </c>
      <c r="AG151" s="45" t="s">
        <v>591</v>
      </c>
      <c r="AH151" s="33" t="s">
        <v>91</v>
      </c>
      <c r="AI151" s="39" t="s">
        <v>592</v>
      </c>
      <c r="AJ151" s="39"/>
      <c r="AK151" s="40"/>
    </row>
    <row r="152" spans="1:37" ht="16.5" customHeight="1">
      <c r="A152" s="30">
        <v>45254</v>
      </c>
      <c r="B152" s="31" t="s">
        <v>459</v>
      </c>
      <c r="C152" s="31" t="s">
        <v>603</v>
      </c>
      <c r="D152" s="50" t="s">
        <v>607</v>
      </c>
      <c r="E152" s="33" t="s">
        <v>114</v>
      </c>
      <c r="F152" s="33"/>
      <c r="G152" s="98" t="s">
        <v>4842</v>
      </c>
      <c r="H152" s="41">
        <v>1</v>
      </c>
      <c r="I152" s="88"/>
      <c r="J152" s="88"/>
      <c r="K152" s="31" t="s">
        <v>608</v>
      </c>
      <c r="L152" s="41" t="s">
        <v>40</v>
      </c>
      <c r="M152" s="42" t="str">
        <f>MID(K152,12,8)</f>
        <v xml:space="preserve">precise </v>
      </c>
      <c r="N152" s="62" t="str">
        <f>IF(ISERROR(MID(K152,24+FIND("impact environnemental:",K152,1),3)),"",MID(K152,24+FIND("impact environnemental:",K152,1),3))</f>
        <v>non</v>
      </c>
      <c r="O152" s="62" t="str">
        <f>IF(ISERROR(MID(K152,25+FIND("performance énergétique:",K152,1),3)),"",MID(K152,25+FIND("performance énergétique:",K152,1),3))</f>
        <v>non</v>
      </c>
      <c r="P152" s="62" t="str">
        <f>IF(ISERROR(MID(K152,20+FIND("consommation d'eau:",K152,1),3)),"",MID(K152,20+FIND("consommation d'eau:",K152,1),3))</f>
        <v>non</v>
      </c>
      <c r="Q152" s="62" t="str">
        <f>IF(ISERROR(MID(K152,22+FIND("rénover mon bâtiment:",K152,1),3)),"",MID(K152,22+FIND("rénover mon bâtiment:",K152,1),3))</f>
        <v>oui</v>
      </c>
      <c r="R152" s="62" t="str">
        <f>IF(ISERROR(MID(K152,21+FIND("la mobilité durable:",K152,1),3)),"",MID(K152,21+FIND("la mobilité durable:",K152,1),3))</f>
        <v>non</v>
      </c>
      <c r="S152" s="62" t="str">
        <f>IF(ISERROR(MID(K152,21+FIND("gestion des déchets:",K152,1),3)),"",MID(K152,21+FIND("gestion des déchets:",K152,1),3))</f>
        <v>non</v>
      </c>
      <c r="T152" s="62" t="str">
        <f>IF(ISERROR(MID(K152,17+FIND("l'écoconception:",K152,1),3)),"",MID(K152,17+FIND("l'écoconception:",K152,1),3))</f>
        <v>non</v>
      </c>
      <c r="U152" s="62" t="str">
        <f>IF(ISERROR(MID(K152,20+FIND("former ou recruter:",K152,1),3)),"",MID(K152,20+FIND("former ou recruter:",K152,1),3))</f>
        <v>non</v>
      </c>
      <c r="V152" s="93"/>
      <c r="W152" s="41"/>
      <c r="X152" s="41"/>
      <c r="Y152" s="41"/>
      <c r="Z152" s="41" t="s">
        <v>513</v>
      </c>
      <c r="AA152" s="41" t="s">
        <v>279</v>
      </c>
      <c r="AB152" s="43">
        <v>45258</v>
      </c>
      <c r="AC152" s="44" t="s">
        <v>72</v>
      </c>
      <c r="AD152" s="88"/>
      <c r="AE152" s="88"/>
      <c r="AF152" s="33" t="s">
        <v>150</v>
      </c>
      <c r="AG152" s="45" t="s">
        <v>609</v>
      </c>
      <c r="AH152" s="33" t="s">
        <v>91</v>
      </c>
      <c r="AI152" s="39" t="s">
        <v>610</v>
      </c>
      <c r="AJ152" s="39"/>
      <c r="AK152" s="40"/>
    </row>
    <row r="153" spans="1:37" ht="16.5" customHeight="1">
      <c r="A153" s="30">
        <v>45267</v>
      </c>
      <c r="B153" s="31" t="s">
        <v>932</v>
      </c>
      <c r="C153" s="73" t="s">
        <v>2083</v>
      </c>
      <c r="D153" s="50" t="s">
        <v>2086</v>
      </c>
      <c r="E153" s="33" t="s">
        <v>114</v>
      </c>
      <c r="F153" s="33"/>
      <c r="G153" s="98" t="s">
        <v>4843</v>
      </c>
      <c r="H153" s="41">
        <v>2</v>
      </c>
      <c r="I153" s="88"/>
      <c r="J153" s="88"/>
      <c r="K153" s="31" t="s">
        <v>2087</v>
      </c>
      <c r="L153" s="41" t="s">
        <v>1234</v>
      </c>
      <c r="M153" s="42" t="str">
        <f>MID(K153,12,8)</f>
        <v xml:space="preserve">unknown </v>
      </c>
      <c r="N153" s="62" t="str">
        <f>IF(ISERROR(MID(K153,24+FIND("impact environnemental:",K153,1),3)),"",MID(K153,24+FIND("impact environnemental:",K153,1),3))</f>
        <v>oui</v>
      </c>
      <c r="O153" s="62" t="str">
        <f>IF(ISERROR(MID(K153,25+FIND("performance énergétique:",K153,1),3)),"",MID(K153,25+FIND("performance énergétique:",K153,1),3))</f>
        <v>oui</v>
      </c>
      <c r="P153" s="62" t="str">
        <f>IF(ISERROR(MID(K153,20+FIND("consommation d'eau:",K153,1),3)),"",MID(K153,20+FIND("consommation d'eau:",K153,1),3))</f>
        <v>non</v>
      </c>
      <c r="Q153" s="62" t="str">
        <f>IF(ISERROR(MID(K153,22+FIND("rénover mon bâtiment:",K153,1),3)),"",MID(K153,22+FIND("rénover mon bâtiment:",K153,1),3))</f>
        <v/>
      </c>
      <c r="R153" s="62" t="str">
        <f>IF(ISERROR(MID(K153,21+FIND("la mobilité durable:",K153,1),3)),"",MID(K153,21+FIND("la mobilité durable:",K153,1),3))</f>
        <v/>
      </c>
      <c r="S153" s="62" t="str">
        <f>IF(ISERROR(MID(K153,21+FIND("gestion des déchets:",K153,1),3)),"",MID(K153,21+FIND("gestion des déchets:",K153,1),3))</f>
        <v>non</v>
      </c>
      <c r="T153" s="62" t="str">
        <f>IF(ISERROR(MID(K153,17+FIND("l'écoconception:",K153,1),3)),"",MID(K153,17+FIND("l'écoconception:",K153,1),3))</f>
        <v>oui</v>
      </c>
      <c r="U153" s="62" t="str">
        <f>IF(ISERROR(MID(K153,20+FIND("former ou recruter:",K153,1),3)),"",MID(K153,20+FIND("former ou recruter:",K153,1),3))</f>
        <v/>
      </c>
      <c r="V153" s="93"/>
      <c r="W153" s="41"/>
      <c r="X153" s="41"/>
      <c r="Y153" s="41" t="s">
        <v>1484</v>
      </c>
      <c r="Z153" s="41"/>
      <c r="AA153" s="41"/>
      <c r="AB153" s="43">
        <v>45271</v>
      </c>
      <c r="AC153" s="72" t="s">
        <v>2088</v>
      </c>
      <c r="AD153" s="88"/>
      <c r="AE153" s="88"/>
      <c r="AF153" s="33" t="s">
        <v>150</v>
      </c>
      <c r="AG153" s="33" t="s">
        <v>2089</v>
      </c>
      <c r="AH153" s="33" t="s">
        <v>91</v>
      </c>
      <c r="AI153" s="39"/>
      <c r="AJ153" s="39"/>
      <c r="AK153" s="40"/>
    </row>
    <row r="154" spans="1:37" ht="16.5" customHeight="1">
      <c r="A154" s="30">
        <v>45087</v>
      </c>
      <c r="B154" s="31"/>
      <c r="C154" s="31" t="s">
        <v>47</v>
      </c>
      <c r="D154" s="34" t="s">
        <v>51</v>
      </c>
      <c r="E154" s="33"/>
      <c r="F154" s="33"/>
      <c r="G154" s="98" t="s">
        <v>4844</v>
      </c>
      <c r="H154" s="41">
        <v>3</v>
      </c>
      <c r="I154" s="88"/>
      <c r="J154" s="88"/>
      <c r="K154" s="31"/>
      <c r="L154" s="41" t="s">
        <v>40</v>
      </c>
      <c r="M154" s="42"/>
      <c r="N154" s="62"/>
      <c r="O154" s="62"/>
      <c r="P154" s="62"/>
      <c r="Q154" s="62"/>
      <c r="R154" s="62"/>
      <c r="S154" s="62"/>
      <c r="T154" s="62"/>
      <c r="U154" s="62"/>
      <c r="V154" s="93"/>
      <c r="W154" s="41"/>
      <c r="X154" s="41"/>
      <c r="Y154" s="41"/>
      <c r="Z154" s="41"/>
      <c r="AA154" s="41"/>
      <c r="AB154" s="43">
        <v>45092</v>
      </c>
      <c r="AC154" s="47" t="s">
        <v>52</v>
      </c>
      <c r="AD154" s="88"/>
      <c r="AE154" s="88"/>
      <c r="AF154" s="33" t="s">
        <v>42</v>
      </c>
      <c r="AG154" s="45" t="s">
        <v>54</v>
      </c>
      <c r="AH154" s="33" t="s">
        <v>55</v>
      </c>
      <c r="AI154" s="39" t="s">
        <v>56</v>
      </c>
      <c r="AJ154" s="39"/>
      <c r="AK154" s="40"/>
    </row>
    <row r="155" spans="1:37" ht="16.5" customHeight="1">
      <c r="A155" s="30">
        <v>45251</v>
      </c>
      <c r="B155" s="31" t="s">
        <v>552</v>
      </c>
      <c r="C155" s="31" t="s">
        <v>547</v>
      </c>
      <c r="D155" s="50" t="s">
        <v>551</v>
      </c>
      <c r="E155" s="33" t="s">
        <v>433</v>
      </c>
      <c r="F155" s="33"/>
      <c r="G155" s="98" t="s">
        <v>4845</v>
      </c>
      <c r="H155" s="41">
        <v>2</v>
      </c>
      <c r="I155" s="88"/>
      <c r="J155" s="88"/>
      <c r="K155" s="31" t="s">
        <v>553</v>
      </c>
      <c r="L155" s="41" t="s">
        <v>40</v>
      </c>
      <c r="M155" s="42" t="str">
        <f>MID(K155,12,8)</f>
        <v xml:space="preserve">unknown </v>
      </c>
      <c r="N155" s="62" t="str">
        <f>IF(ISERROR(MID(K155,24+FIND("impact environnemental:",K155,1),3)),"",MID(K155,24+FIND("impact environnemental:",K155,1),3))</f>
        <v/>
      </c>
      <c r="O155" s="62" t="str">
        <f>IF(ISERROR(MID(K155,25+FIND("performance énergétique:",K155,1),3)),"",MID(K155,25+FIND("performance énergétique:",K155,1),3))</f>
        <v/>
      </c>
      <c r="P155" s="62" t="str">
        <f>IF(ISERROR(MID(K155,20+FIND("consommation d'eau:",K155,1),3)),"",MID(K155,20+FIND("consommation d'eau:",K155,1),3))</f>
        <v/>
      </c>
      <c r="Q155" s="62" t="str">
        <f>IF(ISERROR(MID(K155,22+FIND("rénover mon bâtiment:",K155,1),3)),"",MID(K155,22+FIND("rénover mon bâtiment:",K155,1),3))</f>
        <v/>
      </c>
      <c r="R155" s="62" t="str">
        <f>IF(ISERROR(MID(K155,21+FIND("la mobilité durable:",K155,1),3)),"",MID(K155,21+FIND("la mobilité durable:",K155,1),3))</f>
        <v/>
      </c>
      <c r="S155" s="62" t="str">
        <f>IF(ISERROR(MID(K155,21+FIND("gestion des déchets:",K155,1),3)),"",MID(K155,21+FIND("gestion des déchets:",K155,1),3))</f>
        <v/>
      </c>
      <c r="T155" s="62" t="str">
        <f>IF(ISERROR(MID(K155,17+FIND("l'écoconception:",K155,1),3)),"",MID(K155,17+FIND("l'écoconception:",K155,1),3))</f>
        <v/>
      </c>
      <c r="U155" s="62" t="str">
        <f>IF(ISERROR(MID(K155,20+FIND("former ou recruter:",K155,1),3)),"",MID(K155,20+FIND("former ou recruter:",K155,1),3))</f>
        <v/>
      </c>
      <c r="V155" s="93"/>
      <c r="W155" s="41"/>
      <c r="X155" s="41"/>
      <c r="Y155" s="41"/>
      <c r="Z155" s="41" t="s">
        <v>554</v>
      </c>
      <c r="AA155" s="41" t="s">
        <v>279</v>
      </c>
      <c r="AB155" s="43">
        <v>45251</v>
      </c>
      <c r="AC155" s="47" t="s">
        <v>52</v>
      </c>
      <c r="AD155" s="88"/>
      <c r="AE155" s="88"/>
      <c r="AF155" s="33"/>
      <c r="AG155" s="45" t="s">
        <v>555</v>
      </c>
      <c r="AH155" s="33" t="s">
        <v>307</v>
      </c>
      <c r="AI155" s="39" t="s">
        <v>556</v>
      </c>
      <c r="AJ155" s="39"/>
      <c r="AK155" s="40"/>
    </row>
    <row r="156" spans="1:37" ht="16.5" customHeight="1">
      <c r="A156" s="30">
        <v>45181</v>
      </c>
      <c r="B156" s="31" t="s">
        <v>123</v>
      </c>
      <c r="C156" s="31" t="s">
        <v>238</v>
      </c>
      <c r="D156" s="34"/>
      <c r="E156" s="33" t="s">
        <v>124</v>
      </c>
      <c r="F156" s="33"/>
      <c r="G156" s="98" t="s">
        <v>4846</v>
      </c>
      <c r="H156" s="41">
        <v>3</v>
      </c>
      <c r="I156" s="88"/>
      <c r="J156" s="88"/>
      <c r="K156" s="31"/>
      <c r="L156" s="41" t="s">
        <v>40</v>
      </c>
      <c r="M156" s="42"/>
      <c r="N156" s="62"/>
      <c r="O156" s="62"/>
      <c r="P156" s="62"/>
      <c r="Q156" s="62"/>
      <c r="R156" s="62"/>
      <c r="S156" s="62"/>
      <c r="T156" s="62"/>
      <c r="U156" s="62"/>
      <c r="V156" s="93"/>
      <c r="W156" s="41"/>
      <c r="X156" s="41"/>
      <c r="Y156" s="41"/>
      <c r="Z156" s="41"/>
      <c r="AA156" s="41"/>
      <c r="AB156" s="38"/>
      <c r="AC156" s="47" t="s">
        <v>242</v>
      </c>
      <c r="AD156" s="88"/>
      <c r="AE156" s="88"/>
      <c r="AF156" s="33"/>
      <c r="AG156" s="45" t="s">
        <v>243</v>
      </c>
      <c r="AH156" s="33" t="s">
        <v>44</v>
      </c>
      <c r="AI156" s="39"/>
      <c r="AJ156" s="39"/>
      <c r="AK156" s="40"/>
    </row>
    <row r="157" spans="1:37" ht="16.5" customHeight="1">
      <c r="A157" s="30">
        <v>45260</v>
      </c>
      <c r="B157" s="31" t="s">
        <v>729</v>
      </c>
      <c r="C157" s="31" t="s">
        <v>891</v>
      </c>
      <c r="D157" s="50" t="s">
        <v>894</v>
      </c>
      <c r="E157" s="33" t="s">
        <v>124</v>
      </c>
      <c r="F157" s="33"/>
      <c r="G157" s="99" t="s">
        <v>4847</v>
      </c>
      <c r="H157" s="41">
        <v>2</v>
      </c>
      <c r="I157" s="88" t="s">
        <v>81</v>
      </c>
      <c r="J157" s="88"/>
      <c r="K157" s="31" t="s">
        <v>895</v>
      </c>
      <c r="L157" s="41" t="s">
        <v>701</v>
      </c>
      <c r="M157" s="42" t="str">
        <f>MID(K157,12,8)</f>
        <v xml:space="preserve">unknown </v>
      </c>
      <c r="N157" s="62" t="str">
        <f>IF(ISERROR(MID(K157,24+FIND("impact environnemental:",K157,1),3)),"",MID(K157,24+FIND("impact environnemental:",K157,1),3))</f>
        <v>oui</v>
      </c>
      <c r="O157" s="62" t="str">
        <f>IF(ISERROR(MID(K157,25+FIND("performance énergétique:",K157,1),3)),"",MID(K157,25+FIND("performance énergétique:",K157,1),3))</f>
        <v>oui</v>
      </c>
      <c r="P157" s="62" t="str">
        <f>IF(ISERROR(MID(K157,20+FIND("consommation d'eau:",K157,1),3)),"",MID(K157,20+FIND("consommation d'eau:",K157,1),3))</f>
        <v>non</v>
      </c>
      <c r="Q157" s="62" t="str">
        <f>IF(ISERROR(MID(K157,22+FIND("rénover mon bâtiment:",K157,1),3)),"",MID(K157,22+FIND("rénover mon bâtiment:",K157,1),3))</f>
        <v/>
      </c>
      <c r="R157" s="62" t="str">
        <f>IF(ISERROR(MID(K157,21+FIND("la mobilité durable:",K157,1),3)),"",MID(K157,21+FIND("la mobilité durable:",K157,1),3))</f>
        <v/>
      </c>
      <c r="S157" s="62" t="str">
        <f>IF(ISERROR(MID(K157,21+FIND("gestion des déchets:",K157,1),3)),"",MID(K157,21+FIND("gestion des déchets:",K157,1),3))</f>
        <v>oui</v>
      </c>
      <c r="T157" s="62" t="str">
        <f>IF(ISERROR(MID(K157,17+FIND("l'écoconception:",K157,1),3)),"",MID(K157,17+FIND("l'écoconception:",K157,1),3))</f>
        <v>oui</v>
      </c>
      <c r="U157" s="62" t="str">
        <f>IF(ISERROR(MID(K157,20+FIND("former ou recruter:",K157,1),3)),"",MID(K157,20+FIND("former ou recruter:",K157,1),3))</f>
        <v/>
      </c>
      <c r="V157" s="63"/>
      <c r="W157" s="41" t="s">
        <v>731</v>
      </c>
      <c r="X157" s="41"/>
      <c r="Y157" s="41"/>
      <c r="Z157" s="41"/>
      <c r="AA157" s="41"/>
      <c r="AB157" s="38"/>
      <c r="AC157" s="68" t="s">
        <v>222</v>
      </c>
      <c r="AD157" s="88"/>
      <c r="AE157" s="88"/>
      <c r="AF157" s="33"/>
      <c r="AG157" s="33"/>
      <c r="AH157" s="33"/>
      <c r="AI157" s="39"/>
      <c r="AJ157" s="39"/>
      <c r="AK157" s="40"/>
    </row>
    <row r="158" spans="1:37" ht="16.5" customHeight="1">
      <c r="A158" s="30">
        <v>45260</v>
      </c>
      <c r="B158" s="31" t="s">
        <v>431</v>
      </c>
      <c r="C158" s="31" t="s">
        <v>865</v>
      </c>
      <c r="D158" s="50" t="s">
        <v>868</v>
      </c>
      <c r="E158" s="33" t="s">
        <v>433</v>
      </c>
      <c r="F158" s="33"/>
      <c r="G158" s="99" t="s">
        <v>4848</v>
      </c>
      <c r="H158" s="41">
        <v>2</v>
      </c>
      <c r="I158" s="88" t="s">
        <v>81</v>
      </c>
      <c r="J158" s="88"/>
      <c r="K158" s="31" t="s">
        <v>4849</v>
      </c>
      <c r="L158" s="41" t="s">
        <v>701</v>
      </c>
      <c r="M158" s="42" t="str">
        <f>MID(K158,12,8)</f>
        <v xml:space="preserve">unknown </v>
      </c>
      <c r="N158" s="62" t="str">
        <f>IF(ISERROR(MID(K158,24+FIND("impact environnemental:",K158,1),3)),"",MID(K158,24+FIND("impact environnemental:",K158,1),3))</f>
        <v>oui</v>
      </c>
      <c r="O158" s="62" t="str">
        <f>IF(ISERROR(MID(K158,25+FIND("performance énergétique:",K158,1),3)),"",MID(K158,25+FIND("performance énergétique:",K158,1),3))</f>
        <v>oui</v>
      </c>
      <c r="P158" s="62" t="str">
        <f>IF(ISERROR(MID(K158,20+FIND("consommation d'eau:",K158,1),3)),"",MID(K158,20+FIND("consommation d'eau:",K158,1),3))</f>
        <v>non</v>
      </c>
      <c r="Q158" s="62" t="str">
        <f>IF(ISERROR(MID(K158,22+FIND("rénover mon bâtiment:",K158,1),3)),"",MID(K158,22+FIND("rénover mon bâtiment:",K158,1),3))</f>
        <v/>
      </c>
      <c r="R158" s="62" t="str">
        <f>IF(ISERROR(MID(K158,21+FIND("la mobilité durable:",K158,1),3)),"",MID(K158,21+FIND("la mobilité durable:",K158,1),3))</f>
        <v/>
      </c>
      <c r="S158" s="62" t="str">
        <f>IF(ISERROR(MID(K158,21+FIND("gestion des déchets:",K158,1),3)),"",MID(K158,21+FIND("gestion des déchets:",K158,1),3))</f>
        <v>non</v>
      </c>
      <c r="T158" s="62" t="str">
        <f>IF(ISERROR(MID(K158,17+FIND("l'écoconception:",K158,1),3)),"",MID(K158,17+FIND("l'écoconception:",K158,1),3))</f>
        <v>oui</v>
      </c>
      <c r="U158" s="62" t="str">
        <f>IF(ISERROR(MID(K158,20+FIND("former ou recruter:",K158,1),3)),"",MID(K158,20+FIND("former ou recruter:",K158,1),3))</f>
        <v/>
      </c>
      <c r="V158" s="63"/>
      <c r="W158" s="41"/>
      <c r="X158" s="41"/>
      <c r="Y158" s="41" t="s">
        <v>661</v>
      </c>
      <c r="Z158" s="41" t="s">
        <v>870</v>
      </c>
      <c r="AA158" s="41"/>
      <c r="AB158" s="43">
        <v>45260</v>
      </c>
      <c r="AC158" s="68" t="s">
        <v>222</v>
      </c>
      <c r="AD158" s="88"/>
      <c r="AE158" s="88"/>
      <c r="AF158" s="33" t="s">
        <v>150</v>
      </c>
      <c r="AG158" s="45" t="s">
        <v>871</v>
      </c>
      <c r="AH158" s="33" t="s">
        <v>307</v>
      </c>
      <c r="AI158" s="39"/>
      <c r="AJ158" s="39"/>
      <c r="AK158" s="40"/>
    </row>
    <row r="159" spans="1:37" ht="16.5" customHeight="1">
      <c r="A159" s="30">
        <v>45261</v>
      </c>
      <c r="B159" s="31" t="s">
        <v>552</v>
      </c>
      <c r="C159" s="31" t="s">
        <v>985</v>
      </c>
      <c r="D159" s="50" t="s">
        <v>988</v>
      </c>
      <c r="E159" s="33" t="s">
        <v>433</v>
      </c>
      <c r="F159" s="33"/>
      <c r="G159" s="99" t="s">
        <v>4850</v>
      </c>
      <c r="H159" s="41">
        <v>2</v>
      </c>
      <c r="I159" s="88" t="s">
        <v>81</v>
      </c>
      <c r="J159" s="88"/>
      <c r="K159" s="31" t="s">
        <v>989</v>
      </c>
      <c r="L159" s="41" t="s">
        <v>701</v>
      </c>
      <c r="M159" s="42" t="str">
        <f>MID(K159,12,8)</f>
        <v xml:space="preserve">unknown </v>
      </c>
      <c r="N159" s="62" t="str">
        <f>IF(ISERROR(MID(K159,24+FIND("impact environnemental:",K159,1),3)),"",MID(K159,24+FIND("impact environnemental:",K159,1),3))</f>
        <v>oui</v>
      </c>
      <c r="O159" s="62" t="str">
        <f>IF(ISERROR(MID(K159,25+FIND("performance énergétique:",K159,1),3)),"",MID(K159,25+FIND("performance énergétique:",K159,1),3))</f>
        <v>non</v>
      </c>
      <c r="P159" s="62" t="str">
        <f>IF(ISERROR(MID(K159,20+FIND("consommation d'eau:",K159,1),3)),"",MID(K159,20+FIND("consommation d'eau:",K159,1),3))</f>
        <v>non</v>
      </c>
      <c r="Q159" s="62" t="str">
        <f>IF(ISERROR(MID(K159,22+FIND("rénover mon bâtiment:",K159,1),3)),"",MID(K159,22+FIND("rénover mon bâtiment:",K159,1),3))</f>
        <v/>
      </c>
      <c r="R159" s="62" t="str">
        <f>IF(ISERROR(MID(K159,21+FIND("la mobilité durable:",K159,1),3)),"",MID(K159,21+FIND("la mobilité durable:",K159,1),3))</f>
        <v/>
      </c>
      <c r="S159" s="62" t="str">
        <f>IF(ISERROR(MID(K159,21+FIND("gestion des déchets:",K159,1),3)),"",MID(K159,21+FIND("gestion des déchets:",K159,1),3))</f>
        <v>oui</v>
      </c>
      <c r="T159" s="62" t="str">
        <f>IF(ISERROR(MID(K159,17+FIND("l'écoconception:",K159,1),3)),"",MID(K159,17+FIND("l'écoconception:",K159,1),3))</f>
        <v>oui</v>
      </c>
      <c r="U159" s="62" t="str">
        <f>IF(ISERROR(MID(K159,20+FIND("former ou recruter:",K159,1),3)),"",MID(K159,20+FIND("former ou recruter:",K159,1),3))</f>
        <v/>
      </c>
      <c r="V159" s="63"/>
      <c r="W159" s="41" t="s">
        <v>990</v>
      </c>
      <c r="X159" s="41"/>
      <c r="Y159" s="41"/>
      <c r="Z159" s="41"/>
      <c r="AA159" s="41"/>
      <c r="AB159" s="38"/>
      <c r="AC159" s="68" t="s">
        <v>222</v>
      </c>
      <c r="AD159" s="88"/>
      <c r="AE159" s="88"/>
      <c r="AF159" s="33"/>
      <c r="AG159" s="33"/>
      <c r="AH159" s="33"/>
      <c r="AI159" s="39"/>
      <c r="AJ159" s="39"/>
      <c r="AK159" s="40"/>
    </row>
    <row r="160" spans="1:37" ht="16.5" customHeight="1">
      <c r="A160" s="30">
        <v>45261</v>
      </c>
      <c r="B160" s="31" t="s">
        <v>552</v>
      </c>
      <c r="C160" s="31" t="s">
        <v>991</v>
      </c>
      <c r="D160" s="50" t="s">
        <v>709</v>
      </c>
      <c r="E160" s="33" t="s">
        <v>433</v>
      </c>
      <c r="F160" s="33"/>
      <c r="G160" s="99" t="s">
        <v>4847</v>
      </c>
      <c r="H160" s="41">
        <v>2</v>
      </c>
      <c r="I160" s="88" t="s">
        <v>81</v>
      </c>
      <c r="J160" s="88"/>
      <c r="K160" s="31" t="s">
        <v>995</v>
      </c>
      <c r="L160" s="41" t="s">
        <v>701</v>
      </c>
      <c r="M160" s="42" t="str">
        <f>MID(K160,12,8)</f>
        <v xml:space="preserve">unknown </v>
      </c>
      <c r="N160" s="62" t="str">
        <f>IF(ISERROR(MID(K160,24+FIND("impact environnemental:",K160,1),3)),"",MID(K160,24+FIND("impact environnemental:",K160,1),3))</f>
        <v>oui</v>
      </c>
      <c r="O160" s="62" t="str">
        <f>IF(ISERROR(MID(K160,25+FIND("performance énergétique:",K160,1),3)),"",MID(K160,25+FIND("performance énergétique:",K160,1),3))</f>
        <v>oui</v>
      </c>
      <c r="P160" s="62" t="str">
        <f>IF(ISERROR(MID(K160,20+FIND("consommation d'eau:",K160,1),3)),"",MID(K160,20+FIND("consommation d'eau:",K160,1),3))</f>
        <v>oui</v>
      </c>
      <c r="Q160" s="62" t="str">
        <f>IF(ISERROR(MID(K160,22+FIND("rénover mon bâtiment:",K160,1),3)),"",MID(K160,22+FIND("rénover mon bâtiment:",K160,1),3))</f>
        <v/>
      </c>
      <c r="R160" s="62" t="str">
        <f>IF(ISERROR(MID(K160,21+FIND("la mobilité durable:",K160,1),3)),"",MID(K160,21+FIND("la mobilité durable:",K160,1),3))</f>
        <v/>
      </c>
      <c r="S160" s="62" t="str">
        <f>IF(ISERROR(MID(K160,21+FIND("gestion des déchets:",K160,1),3)),"",MID(K160,21+FIND("gestion des déchets:",K160,1),3))</f>
        <v>non</v>
      </c>
      <c r="T160" s="62" t="str">
        <f>IF(ISERROR(MID(K160,17+FIND("l'écoconception:",K160,1),3)),"",MID(K160,17+FIND("l'écoconception:",K160,1),3))</f>
        <v>non</v>
      </c>
      <c r="U160" s="62" t="str">
        <f>IF(ISERROR(MID(K160,20+FIND("former ou recruter:",K160,1),3)),"",MID(K160,20+FIND("former ou recruter:",K160,1),3))</f>
        <v/>
      </c>
      <c r="V160" s="63"/>
      <c r="W160" s="41" t="s">
        <v>731</v>
      </c>
      <c r="X160" s="41"/>
      <c r="Y160" s="41"/>
      <c r="Z160" s="41"/>
      <c r="AA160" s="41"/>
      <c r="AB160" s="38"/>
      <c r="AC160" s="68" t="s">
        <v>222</v>
      </c>
      <c r="AD160" s="88"/>
      <c r="AE160" s="88"/>
      <c r="AF160" s="33"/>
      <c r="AG160" s="33"/>
      <c r="AH160" s="33"/>
      <c r="AI160" s="39"/>
      <c r="AJ160" s="39"/>
      <c r="AK160" s="40"/>
    </row>
    <row r="161" spans="1:37" ht="16.5" customHeight="1">
      <c r="A161" s="30">
        <v>45262</v>
      </c>
      <c r="B161" s="31" t="s">
        <v>552</v>
      </c>
      <c r="C161" s="31" t="s">
        <v>1100</v>
      </c>
      <c r="D161" s="50" t="s">
        <v>1104</v>
      </c>
      <c r="E161" s="33" t="s">
        <v>433</v>
      </c>
      <c r="F161" s="33"/>
      <c r="G161" s="99" t="s">
        <v>4847</v>
      </c>
      <c r="H161" s="41">
        <v>2</v>
      </c>
      <c r="I161" s="88" t="s">
        <v>81</v>
      </c>
      <c r="J161" s="88"/>
      <c r="K161" s="31" t="s">
        <v>1105</v>
      </c>
      <c r="L161" s="41" t="s">
        <v>701</v>
      </c>
      <c r="M161" s="42" t="str">
        <f>MID(K161,12,8)</f>
        <v xml:space="preserve">unknown </v>
      </c>
      <c r="N161" s="62" t="str">
        <f>IF(ISERROR(MID(K161,24+FIND("impact environnemental:",K161,1),3)),"",MID(K161,24+FIND("impact environnemental:",K161,1),3))</f>
        <v>oui</v>
      </c>
      <c r="O161" s="62" t="str">
        <f>IF(ISERROR(MID(K161,25+FIND("performance énergétique:",K161,1),3)),"",MID(K161,25+FIND("performance énergétique:",K161,1),3))</f>
        <v>oui</v>
      </c>
      <c r="P161" s="62" t="str">
        <f>IF(ISERROR(MID(K161,20+FIND("consommation d'eau:",K161,1),3)),"",MID(K161,20+FIND("consommation d'eau:",K161,1),3))</f>
        <v>non</v>
      </c>
      <c r="Q161" s="62" t="str">
        <f>IF(ISERROR(MID(K161,22+FIND("rénover mon bâtiment:",K161,1),3)),"",MID(K161,22+FIND("rénover mon bâtiment:",K161,1),3))</f>
        <v/>
      </c>
      <c r="R161" s="62" t="str">
        <f>IF(ISERROR(MID(K161,21+FIND("la mobilité durable:",K161,1),3)),"",MID(K161,21+FIND("la mobilité durable:",K161,1),3))</f>
        <v/>
      </c>
      <c r="S161" s="62" t="str">
        <f>IF(ISERROR(MID(K161,21+FIND("gestion des déchets:",K161,1),3)),"",MID(K161,21+FIND("gestion des déchets:",K161,1),3))</f>
        <v>oui</v>
      </c>
      <c r="T161" s="62" t="str">
        <f>IF(ISERROR(MID(K161,17+FIND("l'écoconception:",K161,1),3)),"",MID(K161,17+FIND("l'écoconception:",K161,1),3))</f>
        <v>oui</v>
      </c>
      <c r="U161" s="62" t="str">
        <f>IF(ISERROR(MID(K161,20+FIND("former ou recruter:",K161,1),3)),"",MID(K161,20+FIND("former ou recruter:",K161,1),3))</f>
        <v/>
      </c>
      <c r="V161" s="63"/>
      <c r="W161" s="41" t="s">
        <v>731</v>
      </c>
      <c r="X161" s="41"/>
      <c r="Y161" s="41"/>
      <c r="Z161" s="41"/>
      <c r="AA161" s="41"/>
      <c r="AB161" s="38"/>
      <c r="AC161" s="68" t="s">
        <v>222</v>
      </c>
      <c r="AD161" s="88"/>
      <c r="AE161" s="88"/>
      <c r="AF161" s="33"/>
      <c r="AG161" s="33"/>
      <c r="AH161" s="33"/>
      <c r="AI161" s="39"/>
      <c r="AJ161" s="39"/>
      <c r="AK161" s="40"/>
    </row>
    <row r="162" spans="1:37" ht="16.5" customHeight="1">
      <c r="A162" s="30">
        <v>45264</v>
      </c>
      <c r="B162" s="31" t="s">
        <v>552</v>
      </c>
      <c r="C162" s="31" t="s">
        <v>1161</v>
      </c>
      <c r="D162" s="50" t="s">
        <v>1165</v>
      </c>
      <c r="E162" s="33" t="s">
        <v>433</v>
      </c>
      <c r="F162" s="33"/>
      <c r="G162" s="99" t="s">
        <v>4851</v>
      </c>
      <c r="H162" s="41">
        <v>2</v>
      </c>
      <c r="I162" s="88" t="s">
        <v>81</v>
      </c>
      <c r="J162" s="88"/>
      <c r="K162" s="31" t="s">
        <v>1166</v>
      </c>
      <c r="L162" s="41" t="s">
        <v>701</v>
      </c>
      <c r="M162" s="42" t="str">
        <f>MID(K162,12,8)</f>
        <v xml:space="preserve">unknown </v>
      </c>
      <c r="N162" s="62" t="str">
        <f>IF(ISERROR(MID(K162,24+FIND("impact environnemental:",K162,1),3)),"",MID(K162,24+FIND("impact environnemental:",K162,1),3))</f>
        <v>oui</v>
      </c>
      <c r="O162" s="62" t="str">
        <f>IF(ISERROR(MID(K162,25+FIND("performance énergétique:",K162,1),3)),"",MID(K162,25+FIND("performance énergétique:",K162,1),3))</f>
        <v>oui</v>
      </c>
      <c r="P162" s="62" t="str">
        <f>IF(ISERROR(MID(K162,20+FIND("consommation d'eau:",K162,1),3)),"",MID(K162,20+FIND("consommation d'eau:",K162,1),3))</f>
        <v>non</v>
      </c>
      <c r="Q162" s="62" t="str">
        <f>IF(ISERROR(MID(K162,22+FIND("rénover mon bâtiment:",K162,1),3)),"",MID(K162,22+FIND("rénover mon bâtiment:",K162,1),3))</f>
        <v/>
      </c>
      <c r="R162" s="62" t="str">
        <f>IF(ISERROR(MID(K162,21+FIND("la mobilité durable:",K162,1),3)),"",MID(K162,21+FIND("la mobilité durable:",K162,1),3))</f>
        <v/>
      </c>
      <c r="S162" s="62" t="str">
        <f>IF(ISERROR(MID(K162,21+FIND("gestion des déchets:",K162,1),3)),"",MID(K162,21+FIND("gestion des déchets:",K162,1),3))</f>
        <v>oui</v>
      </c>
      <c r="T162" s="62" t="str">
        <f>IF(ISERROR(MID(K162,17+FIND("l'écoconception:",K162,1),3)),"",MID(K162,17+FIND("l'écoconception:",K162,1),3))</f>
        <v>oui</v>
      </c>
      <c r="U162" s="62" t="str">
        <f>IF(ISERROR(MID(K162,20+FIND("former ou recruter:",K162,1),3)),"",MID(K162,20+FIND("former ou recruter:",K162,1),3))</f>
        <v/>
      </c>
      <c r="V162" s="63"/>
      <c r="W162" s="41" t="s">
        <v>1167</v>
      </c>
      <c r="X162" s="41"/>
      <c r="Y162" s="41" t="s">
        <v>1168</v>
      </c>
      <c r="Z162" s="41"/>
      <c r="AA162" s="41"/>
      <c r="AB162" s="38"/>
      <c r="AC162" s="68" t="s">
        <v>222</v>
      </c>
      <c r="AD162" s="88"/>
      <c r="AE162" s="88"/>
      <c r="AF162" s="33"/>
      <c r="AG162" s="33"/>
      <c r="AH162" s="33"/>
      <c r="AI162" s="39"/>
      <c r="AJ162" s="39"/>
      <c r="AK162" s="40"/>
    </row>
    <row r="163" spans="1:37" ht="16.5" customHeight="1">
      <c r="A163" s="30">
        <v>45259</v>
      </c>
      <c r="B163" s="31" t="s">
        <v>580</v>
      </c>
      <c r="C163" s="31" t="s">
        <v>674</v>
      </c>
      <c r="D163" s="50" t="s">
        <v>678</v>
      </c>
      <c r="E163" s="33" t="s">
        <v>114</v>
      </c>
      <c r="F163" s="33"/>
      <c r="G163" s="99" t="s">
        <v>4852</v>
      </c>
      <c r="H163" s="41">
        <v>2</v>
      </c>
      <c r="I163" s="88" t="s">
        <v>81</v>
      </c>
      <c r="J163" s="88"/>
      <c r="K163" s="31" t="s">
        <v>4853</v>
      </c>
      <c r="L163" s="41" t="s">
        <v>670</v>
      </c>
      <c r="M163" s="42" t="str">
        <f>MID(K163,12,8)</f>
        <v xml:space="preserve">unknown </v>
      </c>
      <c r="N163" s="62" t="str">
        <f>IF(ISERROR(MID(K163,24+FIND("impact environnemental:",K163,1),3)),"",MID(K163,24+FIND("impact environnemental:",K163,1),3))</f>
        <v>non</v>
      </c>
      <c r="O163" s="62" t="str">
        <f>IF(ISERROR(MID(K163,25+FIND("performance énergétique:",K163,1),3)),"",MID(K163,25+FIND("performance énergétique:",K163,1),3))</f>
        <v>oui</v>
      </c>
      <c r="P163" s="62" t="str">
        <f>IF(ISERROR(MID(K163,20+FIND("consommation d'eau:",K163,1),3)),"",MID(K163,20+FIND("consommation d'eau:",K163,1),3))</f>
        <v>non</v>
      </c>
      <c r="Q163" s="62" t="str">
        <f>IF(ISERROR(MID(K163,22+FIND("rénover mon bâtiment:",K163,1),3)),"",MID(K163,22+FIND("rénover mon bâtiment:",K163,1),3))</f>
        <v/>
      </c>
      <c r="R163" s="62" t="str">
        <f>IF(ISERROR(MID(K163,21+FIND("la mobilité durable:",K163,1),3)),"",MID(K163,21+FIND("la mobilité durable:",K163,1),3))</f>
        <v/>
      </c>
      <c r="S163" s="62" t="str">
        <f>IF(ISERROR(MID(K163,21+FIND("gestion des déchets:",K163,1),3)),"",MID(K163,21+FIND("gestion des déchets:",K163,1),3))</f>
        <v>oui</v>
      </c>
      <c r="T163" s="62" t="str">
        <f>IF(ISERROR(MID(K163,17+FIND("l'écoconception:",K163,1),3)),"",MID(K163,17+FIND("l'écoconception:",K163,1),3))</f>
        <v>oui</v>
      </c>
      <c r="U163" s="62" t="str">
        <f>IF(ISERROR(MID(K163,20+FIND("former ou recruter:",K163,1),3)),"",MID(K163,20+FIND("former ou recruter:",K163,1),3))</f>
        <v/>
      </c>
      <c r="V163" s="63"/>
      <c r="W163" s="41" t="s">
        <v>46</v>
      </c>
      <c r="X163" s="41"/>
      <c r="Y163" s="41"/>
      <c r="Z163" s="41"/>
      <c r="AA163" s="41"/>
      <c r="AB163" s="43">
        <v>45260</v>
      </c>
      <c r="AC163" s="58" t="s">
        <v>222</v>
      </c>
      <c r="AD163" s="88"/>
      <c r="AE163" s="88"/>
      <c r="AF163" s="33"/>
      <c r="AG163" s="33"/>
      <c r="AH163" s="33"/>
      <c r="AI163" s="39"/>
      <c r="AJ163" s="39"/>
      <c r="AK163" s="40"/>
    </row>
    <row r="164" spans="1:37" ht="16.5" customHeight="1">
      <c r="A164" s="30">
        <v>45259</v>
      </c>
      <c r="B164" s="31" t="s">
        <v>365</v>
      </c>
      <c r="C164" s="31" t="s">
        <v>750</v>
      </c>
      <c r="D164" s="50" t="s">
        <v>754</v>
      </c>
      <c r="E164" s="33" t="s">
        <v>114</v>
      </c>
      <c r="F164" s="33"/>
      <c r="G164" s="99" t="s">
        <v>4852</v>
      </c>
      <c r="H164" s="41">
        <v>1</v>
      </c>
      <c r="I164" s="88" t="s">
        <v>81</v>
      </c>
      <c r="J164" s="88"/>
      <c r="K164" s="31" t="s">
        <v>755</v>
      </c>
      <c r="L164" s="41" t="s">
        <v>670</v>
      </c>
      <c r="M164" s="42" t="str">
        <f>MID(K164,12,8)</f>
        <v xml:space="preserve">precise </v>
      </c>
      <c r="N164" s="62" t="str">
        <f>IF(ISERROR(MID(K164,24+FIND("impact environnemental:",K164,1),3)),"",MID(K164,24+FIND("impact environnemental:",K164,1),3))</f>
        <v>non</v>
      </c>
      <c r="O164" s="62" t="str">
        <f>IF(ISERROR(MID(K164,25+FIND("performance énergétique:",K164,1),3)),"",MID(K164,25+FIND("performance énergétique:",K164,1),3))</f>
        <v>oui</v>
      </c>
      <c r="P164" s="62" t="str">
        <f>IF(ISERROR(MID(K164,20+FIND("consommation d'eau:",K164,1),3)),"",MID(K164,20+FIND("consommation d'eau:",K164,1),3))</f>
        <v>non</v>
      </c>
      <c r="Q164" s="62" t="str">
        <f>IF(ISERROR(MID(K164,22+FIND("rénover mon bâtiment:",K164,1),3)),"",MID(K164,22+FIND("rénover mon bâtiment:",K164,1),3))</f>
        <v>non</v>
      </c>
      <c r="R164" s="62" t="str">
        <f>IF(ISERROR(MID(K164,21+FIND("la mobilité durable:",K164,1),3)),"",MID(K164,21+FIND("la mobilité durable:",K164,1),3))</f>
        <v>non</v>
      </c>
      <c r="S164" s="62" t="str">
        <f>IF(ISERROR(MID(K164,21+FIND("gestion des déchets:",K164,1),3)),"",MID(K164,21+FIND("gestion des déchets:",K164,1),3))</f>
        <v>non</v>
      </c>
      <c r="T164" s="62" t="str">
        <f>IF(ISERROR(MID(K164,17+FIND("l'écoconception:",K164,1),3)),"",MID(K164,17+FIND("l'écoconception:",K164,1),3))</f>
        <v>non</v>
      </c>
      <c r="U164" s="62" t="str">
        <f>IF(ISERROR(MID(K164,20+FIND("former ou recruter:",K164,1),3)),"",MID(K164,20+FIND("former ou recruter:",K164,1),3))</f>
        <v>non</v>
      </c>
      <c r="V164" s="63"/>
      <c r="W164" s="41" t="s">
        <v>46</v>
      </c>
      <c r="X164" s="41"/>
      <c r="Y164" s="41"/>
      <c r="Z164" s="41"/>
      <c r="AA164" s="41"/>
      <c r="AB164" s="43">
        <v>45260</v>
      </c>
      <c r="AC164" s="58" t="s">
        <v>222</v>
      </c>
      <c r="AD164" s="88"/>
      <c r="AE164" s="88"/>
      <c r="AF164" s="33"/>
      <c r="AG164" s="33"/>
      <c r="AH164" s="33"/>
      <c r="AI164" s="39"/>
      <c r="AJ164" s="39"/>
      <c r="AK164" s="40"/>
    </row>
    <row r="165" spans="1:37" ht="16.5" customHeight="1">
      <c r="A165" s="30">
        <v>45260</v>
      </c>
      <c r="B165" s="31" t="s">
        <v>113</v>
      </c>
      <c r="C165" s="31" t="s">
        <v>950</v>
      </c>
      <c r="D165" s="50" t="s">
        <v>953</v>
      </c>
      <c r="E165" s="33" t="s">
        <v>114</v>
      </c>
      <c r="F165" s="33"/>
      <c r="G165" s="99" t="s">
        <v>4852</v>
      </c>
      <c r="H165" s="41">
        <v>2</v>
      </c>
      <c r="I165" s="88" t="s">
        <v>81</v>
      </c>
      <c r="J165" s="88"/>
      <c r="K165" s="31" t="s">
        <v>954</v>
      </c>
      <c r="L165" s="41" t="s">
        <v>670</v>
      </c>
      <c r="M165" s="42" t="str">
        <f>MID(K165,12,8)</f>
        <v xml:space="preserve">unknown </v>
      </c>
      <c r="N165" s="62" t="str">
        <f>IF(ISERROR(MID(K165,24+FIND("impact environnemental:",K165,1),3)),"",MID(K165,24+FIND("impact environnemental:",K165,1),3))</f>
        <v>oui</v>
      </c>
      <c r="O165" s="62" t="str">
        <f>IF(ISERROR(MID(K165,25+FIND("performance énergétique:",K165,1),3)),"",MID(K165,25+FIND("performance énergétique:",K165,1),3))</f>
        <v>oui</v>
      </c>
      <c r="P165" s="62" t="str">
        <f>IF(ISERROR(MID(K165,20+FIND("consommation d'eau:",K165,1),3)),"",MID(K165,20+FIND("consommation d'eau:",K165,1),3))</f>
        <v>oui</v>
      </c>
      <c r="Q165" s="62" t="str">
        <f>IF(ISERROR(MID(K165,22+FIND("rénover mon bâtiment:",K165,1),3)),"",MID(K165,22+FIND("rénover mon bâtiment:",K165,1),3))</f>
        <v/>
      </c>
      <c r="R165" s="62" t="str">
        <f>IF(ISERROR(MID(K165,21+FIND("la mobilité durable:",K165,1),3)),"",MID(K165,21+FIND("la mobilité durable:",K165,1),3))</f>
        <v/>
      </c>
      <c r="S165" s="62" t="str">
        <f>IF(ISERROR(MID(K165,21+FIND("gestion des déchets:",K165,1),3)),"",MID(K165,21+FIND("gestion des déchets:",K165,1),3))</f>
        <v>oui</v>
      </c>
      <c r="T165" s="62" t="str">
        <f>IF(ISERROR(MID(K165,17+FIND("l'écoconception:",K165,1),3)),"",MID(K165,17+FIND("l'écoconception:",K165,1),3))</f>
        <v>non</v>
      </c>
      <c r="U165" s="62" t="str">
        <f>IF(ISERROR(MID(K165,20+FIND("former ou recruter:",K165,1),3)),"",MID(K165,20+FIND("former ou recruter:",K165,1),3))</f>
        <v/>
      </c>
      <c r="V165" s="63"/>
      <c r="W165" s="41" t="s">
        <v>46</v>
      </c>
      <c r="X165" s="41"/>
      <c r="Y165" s="41"/>
      <c r="Z165" s="41"/>
      <c r="AA165" s="41"/>
      <c r="AB165" s="43">
        <v>45260</v>
      </c>
      <c r="AC165" s="68" t="s">
        <v>222</v>
      </c>
      <c r="AD165" s="88"/>
      <c r="AE165" s="88"/>
      <c r="AF165" s="33"/>
      <c r="AG165" s="33"/>
      <c r="AH165" s="33"/>
      <c r="AI165" s="39"/>
      <c r="AJ165" s="39"/>
      <c r="AK165" s="40"/>
    </row>
    <row r="166" spans="1:37" ht="16.5" customHeight="1">
      <c r="A166" s="30">
        <v>45260</v>
      </c>
      <c r="B166" s="31" t="s">
        <v>365</v>
      </c>
      <c r="C166" s="31" t="s">
        <v>910</v>
      </c>
      <c r="D166" s="50" t="s">
        <v>913</v>
      </c>
      <c r="E166" s="33" t="s">
        <v>114</v>
      </c>
      <c r="F166" s="33"/>
      <c r="G166" s="99" t="s">
        <v>4852</v>
      </c>
      <c r="H166" s="41">
        <v>2</v>
      </c>
      <c r="I166" s="88" t="s">
        <v>81</v>
      </c>
      <c r="J166" s="88"/>
      <c r="K166" s="31" t="s">
        <v>914</v>
      </c>
      <c r="L166" s="41" t="s">
        <v>670</v>
      </c>
      <c r="M166" s="42" t="str">
        <f>MID(K166,12,8)</f>
        <v xml:space="preserve">unknown </v>
      </c>
      <c r="N166" s="62" t="str">
        <f>IF(ISERROR(MID(K166,24+FIND("impact environnemental:",K166,1),3)),"",MID(K166,24+FIND("impact environnemental:",K166,1),3))</f>
        <v>oui</v>
      </c>
      <c r="O166" s="62" t="str">
        <f>IF(ISERROR(MID(K166,25+FIND("performance énergétique:",K166,1),3)),"",MID(K166,25+FIND("performance énergétique:",K166,1),3))</f>
        <v>oui</v>
      </c>
      <c r="P166" s="62" t="str">
        <f>IF(ISERROR(MID(K166,20+FIND("consommation d'eau:",K166,1),3)),"",MID(K166,20+FIND("consommation d'eau:",K166,1),3))</f>
        <v>oui</v>
      </c>
      <c r="Q166" s="62" t="str">
        <f>IF(ISERROR(MID(K166,22+FIND("rénover mon bâtiment:",K166,1),3)),"",MID(K166,22+FIND("rénover mon bâtiment:",K166,1),3))</f>
        <v/>
      </c>
      <c r="R166" s="62" t="str">
        <f>IF(ISERROR(MID(K166,21+FIND("la mobilité durable:",K166,1),3)),"",MID(K166,21+FIND("la mobilité durable:",K166,1),3))</f>
        <v/>
      </c>
      <c r="S166" s="62" t="str">
        <f>IF(ISERROR(MID(K166,21+FIND("gestion des déchets:",K166,1),3)),"",MID(K166,21+FIND("gestion des déchets:",K166,1),3))</f>
        <v>oui</v>
      </c>
      <c r="T166" s="62" t="str">
        <f>IF(ISERROR(MID(K166,17+FIND("l'écoconception:",K166,1),3)),"",MID(K166,17+FIND("l'écoconception:",K166,1),3))</f>
        <v>oui</v>
      </c>
      <c r="U166" s="62" t="str">
        <f>IF(ISERROR(MID(K166,20+FIND("former ou recruter:",K166,1),3)),"",MID(K166,20+FIND("former ou recruter:",K166,1),3))</f>
        <v/>
      </c>
      <c r="V166" s="63"/>
      <c r="W166" s="41" t="s">
        <v>46</v>
      </c>
      <c r="X166" s="41"/>
      <c r="Y166" s="41"/>
      <c r="Z166" s="41"/>
      <c r="AA166" s="41"/>
      <c r="AB166" s="43">
        <v>45260</v>
      </c>
      <c r="AC166" s="68" t="s">
        <v>222</v>
      </c>
      <c r="AD166" s="88"/>
      <c r="AE166" s="88"/>
      <c r="AF166" s="33"/>
      <c r="AG166" s="33"/>
      <c r="AH166" s="33"/>
      <c r="AI166" s="39"/>
      <c r="AJ166" s="39"/>
      <c r="AK166" s="40"/>
    </row>
    <row r="167" spans="1:37" ht="16.5" customHeight="1">
      <c r="A167" s="30">
        <v>45260</v>
      </c>
      <c r="B167" s="31" t="s">
        <v>477</v>
      </c>
      <c r="C167" s="31" t="s">
        <v>815</v>
      </c>
      <c r="D167" s="50" t="s">
        <v>819</v>
      </c>
      <c r="E167" s="33" t="s">
        <v>114</v>
      </c>
      <c r="F167" s="33"/>
      <c r="G167" s="99" t="s">
        <v>4854</v>
      </c>
      <c r="H167" s="41">
        <v>2</v>
      </c>
      <c r="I167" s="88" t="s">
        <v>81</v>
      </c>
      <c r="J167" s="88"/>
      <c r="K167" s="31" t="s">
        <v>820</v>
      </c>
      <c r="L167" s="41" t="s">
        <v>670</v>
      </c>
      <c r="M167" s="42" t="str">
        <f>MID(K167,12,8)</f>
        <v xml:space="preserve">unknown </v>
      </c>
      <c r="N167" s="62" t="str">
        <f>IF(ISERROR(MID(K167,24+FIND("impact environnemental:",K167,1),3)),"",MID(K167,24+FIND("impact environnemental:",K167,1),3))</f>
        <v>non</v>
      </c>
      <c r="O167" s="62" t="str">
        <f>IF(ISERROR(MID(K167,25+FIND("performance énergétique:",K167,1),3)),"",MID(K167,25+FIND("performance énergétique:",K167,1),3))</f>
        <v>non</v>
      </c>
      <c r="P167" s="62" t="str">
        <f>IF(ISERROR(MID(K167,20+FIND("consommation d'eau:",K167,1),3)),"",MID(K167,20+FIND("consommation d'eau:",K167,1),3))</f>
        <v>non</v>
      </c>
      <c r="Q167" s="62" t="str">
        <f>IF(ISERROR(MID(K167,22+FIND("rénover mon bâtiment:",K167,1),3)),"",MID(K167,22+FIND("rénover mon bâtiment:",K167,1),3))</f>
        <v/>
      </c>
      <c r="R167" s="62" t="str">
        <f>IF(ISERROR(MID(K167,21+FIND("la mobilité durable:",K167,1),3)),"",MID(K167,21+FIND("la mobilité durable:",K167,1),3))</f>
        <v/>
      </c>
      <c r="S167" s="62" t="str">
        <f>IF(ISERROR(MID(K167,21+FIND("gestion des déchets:",K167,1),3)),"",MID(K167,21+FIND("gestion des déchets:",K167,1),3))</f>
        <v>non</v>
      </c>
      <c r="T167" s="62" t="str">
        <f>IF(ISERROR(MID(K167,17+FIND("l'écoconception:",K167,1),3)),"",MID(K167,17+FIND("l'écoconception:",K167,1),3))</f>
        <v>oui</v>
      </c>
      <c r="U167" s="62" t="str">
        <f>IF(ISERROR(MID(K167,20+FIND("former ou recruter:",K167,1),3)),"",MID(K167,20+FIND("former ou recruter:",K167,1),3))</f>
        <v/>
      </c>
      <c r="V167" s="63"/>
      <c r="W167" s="41" t="s">
        <v>821</v>
      </c>
      <c r="X167" s="41"/>
      <c r="Y167" s="41"/>
      <c r="Z167" s="41"/>
      <c r="AA167" s="41"/>
      <c r="AB167" s="43">
        <v>45265</v>
      </c>
      <c r="AC167" s="68" t="s">
        <v>222</v>
      </c>
      <c r="AD167" s="88"/>
      <c r="AE167" s="88"/>
      <c r="AF167" s="33"/>
      <c r="AG167" s="33"/>
      <c r="AH167" s="33"/>
      <c r="AI167" s="39"/>
      <c r="AJ167" s="39"/>
      <c r="AK167" s="40"/>
    </row>
    <row r="168" spans="1:37" ht="16.5" customHeight="1">
      <c r="A168" s="30">
        <v>45261</v>
      </c>
      <c r="B168" s="31" t="s">
        <v>477</v>
      </c>
      <c r="C168" s="31" t="s">
        <v>955</v>
      </c>
      <c r="D168" s="50" t="s">
        <v>958</v>
      </c>
      <c r="E168" s="33" t="s">
        <v>114</v>
      </c>
      <c r="F168" s="33"/>
      <c r="G168" s="99" t="s">
        <v>4854</v>
      </c>
      <c r="H168" s="41">
        <v>1</v>
      </c>
      <c r="I168" s="88" t="s">
        <v>81</v>
      </c>
      <c r="J168" s="88"/>
      <c r="K168" s="31" t="s">
        <v>959</v>
      </c>
      <c r="L168" s="41" t="s">
        <v>670</v>
      </c>
      <c r="M168" s="42" t="str">
        <f>MID(K168,12,8)</f>
        <v xml:space="preserve">precise </v>
      </c>
      <c r="N168" s="62" t="str">
        <f>IF(ISERROR(MID(K168,24+FIND("impact environnemental:",K168,1),3)),"",MID(K168,24+FIND("impact environnemental:",K168,1),3))</f>
        <v>non</v>
      </c>
      <c r="O168" s="62" t="str">
        <f>IF(ISERROR(MID(K168,25+FIND("performance énergétique:",K168,1),3)),"",MID(K168,25+FIND("performance énergétique:",K168,1),3))</f>
        <v>non</v>
      </c>
      <c r="P168" s="62" t="str">
        <f>IF(ISERROR(MID(K168,20+FIND("consommation d'eau:",K168,1),3)),"",MID(K168,20+FIND("consommation d'eau:",K168,1),3))</f>
        <v>non</v>
      </c>
      <c r="Q168" s="62" t="str">
        <f>IF(ISERROR(MID(K168,22+FIND("rénover mon bâtiment:",K168,1),3)),"",MID(K168,22+FIND("rénover mon bâtiment:",K168,1),3))</f>
        <v>oui</v>
      </c>
      <c r="R168" s="62" t="str">
        <f>IF(ISERROR(MID(K168,21+FIND("la mobilité durable:",K168,1),3)),"",MID(K168,21+FIND("la mobilité durable:",K168,1),3))</f>
        <v>non</v>
      </c>
      <c r="S168" s="62" t="str">
        <f>IF(ISERROR(MID(K168,21+FIND("gestion des déchets:",K168,1),3)),"",MID(K168,21+FIND("gestion des déchets:",K168,1),3))</f>
        <v>non</v>
      </c>
      <c r="T168" s="62" t="str">
        <f>IF(ISERROR(MID(K168,17+FIND("l'écoconception:",K168,1),3)),"",MID(K168,17+FIND("l'écoconception:",K168,1),3))</f>
        <v>non</v>
      </c>
      <c r="U168" s="62" t="str">
        <f>IF(ISERROR(MID(K168,20+FIND("former ou recruter:",K168,1),3)),"",MID(K168,20+FIND("former ou recruter:",K168,1),3))</f>
        <v>non</v>
      </c>
      <c r="V168" s="63"/>
      <c r="W168" s="41" t="s">
        <v>821</v>
      </c>
      <c r="X168" s="41"/>
      <c r="Y168" s="41"/>
      <c r="Z168" s="41"/>
      <c r="AA168" s="41"/>
      <c r="AB168" s="43">
        <v>45265</v>
      </c>
      <c r="AC168" s="68" t="s">
        <v>222</v>
      </c>
      <c r="AD168" s="88"/>
      <c r="AE168" s="88"/>
      <c r="AF168" s="33"/>
      <c r="AG168" s="33"/>
      <c r="AH168" s="33"/>
      <c r="AI168" s="39"/>
      <c r="AJ168" s="39"/>
      <c r="AK168" s="40"/>
    </row>
    <row r="169" spans="1:37" ht="16.5" customHeight="1">
      <c r="A169" s="30">
        <v>45262</v>
      </c>
      <c r="B169" s="31" t="s">
        <v>477</v>
      </c>
      <c r="C169" s="31" t="s">
        <v>1083</v>
      </c>
      <c r="D169" s="50" t="s">
        <v>1087</v>
      </c>
      <c r="E169" s="33" t="s">
        <v>114</v>
      </c>
      <c r="F169" s="33"/>
      <c r="G169" s="99" t="s">
        <v>4854</v>
      </c>
      <c r="H169" s="41">
        <v>2</v>
      </c>
      <c r="I169" s="88" t="s">
        <v>81</v>
      </c>
      <c r="J169" s="88"/>
      <c r="K169" s="31" t="s">
        <v>1088</v>
      </c>
      <c r="L169" s="41" t="s">
        <v>670</v>
      </c>
      <c r="M169" s="42" t="str">
        <f>MID(K169,12,8)</f>
        <v xml:space="preserve">unknown </v>
      </c>
      <c r="N169" s="62" t="str">
        <f>IF(ISERROR(MID(K169,24+FIND("impact environnemental:",K169,1),3)),"",MID(K169,24+FIND("impact environnemental:",K169,1),3))</f>
        <v>oui</v>
      </c>
      <c r="O169" s="62" t="str">
        <f>IF(ISERROR(MID(K169,25+FIND("performance énergétique:",K169,1),3)),"",MID(K169,25+FIND("performance énergétique:",K169,1),3))</f>
        <v>oui</v>
      </c>
      <c r="P169" s="62" t="str">
        <f>IF(ISERROR(MID(K169,20+FIND("consommation d'eau:",K169,1),3)),"",MID(K169,20+FIND("consommation d'eau:",K169,1),3))</f>
        <v>oui</v>
      </c>
      <c r="Q169" s="62" t="str">
        <f>IF(ISERROR(MID(K169,22+FIND("rénover mon bâtiment:",K169,1),3)),"",MID(K169,22+FIND("rénover mon bâtiment:",K169,1),3))</f>
        <v/>
      </c>
      <c r="R169" s="62" t="str">
        <f>IF(ISERROR(MID(K169,21+FIND("la mobilité durable:",K169,1),3)),"",MID(K169,21+FIND("la mobilité durable:",K169,1),3))</f>
        <v/>
      </c>
      <c r="S169" s="62" t="str">
        <f>IF(ISERROR(MID(K169,21+FIND("gestion des déchets:",K169,1),3)),"",MID(K169,21+FIND("gestion des déchets:",K169,1),3))</f>
        <v>oui</v>
      </c>
      <c r="T169" s="62" t="str">
        <f>IF(ISERROR(MID(K169,17+FIND("l'écoconception:",K169,1),3)),"",MID(K169,17+FIND("l'écoconception:",K169,1),3))</f>
        <v>oui</v>
      </c>
      <c r="U169" s="62" t="str">
        <f>IF(ISERROR(MID(K169,20+FIND("former ou recruter:",K169,1),3)),"",MID(K169,20+FIND("former ou recruter:",K169,1),3))</f>
        <v/>
      </c>
      <c r="V169" s="63"/>
      <c r="W169" s="41" t="s">
        <v>821</v>
      </c>
      <c r="X169" s="41"/>
      <c r="Y169" s="41"/>
      <c r="Z169" s="41"/>
      <c r="AA169" s="41"/>
      <c r="AB169" s="38"/>
      <c r="AC169" s="68" t="s">
        <v>222</v>
      </c>
      <c r="AD169" s="88"/>
      <c r="AE169" s="88"/>
      <c r="AF169" s="33"/>
      <c r="AG169" s="33"/>
      <c r="AH169" s="33"/>
      <c r="AI169" s="39"/>
      <c r="AJ169" s="39"/>
      <c r="AK169" s="40"/>
    </row>
    <row r="170" spans="1:37" ht="16.5" customHeight="1">
      <c r="A170" s="30">
        <v>45262</v>
      </c>
      <c r="B170" s="31" t="s">
        <v>477</v>
      </c>
      <c r="C170" s="31" t="s">
        <v>1089</v>
      </c>
      <c r="D170" s="50" t="s">
        <v>1092</v>
      </c>
      <c r="E170" s="33" t="s">
        <v>114</v>
      </c>
      <c r="F170" s="33"/>
      <c r="G170" s="99" t="s">
        <v>4854</v>
      </c>
      <c r="H170" s="41">
        <v>2</v>
      </c>
      <c r="I170" s="88" t="s">
        <v>81</v>
      </c>
      <c r="J170" s="88"/>
      <c r="K170" s="31" t="s">
        <v>1093</v>
      </c>
      <c r="L170" s="41" t="s">
        <v>670</v>
      </c>
      <c r="M170" s="42" t="str">
        <f>MID(K170,12,8)</f>
        <v xml:space="preserve">unknown </v>
      </c>
      <c r="N170" s="62" t="str">
        <f>IF(ISERROR(MID(K170,24+FIND("impact environnemental:",K170,1),3)),"",MID(K170,24+FIND("impact environnemental:",K170,1),3))</f>
        <v>oui</v>
      </c>
      <c r="O170" s="62" t="str">
        <f>IF(ISERROR(MID(K170,25+FIND("performance énergétique:",K170,1),3)),"",MID(K170,25+FIND("performance énergétique:",K170,1),3))</f>
        <v>oui</v>
      </c>
      <c r="P170" s="62" t="str">
        <f>IF(ISERROR(MID(K170,20+FIND("consommation d'eau:",K170,1),3)),"",MID(K170,20+FIND("consommation d'eau:",K170,1),3))</f>
        <v>non</v>
      </c>
      <c r="Q170" s="62" t="str">
        <f>IF(ISERROR(MID(K170,22+FIND("rénover mon bâtiment:",K170,1),3)),"",MID(K170,22+FIND("rénover mon bâtiment:",K170,1),3))</f>
        <v/>
      </c>
      <c r="R170" s="62" t="str">
        <f>IF(ISERROR(MID(K170,21+FIND("la mobilité durable:",K170,1),3)),"",MID(K170,21+FIND("la mobilité durable:",K170,1),3))</f>
        <v/>
      </c>
      <c r="S170" s="62" t="str">
        <f>IF(ISERROR(MID(K170,21+FIND("gestion des déchets:",K170,1),3)),"",MID(K170,21+FIND("gestion des déchets:",K170,1),3))</f>
        <v>oui</v>
      </c>
      <c r="T170" s="62" t="str">
        <f>IF(ISERROR(MID(K170,17+FIND("l'écoconception:",K170,1),3)),"",MID(K170,17+FIND("l'écoconception:",K170,1),3))</f>
        <v>oui</v>
      </c>
      <c r="U170" s="62" t="str">
        <f>IF(ISERROR(MID(K170,20+FIND("former ou recruter:",K170,1),3)),"",MID(K170,20+FIND("former ou recruter:",K170,1),3))</f>
        <v/>
      </c>
      <c r="V170" s="63"/>
      <c r="W170" s="41" t="s">
        <v>821</v>
      </c>
      <c r="X170" s="41"/>
      <c r="Y170" s="41"/>
      <c r="Z170" s="41"/>
      <c r="AA170" s="41"/>
      <c r="AB170" s="38"/>
      <c r="AC170" s="68" t="s">
        <v>222</v>
      </c>
      <c r="AD170" s="88"/>
      <c r="AE170" s="88"/>
      <c r="AF170" s="33"/>
      <c r="AG170" s="33"/>
      <c r="AH170" s="33"/>
      <c r="AI170" s="39"/>
      <c r="AJ170" s="39"/>
      <c r="AK170" s="40"/>
    </row>
    <row r="171" spans="1:37" ht="16.5" customHeight="1">
      <c r="A171" s="30">
        <v>45262</v>
      </c>
      <c r="B171" s="31" t="s">
        <v>477</v>
      </c>
      <c r="C171" s="31" t="s">
        <v>1094</v>
      </c>
      <c r="D171" s="50" t="s">
        <v>1098</v>
      </c>
      <c r="E171" s="33" t="s">
        <v>114</v>
      </c>
      <c r="F171" s="33"/>
      <c r="G171" s="99" t="s">
        <v>4854</v>
      </c>
      <c r="H171" s="41">
        <v>1</v>
      </c>
      <c r="I171" s="88" t="s">
        <v>81</v>
      </c>
      <c r="J171" s="88"/>
      <c r="K171" s="31" t="s">
        <v>4855</v>
      </c>
      <c r="L171" s="41" t="s">
        <v>670</v>
      </c>
      <c r="M171" s="42" t="str">
        <f>MID(K171,12,8)</f>
        <v xml:space="preserve">precise </v>
      </c>
      <c r="N171" s="62" t="str">
        <f>IF(ISERROR(MID(K171,24+FIND("impact environnemental:",K171,1),3)),"",MID(K171,24+FIND("impact environnemental:",K171,1),3))</f>
        <v>non</v>
      </c>
      <c r="O171" s="62" t="str">
        <f>IF(ISERROR(MID(K171,25+FIND("performance énergétique:",K171,1),3)),"",MID(K171,25+FIND("performance énergétique:",K171,1),3))</f>
        <v>non</v>
      </c>
      <c r="P171" s="62" t="str">
        <f>IF(ISERROR(MID(K171,20+FIND("consommation d'eau:",K171,1),3)),"",MID(K171,20+FIND("consommation d'eau:",K171,1),3))</f>
        <v>non</v>
      </c>
      <c r="Q171" s="62" t="str">
        <f>IF(ISERROR(MID(K171,22+FIND("rénover mon bâtiment:",K171,1),3)),"",MID(K171,22+FIND("rénover mon bâtiment:",K171,1),3))</f>
        <v>oui</v>
      </c>
      <c r="R171" s="62" t="str">
        <f>IF(ISERROR(MID(K171,21+FIND("la mobilité durable:",K171,1),3)),"",MID(K171,21+FIND("la mobilité durable:",K171,1),3))</f>
        <v>non</v>
      </c>
      <c r="S171" s="62" t="str">
        <f>IF(ISERROR(MID(K171,21+FIND("gestion des déchets:",K171,1),3)),"",MID(K171,21+FIND("gestion des déchets:",K171,1),3))</f>
        <v>non</v>
      </c>
      <c r="T171" s="62" t="str">
        <f>IF(ISERROR(MID(K171,17+FIND("l'écoconception:",K171,1),3)),"",MID(K171,17+FIND("l'écoconception:",K171,1),3))</f>
        <v>non</v>
      </c>
      <c r="U171" s="62" t="str">
        <f>IF(ISERROR(MID(K171,20+FIND("former ou recruter:",K171,1),3)),"",MID(K171,20+FIND("former ou recruter:",K171,1),3))</f>
        <v>non</v>
      </c>
      <c r="V171" s="63"/>
      <c r="W171" s="41" t="s">
        <v>821</v>
      </c>
      <c r="X171" s="41"/>
      <c r="Y171" s="41"/>
      <c r="Z171" s="41"/>
      <c r="AA171" s="41"/>
      <c r="AB171" s="38"/>
      <c r="AC171" s="68" t="s">
        <v>222</v>
      </c>
      <c r="AD171" s="88"/>
      <c r="AE171" s="88"/>
      <c r="AF171" s="33"/>
      <c r="AG171" s="33"/>
      <c r="AH171" s="33"/>
      <c r="AI171" s="39"/>
      <c r="AJ171" s="39"/>
      <c r="AK171" s="40"/>
    </row>
    <row r="172" spans="1:37" ht="16.5" customHeight="1">
      <c r="A172" s="30">
        <v>45175</v>
      </c>
      <c r="B172" s="31" t="s">
        <v>134</v>
      </c>
      <c r="C172" s="31" t="s">
        <v>218</v>
      </c>
      <c r="D172" s="34"/>
      <c r="E172" s="33" t="s">
        <v>135</v>
      </c>
      <c r="F172" s="33"/>
      <c r="G172" s="98" t="s">
        <v>4856</v>
      </c>
      <c r="H172" s="41">
        <v>3</v>
      </c>
      <c r="I172" s="88" t="s">
        <v>81</v>
      </c>
      <c r="J172" s="88"/>
      <c r="K172" s="31"/>
      <c r="L172" s="41" t="s">
        <v>40</v>
      </c>
      <c r="M172" s="42"/>
      <c r="N172" s="62"/>
      <c r="O172" s="62"/>
      <c r="P172" s="62"/>
      <c r="Q172" s="62"/>
      <c r="R172" s="62"/>
      <c r="S172" s="62"/>
      <c r="T172" s="62"/>
      <c r="U172" s="62"/>
      <c r="V172" s="93"/>
      <c r="W172" s="41"/>
      <c r="X172" s="41"/>
      <c r="Y172" s="41"/>
      <c r="Z172" s="41"/>
      <c r="AA172" s="41" t="s">
        <v>144</v>
      </c>
      <c r="AB172" s="43">
        <v>45180</v>
      </c>
      <c r="AC172" s="58" t="s">
        <v>222</v>
      </c>
      <c r="AD172" s="88"/>
      <c r="AE172" s="88"/>
      <c r="AF172" s="33" t="s">
        <v>182</v>
      </c>
      <c r="AG172" s="45" t="s">
        <v>223</v>
      </c>
      <c r="AH172" s="33"/>
      <c r="AI172" s="39"/>
      <c r="AJ172" s="39"/>
      <c r="AK172" s="40"/>
    </row>
    <row r="173" spans="1:37" ht="16.5" customHeight="1">
      <c r="A173" s="30">
        <v>45247</v>
      </c>
      <c r="B173" s="31" t="s">
        <v>503</v>
      </c>
      <c r="C173" s="31" t="s">
        <v>498</v>
      </c>
      <c r="D173" s="50" t="s">
        <v>502</v>
      </c>
      <c r="E173" s="33" t="s">
        <v>135</v>
      </c>
      <c r="F173" s="33"/>
      <c r="G173" s="98" t="s">
        <v>4857</v>
      </c>
      <c r="H173" s="41">
        <v>3</v>
      </c>
      <c r="I173" s="88" t="s">
        <v>81</v>
      </c>
      <c r="J173" s="88"/>
      <c r="K173" s="31" t="s">
        <v>504</v>
      </c>
      <c r="L173" s="41" t="s">
        <v>40</v>
      </c>
      <c r="M173" s="42"/>
      <c r="N173" s="62"/>
      <c r="O173" s="62"/>
      <c r="P173" s="62"/>
      <c r="Q173" s="62"/>
      <c r="R173" s="62"/>
      <c r="S173" s="62"/>
      <c r="T173" s="62"/>
      <c r="U173" s="62"/>
      <c r="V173" s="93"/>
      <c r="W173" s="41"/>
      <c r="X173" s="41"/>
      <c r="Y173" s="41"/>
      <c r="Z173" s="41" t="s">
        <v>505</v>
      </c>
      <c r="AA173" s="41"/>
      <c r="AB173" s="43">
        <v>45250</v>
      </c>
      <c r="AC173" s="58" t="s">
        <v>222</v>
      </c>
      <c r="AD173" s="88"/>
      <c r="AE173" s="88"/>
      <c r="AF173" s="33" t="s">
        <v>150</v>
      </c>
      <c r="AG173" s="45" t="s">
        <v>506</v>
      </c>
      <c r="AH173" s="33" t="s">
        <v>91</v>
      </c>
      <c r="AI173" s="39"/>
      <c r="AJ173" s="39"/>
      <c r="AK173" s="40"/>
    </row>
    <row r="174" spans="1:37" ht="16.5" customHeight="1">
      <c r="A174" s="30">
        <v>45267</v>
      </c>
      <c r="B174" s="31" t="s">
        <v>932</v>
      </c>
      <c r="C174" s="31" t="s">
        <v>2090</v>
      </c>
      <c r="D174" s="50" t="s">
        <v>2094</v>
      </c>
      <c r="E174" s="33" t="s">
        <v>114</v>
      </c>
      <c r="F174" s="33"/>
      <c r="G174" s="98" t="s">
        <v>4858</v>
      </c>
      <c r="H174" s="41">
        <v>2</v>
      </c>
      <c r="I174" s="88" t="s">
        <v>81</v>
      </c>
      <c r="J174" s="88"/>
      <c r="K174" s="31" t="s">
        <v>2096</v>
      </c>
      <c r="L174" s="41" t="s">
        <v>1234</v>
      </c>
      <c r="M174" s="42" t="str">
        <f>MID(K174,12,8)</f>
        <v xml:space="preserve">unknown </v>
      </c>
      <c r="N174" s="62" t="str">
        <f>IF(ISERROR(MID(K174,24+FIND("impact environnemental:",K174,1),3)),"",MID(K174,24+FIND("impact environnemental:",K174,1),3))</f>
        <v>oui</v>
      </c>
      <c r="O174" s="62" t="str">
        <f>IF(ISERROR(MID(K174,25+FIND("performance énergétique:",K174,1),3)),"",MID(K174,25+FIND("performance énergétique:",K174,1),3))</f>
        <v>oui</v>
      </c>
      <c r="P174" s="62" t="str">
        <f>IF(ISERROR(MID(K174,20+FIND("consommation d'eau:",K174,1),3)),"",MID(K174,20+FIND("consommation d'eau:",K174,1),3))</f>
        <v>non</v>
      </c>
      <c r="Q174" s="62" t="str">
        <f>IF(ISERROR(MID(K174,22+FIND("rénover mon bâtiment:",K174,1),3)),"",MID(K174,22+FIND("rénover mon bâtiment:",K174,1),3))</f>
        <v/>
      </c>
      <c r="R174" s="62" t="str">
        <f>IF(ISERROR(MID(K174,21+FIND("la mobilité durable:",K174,1),3)),"",MID(K174,21+FIND("la mobilité durable:",K174,1),3))</f>
        <v/>
      </c>
      <c r="S174" s="62" t="str">
        <f>IF(ISERROR(MID(K174,21+FIND("gestion des déchets:",K174,1),3)),"",MID(K174,21+FIND("gestion des déchets:",K174,1),3))</f>
        <v>oui</v>
      </c>
      <c r="T174" s="62" t="str">
        <f>IF(ISERROR(MID(K174,17+FIND("l'écoconception:",K174,1),3)),"",MID(K174,17+FIND("l'écoconception:",K174,1),3))</f>
        <v>oui</v>
      </c>
      <c r="U174" s="62" t="str">
        <f>IF(ISERROR(MID(K174,20+FIND("former ou recruter:",K174,1),3)),"",MID(K174,20+FIND("former ou recruter:",K174,1),3))</f>
        <v/>
      </c>
      <c r="V174" s="93"/>
      <c r="W174" s="41"/>
      <c r="X174" s="41"/>
      <c r="Y174" s="41" t="s">
        <v>661</v>
      </c>
      <c r="Z174" s="41" t="s">
        <v>2097</v>
      </c>
      <c r="AA174" s="41"/>
      <c r="AB174" s="43">
        <v>45267</v>
      </c>
      <c r="AC174" s="58" t="s">
        <v>778</v>
      </c>
      <c r="AD174" s="88"/>
      <c r="AE174" s="88"/>
      <c r="AF174" s="33" t="s">
        <v>150</v>
      </c>
      <c r="AG174" s="33" t="s">
        <v>2098</v>
      </c>
      <c r="AH174" s="33" t="s">
        <v>91</v>
      </c>
      <c r="AI174" s="39"/>
      <c r="AJ174" s="39"/>
      <c r="AK174" s="40"/>
    </row>
    <row r="175" spans="1:37" ht="16.5" customHeight="1">
      <c r="A175" s="30">
        <v>45259</v>
      </c>
      <c r="B175" s="31" t="s">
        <v>659</v>
      </c>
      <c r="C175" s="31" t="s">
        <v>773</v>
      </c>
      <c r="D175" s="50" t="s">
        <v>776</v>
      </c>
      <c r="E175" s="33" t="s">
        <v>433</v>
      </c>
      <c r="F175" s="33"/>
      <c r="G175" s="99" t="s">
        <v>4859</v>
      </c>
      <c r="H175" s="41">
        <v>1</v>
      </c>
      <c r="I175" s="88" t="s">
        <v>81</v>
      </c>
      <c r="J175" s="88"/>
      <c r="K175" s="31" t="s">
        <v>777</v>
      </c>
      <c r="L175" s="41" t="s">
        <v>701</v>
      </c>
      <c r="M175" s="42" t="str">
        <f>MID(K175,12,8)</f>
        <v xml:space="preserve">precise </v>
      </c>
      <c r="N175" s="62" t="str">
        <f>IF(ISERROR(MID(K175,24+FIND("impact environnemental:",K175,1),3)),"",MID(K175,24+FIND("impact environnemental:",K175,1),3))</f>
        <v>non</v>
      </c>
      <c r="O175" s="62" t="str">
        <f>IF(ISERROR(MID(K175,25+FIND("performance énergétique:",K175,1),3)),"",MID(K175,25+FIND("performance énergétique:",K175,1),3))</f>
        <v>non</v>
      </c>
      <c r="P175" s="62" t="str">
        <f>IF(ISERROR(MID(K175,20+FIND("consommation d'eau:",K175,1),3)),"",MID(K175,20+FIND("consommation d'eau:",K175,1),3))</f>
        <v>non</v>
      </c>
      <c r="Q175" s="62" t="str">
        <f>IF(ISERROR(MID(K175,22+FIND("rénover mon bâtiment:",K175,1),3)),"",MID(K175,22+FIND("rénover mon bâtiment:",K175,1),3))</f>
        <v>oui</v>
      </c>
      <c r="R175" s="62" t="str">
        <f>IF(ISERROR(MID(K175,21+FIND("la mobilité durable:",K175,1),3)),"",MID(K175,21+FIND("la mobilité durable:",K175,1),3))</f>
        <v>non</v>
      </c>
      <c r="S175" s="62" t="str">
        <f>IF(ISERROR(MID(K175,21+FIND("gestion des déchets:",K175,1),3)),"",MID(K175,21+FIND("gestion des déchets:",K175,1),3))</f>
        <v>non</v>
      </c>
      <c r="T175" s="62" t="str">
        <f>IF(ISERROR(MID(K175,17+FIND("l'écoconception:",K175,1),3)),"",MID(K175,17+FIND("l'écoconception:",K175,1),3))</f>
        <v>non</v>
      </c>
      <c r="U175" s="62" t="str">
        <f>IF(ISERROR(MID(K175,20+FIND("former ou recruter:",K175,1),3)),"",MID(K175,20+FIND("former ou recruter:",K175,1),3))</f>
        <v>non</v>
      </c>
      <c r="V175" s="63"/>
      <c r="W175" s="41"/>
      <c r="X175" s="41"/>
      <c r="Y175" s="41" t="s">
        <v>661</v>
      </c>
      <c r="Z175" s="41" t="s">
        <v>662</v>
      </c>
      <c r="AA175" s="41"/>
      <c r="AB175" s="43">
        <v>45260</v>
      </c>
      <c r="AC175" s="58" t="s">
        <v>778</v>
      </c>
      <c r="AD175" s="88"/>
      <c r="AE175" s="88"/>
      <c r="AF175" s="33" t="s">
        <v>42</v>
      </c>
      <c r="AG175" s="45" t="s">
        <v>779</v>
      </c>
      <c r="AH175" s="33" t="s">
        <v>91</v>
      </c>
      <c r="AI175" s="39"/>
      <c r="AJ175" s="39"/>
      <c r="AK175" s="40"/>
    </row>
    <row r="176" spans="1:37" ht="16.5" customHeight="1">
      <c r="A176" s="30">
        <v>45261</v>
      </c>
      <c r="B176" s="31" t="s">
        <v>1046</v>
      </c>
      <c r="C176" s="31" t="s">
        <v>1042</v>
      </c>
      <c r="D176" s="50" t="s">
        <v>1045</v>
      </c>
      <c r="E176" s="33" t="s">
        <v>433</v>
      </c>
      <c r="F176" s="33"/>
      <c r="G176" s="99" t="s">
        <v>4860</v>
      </c>
      <c r="H176" s="41">
        <v>1</v>
      </c>
      <c r="I176" s="88" t="s">
        <v>81</v>
      </c>
      <c r="J176" s="88"/>
      <c r="K176" s="31" t="s">
        <v>4861</v>
      </c>
      <c r="L176" s="41" t="s">
        <v>701</v>
      </c>
      <c r="M176" s="42" t="str">
        <f>MID(K176,12,8)</f>
        <v xml:space="preserve">precise </v>
      </c>
      <c r="N176" s="62" t="str">
        <f>IF(ISERROR(MID(K176,24+FIND("impact environnemental:",K176,1),3)),"",MID(K176,24+FIND("impact environnemental:",K176,1),3))</f>
        <v>non</v>
      </c>
      <c r="O176" s="62" t="str">
        <f>IF(ISERROR(MID(K176,25+FIND("performance énergétique:",K176,1),3)),"",MID(K176,25+FIND("performance énergétique:",K176,1),3))</f>
        <v>non</v>
      </c>
      <c r="P176" s="62" t="str">
        <f>IF(ISERROR(MID(K176,20+FIND("consommation d'eau:",K176,1),3)),"",MID(K176,20+FIND("consommation d'eau:",K176,1),3))</f>
        <v>non</v>
      </c>
      <c r="Q176" s="62" t="str">
        <f>IF(ISERROR(MID(K176,22+FIND("rénover mon bâtiment:",K176,1),3)),"",MID(K176,22+FIND("rénover mon bâtiment:",K176,1),3))</f>
        <v>non</v>
      </c>
      <c r="R176" s="62" t="str">
        <f>IF(ISERROR(MID(K176,21+FIND("la mobilité durable:",K176,1),3)),"",MID(K176,21+FIND("la mobilité durable:",K176,1),3))</f>
        <v>oui</v>
      </c>
      <c r="S176" s="62" t="str">
        <f>IF(ISERROR(MID(K176,21+FIND("gestion des déchets:",K176,1),3)),"",MID(K176,21+FIND("gestion des déchets:",K176,1),3))</f>
        <v>non</v>
      </c>
      <c r="T176" s="62" t="str">
        <f>IF(ISERROR(MID(K176,17+FIND("l'écoconception:",K176,1),3)),"",MID(K176,17+FIND("l'écoconception:",K176,1),3))</f>
        <v>non</v>
      </c>
      <c r="U176" s="62" t="str">
        <f>IF(ISERROR(MID(K176,20+FIND("former ou recruter:",K176,1),3)),"",MID(K176,20+FIND("former ou recruter:",K176,1),3))</f>
        <v>non</v>
      </c>
      <c r="V176" s="63"/>
      <c r="W176" s="41"/>
      <c r="X176" s="41"/>
      <c r="Y176" s="41" t="s">
        <v>661</v>
      </c>
      <c r="Z176" s="41" t="s">
        <v>1048</v>
      </c>
      <c r="AA176" s="41"/>
      <c r="AB176" s="43">
        <v>45261</v>
      </c>
      <c r="AC176" s="68" t="s">
        <v>778</v>
      </c>
      <c r="AD176" s="88"/>
      <c r="AE176" s="88"/>
      <c r="AF176" s="33" t="s">
        <v>42</v>
      </c>
      <c r="AG176" s="45" t="s">
        <v>1049</v>
      </c>
      <c r="AH176" s="33" t="s">
        <v>55</v>
      </c>
      <c r="AI176" s="39"/>
      <c r="AJ176" s="39"/>
      <c r="AK176" s="40"/>
    </row>
    <row r="177" spans="1:37" ht="16.5" customHeight="1">
      <c r="A177" s="30">
        <v>45260</v>
      </c>
      <c r="B177" s="31" t="s">
        <v>477</v>
      </c>
      <c r="C177" s="31" t="s">
        <v>822</v>
      </c>
      <c r="D177" s="50" t="s">
        <v>826</v>
      </c>
      <c r="E177" s="33" t="s">
        <v>114</v>
      </c>
      <c r="F177" s="33"/>
      <c r="G177" s="99" t="s">
        <v>4862</v>
      </c>
      <c r="H177" s="41">
        <v>2</v>
      </c>
      <c r="I177" s="88" t="s">
        <v>81</v>
      </c>
      <c r="J177" s="88"/>
      <c r="K177" s="31" t="s">
        <v>4863</v>
      </c>
      <c r="L177" s="41" t="s">
        <v>670</v>
      </c>
      <c r="M177" s="42" t="str">
        <f>MID(K177,12,8)</f>
        <v xml:space="preserve">unknown </v>
      </c>
      <c r="N177" s="62" t="str">
        <f>IF(ISERROR(MID(K177,24+FIND("impact environnemental:",K177,1),3)),"",MID(K177,24+FIND("impact environnemental:",K177,1),3))</f>
        <v>oui</v>
      </c>
      <c r="O177" s="62" t="str">
        <f>IF(ISERROR(MID(K177,25+FIND("performance énergétique:",K177,1),3)),"",MID(K177,25+FIND("performance énergétique:",K177,1),3))</f>
        <v>oui</v>
      </c>
      <c r="P177" s="62" t="str">
        <f>IF(ISERROR(MID(K177,20+FIND("consommation d'eau:",K177,1),3)),"",MID(K177,20+FIND("consommation d'eau:",K177,1),3))</f>
        <v>oui</v>
      </c>
      <c r="Q177" s="62" t="str">
        <f>IF(ISERROR(MID(K177,22+FIND("rénover mon bâtiment:",K177,1),3)),"",MID(K177,22+FIND("rénover mon bâtiment:",K177,1),3))</f>
        <v/>
      </c>
      <c r="R177" s="62" t="str">
        <f>IF(ISERROR(MID(K177,21+FIND("la mobilité durable:",K177,1),3)),"",MID(K177,21+FIND("la mobilité durable:",K177,1),3))</f>
        <v/>
      </c>
      <c r="S177" s="62" t="str">
        <f>IF(ISERROR(MID(K177,21+FIND("gestion des déchets:",K177,1),3)),"",MID(K177,21+FIND("gestion des déchets:",K177,1),3))</f>
        <v>non</v>
      </c>
      <c r="T177" s="62" t="str">
        <f>IF(ISERROR(MID(K177,17+FIND("l'écoconception:",K177,1),3)),"",MID(K177,17+FIND("l'écoconception:",K177,1),3))</f>
        <v>oui</v>
      </c>
      <c r="U177" s="62" t="str">
        <f>IF(ISERROR(MID(K177,20+FIND("former ou recruter:",K177,1),3)),"",MID(K177,20+FIND("former ou recruter:",K177,1),3))</f>
        <v/>
      </c>
      <c r="V177" s="63"/>
      <c r="W177" s="41"/>
      <c r="X177" s="41"/>
      <c r="Y177" s="41" t="s">
        <v>828</v>
      </c>
      <c r="Z177" s="41"/>
      <c r="AA177" s="41" t="s">
        <v>652</v>
      </c>
      <c r="AB177" s="43">
        <v>45272</v>
      </c>
      <c r="AC177" s="58" t="s">
        <v>778</v>
      </c>
      <c r="AD177" s="88"/>
      <c r="AE177" s="88"/>
      <c r="AF177" s="33" t="s">
        <v>42</v>
      </c>
      <c r="AG177" s="33" t="s">
        <v>829</v>
      </c>
      <c r="AH177" s="33" t="s">
        <v>496</v>
      </c>
      <c r="AI177" s="39" t="s">
        <v>830</v>
      </c>
      <c r="AJ177" s="39"/>
      <c r="AK177" s="40"/>
    </row>
    <row r="178" spans="1:37" ht="16.5" customHeight="1">
      <c r="A178" s="30">
        <v>45261</v>
      </c>
      <c r="B178" s="31" t="s">
        <v>459</v>
      </c>
      <c r="C178" s="31" t="s">
        <v>1002</v>
      </c>
      <c r="D178" s="50" t="s">
        <v>1006</v>
      </c>
      <c r="E178" s="33" t="s">
        <v>114</v>
      </c>
      <c r="F178" s="33"/>
      <c r="G178" s="99" t="s">
        <v>4864</v>
      </c>
      <c r="H178" s="41" t="e">
        <v>#VALUE!</v>
      </c>
      <c r="I178" s="88" t="s">
        <v>81</v>
      </c>
      <c r="J178" s="88"/>
      <c r="K178" s="31"/>
      <c r="L178" s="41" t="s">
        <v>670</v>
      </c>
      <c r="M178" s="42" t="str">
        <f>MID(K178,12,8)</f>
        <v/>
      </c>
      <c r="N178" s="62" t="str">
        <f>IF(ISERROR(MID(K178,24+FIND("impact environnemental:",K178,1),3)),"",MID(K178,24+FIND("impact environnemental:",K178,1),3))</f>
        <v/>
      </c>
      <c r="O178" s="62" t="str">
        <f>IF(ISERROR(MID(K178,25+FIND("performance énergétique:",K178,1),3)),"",MID(K178,25+FIND("performance énergétique:",K178,1),3))</f>
        <v/>
      </c>
      <c r="P178" s="62" t="str">
        <f>IF(ISERROR(MID(K178,20+FIND("consommation d'eau:",K178,1),3)),"",MID(K178,20+FIND("consommation d'eau:",K178,1),3))</f>
        <v/>
      </c>
      <c r="Q178" s="62" t="str">
        <f>IF(ISERROR(MID(K178,22+FIND("rénover mon bâtiment:",K178,1),3)),"",MID(K178,22+FIND("rénover mon bâtiment:",K178,1),3))</f>
        <v/>
      </c>
      <c r="R178" s="62" t="str">
        <f>IF(ISERROR(MID(K178,21+FIND("la mobilité durable:",K178,1),3)),"",MID(K178,21+FIND("la mobilité durable:",K178,1),3))</f>
        <v/>
      </c>
      <c r="S178" s="62" t="str">
        <f>IF(ISERROR(MID(K178,21+FIND("gestion des déchets:",K178,1),3)),"",MID(K178,21+FIND("gestion des déchets:",K178,1),3))</f>
        <v/>
      </c>
      <c r="T178" s="62" t="str">
        <f>IF(ISERROR(MID(K178,17+FIND("l'écoconception:",K178,1),3)),"",MID(K178,17+FIND("l'écoconception:",K178,1),3))</f>
        <v/>
      </c>
      <c r="U178" s="62" t="str">
        <f>IF(ISERROR(MID(K178,20+FIND("former ou recruter:",K178,1),3)),"",MID(K178,20+FIND("former ou recruter:",K178,1),3))</f>
        <v/>
      </c>
      <c r="V178" s="63"/>
      <c r="W178" s="41"/>
      <c r="X178" s="41"/>
      <c r="Y178" s="41" t="s">
        <v>1008</v>
      </c>
      <c r="Z178" s="41"/>
      <c r="AA178" s="41"/>
      <c r="AB178" s="43">
        <v>45272</v>
      </c>
      <c r="AC178" s="58" t="s">
        <v>778</v>
      </c>
      <c r="AD178" s="88"/>
      <c r="AE178" s="88"/>
      <c r="AF178" s="33" t="s">
        <v>150</v>
      </c>
      <c r="AG178" s="33" t="s">
        <v>1009</v>
      </c>
      <c r="AH178" s="33"/>
      <c r="AI178" s="39"/>
      <c r="AJ178" s="39"/>
      <c r="AK178" s="40"/>
    </row>
    <row r="179" spans="1:37" ht="16.5" customHeight="1">
      <c r="A179" s="30">
        <v>45259</v>
      </c>
      <c r="B179" s="31" t="s">
        <v>113</v>
      </c>
      <c r="C179" s="31" t="s">
        <v>780</v>
      </c>
      <c r="D179" s="50" t="s">
        <v>782</v>
      </c>
      <c r="E179" s="33" t="s">
        <v>114</v>
      </c>
      <c r="F179" s="33"/>
      <c r="G179" s="99" t="s">
        <v>4865</v>
      </c>
      <c r="H179" s="41">
        <v>2</v>
      </c>
      <c r="I179" s="88" t="s">
        <v>673</v>
      </c>
      <c r="J179" s="88"/>
      <c r="K179" s="31" t="s">
        <v>4722</v>
      </c>
      <c r="L179" s="41" t="s">
        <v>701</v>
      </c>
      <c r="M179" s="42" t="str">
        <f>MID(K179,12,8)</f>
        <v xml:space="preserve">unknown </v>
      </c>
      <c r="N179" s="62" t="str">
        <f>IF(ISERROR(MID(K179,24+FIND("impact environnemental:",K179,1),3)),"",MID(K179,24+FIND("impact environnemental:",K179,1),3))</f>
        <v>oui</v>
      </c>
      <c r="O179" s="62" t="str">
        <f>IF(ISERROR(MID(K179,25+FIND("performance énergétique:",K179,1),3)),"",MID(K179,25+FIND("performance énergétique:",K179,1),3))</f>
        <v>oui</v>
      </c>
      <c r="P179" s="62" t="str">
        <f>IF(ISERROR(MID(K179,20+FIND("consommation d'eau:",K179,1),3)),"",MID(K179,20+FIND("consommation d'eau:",K179,1),3))</f>
        <v>non</v>
      </c>
      <c r="Q179" s="62" t="str">
        <f>IF(ISERROR(MID(K179,22+FIND("rénover mon bâtiment:",K179,1),3)),"",MID(K179,22+FIND("rénover mon bâtiment:",K179,1),3))</f>
        <v/>
      </c>
      <c r="R179" s="62" t="str">
        <f>IF(ISERROR(MID(K179,21+FIND("la mobilité durable:",K179,1),3)),"",MID(K179,21+FIND("la mobilité durable:",K179,1),3))</f>
        <v/>
      </c>
      <c r="S179" s="62" t="str">
        <f>IF(ISERROR(MID(K179,21+FIND("gestion des déchets:",K179,1),3)),"",MID(K179,21+FIND("gestion des déchets:",K179,1),3))</f>
        <v>non</v>
      </c>
      <c r="T179" s="62" t="str">
        <f>IF(ISERROR(MID(K179,17+FIND("l'écoconception:",K179,1),3)),"",MID(K179,17+FIND("l'écoconception:",K179,1),3))</f>
        <v>oui</v>
      </c>
      <c r="U179" s="62" t="str">
        <f>IF(ISERROR(MID(K179,20+FIND("former ou recruter:",K179,1),3)),"",MID(K179,20+FIND("former ou recruter:",K179,1),3))</f>
        <v/>
      </c>
      <c r="V179" s="63"/>
      <c r="W179" s="41"/>
      <c r="X179" s="41"/>
      <c r="Y179" s="41" t="s">
        <v>783</v>
      </c>
      <c r="Z179" s="41"/>
      <c r="AA179" s="41"/>
      <c r="AB179" s="38"/>
      <c r="AC179" s="47" t="s">
        <v>672</v>
      </c>
      <c r="AD179" s="88"/>
      <c r="AE179" s="88"/>
      <c r="AF179" s="33"/>
      <c r="AG179" s="33"/>
      <c r="AH179" s="33"/>
      <c r="AI179" s="39"/>
      <c r="AJ179" s="39"/>
      <c r="AK179" s="40"/>
    </row>
    <row r="180" spans="1:37" ht="16.5" customHeight="1">
      <c r="A180" s="30">
        <v>45265</v>
      </c>
      <c r="B180" s="31" t="s">
        <v>1318</v>
      </c>
      <c r="C180" s="31" t="s">
        <v>1313</v>
      </c>
      <c r="D180" s="50" t="s">
        <v>1317</v>
      </c>
      <c r="E180" s="33" t="s">
        <v>91</v>
      </c>
      <c r="F180" s="33"/>
      <c r="G180" s="99" t="s">
        <v>4866</v>
      </c>
      <c r="H180" s="41">
        <v>2</v>
      </c>
      <c r="I180" s="88" t="s">
        <v>673</v>
      </c>
      <c r="J180" s="88"/>
      <c r="K180" s="31" t="s">
        <v>1319</v>
      </c>
      <c r="L180" s="41" t="s">
        <v>701</v>
      </c>
      <c r="M180" s="42" t="str">
        <f>MID(K180,12,8)</f>
        <v xml:space="preserve">unknown </v>
      </c>
      <c r="N180" s="62" t="str">
        <f>IF(ISERROR(MID(K180,24+FIND("impact environnemental:",K180,1),3)),"",MID(K180,24+FIND("impact environnemental:",K180,1),3))</f>
        <v>oui</v>
      </c>
      <c r="O180" s="62" t="str">
        <f>IF(ISERROR(MID(K180,25+FIND("performance énergétique:",K180,1),3)),"",MID(K180,25+FIND("performance énergétique:",K180,1),3))</f>
        <v>oui</v>
      </c>
      <c r="P180" s="62" t="str">
        <f>IF(ISERROR(MID(K180,20+FIND("consommation d'eau:",K180,1),3)),"",MID(K180,20+FIND("consommation d'eau:",K180,1),3))</f>
        <v>oui</v>
      </c>
      <c r="Q180" s="62" t="str">
        <f>IF(ISERROR(MID(K180,22+FIND("rénover mon bâtiment:",K180,1),3)),"",MID(K180,22+FIND("rénover mon bâtiment:",K180,1),3))</f>
        <v/>
      </c>
      <c r="R180" s="62" t="str">
        <f>IF(ISERROR(MID(K180,21+FIND("la mobilité durable:",K180,1),3)),"",MID(K180,21+FIND("la mobilité durable:",K180,1),3))</f>
        <v/>
      </c>
      <c r="S180" s="62" t="str">
        <f>IF(ISERROR(MID(K180,21+FIND("gestion des déchets:",K180,1),3)),"",MID(K180,21+FIND("gestion des déchets:",K180,1),3))</f>
        <v>oui</v>
      </c>
      <c r="T180" s="62" t="str">
        <f>IF(ISERROR(MID(K180,17+FIND("l'écoconception:",K180,1),3)),"",MID(K180,17+FIND("l'écoconception:",K180,1),3))</f>
        <v>oui</v>
      </c>
      <c r="U180" s="62" t="str">
        <f>IF(ISERROR(MID(K180,20+FIND("former ou recruter:",K180,1),3)),"",MID(K180,20+FIND("former ou recruter:",K180,1),3))</f>
        <v/>
      </c>
      <c r="V180" s="63"/>
      <c r="W180" s="41" t="s">
        <v>1320</v>
      </c>
      <c r="X180" s="41"/>
      <c r="Y180" s="41" t="s">
        <v>1321</v>
      </c>
      <c r="Z180" s="41"/>
      <c r="AA180" s="41"/>
      <c r="AB180" s="38"/>
      <c r="AC180" s="47" t="s">
        <v>672</v>
      </c>
      <c r="AD180" s="88"/>
      <c r="AE180" s="88"/>
      <c r="AF180" s="33"/>
      <c r="AG180" s="33"/>
      <c r="AH180" s="33"/>
      <c r="AI180" s="39"/>
      <c r="AJ180" s="39"/>
      <c r="AK180" s="40"/>
    </row>
    <row r="181" spans="1:37" ht="16.5" customHeight="1">
      <c r="A181" s="79">
        <v>45272</v>
      </c>
      <c r="B181" s="78" t="s">
        <v>1877</v>
      </c>
      <c r="C181" s="78" t="s">
        <v>2565</v>
      </c>
      <c r="D181" s="81" t="s">
        <v>2568</v>
      </c>
      <c r="E181" s="33" t="s">
        <v>124</v>
      </c>
      <c r="F181" s="33"/>
      <c r="G181" s="99" t="s">
        <v>4867</v>
      </c>
      <c r="H181" s="75">
        <v>2</v>
      </c>
      <c r="I181" s="88" t="s">
        <v>673</v>
      </c>
      <c r="J181" s="88"/>
      <c r="K181" s="78" t="s">
        <v>4868</v>
      </c>
      <c r="L181" s="75" t="s">
        <v>701</v>
      </c>
      <c r="M181" s="42" t="str">
        <f>MID(K181,12,8)</f>
        <v xml:space="preserve">unknown </v>
      </c>
      <c r="N181" s="62" t="str">
        <f>IF(ISERROR(MID(K181,24+FIND("impact environnemental:",K181,1),3)),"",MID(K181,24+FIND("impact environnemental:",K181,1),3))</f>
        <v>oui</v>
      </c>
      <c r="O181" s="62" t="str">
        <f>IF(ISERROR(MID(K181,25+FIND("performance énergétique:",K181,1),3)),"",MID(K181,25+FIND("performance énergétique:",K181,1),3))</f>
        <v>non</v>
      </c>
      <c r="P181" s="62" t="str">
        <f>IF(ISERROR(MID(K181,20+FIND("consommation d'eau:",K181,1),3)),"",MID(K181,20+FIND("consommation d'eau:",K181,1),3))</f>
        <v>non</v>
      </c>
      <c r="Q181" s="62" t="str">
        <f>IF(ISERROR(MID(K181,22+FIND("rénover mon bâtiment:",K181,1),3)),"",MID(K181,22+FIND("rénover mon bâtiment:",K181,1),3))</f>
        <v/>
      </c>
      <c r="R181" s="62" t="str">
        <f>IF(ISERROR(MID(K181,21+FIND("la mobilité durable:",K181,1),3)),"",MID(K181,21+FIND("la mobilité durable:",K181,1),3))</f>
        <v/>
      </c>
      <c r="S181" s="62" t="str">
        <f>IF(ISERROR(MID(K181,21+FIND("gestion des déchets:",K181,1),3)),"",MID(K181,21+FIND("gestion des déchets:",K181,1),3))</f>
        <v>non</v>
      </c>
      <c r="T181" s="62" t="str">
        <f>IF(ISERROR(MID(K181,17+FIND("l'écoconception:",K181,1),3)),"",MID(K181,17+FIND("l'écoconception:",K181,1),3))</f>
        <v>non</v>
      </c>
      <c r="U181" s="62" t="str">
        <f>IF(ISERROR(MID(K181,20+FIND("former ou recruter:",K181,1),3)),"",MID(K181,20+FIND("former ou recruter:",K181,1),3))</f>
        <v/>
      </c>
      <c r="V181" s="63"/>
      <c r="W181" s="75"/>
      <c r="X181" s="75"/>
      <c r="Y181" s="75"/>
      <c r="Z181" s="75"/>
      <c r="AA181" s="75"/>
      <c r="AB181" s="40"/>
      <c r="AC181" s="47" t="s">
        <v>672</v>
      </c>
      <c r="AD181" s="88"/>
      <c r="AE181" s="88"/>
      <c r="AF181" s="40"/>
      <c r="AG181" s="40"/>
      <c r="AH181" s="40"/>
      <c r="AI181" s="76"/>
      <c r="AJ181" s="76"/>
      <c r="AK181" s="40"/>
    </row>
    <row r="182" spans="1:37" ht="16.5" customHeight="1">
      <c r="A182" s="79">
        <v>45278</v>
      </c>
      <c r="B182" s="78" t="s">
        <v>503</v>
      </c>
      <c r="C182" s="78" t="s">
        <v>2879</v>
      </c>
      <c r="D182" s="81" t="s">
        <v>2882</v>
      </c>
      <c r="E182" s="33" t="s">
        <v>135</v>
      </c>
      <c r="F182" s="33"/>
      <c r="G182" s="99" t="s">
        <v>4867</v>
      </c>
      <c r="H182" s="75">
        <v>2</v>
      </c>
      <c r="I182" s="88" t="s">
        <v>673</v>
      </c>
      <c r="J182" s="88"/>
      <c r="K182" s="78" t="s">
        <v>2883</v>
      </c>
      <c r="L182" s="75" t="s">
        <v>1198</v>
      </c>
      <c r="M182" s="42" t="str">
        <f>MID(K182,12,8)</f>
        <v xml:space="preserve">unknown </v>
      </c>
      <c r="N182" s="62" t="str">
        <f>IF(ISERROR(MID(K182,24+FIND("impact environnemental:",K182,1),3)),"",MID(K182,24+FIND("impact environnemental:",K182,1),3))</f>
        <v>oui</v>
      </c>
      <c r="O182" s="62" t="str">
        <f>IF(ISERROR(MID(K182,25+FIND("performance énergétique:",K182,1),3)),"",MID(K182,25+FIND("performance énergétique:",K182,1),3))</f>
        <v>oui</v>
      </c>
      <c r="P182" s="62" t="str">
        <f>IF(ISERROR(MID(K182,20+FIND("consommation d'eau:",K182,1),3)),"",MID(K182,20+FIND("consommation d'eau:",K182,1),3))</f>
        <v>oui</v>
      </c>
      <c r="Q182" s="62" t="str">
        <f>IF(ISERROR(MID(K182,22+FIND("rénover mon bâtiment:",K182,1),3)),"",MID(K182,22+FIND("rénover mon bâtiment:",K182,1),3))</f>
        <v/>
      </c>
      <c r="R182" s="62" t="str">
        <f>IF(ISERROR(MID(K182,21+FIND("la mobilité durable:",K182,1),3)),"",MID(K182,21+FIND("la mobilité durable:",K182,1),3))</f>
        <v/>
      </c>
      <c r="S182" s="62" t="str">
        <f>IF(ISERROR(MID(K182,21+FIND("gestion des déchets:",K182,1),3)),"",MID(K182,21+FIND("gestion des déchets:",K182,1),3))</f>
        <v>oui</v>
      </c>
      <c r="T182" s="62" t="str">
        <f>IF(ISERROR(MID(K182,17+FIND("l'écoconception:",K182,1),3)),"",MID(K182,17+FIND("l'écoconception:",K182,1),3))</f>
        <v>oui</v>
      </c>
      <c r="U182" s="62" t="str">
        <f>IF(ISERROR(MID(K182,20+FIND("former ou recruter:",K182,1),3)),"",MID(K182,20+FIND("former ou recruter:",K182,1),3))</f>
        <v/>
      </c>
      <c r="V182" s="63"/>
      <c r="W182" s="75"/>
      <c r="X182" s="75"/>
      <c r="Y182" s="75"/>
      <c r="Z182" s="75"/>
      <c r="AA182" s="75"/>
      <c r="AB182" s="77">
        <v>45280</v>
      </c>
      <c r="AC182" s="47" t="s">
        <v>672</v>
      </c>
      <c r="AD182" s="88"/>
      <c r="AE182" s="88"/>
      <c r="AF182" s="40"/>
      <c r="AG182" s="40"/>
      <c r="AH182" s="40"/>
      <c r="AI182" s="76"/>
      <c r="AJ182" s="76"/>
      <c r="AK182" s="40"/>
    </row>
    <row r="183" spans="1:37" ht="16.5" customHeight="1">
      <c r="A183" s="30">
        <v>45265</v>
      </c>
      <c r="B183" s="31" t="s">
        <v>932</v>
      </c>
      <c r="C183" s="31" t="s">
        <v>1289</v>
      </c>
      <c r="D183" s="50" t="s">
        <v>1293</v>
      </c>
      <c r="E183" s="33" t="s">
        <v>114</v>
      </c>
      <c r="F183" s="33"/>
      <c r="G183" s="99" t="s">
        <v>4867</v>
      </c>
      <c r="H183" s="41">
        <v>1</v>
      </c>
      <c r="I183" s="88" t="s">
        <v>673</v>
      </c>
      <c r="J183" s="88"/>
      <c r="K183" s="31" t="s">
        <v>1294</v>
      </c>
      <c r="L183" s="41" t="s">
        <v>878</v>
      </c>
      <c r="M183" s="42" t="str">
        <f>MID(K183,12,8)</f>
        <v xml:space="preserve">precise </v>
      </c>
      <c r="N183" s="62" t="str">
        <f>IF(ISERROR(MID(K183,24+FIND("impact environnemental:",K183,1),3)),"",MID(K183,24+FIND("impact environnemental:",K183,1),3))</f>
        <v>non</v>
      </c>
      <c r="O183" s="62" t="str">
        <f>IF(ISERROR(MID(K183,25+FIND("performance énergétique:",K183,1),3)),"",MID(K183,25+FIND("performance énergétique:",K183,1),3))</f>
        <v>non</v>
      </c>
      <c r="P183" s="62" t="str">
        <f>IF(ISERROR(MID(K183,20+FIND("consommation d'eau:",K183,1),3)),"",MID(K183,20+FIND("consommation d'eau:",K183,1),3))</f>
        <v>non</v>
      </c>
      <c r="Q183" s="62" t="str">
        <f>IF(ISERROR(MID(K183,22+FIND("rénover mon bâtiment:",K183,1),3)),"",MID(K183,22+FIND("rénover mon bâtiment:",K183,1),3))</f>
        <v>oui</v>
      </c>
      <c r="R183" s="62" t="str">
        <f>IF(ISERROR(MID(K183,21+FIND("la mobilité durable:",K183,1),3)),"",MID(K183,21+FIND("la mobilité durable:",K183,1),3))</f>
        <v>non</v>
      </c>
      <c r="S183" s="62" t="str">
        <f>IF(ISERROR(MID(K183,21+FIND("gestion des déchets:",K183,1),3)),"",MID(K183,21+FIND("gestion des déchets:",K183,1),3))</f>
        <v>non</v>
      </c>
      <c r="T183" s="62" t="str">
        <f>IF(ISERROR(MID(K183,17+FIND("l'écoconception:",K183,1),3)),"",MID(K183,17+FIND("l'écoconception:",K183,1),3))</f>
        <v>non</v>
      </c>
      <c r="U183" s="62" t="str">
        <f>IF(ISERROR(MID(K183,20+FIND("former ou recruter:",K183,1),3)),"",MID(K183,20+FIND("former ou recruter:",K183,1),3))</f>
        <v>non</v>
      </c>
      <c r="V183" s="63"/>
      <c r="W183" s="41"/>
      <c r="X183" s="41"/>
      <c r="Y183" s="41"/>
      <c r="Z183" s="41"/>
      <c r="AA183" s="41"/>
      <c r="AB183" s="38"/>
      <c r="AC183" s="47" t="s">
        <v>672</v>
      </c>
      <c r="AD183" s="88"/>
      <c r="AE183" s="88"/>
      <c r="AF183" s="33"/>
      <c r="AG183" s="33"/>
      <c r="AH183" s="33"/>
      <c r="AI183" s="39"/>
      <c r="AJ183" s="39"/>
      <c r="AK183" s="40"/>
    </row>
    <row r="184" spans="1:37" ht="16.5" customHeight="1">
      <c r="A184" s="30">
        <v>45259</v>
      </c>
      <c r="B184" s="31" t="s">
        <v>580</v>
      </c>
      <c r="C184" s="31" t="s">
        <v>665</v>
      </c>
      <c r="D184" s="50" t="s">
        <v>668</v>
      </c>
      <c r="E184" s="33" t="s">
        <v>114</v>
      </c>
      <c r="F184" s="33"/>
      <c r="G184" s="99" t="s">
        <v>4869</v>
      </c>
      <c r="H184" s="41">
        <v>2</v>
      </c>
      <c r="I184" s="88" t="s">
        <v>673</v>
      </c>
      <c r="J184" s="88"/>
      <c r="K184" s="31" t="s">
        <v>4870</v>
      </c>
      <c r="L184" s="41" t="s">
        <v>670</v>
      </c>
      <c r="M184" s="42" t="str">
        <f>MID(K184,12,8)</f>
        <v xml:space="preserve">unknown </v>
      </c>
      <c r="N184" s="62" t="str">
        <f>IF(ISERROR(MID(K184,24+FIND("impact environnemental:",K184,1),3)),"",MID(K184,24+FIND("impact environnemental:",K184,1),3))</f>
        <v>non</v>
      </c>
      <c r="O184" s="62" t="str">
        <f>IF(ISERROR(MID(K184,25+FIND("performance énergétique:",K184,1),3)),"",MID(K184,25+FIND("performance énergétique:",K184,1),3))</f>
        <v>oui</v>
      </c>
      <c r="P184" s="62" t="str">
        <f>IF(ISERROR(MID(K184,20+FIND("consommation d'eau:",K184,1),3)),"",MID(K184,20+FIND("consommation d'eau:",K184,1),3))</f>
        <v>non</v>
      </c>
      <c r="Q184" s="62" t="str">
        <f>IF(ISERROR(MID(K184,22+FIND("rénover mon bâtiment:",K184,1),3)),"",MID(K184,22+FIND("rénover mon bâtiment:",K184,1),3))</f>
        <v/>
      </c>
      <c r="R184" s="62" t="str">
        <f>IF(ISERROR(MID(K184,21+FIND("la mobilité durable:",K184,1),3)),"",MID(K184,21+FIND("la mobilité durable:",K184,1),3))</f>
        <v/>
      </c>
      <c r="S184" s="62" t="str">
        <f>IF(ISERROR(MID(K184,21+FIND("gestion des déchets:",K184,1),3)),"",MID(K184,21+FIND("gestion des déchets:",K184,1),3))</f>
        <v>oui</v>
      </c>
      <c r="T184" s="62" t="str">
        <f>IF(ISERROR(MID(K184,17+FIND("l'écoconception:",K184,1),3)),"",MID(K184,17+FIND("l'écoconception:",K184,1),3))</f>
        <v>oui</v>
      </c>
      <c r="U184" s="62" t="str">
        <f>IF(ISERROR(MID(K184,20+FIND("former ou recruter:",K184,1),3)),"",MID(K184,20+FIND("former ou recruter:",K184,1),3))</f>
        <v/>
      </c>
      <c r="V184" s="63"/>
      <c r="W184" s="41"/>
      <c r="X184" s="41"/>
      <c r="Y184" s="41" t="s">
        <v>671</v>
      </c>
      <c r="Z184" s="41"/>
      <c r="AA184" s="41"/>
      <c r="AB184" s="43">
        <v>45260</v>
      </c>
      <c r="AC184" s="47" t="s">
        <v>672</v>
      </c>
      <c r="AD184" s="88"/>
      <c r="AE184" s="88"/>
      <c r="AF184" s="33"/>
      <c r="AG184" s="33"/>
      <c r="AH184" s="33"/>
      <c r="AI184" s="39"/>
      <c r="AJ184" s="39"/>
      <c r="AK184" s="40"/>
    </row>
    <row r="185" spans="1:37" ht="16.5" customHeight="1">
      <c r="A185" s="30">
        <v>45259</v>
      </c>
      <c r="B185" s="31" t="s">
        <v>365</v>
      </c>
      <c r="C185" s="31" t="s">
        <v>745</v>
      </c>
      <c r="D185" s="50" t="s">
        <v>747</v>
      </c>
      <c r="E185" s="33" t="s">
        <v>114</v>
      </c>
      <c r="F185" s="33"/>
      <c r="G185" s="99" t="s">
        <v>4871</v>
      </c>
      <c r="H185" s="41">
        <v>1</v>
      </c>
      <c r="I185" s="88" t="s">
        <v>673</v>
      </c>
      <c r="J185" s="88"/>
      <c r="K185" s="31" t="s">
        <v>748</v>
      </c>
      <c r="L185" s="41" t="s">
        <v>670</v>
      </c>
      <c r="M185" s="42" t="str">
        <f>MID(K185,12,8)</f>
        <v xml:space="preserve">precise </v>
      </c>
      <c r="N185" s="62" t="str">
        <f>IF(ISERROR(MID(K185,24+FIND("impact environnemental:",K185,1),3)),"",MID(K185,24+FIND("impact environnemental:",K185,1),3))</f>
        <v>non</v>
      </c>
      <c r="O185" s="62" t="str">
        <f>IF(ISERROR(MID(K185,25+FIND("performance énergétique:",K185,1),3)),"",MID(K185,25+FIND("performance énergétique:",K185,1),3))</f>
        <v>non</v>
      </c>
      <c r="P185" s="62" t="str">
        <f>IF(ISERROR(MID(K185,20+FIND("consommation d'eau:",K185,1),3)),"",MID(K185,20+FIND("consommation d'eau:",K185,1),3))</f>
        <v>non</v>
      </c>
      <c r="Q185" s="62" t="str">
        <f>IF(ISERROR(MID(K185,22+FIND("rénover mon bâtiment:",K185,1),3)),"",MID(K185,22+FIND("rénover mon bâtiment:",K185,1),3))</f>
        <v>non</v>
      </c>
      <c r="R185" s="62" t="str">
        <f>IF(ISERROR(MID(K185,21+FIND("la mobilité durable:",K185,1),3)),"",MID(K185,21+FIND("la mobilité durable:",K185,1),3))</f>
        <v>non</v>
      </c>
      <c r="S185" s="62" t="str">
        <f>IF(ISERROR(MID(K185,21+FIND("gestion des déchets:",K185,1),3)),"",MID(K185,21+FIND("gestion des déchets:",K185,1),3))</f>
        <v>non</v>
      </c>
      <c r="T185" s="62" t="str">
        <f>IF(ISERROR(MID(K185,17+FIND("l'écoconception:",K185,1),3)),"",MID(K185,17+FIND("l'écoconception:",K185,1),3))</f>
        <v>oui</v>
      </c>
      <c r="U185" s="62" t="str">
        <f>IF(ISERROR(MID(K185,20+FIND("former ou recruter:",K185,1),3)),"",MID(K185,20+FIND("former ou recruter:",K185,1),3))</f>
        <v>non</v>
      </c>
      <c r="V185" s="63"/>
      <c r="W185" s="41"/>
      <c r="X185" s="41"/>
      <c r="Y185" s="41" t="s">
        <v>749</v>
      </c>
      <c r="Z185" s="41"/>
      <c r="AA185" s="41"/>
      <c r="AB185" s="43">
        <v>45260</v>
      </c>
      <c r="AC185" s="47" t="s">
        <v>672</v>
      </c>
      <c r="AD185" s="88"/>
      <c r="AE185" s="88"/>
      <c r="AF185" s="33"/>
      <c r="AG185" s="33"/>
      <c r="AH185" s="33"/>
      <c r="AI185" s="39"/>
      <c r="AJ185" s="39"/>
      <c r="AK185" s="40"/>
    </row>
    <row r="186" spans="1:37" ht="16.5" customHeight="1">
      <c r="A186" s="30">
        <v>45261</v>
      </c>
      <c r="B186" s="31" t="s">
        <v>365</v>
      </c>
      <c r="C186" s="31" t="s">
        <v>1056</v>
      </c>
      <c r="D186" s="50" t="s">
        <v>913</v>
      </c>
      <c r="E186" s="33" t="s">
        <v>114</v>
      </c>
      <c r="F186" s="33"/>
      <c r="G186" s="98" t="s">
        <v>4872</v>
      </c>
      <c r="H186" s="41">
        <v>1</v>
      </c>
      <c r="I186" s="88" t="s">
        <v>673</v>
      </c>
      <c r="J186" s="88"/>
      <c r="K186" s="31" t="s">
        <v>1058</v>
      </c>
      <c r="L186" s="41" t="s">
        <v>670</v>
      </c>
      <c r="M186" s="42" t="str">
        <f>MID(K186,12,8)</f>
        <v xml:space="preserve">precise </v>
      </c>
      <c r="N186" s="62" t="str">
        <f>IF(ISERROR(MID(K186,24+FIND("impact environnemental:",K186,1),3)),"",MID(K186,24+FIND("impact environnemental:",K186,1),3))</f>
        <v>non</v>
      </c>
      <c r="O186" s="62" t="str">
        <f>IF(ISERROR(MID(K186,25+FIND("performance énergétique:",K186,1),3)),"",MID(K186,25+FIND("performance énergétique:",K186,1),3))</f>
        <v>non</v>
      </c>
      <c r="P186" s="62" t="str">
        <f>IF(ISERROR(MID(K186,20+FIND("consommation d'eau:",K186,1),3)),"",MID(K186,20+FIND("consommation d'eau:",K186,1),3))</f>
        <v>non</v>
      </c>
      <c r="Q186" s="62" t="str">
        <f>IF(ISERROR(MID(K186,22+FIND("rénover mon bâtiment:",K186,1),3)),"",MID(K186,22+FIND("rénover mon bâtiment:",K186,1),3))</f>
        <v>non</v>
      </c>
      <c r="R186" s="62" t="str">
        <f>IF(ISERROR(MID(K186,21+FIND("la mobilité durable:",K186,1),3)),"",MID(K186,21+FIND("la mobilité durable:",K186,1),3))</f>
        <v>non</v>
      </c>
      <c r="S186" s="62" t="str">
        <f>IF(ISERROR(MID(K186,21+FIND("gestion des déchets:",K186,1),3)),"",MID(K186,21+FIND("gestion des déchets:",K186,1),3))</f>
        <v>oui</v>
      </c>
      <c r="T186" s="62" t="str">
        <f>IF(ISERROR(MID(K186,17+FIND("l'écoconception:",K186,1),3)),"",MID(K186,17+FIND("l'écoconception:",K186,1),3))</f>
        <v>non</v>
      </c>
      <c r="U186" s="62" t="str">
        <f>IF(ISERROR(MID(K186,20+FIND("former ou recruter:",K186,1),3)),"",MID(K186,20+FIND("former ou recruter:",K186,1),3))</f>
        <v>non</v>
      </c>
      <c r="V186" s="93"/>
      <c r="W186" s="41"/>
      <c r="X186" s="41"/>
      <c r="Y186" s="41" t="s">
        <v>1059</v>
      </c>
      <c r="Z186" s="41"/>
      <c r="AA186" s="41"/>
      <c r="AB186" s="38" t="s">
        <v>1060</v>
      </c>
      <c r="AC186" s="47" t="s">
        <v>672</v>
      </c>
      <c r="AD186" s="88"/>
      <c r="AE186" s="88"/>
      <c r="AF186" s="33"/>
      <c r="AG186" s="33"/>
      <c r="AH186" s="33"/>
      <c r="AI186" s="39"/>
      <c r="AJ186" s="39"/>
      <c r="AK186" s="40"/>
    </row>
    <row r="187" spans="1:37" ht="16.5" customHeight="1">
      <c r="A187" s="79">
        <v>45301</v>
      </c>
      <c r="B187" s="78" t="s">
        <v>1964</v>
      </c>
      <c r="C187" s="78" t="s">
        <v>3607</v>
      </c>
      <c r="D187" s="84" t="s">
        <v>3610</v>
      </c>
      <c r="E187" s="33" t="s">
        <v>55</v>
      </c>
      <c r="F187" s="33"/>
      <c r="G187" s="98" t="s">
        <v>4873</v>
      </c>
      <c r="H187" s="75">
        <v>1</v>
      </c>
      <c r="I187" s="88" t="s">
        <v>673</v>
      </c>
      <c r="J187" s="88"/>
      <c r="K187" s="78" t="s">
        <v>3611</v>
      </c>
      <c r="L187" s="75"/>
      <c r="M187" s="42" t="str">
        <f>MID(K187,12,8)</f>
        <v xml:space="preserve">precise </v>
      </c>
      <c r="N187" s="62" t="str">
        <f>IF(ISERROR(MID(K187,24+FIND("impact environnemental:",K187,1),3)),"",MID(K187,24+FIND("impact environnemental:",K187,1),3))</f>
        <v>non</v>
      </c>
      <c r="O187" s="62" t="str">
        <f>IF(ISERROR(MID(K187,25+FIND("performance énergétique:",K187,1),3)),"",MID(K187,25+FIND("performance énergétique:",K187,1),3))</f>
        <v>non</v>
      </c>
      <c r="P187" s="62" t="str">
        <f>IF(ISERROR(MID(K187,20+FIND("consommation d'eau:",K187,1),3)),"",MID(K187,20+FIND("consommation d'eau:",K187,1),3))</f>
        <v>non</v>
      </c>
      <c r="Q187" s="62" t="str">
        <f>IF(ISERROR(MID(K187,22+FIND("rénover mon bâtiment:",K187,1),3)),"",MID(K187,22+FIND("rénover mon bâtiment:",K187,1),3))</f>
        <v>non</v>
      </c>
      <c r="R187" s="62" t="str">
        <f>IF(ISERROR(MID(K187,21+FIND("la mobilité durable:",K187,1),3)),"",MID(K187,21+FIND("la mobilité durable:",K187,1),3))</f>
        <v>non</v>
      </c>
      <c r="S187" s="62" t="str">
        <f>IF(ISERROR(MID(K187,21+FIND("gestion des déchets:",K187,1),3)),"",MID(K187,21+FIND("gestion des déchets:",K187,1),3))</f>
        <v>non</v>
      </c>
      <c r="T187" s="62" t="str">
        <f>IF(ISERROR(MID(K187,17+FIND("l'écoconception:",K187,1),3)),"",MID(K187,17+FIND("l'écoconception:",K187,1),3))</f>
        <v>oui</v>
      </c>
      <c r="U187" s="62" t="str">
        <f>IF(ISERROR(MID(K187,20+FIND("former ou recruter:",K187,1),3)),"",MID(K187,20+FIND("former ou recruter:",K187,1),3))</f>
        <v>non</v>
      </c>
      <c r="V187" s="93"/>
      <c r="W187" s="75"/>
      <c r="X187" s="75"/>
      <c r="Y187" s="75"/>
      <c r="Z187" s="75"/>
      <c r="AA187" s="75"/>
      <c r="AB187" s="40"/>
      <c r="AC187" s="85" t="s">
        <v>1368</v>
      </c>
      <c r="AD187" s="90"/>
      <c r="AE187" s="90"/>
      <c r="AF187" s="40"/>
      <c r="AG187" s="40"/>
      <c r="AH187" s="40"/>
      <c r="AI187" s="76"/>
      <c r="AJ187" s="76"/>
      <c r="AK187" s="40"/>
    </row>
    <row r="188" spans="1:37" ht="16.5" customHeight="1">
      <c r="A188" s="30">
        <v>45266</v>
      </c>
      <c r="B188" s="31" t="s">
        <v>113</v>
      </c>
      <c r="C188" s="31" t="s">
        <v>1365</v>
      </c>
      <c r="D188" s="50" t="s">
        <v>1369</v>
      </c>
      <c r="E188" s="33" t="s">
        <v>114</v>
      </c>
      <c r="F188" s="33"/>
      <c r="G188" s="98" t="s">
        <v>4874</v>
      </c>
      <c r="H188" s="41">
        <v>2</v>
      </c>
      <c r="I188" s="88" t="s">
        <v>673</v>
      </c>
      <c r="J188" s="88"/>
      <c r="K188" s="31" t="s">
        <v>4875</v>
      </c>
      <c r="L188" s="41" t="s">
        <v>1243</v>
      </c>
      <c r="M188" s="42" t="str">
        <f>MID(K188,12,8)</f>
        <v xml:space="preserve">unknown </v>
      </c>
      <c r="N188" s="62" t="str">
        <f>IF(ISERROR(MID(K188,24+FIND("impact environnemental:",K188,1),3)),"",MID(K188,24+FIND("impact environnemental:",K188,1),3))</f>
        <v>oui</v>
      </c>
      <c r="O188" s="62" t="str">
        <f>IF(ISERROR(MID(K188,25+FIND("performance énergétique:",K188,1),3)),"",MID(K188,25+FIND("performance énergétique:",K188,1),3))</f>
        <v>oui</v>
      </c>
      <c r="P188" s="62" t="str">
        <f>IF(ISERROR(MID(K188,20+FIND("consommation d'eau:",K188,1),3)),"",MID(K188,20+FIND("consommation d'eau:",K188,1),3))</f>
        <v>oui</v>
      </c>
      <c r="Q188" s="62" t="str">
        <f>IF(ISERROR(MID(K188,22+FIND("rénover mon bâtiment:",K188,1),3)),"",MID(K188,22+FIND("rénover mon bâtiment:",K188,1),3))</f>
        <v/>
      </c>
      <c r="R188" s="62" t="str">
        <f>IF(ISERROR(MID(K188,21+FIND("la mobilité durable:",K188,1),3)),"",MID(K188,21+FIND("la mobilité durable:",K188,1),3))</f>
        <v/>
      </c>
      <c r="S188" s="62" t="str">
        <f>IF(ISERROR(MID(K188,21+FIND("gestion des déchets:",K188,1),3)),"",MID(K188,21+FIND("gestion des déchets:",K188,1),3))</f>
        <v>oui</v>
      </c>
      <c r="T188" s="62" t="str">
        <f>IF(ISERROR(MID(K188,17+FIND("l'écoconception:",K188,1),3)),"",MID(K188,17+FIND("l'écoconception:",K188,1),3))</f>
        <v>oui</v>
      </c>
      <c r="U188" s="62" t="str">
        <f>IF(ISERROR(MID(K188,20+FIND("former ou recruter:",K188,1),3)),"",MID(K188,20+FIND("former ou recruter:",K188,1),3))</f>
        <v/>
      </c>
      <c r="V188" s="93"/>
      <c r="W188" s="41"/>
      <c r="X188" s="41"/>
      <c r="Y188" s="41" t="s">
        <v>1371</v>
      </c>
      <c r="Z188" s="41"/>
      <c r="AA188" s="41"/>
      <c r="AB188" s="43">
        <v>45268</v>
      </c>
      <c r="AC188" s="47" t="s">
        <v>1372</v>
      </c>
      <c r="AD188" s="88"/>
      <c r="AE188" s="88"/>
      <c r="AF188" s="33"/>
      <c r="AG188" s="33"/>
      <c r="AH188" s="33"/>
      <c r="AI188" s="39"/>
      <c r="AJ188" s="39"/>
      <c r="AK188" s="40"/>
    </row>
    <row r="189" spans="1:37" ht="16.5" customHeight="1">
      <c r="A189" s="30">
        <v>45260</v>
      </c>
      <c r="B189" s="31" t="s">
        <v>580</v>
      </c>
      <c r="C189" s="31" t="s">
        <v>791</v>
      </c>
      <c r="D189" s="50" t="s">
        <v>795</v>
      </c>
      <c r="E189" s="33" t="s">
        <v>114</v>
      </c>
      <c r="F189" s="33"/>
      <c r="G189" s="98" t="s">
        <v>4876</v>
      </c>
      <c r="H189" s="41">
        <v>2</v>
      </c>
      <c r="I189" s="90" t="s">
        <v>73</v>
      </c>
      <c r="J189" s="90"/>
      <c r="K189" s="31" t="s">
        <v>796</v>
      </c>
      <c r="L189" s="41" t="s">
        <v>797</v>
      </c>
      <c r="M189" s="42" t="str">
        <f>MID(K189,12,8)</f>
        <v xml:space="preserve">unknown </v>
      </c>
      <c r="N189" s="62" t="str">
        <f>IF(ISERROR(MID(K189,24+FIND("impact environnemental:",K189,1),3)),"",MID(K189,24+FIND("impact environnemental:",K189,1),3))</f>
        <v>oui</v>
      </c>
      <c r="O189" s="62" t="str">
        <f>IF(ISERROR(MID(K189,25+FIND("performance énergétique:",K189,1),3)),"",MID(K189,25+FIND("performance énergétique:",K189,1),3))</f>
        <v>oui</v>
      </c>
      <c r="P189" s="62" t="str">
        <f>IF(ISERROR(MID(K189,20+FIND("consommation d'eau:",K189,1),3)),"",MID(K189,20+FIND("consommation d'eau:",K189,1),3))</f>
        <v>oui</v>
      </c>
      <c r="Q189" s="62" t="str">
        <f>IF(ISERROR(MID(K189,22+FIND("rénover mon bâtiment:",K189,1),3)),"",MID(K189,22+FIND("rénover mon bâtiment:",K189,1),3))</f>
        <v/>
      </c>
      <c r="R189" s="62" t="str">
        <f>IF(ISERROR(MID(K189,21+FIND("la mobilité durable:",K189,1),3)),"",MID(K189,21+FIND("la mobilité durable:",K189,1),3))</f>
        <v/>
      </c>
      <c r="S189" s="62" t="str">
        <f>IF(ISERROR(MID(K189,21+FIND("gestion des déchets:",K189,1),3)),"",MID(K189,21+FIND("gestion des déchets:",K189,1),3))</f>
        <v>oui</v>
      </c>
      <c r="T189" s="62" t="str">
        <f>IF(ISERROR(MID(K189,17+FIND("l'écoconception:",K189,1),3)),"",MID(K189,17+FIND("l'écoconception:",K189,1),3))</f>
        <v>non</v>
      </c>
      <c r="U189" s="62" t="str">
        <f>IF(ISERROR(MID(K189,20+FIND("former ou recruter:",K189,1),3)),"",MID(K189,20+FIND("former ou recruter:",K189,1),3))</f>
        <v/>
      </c>
      <c r="V189" s="93"/>
      <c r="W189" s="41"/>
      <c r="X189" s="41"/>
      <c r="Y189" s="41" t="s">
        <v>798</v>
      </c>
      <c r="Z189" s="41"/>
      <c r="AA189" s="41"/>
      <c r="AB189" s="43">
        <v>45265</v>
      </c>
      <c r="AC189" s="70" t="s">
        <v>799</v>
      </c>
      <c r="AD189" s="88"/>
      <c r="AE189" s="88"/>
      <c r="AF189" s="33"/>
      <c r="AG189" s="33"/>
      <c r="AH189" s="33"/>
      <c r="AI189" s="39"/>
      <c r="AJ189" s="39"/>
      <c r="AK189" s="40"/>
    </row>
    <row r="190" spans="1:37" ht="16.5" customHeight="1">
      <c r="A190" s="30">
        <v>45260</v>
      </c>
      <c r="B190" s="31" t="s">
        <v>842</v>
      </c>
      <c r="C190" s="31" t="s">
        <v>838</v>
      </c>
      <c r="D190" s="50" t="s">
        <v>841</v>
      </c>
      <c r="E190" s="33" t="s">
        <v>114</v>
      </c>
      <c r="F190" s="33"/>
      <c r="G190" s="98" t="s">
        <v>4877</v>
      </c>
      <c r="H190" s="41">
        <v>1</v>
      </c>
      <c r="I190" s="88" t="s">
        <v>4693</v>
      </c>
      <c r="J190" s="88"/>
      <c r="K190" s="31" t="s">
        <v>4878</v>
      </c>
      <c r="L190" s="41" t="s">
        <v>670</v>
      </c>
      <c r="M190" s="42" t="str">
        <f>MID(K190,12,8)</f>
        <v xml:space="preserve">precise </v>
      </c>
      <c r="N190" s="62" t="str">
        <f>IF(ISERROR(MID(K190,24+FIND("impact environnemental:",K190,1),3)),"",MID(K190,24+FIND("impact environnemental:",K190,1),3))</f>
        <v>non</v>
      </c>
      <c r="O190" s="62" t="str">
        <f>IF(ISERROR(MID(K190,25+FIND("performance énergétique:",K190,1),3)),"",MID(K190,25+FIND("performance énergétique:",K190,1),3))</f>
        <v>non</v>
      </c>
      <c r="P190" s="62" t="str">
        <f>IF(ISERROR(MID(K190,20+FIND("consommation d'eau:",K190,1),3)),"",MID(K190,20+FIND("consommation d'eau:",K190,1),3))</f>
        <v>non</v>
      </c>
      <c r="Q190" s="62" t="str">
        <f>IF(ISERROR(MID(K190,22+FIND("rénover mon bâtiment:",K190,1),3)),"",MID(K190,22+FIND("rénover mon bâtiment:",K190,1),3))</f>
        <v>non</v>
      </c>
      <c r="R190" s="62" t="str">
        <f>IF(ISERROR(MID(K190,21+FIND("la mobilité durable:",K190,1),3)),"",MID(K190,21+FIND("la mobilité durable:",K190,1),3))</f>
        <v>non</v>
      </c>
      <c r="S190" s="62" t="str">
        <f>IF(ISERROR(MID(K190,21+FIND("gestion des déchets:",K190,1),3)),"",MID(K190,21+FIND("gestion des déchets:",K190,1),3))</f>
        <v>non</v>
      </c>
      <c r="T190" s="62" t="str">
        <f>IF(ISERROR(MID(K190,17+FIND("l'écoconception:",K190,1),3)),"",MID(K190,17+FIND("l'écoconception:",K190,1),3))</f>
        <v>oui</v>
      </c>
      <c r="U190" s="62" t="str">
        <f>IF(ISERROR(MID(K190,20+FIND("former ou recruter:",K190,1),3)),"",MID(K190,20+FIND("former ou recruter:",K190,1),3))</f>
        <v>non</v>
      </c>
      <c r="V190" s="93"/>
      <c r="W190" s="41"/>
      <c r="X190" s="41"/>
      <c r="Y190" s="41" t="s">
        <v>844</v>
      </c>
      <c r="Z190" s="41"/>
      <c r="AA190" s="41"/>
      <c r="AB190" s="43">
        <v>45260</v>
      </c>
      <c r="AC190" s="69" t="s">
        <v>814</v>
      </c>
      <c r="AD190" s="88"/>
      <c r="AE190" s="88"/>
      <c r="AF190" s="33"/>
      <c r="AG190" s="33"/>
      <c r="AH190" s="33"/>
      <c r="AI190" s="39"/>
      <c r="AJ190" s="39"/>
      <c r="AK190" s="40"/>
    </row>
    <row r="191" spans="1:37" ht="16.5" customHeight="1">
      <c r="A191" s="30">
        <v>45260</v>
      </c>
      <c r="B191" s="31" t="s">
        <v>365</v>
      </c>
      <c r="C191" s="31" t="s">
        <v>904</v>
      </c>
      <c r="D191" s="50" t="s">
        <v>907</v>
      </c>
      <c r="E191" s="33" t="s">
        <v>114</v>
      </c>
      <c r="F191" s="33"/>
      <c r="G191" s="98" t="s">
        <v>4879</v>
      </c>
      <c r="H191" s="41">
        <v>1</v>
      </c>
      <c r="I191" s="88" t="s">
        <v>4693</v>
      </c>
      <c r="J191" s="88"/>
      <c r="K191" s="31" t="s">
        <v>908</v>
      </c>
      <c r="L191" s="41" t="s">
        <v>670</v>
      </c>
      <c r="M191" s="42" t="str">
        <f>MID(K191,12,8)</f>
        <v xml:space="preserve">precise </v>
      </c>
      <c r="N191" s="62" t="str">
        <f>IF(ISERROR(MID(K191,24+FIND("impact environnemental:",K191,1),3)),"",MID(K191,24+FIND("impact environnemental:",K191,1),3))</f>
        <v>non</v>
      </c>
      <c r="O191" s="62" t="str">
        <f>IF(ISERROR(MID(K191,25+FIND("performance énergétique:",K191,1),3)),"",MID(K191,25+FIND("performance énergétique:",K191,1),3))</f>
        <v>non</v>
      </c>
      <c r="P191" s="62" t="str">
        <f>IF(ISERROR(MID(K191,20+FIND("consommation d'eau:",K191,1),3)),"",MID(K191,20+FIND("consommation d'eau:",K191,1),3))</f>
        <v>non</v>
      </c>
      <c r="Q191" s="62" t="str">
        <f>IF(ISERROR(MID(K191,22+FIND("rénover mon bâtiment:",K191,1),3)),"",MID(K191,22+FIND("rénover mon bâtiment:",K191,1),3))</f>
        <v>oui</v>
      </c>
      <c r="R191" s="62" t="str">
        <f>IF(ISERROR(MID(K191,21+FIND("la mobilité durable:",K191,1),3)),"",MID(K191,21+FIND("la mobilité durable:",K191,1),3))</f>
        <v>non</v>
      </c>
      <c r="S191" s="62" t="str">
        <f>IF(ISERROR(MID(K191,21+FIND("gestion des déchets:",K191,1),3)),"",MID(K191,21+FIND("gestion des déchets:",K191,1),3))</f>
        <v>non</v>
      </c>
      <c r="T191" s="62" t="str">
        <f>IF(ISERROR(MID(K191,17+FIND("l'écoconception:",K191,1),3)),"",MID(K191,17+FIND("l'écoconception:",K191,1),3))</f>
        <v>non</v>
      </c>
      <c r="U191" s="62" t="str">
        <f>IF(ISERROR(MID(K191,20+FIND("former ou recruter:",K191,1),3)),"",MID(K191,20+FIND("former ou recruter:",K191,1),3))</f>
        <v>non</v>
      </c>
      <c r="V191" s="93"/>
      <c r="W191" s="41"/>
      <c r="X191" s="41"/>
      <c r="Y191" s="41" t="s">
        <v>909</v>
      </c>
      <c r="Z191" s="41"/>
      <c r="AA191" s="41"/>
      <c r="AB191" s="43">
        <v>45261</v>
      </c>
      <c r="AC191" s="69" t="s">
        <v>814</v>
      </c>
      <c r="AD191" s="88"/>
      <c r="AE191" s="88"/>
      <c r="AF191" s="33"/>
      <c r="AG191" s="33"/>
      <c r="AH191" s="33"/>
      <c r="AI191" s="39"/>
      <c r="AJ191" s="39"/>
      <c r="AK191" s="40"/>
    </row>
    <row r="192" spans="1:37" ht="16.5" customHeight="1">
      <c r="A192" s="30">
        <v>45260</v>
      </c>
      <c r="B192" s="31" t="s">
        <v>477</v>
      </c>
      <c r="C192" s="31" t="s">
        <v>808</v>
      </c>
      <c r="D192" s="50" t="s">
        <v>811</v>
      </c>
      <c r="E192" s="33" t="s">
        <v>114</v>
      </c>
      <c r="F192" s="33"/>
      <c r="G192" s="98" t="s">
        <v>4880</v>
      </c>
      <c r="H192" s="41">
        <v>2</v>
      </c>
      <c r="I192" s="88" t="s">
        <v>4693</v>
      </c>
      <c r="J192" s="88"/>
      <c r="K192" s="31" t="s">
        <v>812</v>
      </c>
      <c r="L192" s="41" t="s">
        <v>670</v>
      </c>
      <c r="M192" s="42" t="str">
        <f>MID(K192,12,8)</f>
        <v xml:space="preserve">unknown </v>
      </c>
      <c r="N192" s="62" t="str">
        <f>IF(ISERROR(MID(K192,24+FIND("impact environnemental:",K192,1),3)),"",MID(K192,24+FIND("impact environnemental:",K192,1),3))</f>
        <v>oui</v>
      </c>
      <c r="O192" s="62" t="str">
        <f>IF(ISERROR(MID(K192,25+FIND("performance énergétique:",K192,1),3)),"",MID(K192,25+FIND("performance énergétique:",K192,1),3))</f>
        <v>oui</v>
      </c>
      <c r="P192" s="62" t="str">
        <f>IF(ISERROR(MID(K192,20+FIND("consommation d'eau:",K192,1),3)),"",MID(K192,20+FIND("consommation d'eau:",K192,1),3))</f>
        <v>non</v>
      </c>
      <c r="Q192" s="62" t="str">
        <f>IF(ISERROR(MID(K192,22+FIND("rénover mon bâtiment:",K192,1),3)),"",MID(K192,22+FIND("rénover mon bâtiment:",K192,1),3))</f>
        <v/>
      </c>
      <c r="R192" s="62" t="str">
        <f>IF(ISERROR(MID(K192,21+FIND("la mobilité durable:",K192,1),3)),"",MID(K192,21+FIND("la mobilité durable:",K192,1),3))</f>
        <v/>
      </c>
      <c r="S192" s="62" t="str">
        <f>IF(ISERROR(MID(K192,21+FIND("gestion des déchets:",K192,1),3)),"",MID(K192,21+FIND("gestion des déchets:",K192,1),3))</f>
        <v>non</v>
      </c>
      <c r="T192" s="62" t="str">
        <f>IF(ISERROR(MID(K192,17+FIND("l'écoconception:",K192,1),3)),"",MID(K192,17+FIND("l'écoconception:",K192,1),3))</f>
        <v>oui</v>
      </c>
      <c r="U192" s="62" t="str">
        <f>IF(ISERROR(MID(K192,20+FIND("former ou recruter:",K192,1),3)),"",MID(K192,20+FIND("former ou recruter:",K192,1),3))</f>
        <v/>
      </c>
      <c r="V192" s="93"/>
      <c r="W192" s="41"/>
      <c r="X192" s="41"/>
      <c r="Y192" s="41" t="s">
        <v>813</v>
      </c>
      <c r="Z192" s="41"/>
      <c r="AA192" s="41"/>
      <c r="AB192" s="43">
        <v>45265</v>
      </c>
      <c r="AC192" s="69" t="s">
        <v>814</v>
      </c>
      <c r="AD192" s="88"/>
      <c r="AE192" s="88"/>
      <c r="AF192" s="33"/>
      <c r="AG192" s="33"/>
      <c r="AH192" s="33"/>
      <c r="AI192" s="39"/>
      <c r="AJ192" s="39"/>
      <c r="AK192" s="40"/>
    </row>
    <row r="193" spans="1:37" ht="16.5" customHeight="1">
      <c r="A193" s="79">
        <v>45309</v>
      </c>
      <c r="B193" s="78" t="s">
        <v>1217</v>
      </c>
      <c r="C193" s="78" t="s">
        <v>3839</v>
      </c>
      <c r="D193" s="81" t="s">
        <v>3843</v>
      </c>
      <c r="E193" s="33" t="s">
        <v>135</v>
      </c>
      <c r="F193" s="33" t="s">
        <v>4881</v>
      </c>
      <c r="G193" s="100" t="s">
        <v>4882</v>
      </c>
      <c r="H193" s="75">
        <v>3</v>
      </c>
      <c r="I193" s="90" t="s">
        <v>73</v>
      </c>
      <c r="J193" s="90"/>
      <c r="K193" s="78" t="s">
        <v>3844</v>
      </c>
      <c r="L193" s="75" t="s">
        <v>3835</v>
      </c>
      <c r="M193" s="86"/>
      <c r="N193" s="91"/>
      <c r="O193" s="91"/>
      <c r="P193" s="91"/>
      <c r="Q193" s="91"/>
      <c r="R193" s="91"/>
      <c r="S193" s="91"/>
      <c r="T193" s="91"/>
      <c r="U193" s="91"/>
      <c r="V193" s="92"/>
      <c r="W193" s="75"/>
      <c r="X193" s="75"/>
      <c r="Y193" s="75"/>
      <c r="Z193" s="75"/>
      <c r="AA193" s="75"/>
      <c r="AB193" s="40"/>
      <c r="AC193" s="66" t="s">
        <v>764</v>
      </c>
      <c r="AD193" s="88"/>
      <c r="AE193" s="88"/>
      <c r="AF193" s="40"/>
      <c r="AG193" s="40"/>
      <c r="AH193" s="40"/>
      <c r="AI193" s="76"/>
      <c r="AJ193" s="76"/>
      <c r="AK193" s="40"/>
    </row>
    <row r="194" spans="1:37" ht="16.5" customHeight="1">
      <c r="A194" s="79">
        <v>45309</v>
      </c>
      <c r="B194" s="78" t="s">
        <v>503</v>
      </c>
      <c r="C194" s="78" t="s">
        <v>3829</v>
      </c>
      <c r="D194" s="81" t="s">
        <v>3832</v>
      </c>
      <c r="E194" s="33" t="s">
        <v>135</v>
      </c>
      <c r="F194" s="33" t="s">
        <v>4881</v>
      </c>
      <c r="G194" s="100" t="s">
        <v>4882</v>
      </c>
      <c r="H194" s="75">
        <v>3</v>
      </c>
      <c r="I194" s="90" t="s">
        <v>73</v>
      </c>
      <c r="J194" s="90"/>
      <c r="K194" s="78" t="s">
        <v>4883</v>
      </c>
      <c r="L194" s="75" t="s">
        <v>3835</v>
      </c>
      <c r="M194" s="86"/>
      <c r="N194" s="91"/>
      <c r="O194" s="91"/>
      <c r="P194" s="91"/>
      <c r="Q194" s="91"/>
      <c r="R194" s="91"/>
      <c r="S194" s="91"/>
      <c r="T194" s="91"/>
      <c r="U194" s="91"/>
      <c r="V194" s="92"/>
      <c r="W194" s="75"/>
      <c r="X194" s="75"/>
      <c r="Y194" s="75"/>
      <c r="Z194" s="75"/>
      <c r="AA194" s="75"/>
      <c r="AB194" s="40"/>
      <c r="AC194" s="66" t="s">
        <v>764</v>
      </c>
      <c r="AD194" s="88"/>
      <c r="AE194" s="88"/>
      <c r="AF194" s="40"/>
      <c r="AG194" s="40"/>
      <c r="AH194" s="40"/>
      <c r="AI194" s="76"/>
      <c r="AJ194" s="76"/>
      <c r="AK194" s="40"/>
    </row>
    <row r="195" spans="1:37" ht="16.5" customHeight="1">
      <c r="A195" s="79">
        <v>45312</v>
      </c>
      <c r="B195" s="78" t="s">
        <v>208</v>
      </c>
      <c r="C195" s="78" t="s">
        <v>3898</v>
      </c>
      <c r="D195" s="81" t="s">
        <v>3901</v>
      </c>
      <c r="E195" s="33" t="s">
        <v>135</v>
      </c>
      <c r="F195" s="33" t="s">
        <v>4881</v>
      </c>
      <c r="G195" s="100" t="s">
        <v>4882</v>
      </c>
      <c r="H195" s="75">
        <v>3</v>
      </c>
      <c r="I195" s="90" t="s">
        <v>73</v>
      </c>
      <c r="J195" s="90"/>
      <c r="K195" s="78" t="s">
        <v>3902</v>
      </c>
      <c r="L195" s="75" t="s">
        <v>3835</v>
      </c>
      <c r="M195" s="86"/>
      <c r="N195" s="91"/>
      <c r="O195" s="91"/>
      <c r="P195" s="91"/>
      <c r="Q195" s="91"/>
      <c r="R195" s="91"/>
      <c r="S195" s="91"/>
      <c r="T195" s="91"/>
      <c r="U195" s="91"/>
      <c r="V195" s="92"/>
      <c r="W195" s="75"/>
      <c r="X195" s="75"/>
      <c r="Y195" s="75"/>
      <c r="Z195" s="75"/>
      <c r="AA195" s="75"/>
      <c r="AB195" s="40"/>
      <c r="AC195" s="66" t="s">
        <v>764</v>
      </c>
      <c r="AD195" s="88"/>
      <c r="AE195" s="88"/>
      <c r="AF195" s="40"/>
      <c r="AG195" s="40"/>
      <c r="AH195" s="40"/>
      <c r="AI195" s="76"/>
      <c r="AJ195" s="76"/>
      <c r="AK195" s="40"/>
    </row>
    <row r="196" spans="1:37" ht="16.5" customHeight="1">
      <c r="A196" s="79">
        <v>45313</v>
      </c>
      <c r="B196" s="78" t="s">
        <v>134</v>
      </c>
      <c r="C196" s="78" t="s">
        <v>3917</v>
      </c>
      <c r="D196" s="81" t="s">
        <v>3919</v>
      </c>
      <c r="E196" s="33" t="s">
        <v>135</v>
      </c>
      <c r="F196" s="33" t="s">
        <v>4881</v>
      </c>
      <c r="G196" s="100" t="s">
        <v>4882</v>
      </c>
      <c r="H196" s="75">
        <v>3</v>
      </c>
      <c r="I196" s="90" t="s">
        <v>73</v>
      </c>
      <c r="J196" s="90"/>
      <c r="K196" s="78" t="s">
        <v>3920</v>
      </c>
      <c r="L196" s="75" t="s">
        <v>3835</v>
      </c>
      <c r="M196" s="86"/>
      <c r="N196" s="91"/>
      <c r="O196" s="91"/>
      <c r="P196" s="91"/>
      <c r="Q196" s="91"/>
      <c r="R196" s="91"/>
      <c r="S196" s="91"/>
      <c r="T196" s="91"/>
      <c r="U196" s="91"/>
      <c r="V196" s="92"/>
      <c r="W196" s="75"/>
      <c r="X196" s="75"/>
      <c r="Y196" s="75"/>
      <c r="Z196" s="75"/>
      <c r="AA196" s="75"/>
      <c r="AB196" s="40"/>
      <c r="AC196" s="66" t="s">
        <v>764</v>
      </c>
      <c r="AD196" s="88"/>
      <c r="AE196" s="88"/>
      <c r="AF196" s="40"/>
      <c r="AG196" s="40"/>
      <c r="AH196" s="40"/>
      <c r="AI196" s="76"/>
      <c r="AJ196" s="76"/>
      <c r="AK196" s="40"/>
    </row>
    <row r="197" spans="1:37" ht="16.5" customHeight="1">
      <c r="A197" s="79">
        <v>45313</v>
      </c>
      <c r="B197" s="78" t="s">
        <v>1282</v>
      </c>
      <c r="C197" s="78" t="s">
        <v>3937</v>
      </c>
      <c r="D197" s="81" t="s">
        <v>4884</v>
      </c>
      <c r="E197" s="33" t="s">
        <v>135</v>
      </c>
      <c r="F197" s="33" t="s">
        <v>4881</v>
      </c>
      <c r="G197" s="100" t="s">
        <v>4882</v>
      </c>
      <c r="H197" s="75">
        <v>3</v>
      </c>
      <c r="I197" s="90" t="s">
        <v>73</v>
      </c>
      <c r="J197" s="90"/>
      <c r="K197" s="78"/>
      <c r="L197" s="75" t="s">
        <v>3835</v>
      </c>
      <c r="M197" s="86"/>
      <c r="N197" s="91"/>
      <c r="O197" s="91"/>
      <c r="P197" s="91"/>
      <c r="Q197" s="91"/>
      <c r="R197" s="91"/>
      <c r="S197" s="91"/>
      <c r="T197" s="91"/>
      <c r="U197" s="91"/>
      <c r="V197" s="92"/>
      <c r="W197" s="75"/>
      <c r="X197" s="75"/>
      <c r="Y197" s="75"/>
      <c r="Z197" s="75"/>
      <c r="AA197" s="75"/>
      <c r="AB197" s="40"/>
      <c r="AC197" s="66" t="s">
        <v>764</v>
      </c>
      <c r="AD197" s="88"/>
      <c r="AE197" s="88"/>
      <c r="AF197" s="40"/>
      <c r="AG197" s="40"/>
      <c r="AH197" s="40"/>
      <c r="AI197" s="76"/>
      <c r="AJ197" s="76"/>
      <c r="AK197" s="40"/>
    </row>
    <row r="198" spans="1:37" ht="16.5" customHeight="1">
      <c r="A198" s="79">
        <v>45313</v>
      </c>
      <c r="B198" s="78" t="s">
        <v>1217</v>
      </c>
      <c r="C198" s="78" t="s">
        <v>3949</v>
      </c>
      <c r="D198" s="81" t="s">
        <v>4885</v>
      </c>
      <c r="E198" s="33" t="s">
        <v>135</v>
      </c>
      <c r="F198" s="33" t="s">
        <v>4881</v>
      </c>
      <c r="G198" s="100" t="s">
        <v>4882</v>
      </c>
      <c r="H198" s="75">
        <v>3</v>
      </c>
      <c r="I198" s="90" t="s">
        <v>73</v>
      </c>
      <c r="J198" s="90"/>
      <c r="K198" s="78" t="s">
        <v>4886</v>
      </c>
      <c r="L198" s="75" t="s">
        <v>3835</v>
      </c>
      <c r="M198" s="86"/>
      <c r="N198" s="91"/>
      <c r="O198" s="91"/>
      <c r="P198" s="91"/>
      <c r="Q198" s="91"/>
      <c r="R198" s="91"/>
      <c r="S198" s="91"/>
      <c r="T198" s="91"/>
      <c r="U198" s="91"/>
      <c r="V198" s="92"/>
      <c r="W198" s="75"/>
      <c r="X198" s="75"/>
      <c r="Y198" s="75"/>
      <c r="Z198" s="75"/>
      <c r="AA198" s="75"/>
      <c r="AB198" s="40"/>
      <c r="AC198" s="66" t="s">
        <v>764</v>
      </c>
      <c r="AD198" s="88"/>
      <c r="AE198" s="88"/>
      <c r="AF198" s="40"/>
      <c r="AG198" s="40"/>
      <c r="AH198" s="40"/>
      <c r="AI198" s="76"/>
      <c r="AJ198" s="76"/>
      <c r="AK198" s="40"/>
    </row>
    <row r="199" spans="1:37" ht="16.5" customHeight="1">
      <c r="A199" s="79">
        <v>45315</v>
      </c>
      <c r="B199" s="78" t="s">
        <v>1997</v>
      </c>
      <c r="C199" s="78" t="s">
        <v>4034</v>
      </c>
      <c r="D199" s="81" t="s">
        <v>4038</v>
      </c>
      <c r="E199" s="33" t="s">
        <v>135</v>
      </c>
      <c r="F199" s="33" t="s">
        <v>4881</v>
      </c>
      <c r="G199" s="100" t="s">
        <v>4882</v>
      </c>
      <c r="H199" s="75">
        <v>3</v>
      </c>
      <c r="I199" s="90" t="s">
        <v>73</v>
      </c>
      <c r="J199" s="90"/>
      <c r="K199" s="78" t="s">
        <v>4039</v>
      </c>
      <c r="L199" s="75" t="s">
        <v>3835</v>
      </c>
      <c r="M199" s="86"/>
      <c r="N199" s="91"/>
      <c r="O199" s="91"/>
      <c r="P199" s="91"/>
      <c r="Q199" s="91"/>
      <c r="R199" s="91"/>
      <c r="S199" s="91"/>
      <c r="T199" s="91"/>
      <c r="U199" s="91"/>
      <c r="V199" s="92"/>
      <c r="W199" s="75"/>
      <c r="X199" s="75"/>
      <c r="Y199" s="75"/>
      <c r="Z199" s="75"/>
      <c r="AA199" s="75"/>
      <c r="AB199" s="40"/>
      <c r="AC199" s="66" t="s">
        <v>764</v>
      </c>
      <c r="AD199" s="88"/>
      <c r="AE199" s="88"/>
      <c r="AF199" s="40"/>
      <c r="AG199" s="40"/>
      <c r="AH199" s="40"/>
      <c r="AI199" s="76"/>
      <c r="AJ199" s="76"/>
      <c r="AK199" s="40"/>
    </row>
    <row r="200" spans="1:37" ht="16.5" customHeight="1">
      <c r="A200" s="79">
        <v>45315</v>
      </c>
      <c r="B200" s="78" t="s">
        <v>1282</v>
      </c>
      <c r="C200" s="78" t="s">
        <v>4029</v>
      </c>
      <c r="D200" s="81" t="s">
        <v>4032</v>
      </c>
      <c r="E200" s="33" t="s">
        <v>135</v>
      </c>
      <c r="F200" s="33" t="s">
        <v>4881</v>
      </c>
      <c r="G200" s="100" t="s">
        <v>4882</v>
      </c>
      <c r="H200" s="75">
        <v>3</v>
      </c>
      <c r="I200" s="90" t="s">
        <v>73</v>
      </c>
      <c r="J200" s="90"/>
      <c r="K200" s="78" t="s">
        <v>4033</v>
      </c>
      <c r="L200" s="75" t="s">
        <v>3835</v>
      </c>
      <c r="M200" s="86"/>
      <c r="N200" s="91"/>
      <c r="O200" s="91"/>
      <c r="P200" s="91"/>
      <c r="Q200" s="91"/>
      <c r="R200" s="91"/>
      <c r="S200" s="91"/>
      <c r="T200" s="91"/>
      <c r="U200" s="91"/>
      <c r="V200" s="92"/>
      <c r="W200" s="75"/>
      <c r="X200" s="75"/>
      <c r="Y200" s="75"/>
      <c r="Z200" s="75"/>
      <c r="AA200" s="75"/>
      <c r="AB200" s="40"/>
      <c r="AC200" s="66" t="s">
        <v>764</v>
      </c>
      <c r="AD200" s="88"/>
      <c r="AE200" s="88"/>
      <c r="AF200" s="40"/>
      <c r="AG200" s="40"/>
      <c r="AH200" s="40"/>
      <c r="AI200" s="76"/>
      <c r="AJ200" s="76"/>
      <c r="AK200" s="40"/>
    </row>
    <row r="201" spans="1:37" ht="16.5" customHeight="1">
      <c r="A201" s="79">
        <v>45315</v>
      </c>
      <c r="B201" s="78" t="s">
        <v>761</v>
      </c>
      <c r="C201" s="78" t="s">
        <v>4017</v>
      </c>
      <c r="D201" s="81" t="s">
        <v>4021</v>
      </c>
      <c r="E201" s="33" t="s">
        <v>135</v>
      </c>
      <c r="F201" s="33" t="s">
        <v>4881</v>
      </c>
      <c r="G201" s="100" t="s">
        <v>4882</v>
      </c>
      <c r="H201" s="75">
        <v>3</v>
      </c>
      <c r="I201" s="90" t="s">
        <v>73</v>
      </c>
      <c r="J201" s="90"/>
      <c r="K201" s="78" t="s">
        <v>4887</v>
      </c>
      <c r="L201" s="75" t="s">
        <v>3835</v>
      </c>
      <c r="M201" s="86"/>
      <c r="N201" s="91"/>
      <c r="O201" s="91"/>
      <c r="P201" s="91"/>
      <c r="Q201" s="91"/>
      <c r="R201" s="91"/>
      <c r="S201" s="91"/>
      <c r="T201" s="91"/>
      <c r="U201" s="91"/>
      <c r="V201" s="92"/>
      <c r="W201" s="75"/>
      <c r="X201" s="75"/>
      <c r="Y201" s="75"/>
      <c r="Z201" s="75"/>
      <c r="AA201" s="75"/>
      <c r="AB201" s="40"/>
      <c r="AC201" s="66" t="s">
        <v>764</v>
      </c>
      <c r="AD201" s="88"/>
      <c r="AE201" s="88"/>
      <c r="AF201" s="40"/>
      <c r="AG201" s="40"/>
      <c r="AH201" s="40"/>
      <c r="AI201" s="76"/>
      <c r="AJ201" s="76"/>
      <c r="AK201" s="40"/>
    </row>
    <row r="202" spans="1:37" ht="16.5" customHeight="1">
      <c r="A202" s="79">
        <v>45315</v>
      </c>
      <c r="B202" s="78" t="s">
        <v>1997</v>
      </c>
      <c r="C202" s="78" t="s">
        <v>4040</v>
      </c>
      <c r="D202" s="81" t="s">
        <v>4044</v>
      </c>
      <c r="E202" s="33" t="s">
        <v>135</v>
      </c>
      <c r="F202" s="33" t="s">
        <v>4881</v>
      </c>
      <c r="G202" s="100" t="s">
        <v>4882</v>
      </c>
      <c r="H202" s="75">
        <v>3</v>
      </c>
      <c r="I202" s="90" t="s">
        <v>73</v>
      </c>
      <c r="J202" s="90"/>
      <c r="K202" s="78" t="s">
        <v>4888</v>
      </c>
      <c r="L202" s="75" t="s">
        <v>3835</v>
      </c>
      <c r="M202" s="86"/>
      <c r="N202" s="91"/>
      <c r="O202" s="91"/>
      <c r="P202" s="91"/>
      <c r="Q202" s="91"/>
      <c r="R202" s="91"/>
      <c r="S202" s="91"/>
      <c r="T202" s="91"/>
      <c r="U202" s="91"/>
      <c r="V202" s="92"/>
      <c r="W202" s="75"/>
      <c r="X202" s="75"/>
      <c r="Y202" s="75"/>
      <c r="Z202" s="75"/>
      <c r="AA202" s="75"/>
      <c r="AB202" s="40"/>
      <c r="AC202" s="66" t="s">
        <v>764</v>
      </c>
      <c r="AD202" s="88"/>
      <c r="AE202" s="88"/>
      <c r="AF202" s="40"/>
      <c r="AG202" s="40"/>
      <c r="AH202" s="40"/>
      <c r="AI202" s="76"/>
      <c r="AJ202" s="76"/>
      <c r="AK202" s="40"/>
    </row>
    <row r="203" spans="1:37" ht="16.5" customHeight="1">
      <c r="A203" s="79">
        <v>45316</v>
      </c>
      <c r="B203" s="78" t="s">
        <v>1997</v>
      </c>
      <c r="C203" s="78" t="s">
        <v>4052</v>
      </c>
      <c r="D203" s="81" t="s">
        <v>4056</v>
      </c>
      <c r="E203" s="33" t="s">
        <v>135</v>
      </c>
      <c r="F203" s="33" t="s">
        <v>4881</v>
      </c>
      <c r="G203" s="100" t="s">
        <v>4882</v>
      </c>
      <c r="H203" s="75">
        <v>3</v>
      </c>
      <c r="I203" s="90" t="s">
        <v>73</v>
      </c>
      <c r="J203" s="90"/>
      <c r="K203" s="78" t="s">
        <v>4889</v>
      </c>
      <c r="L203" s="75" t="s">
        <v>3835</v>
      </c>
      <c r="M203" s="86"/>
      <c r="N203" s="91"/>
      <c r="O203" s="91"/>
      <c r="P203" s="91"/>
      <c r="Q203" s="91"/>
      <c r="R203" s="91"/>
      <c r="S203" s="91"/>
      <c r="T203" s="91"/>
      <c r="U203" s="91"/>
      <c r="V203" s="92"/>
      <c r="W203" s="75"/>
      <c r="X203" s="75"/>
      <c r="Y203" s="75"/>
      <c r="Z203" s="75"/>
      <c r="AA203" s="75"/>
      <c r="AB203" s="40"/>
      <c r="AC203" s="66" t="s">
        <v>764</v>
      </c>
      <c r="AD203" s="88"/>
      <c r="AE203" s="88"/>
      <c r="AF203" s="40"/>
      <c r="AG203" s="40"/>
      <c r="AH203" s="40"/>
      <c r="AI203" s="76"/>
      <c r="AJ203" s="76"/>
      <c r="AK203" s="40"/>
    </row>
    <row r="204" spans="1:37" ht="16.5" customHeight="1">
      <c r="A204" s="79">
        <v>45316</v>
      </c>
      <c r="B204" s="78" t="s">
        <v>1282</v>
      </c>
      <c r="C204" s="78" t="s">
        <v>4046</v>
      </c>
      <c r="D204" s="81" t="s">
        <v>4050</v>
      </c>
      <c r="E204" s="33" t="s">
        <v>135</v>
      </c>
      <c r="F204" s="33" t="s">
        <v>4881</v>
      </c>
      <c r="G204" s="100" t="s">
        <v>4882</v>
      </c>
      <c r="H204" s="75">
        <v>3</v>
      </c>
      <c r="I204" s="90" t="s">
        <v>73</v>
      </c>
      <c r="J204" s="90"/>
      <c r="K204" s="78" t="s">
        <v>4051</v>
      </c>
      <c r="L204" s="75" t="s">
        <v>3835</v>
      </c>
      <c r="M204" s="86"/>
      <c r="N204" s="91"/>
      <c r="O204" s="91"/>
      <c r="P204" s="91"/>
      <c r="Q204" s="91"/>
      <c r="R204" s="91"/>
      <c r="S204" s="91"/>
      <c r="T204" s="91"/>
      <c r="U204" s="91"/>
      <c r="V204" s="92"/>
      <c r="W204" s="75"/>
      <c r="X204" s="75"/>
      <c r="Y204" s="75"/>
      <c r="Z204" s="75"/>
      <c r="AA204" s="75"/>
      <c r="AB204" s="40"/>
      <c r="AC204" s="66" t="s">
        <v>764</v>
      </c>
      <c r="AD204" s="88"/>
      <c r="AE204" s="88"/>
      <c r="AF204" s="40"/>
      <c r="AG204" s="40"/>
      <c r="AH204" s="40"/>
      <c r="AI204" s="76"/>
      <c r="AJ204" s="76"/>
      <c r="AK204" s="40"/>
    </row>
    <row r="205" spans="1:37" ht="16.5" customHeight="1">
      <c r="A205" s="79">
        <v>45319</v>
      </c>
      <c r="B205" s="78" t="s">
        <v>1997</v>
      </c>
      <c r="C205" s="78" t="s">
        <v>4089</v>
      </c>
      <c r="D205" s="81" t="s">
        <v>4093</v>
      </c>
      <c r="E205" s="33" t="s">
        <v>135</v>
      </c>
      <c r="F205" s="33" t="s">
        <v>4881</v>
      </c>
      <c r="G205" s="100" t="s">
        <v>4882</v>
      </c>
      <c r="H205" s="75">
        <v>3</v>
      </c>
      <c r="I205" s="90" t="s">
        <v>73</v>
      </c>
      <c r="J205" s="90"/>
      <c r="K205" s="78" t="s">
        <v>4094</v>
      </c>
      <c r="L205" s="75" t="s">
        <v>3835</v>
      </c>
      <c r="M205" s="86"/>
      <c r="N205" s="91"/>
      <c r="O205" s="91"/>
      <c r="P205" s="91"/>
      <c r="Q205" s="91"/>
      <c r="R205" s="91"/>
      <c r="S205" s="91"/>
      <c r="T205" s="91"/>
      <c r="U205" s="91"/>
      <c r="V205" s="92"/>
      <c r="W205" s="75"/>
      <c r="X205" s="75"/>
      <c r="Y205" s="75"/>
      <c r="Z205" s="75"/>
      <c r="AA205" s="75"/>
      <c r="AB205" s="40"/>
      <c r="AC205" s="66" t="s">
        <v>764</v>
      </c>
      <c r="AD205" s="88"/>
      <c r="AE205" s="88"/>
      <c r="AF205" s="40"/>
      <c r="AG205" s="40"/>
      <c r="AH205" s="40"/>
      <c r="AI205" s="76"/>
      <c r="AJ205" s="76"/>
      <c r="AK205" s="40"/>
    </row>
    <row r="206" spans="1:37" ht="16.5" customHeight="1">
      <c r="A206" s="79">
        <v>45320</v>
      </c>
      <c r="B206" s="78" t="s">
        <v>538</v>
      </c>
      <c r="C206" s="78" t="s">
        <v>4108</v>
      </c>
      <c r="D206" s="81" t="s">
        <v>4109</v>
      </c>
      <c r="E206" s="33" t="s">
        <v>135</v>
      </c>
      <c r="F206" s="33" t="s">
        <v>4881</v>
      </c>
      <c r="G206" s="100" t="s">
        <v>4882</v>
      </c>
      <c r="H206" s="75">
        <v>3</v>
      </c>
      <c r="I206" s="90" t="s">
        <v>73</v>
      </c>
      <c r="J206" s="90"/>
      <c r="K206" s="78"/>
      <c r="L206" s="75" t="s">
        <v>3835</v>
      </c>
      <c r="M206" s="86"/>
      <c r="N206" s="91"/>
      <c r="O206" s="91"/>
      <c r="P206" s="91"/>
      <c r="Q206" s="91"/>
      <c r="R206" s="91"/>
      <c r="S206" s="91"/>
      <c r="T206" s="91"/>
      <c r="U206" s="91"/>
      <c r="V206" s="92"/>
      <c r="W206" s="75"/>
      <c r="X206" s="75"/>
      <c r="Y206" s="75"/>
      <c r="Z206" s="75"/>
      <c r="AA206" s="75"/>
      <c r="AB206" s="40"/>
      <c r="AC206" s="66" t="s">
        <v>764</v>
      </c>
      <c r="AD206" s="88"/>
      <c r="AE206" s="88"/>
      <c r="AF206" s="40"/>
      <c r="AG206" s="40"/>
      <c r="AH206" s="40"/>
      <c r="AI206" s="76"/>
      <c r="AJ206" s="76"/>
      <c r="AK206" s="40"/>
    </row>
    <row r="207" spans="1:37" ht="16.5" customHeight="1">
      <c r="A207" s="79">
        <v>45321</v>
      </c>
      <c r="B207" s="78" t="s">
        <v>1282</v>
      </c>
      <c r="C207" s="78" t="s">
        <v>4146</v>
      </c>
      <c r="D207" s="81" t="s">
        <v>4150</v>
      </c>
      <c r="E207" s="33" t="s">
        <v>135</v>
      </c>
      <c r="F207" s="33" t="s">
        <v>4881</v>
      </c>
      <c r="G207" s="100" t="s">
        <v>4882</v>
      </c>
      <c r="H207" s="75">
        <v>3</v>
      </c>
      <c r="I207" s="90" t="s">
        <v>73</v>
      </c>
      <c r="J207" s="90"/>
      <c r="K207" s="78" t="s">
        <v>4890</v>
      </c>
      <c r="L207" s="75" t="s">
        <v>3835</v>
      </c>
      <c r="M207" s="86"/>
      <c r="N207" s="91"/>
      <c r="O207" s="91"/>
      <c r="P207" s="91"/>
      <c r="Q207" s="91"/>
      <c r="R207" s="91"/>
      <c r="S207" s="91"/>
      <c r="T207" s="91"/>
      <c r="U207" s="91"/>
      <c r="V207" s="92"/>
      <c r="W207" s="75"/>
      <c r="X207" s="75"/>
      <c r="Y207" s="75"/>
      <c r="Z207" s="75"/>
      <c r="AA207" s="75"/>
      <c r="AB207" s="40"/>
      <c r="AC207" s="66" t="s">
        <v>764</v>
      </c>
      <c r="AD207" s="88"/>
      <c r="AE207" s="88"/>
      <c r="AF207" s="40"/>
      <c r="AG207" s="40"/>
      <c r="AH207" s="40"/>
      <c r="AI207" s="76"/>
      <c r="AJ207" s="76"/>
      <c r="AK207" s="40"/>
    </row>
    <row r="208" spans="1:37" ht="16.5" customHeight="1">
      <c r="A208" s="30">
        <v>45271</v>
      </c>
      <c r="B208" s="31" t="s">
        <v>2460</v>
      </c>
      <c r="C208" s="31" t="s">
        <v>2455</v>
      </c>
      <c r="D208" s="50" t="s">
        <v>2459</v>
      </c>
      <c r="E208" s="33" t="s">
        <v>135</v>
      </c>
      <c r="F208" s="33"/>
      <c r="G208" s="99" t="s">
        <v>4882</v>
      </c>
      <c r="H208" s="41">
        <v>2</v>
      </c>
      <c r="I208" s="90" t="s">
        <v>73</v>
      </c>
      <c r="J208" s="90"/>
      <c r="K208" s="31" t="s">
        <v>4891</v>
      </c>
      <c r="L208" s="41" t="s">
        <v>701</v>
      </c>
      <c r="M208" s="42" t="str">
        <f>MID(K208,12,8)</f>
        <v xml:space="preserve">unknown </v>
      </c>
      <c r="N208" s="62" t="str">
        <f>IF(ISERROR(MID(K208,24+FIND("impact environnemental:",K208,1),3)),"",MID(K208,24+FIND("impact environnemental:",K208,1),3))</f>
        <v>non</v>
      </c>
      <c r="O208" s="62" t="str">
        <f>IF(ISERROR(MID(K208,25+FIND("performance énergétique:",K208,1),3)),"",MID(K208,25+FIND("performance énergétique:",K208,1),3))</f>
        <v>oui</v>
      </c>
      <c r="P208" s="62" t="str">
        <f>IF(ISERROR(MID(K208,20+FIND("consommation d'eau:",K208,1),3)),"",MID(K208,20+FIND("consommation d'eau:",K208,1),3))</f>
        <v>oui</v>
      </c>
      <c r="Q208" s="62" t="str">
        <f>IF(ISERROR(MID(K208,22+FIND("rénover mon bâtiment:",K208,1),3)),"",MID(K208,22+FIND("rénover mon bâtiment:",K208,1),3))</f>
        <v/>
      </c>
      <c r="R208" s="62" t="str">
        <f>IF(ISERROR(MID(K208,21+FIND("la mobilité durable:",K208,1),3)),"",MID(K208,21+FIND("la mobilité durable:",K208,1),3))</f>
        <v/>
      </c>
      <c r="S208" s="62" t="str">
        <f>IF(ISERROR(MID(K208,21+FIND("gestion des déchets:",K208,1),3)),"",MID(K208,21+FIND("gestion des déchets:",K208,1),3))</f>
        <v>oui</v>
      </c>
      <c r="T208" s="62" t="str">
        <f>IF(ISERROR(MID(K208,17+FIND("l'écoconception:",K208,1),3)),"",MID(K208,17+FIND("l'écoconception:",K208,1),3))</f>
        <v>oui</v>
      </c>
      <c r="U208" s="62" t="str">
        <f>IF(ISERROR(MID(K208,20+FIND("former ou recruter:",K208,1),3)),"",MID(K208,20+FIND("former ou recruter:",K208,1),3))</f>
        <v/>
      </c>
      <c r="V208" s="63"/>
      <c r="W208" s="75"/>
      <c r="X208" s="75"/>
      <c r="Y208" s="75"/>
      <c r="Z208" s="75"/>
      <c r="AA208" s="75"/>
      <c r="AB208" s="77">
        <v>45299</v>
      </c>
      <c r="AC208" s="66" t="s">
        <v>764</v>
      </c>
      <c r="AD208" s="88"/>
      <c r="AE208" s="88"/>
      <c r="AF208" s="40"/>
      <c r="AG208" s="40"/>
      <c r="AH208" s="40"/>
      <c r="AI208" s="76"/>
      <c r="AJ208" s="76"/>
      <c r="AK208" s="40"/>
    </row>
    <row r="209" spans="1:37" ht="16.5" customHeight="1">
      <c r="A209" s="79">
        <v>45274</v>
      </c>
      <c r="B209" s="78" t="s">
        <v>761</v>
      </c>
      <c r="C209" s="78" t="s">
        <v>2747</v>
      </c>
      <c r="D209" s="81" t="s">
        <v>2751</v>
      </c>
      <c r="E209" s="33" t="s">
        <v>135</v>
      </c>
      <c r="F209" s="33"/>
      <c r="G209" s="99" t="s">
        <v>4882</v>
      </c>
      <c r="H209" s="75">
        <v>2</v>
      </c>
      <c r="I209" s="90" t="s">
        <v>73</v>
      </c>
      <c r="J209" s="90"/>
      <c r="K209" s="78" t="s">
        <v>4892</v>
      </c>
      <c r="L209" s="75" t="s">
        <v>701</v>
      </c>
      <c r="M209" s="42" t="str">
        <f>MID(K209,12,8)</f>
        <v xml:space="preserve">unknown </v>
      </c>
      <c r="N209" s="62" t="str">
        <f>IF(ISERROR(MID(K209,24+FIND("impact environnemental:",K209,1),3)),"",MID(K209,24+FIND("impact environnemental:",K209,1),3))</f>
        <v>oui</v>
      </c>
      <c r="O209" s="62" t="str">
        <f>IF(ISERROR(MID(K209,25+FIND("performance énergétique:",K209,1),3)),"",MID(K209,25+FIND("performance énergétique:",K209,1),3))</f>
        <v>oui</v>
      </c>
      <c r="P209" s="62" t="str">
        <f>IF(ISERROR(MID(K209,20+FIND("consommation d'eau:",K209,1),3)),"",MID(K209,20+FIND("consommation d'eau:",K209,1),3))</f>
        <v>oui</v>
      </c>
      <c r="Q209" s="62" t="str">
        <f>IF(ISERROR(MID(K209,22+FIND("rénover mon bâtiment:",K209,1),3)),"",MID(K209,22+FIND("rénover mon bâtiment:",K209,1),3))</f>
        <v/>
      </c>
      <c r="R209" s="62" t="str">
        <f>IF(ISERROR(MID(K209,21+FIND("la mobilité durable:",K209,1),3)),"",MID(K209,21+FIND("la mobilité durable:",K209,1),3))</f>
        <v/>
      </c>
      <c r="S209" s="62" t="str">
        <f>IF(ISERROR(MID(K209,21+FIND("gestion des déchets:",K209,1),3)),"",MID(K209,21+FIND("gestion des déchets:",K209,1),3))</f>
        <v>oui</v>
      </c>
      <c r="T209" s="62" t="str">
        <f>IF(ISERROR(MID(K209,17+FIND("l'écoconception:",K209,1),3)),"",MID(K209,17+FIND("l'écoconception:",K209,1),3))</f>
        <v>oui</v>
      </c>
      <c r="U209" s="62" t="str">
        <f>IF(ISERROR(MID(K209,20+FIND("former ou recruter:",K209,1),3)),"",MID(K209,20+FIND("former ou recruter:",K209,1),3))</f>
        <v/>
      </c>
      <c r="V209" s="63"/>
      <c r="W209" s="75"/>
      <c r="X209" s="75"/>
      <c r="Y209" s="75"/>
      <c r="Z209" s="75"/>
      <c r="AA209" s="75"/>
      <c r="AB209" s="77">
        <v>45279</v>
      </c>
      <c r="AC209" s="66" t="s">
        <v>764</v>
      </c>
      <c r="AD209" s="88"/>
      <c r="AE209" s="88"/>
      <c r="AF209" s="40"/>
      <c r="AG209" s="40"/>
      <c r="AH209" s="40"/>
      <c r="AI209" s="76"/>
      <c r="AJ209" s="76"/>
      <c r="AK209" s="40"/>
    </row>
    <row r="210" spans="1:37" ht="16.5" customHeight="1">
      <c r="A210" s="79">
        <v>45274</v>
      </c>
      <c r="B210" s="78" t="s">
        <v>1997</v>
      </c>
      <c r="C210" s="78" t="s">
        <v>2757</v>
      </c>
      <c r="D210" s="81" t="s">
        <v>2760</v>
      </c>
      <c r="E210" s="33" t="s">
        <v>135</v>
      </c>
      <c r="F210" s="33"/>
      <c r="G210" s="99" t="s">
        <v>4882</v>
      </c>
      <c r="H210" s="75">
        <v>1</v>
      </c>
      <c r="I210" s="90" t="s">
        <v>73</v>
      </c>
      <c r="J210" s="90"/>
      <c r="K210" s="78" t="s">
        <v>4893</v>
      </c>
      <c r="L210" s="75" t="s">
        <v>701</v>
      </c>
      <c r="M210" s="42" t="str">
        <f>MID(K210,12,8)</f>
        <v xml:space="preserve">precise </v>
      </c>
      <c r="N210" s="62" t="str">
        <f>IF(ISERROR(MID(K210,24+FIND("impact environnemental:",K210,1),3)),"",MID(K210,24+FIND("impact environnemental:",K210,1),3))</f>
        <v>non</v>
      </c>
      <c r="O210" s="62" t="str">
        <f>IF(ISERROR(MID(K210,25+FIND("performance énergétique:",K210,1),3)),"",MID(K210,25+FIND("performance énergétique:",K210,1),3))</f>
        <v>oui</v>
      </c>
      <c r="P210" s="62" t="str">
        <f>IF(ISERROR(MID(K210,20+FIND("consommation d'eau:",K210,1),3)),"",MID(K210,20+FIND("consommation d'eau:",K210,1),3))</f>
        <v>non</v>
      </c>
      <c r="Q210" s="62" t="str">
        <f>IF(ISERROR(MID(K210,22+FIND("rénover mon bâtiment:",K210,1),3)),"",MID(K210,22+FIND("rénover mon bâtiment:",K210,1),3))</f>
        <v>non</v>
      </c>
      <c r="R210" s="62" t="str">
        <f>IF(ISERROR(MID(K210,21+FIND("la mobilité durable:",K210,1),3)),"",MID(K210,21+FIND("la mobilité durable:",K210,1),3))</f>
        <v>non</v>
      </c>
      <c r="S210" s="62" t="str">
        <f>IF(ISERROR(MID(K210,21+FIND("gestion des déchets:",K210,1),3)),"",MID(K210,21+FIND("gestion des déchets:",K210,1),3))</f>
        <v>non</v>
      </c>
      <c r="T210" s="62" t="str">
        <f>IF(ISERROR(MID(K210,17+FIND("l'écoconception:",K210,1),3)),"",MID(K210,17+FIND("l'écoconception:",K210,1),3))</f>
        <v>non</v>
      </c>
      <c r="U210" s="62" t="str">
        <f>IF(ISERROR(MID(K210,20+FIND("former ou recruter:",K210,1),3)),"",MID(K210,20+FIND("former ou recruter:",K210,1),3))</f>
        <v>non</v>
      </c>
      <c r="V210" s="63"/>
      <c r="W210" s="75"/>
      <c r="X210" s="75"/>
      <c r="Y210" s="75"/>
      <c r="Z210" s="75"/>
      <c r="AA210" s="75"/>
      <c r="AB210" s="77">
        <v>45279</v>
      </c>
      <c r="AC210" s="66" t="s">
        <v>764</v>
      </c>
      <c r="AD210" s="88"/>
      <c r="AE210" s="88"/>
      <c r="AF210" s="40"/>
      <c r="AG210" s="40"/>
      <c r="AH210" s="40"/>
      <c r="AI210" s="76"/>
      <c r="AJ210" s="76"/>
      <c r="AK210" s="40"/>
    </row>
    <row r="211" spans="1:37" ht="16.5" customHeight="1">
      <c r="A211" s="79">
        <v>45276</v>
      </c>
      <c r="B211" s="78" t="s">
        <v>503</v>
      </c>
      <c r="C211" s="78" t="s">
        <v>2825</v>
      </c>
      <c r="D211" s="81" t="s">
        <v>2829</v>
      </c>
      <c r="E211" s="33" t="s">
        <v>135</v>
      </c>
      <c r="F211" s="33"/>
      <c r="G211" s="99" t="s">
        <v>4882</v>
      </c>
      <c r="H211" s="75">
        <v>1</v>
      </c>
      <c r="I211" s="90" t="s">
        <v>73</v>
      </c>
      <c r="J211" s="90"/>
      <c r="K211" s="78" t="s">
        <v>2830</v>
      </c>
      <c r="L211" s="75" t="s">
        <v>701</v>
      </c>
      <c r="M211" s="42" t="str">
        <f>MID(K211,12,8)</f>
        <v xml:space="preserve">precise </v>
      </c>
      <c r="N211" s="62" t="str">
        <f>IF(ISERROR(MID(K211,24+FIND("impact environnemental:",K211,1),3)),"",MID(K211,24+FIND("impact environnemental:",K211,1),3))</f>
        <v>non</v>
      </c>
      <c r="O211" s="62" t="str">
        <f>IF(ISERROR(MID(K211,25+FIND("performance énergétique:",K211,1),3)),"",MID(K211,25+FIND("performance énergétique:",K211,1),3))</f>
        <v>non</v>
      </c>
      <c r="P211" s="62" t="str">
        <f>IF(ISERROR(MID(K211,20+FIND("consommation d'eau:",K211,1),3)),"",MID(K211,20+FIND("consommation d'eau:",K211,1),3))</f>
        <v>non</v>
      </c>
      <c r="Q211" s="62" t="str">
        <f>IF(ISERROR(MID(K211,22+FIND("rénover mon bâtiment:",K211,1),3)),"",MID(K211,22+FIND("rénover mon bâtiment:",K211,1),3))</f>
        <v>oui</v>
      </c>
      <c r="R211" s="62" t="str">
        <f>IF(ISERROR(MID(K211,21+FIND("la mobilité durable:",K211,1),3)),"",MID(K211,21+FIND("la mobilité durable:",K211,1),3))</f>
        <v>non</v>
      </c>
      <c r="S211" s="62" t="str">
        <f>IF(ISERROR(MID(K211,21+FIND("gestion des déchets:",K211,1),3)),"",MID(K211,21+FIND("gestion des déchets:",K211,1),3))</f>
        <v>non</v>
      </c>
      <c r="T211" s="62" t="str">
        <f>IF(ISERROR(MID(K211,17+FIND("l'écoconception:",K211,1),3)),"",MID(K211,17+FIND("l'écoconception:",K211,1),3))</f>
        <v>non</v>
      </c>
      <c r="U211" s="62" t="str">
        <f>IF(ISERROR(MID(K211,20+FIND("former ou recruter:",K211,1),3)),"",MID(K211,20+FIND("former ou recruter:",K211,1),3))</f>
        <v>non</v>
      </c>
      <c r="V211" s="63"/>
      <c r="W211" s="75"/>
      <c r="X211" s="75"/>
      <c r="Y211" s="75"/>
      <c r="Z211" s="75"/>
      <c r="AA211" s="75"/>
      <c r="AB211" s="77">
        <v>45279</v>
      </c>
      <c r="AC211" s="66" t="s">
        <v>764</v>
      </c>
      <c r="AD211" s="88"/>
      <c r="AE211" s="88"/>
      <c r="AF211" s="40"/>
      <c r="AG211" s="40"/>
      <c r="AH211" s="40"/>
      <c r="AI211" s="76"/>
      <c r="AJ211" s="76"/>
      <c r="AK211" s="40"/>
    </row>
    <row r="212" spans="1:37" ht="16.5" customHeight="1">
      <c r="A212" s="79">
        <v>45279</v>
      </c>
      <c r="B212" s="78" t="s">
        <v>2996</v>
      </c>
      <c r="C212" s="78" t="s">
        <v>2858</v>
      </c>
      <c r="D212" s="81" t="s">
        <v>2995</v>
      </c>
      <c r="E212" s="33" t="s">
        <v>135</v>
      </c>
      <c r="F212" s="33"/>
      <c r="G212" s="99" t="s">
        <v>4882</v>
      </c>
      <c r="H212" s="75" t="e">
        <v>#VALUE!</v>
      </c>
      <c r="I212" s="90" t="s">
        <v>73</v>
      </c>
      <c r="J212" s="90"/>
      <c r="K212" s="78"/>
      <c r="L212" s="75" t="s">
        <v>701</v>
      </c>
      <c r="M212" s="42" t="str">
        <f>MID(K212,12,8)</f>
        <v/>
      </c>
      <c r="N212" s="62" t="str">
        <f>IF(ISERROR(MID(K212,24+FIND("impact environnemental:",K212,1),3)),"",MID(K212,24+FIND("impact environnemental:",K212,1),3))</f>
        <v/>
      </c>
      <c r="O212" s="62" t="str">
        <f>IF(ISERROR(MID(K212,25+FIND("performance énergétique:",K212,1),3)),"",MID(K212,25+FIND("performance énergétique:",K212,1),3))</f>
        <v/>
      </c>
      <c r="P212" s="62" t="str">
        <f>IF(ISERROR(MID(K212,20+FIND("consommation d'eau:",K212,1),3)),"",MID(K212,20+FIND("consommation d'eau:",K212,1),3))</f>
        <v/>
      </c>
      <c r="Q212" s="62" t="str">
        <f>IF(ISERROR(MID(K212,22+FIND("rénover mon bâtiment:",K212,1),3)),"",MID(K212,22+FIND("rénover mon bâtiment:",K212,1),3))</f>
        <v/>
      </c>
      <c r="R212" s="62" t="str">
        <f>IF(ISERROR(MID(K212,21+FIND("la mobilité durable:",K212,1),3)),"",MID(K212,21+FIND("la mobilité durable:",K212,1),3))</f>
        <v/>
      </c>
      <c r="S212" s="62" t="str">
        <f>IF(ISERROR(MID(K212,21+FIND("gestion des déchets:",K212,1),3)),"",MID(K212,21+FIND("gestion des déchets:",K212,1),3))</f>
        <v/>
      </c>
      <c r="T212" s="62" t="str">
        <f>IF(ISERROR(MID(K212,17+FIND("l'écoconception:",K212,1),3)),"",MID(K212,17+FIND("l'écoconception:",K212,1),3))</f>
        <v/>
      </c>
      <c r="U212" s="62" t="str">
        <f>IF(ISERROR(MID(K212,20+FIND("former ou recruter:",K212,1),3)),"",MID(K212,20+FIND("former ou recruter:",K212,1),3))</f>
        <v/>
      </c>
      <c r="V212" s="63"/>
      <c r="W212" s="75"/>
      <c r="X212" s="75"/>
      <c r="Y212" s="75"/>
      <c r="Z212" s="75"/>
      <c r="AA212" s="75"/>
      <c r="AB212" s="77">
        <v>45279</v>
      </c>
      <c r="AC212" s="66" t="s">
        <v>764</v>
      </c>
      <c r="AD212" s="88"/>
      <c r="AE212" s="88"/>
      <c r="AF212" s="40"/>
      <c r="AG212" s="40"/>
      <c r="AH212" s="40"/>
      <c r="AI212" s="76"/>
      <c r="AJ212" s="76"/>
      <c r="AK212" s="40"/>
    </row>
    <row r="213" spans="1:37" ht="16.5" customHeight="1">
      <c r="A213" s="79">
        <v>45286</v>
      </c>
      <c r="B213" s="78" t="s">
        <v>1282</v>
      </c>
      <c r="C213" s="78" t="s">
        <v>3217</v>
      </c>
      <c r="D213" s="81" t="s">
        <v>3220</v>
      </c>
      <c r="E213" s="33" t="s">
        <v>135</v>
      </c>
      <c r="F213" s="33"/>
      <c r="G213" s="99" t="s">
        <v>4882</v>
      </c>
      <c r="H213" s="75">
        <v>1</v>
      </c>
      <c r="I213" s="90" t="s">
        <v>73</v>
      </c>
      <c r="J213" s="90"/>
      <c r="K213" s="78" t="s">
        <v>3221</v>
      </c>
      <c r="L213" s="75" t="s">
        <v>701</v>
      </c>
      <c r="M213" s="42" t="str">
        <f>MID(K213,12,8)</f>
        <v xml:space="preserve">precise </v>
      </c>
      <c r="N213" s="62" t="str">
        <f>IF(ISERROR(MID(K213,24+FIND("impact environnemental:",K213,1),3)),"",MID(K213,24+FIND("impact environnemental:",K213,1),3))</f>
        <v>non</v>
      </c>
      <c r="O213" s="62" t="str">
        <f>IF(ISERROR(MID(K213,25+FIND("performance énergétique:",K213,1),3)),"",MID(K213,25+FIND("performance énergétique:",K213,1),3))</f>
        <v>oui</v>
      </c>
      <c r="P213" s="62" t="str">
        <f>IF(ISERROR(MID(K213,20+FIND("consommation d'eau:",K213,1),3)),"",MID(K213,20+FIND("consommation d'eau:",K213,1),3))</f>
        <v>non</v>
      </c>
      <c r="Q213" s="62" t="str">
        <f>IF(ISERROR(MID(K213,22+FIND("rénover mon bâtiment:",K213,1),3)),"",MID(K213,22+FIND("rénover mon bâtiment:",K213,1),3))</f>
        <v>non</v>
      </c>
      <c r="R213" s="62" t="str">
        <f>IF(ISERROR(MID(K213,21+FIND("la mobilité durable:",K213,1),3)),"",MID(K213,21+FIND("la mobilité durable:",K213,1),3))</f>
        <v>non</v>
      </c>
      <c r="S213" s="62" t="str">
        <f>IF(ISERROR(MID(K213,21+FIND("gestion des déchets:",K213,1),3)),"",MID(K213,21+FIND("gestion des déchets:",K213,1),3))</f>
        <v>non</v>
      </c>
      <c r="T213" s="62" t="str">
        <f>IF(ISERROR(MID(K213,17+FIND("l'écoconception:",K213,1),3)),"",MID(K213,17+FIND("l'écoconception:",K213,1),3))</f>
        <v>non</v>
      </c>
      <c r="U213" s="62" t="str">
        <f>IF(ISERROR(MID(K213,20+FIND("former ou recruter:",K213,1),3)),"",MID(K213,20+FIND("former ou recruter:",K213,1),3))</f>
        <v>non</v>
      </c>
      <c r="V213" s="63"/>
      <c r="W213" s="75"/>
      <c r="X213" s="75"/>
      <c r="Y213" s="75"/>
      <c r="Z213" s="75"/>
      <c r="AA213" s="75"/>
      <c r="AB213" s="77">
        <v>45299</v>
      </c>
      <c r="AC213" s="66" t="s">
        <v>764</v>
      </c>
      <c r="AD213" s="88"/>
      <c r="AE213" s="88"/>
      <c r="AF213" s="40"/>
      <c r="AG213" s="40"/>
      <c r="AH213" s="40"/>
      <c r="AI213" s="76"/>
      <c r="AJ213" s="76"/>
      <c r="AK213" s="40"/>
    </row>
    <row r="214" spans="1:37" ht="16.5" customHeight="1">
      <c r="A214" s="79">
        <v>45286</v>
      </c>
      <c r="B214" s="78" t="s">
        <v>503</v>
      </c>
      <c r="C214" s="78" t="s">
        <v>3185</v>
      </c>
      <c r="D214" s="81" t="s">
        <v>3188</v>
      </c>
      <c r="E214" s="33" t="s">
        <v>135</v>
      </c>
      <c r="F214" s="33"/>
      <c r="G214" s="99" t="s">
        <v>4882</v>
      </c>
      <c r="H214" s="75">
        <v>1</v>
      </c>
      <c r="I214" s="90" t="s">
        <v>73</v>
      </c>
      <c r="J214" s="90"/>
      <c r="K214" s="78" t="s">
        <v>3189</v>
      </c>
      <c r="L214" s="75" t="s">
        <v>701</v>
      </c>
      <c r="M214" s="42" t="str">
        <f>MID(K214,12,8)</f>
        <v xml:space="preserve">precise </v>
      </c>
      <c r="N214" s="62" t="str">
        <f>IF(ISERROR(MID(K214,24+FIND("impact environnemental:",K214,1),3)),"",MID(K214,24+FIND("impact environnemental:",K214,1),3))</f>
        <v>non</v>
      </c>
      <c r="O214" s="62" t="str">
        <f>IF(ISERROR(MID(K214,25+FIND("performance énergétique:",K214,1),3)),"",MID(K214,25+FIND("performance énergétique:",K214,1),3))</f>
        <v>non</v>
      </c>
      <c r="P214" s="62" t="str">
        <f>IF(ISERROR(MID(K214,20+FIND("consommation d'eau:",K214,1),3)),"",MID(K214,20+FIND("consommation d'eau:",K214,1),3))</f>
        <v>non</v>
      </c>
      <c r="Q214" s="62" t="str">
        <f>IF(ISERROR(MID(K214,22+FIND("rénover mon bâtiment:",K214,1),3)),"",MID(K214,22+FIND("rénover mon bâtiment:",K214,1),3))</f>
        <v>oui</v>
      </c>
      <c r="R214" s="62" t="str">
        <f>IF(ISERROR(MID(K214,21+FIND("la mobilité durable:",K214,1),3)),"",MID(K214,21+FIND("la mobilité durable:",K214,1),3))</f>
        <v>non</v>
      </c>
      <c r="S214" s="62" t="str">
        <f>IF(ISERROR(MID(K214,21+FIND("gestion des déchets:",K214,1),3)),"",MID(K214,21+FIND("gestion des déchets:",K214,1),3))</f>
        <v>non</v>
      </c>
      <c r="T214" s="62" t="str">
        <f>IF(ISERROR(MID(K214,17+FIND("l'écoconception:",K214,1),3)),"",MID(K214,17+FIND("l'écoconception:",K214,1),3))</f>
        <v>non</v>
      </c>
      <c r="U214" s="62" t="str">
        <f>IF(ISERROR(MID(K214,20+FIND("former ou recruter:",K214,1),3)),"",MID(K214,20+FIND("former ou recruter:",K214,1),3))</f>
        <v>non</v>
      </c>
      <c r="V214" s="63"/>
      <c r="W214" s="75"/>
      <c r="X214" s="75"/>
      <c r="Y214" s="75"/>
      <c r="Z214" s="75"/>
      <c r="AA214" s="75"/>
      <c r="AB214" s="77">
        <v>45299</v>
      </c>
      <c r="AC214" s="95" t="s">
        <v>764</v>
      </c>
      <c r="AD214" s="88"/>
      <c r="AE214" s="88"/>
      <c r="AF214" s="40"/>
      <c r="AG214" s="40"/>
      <c r="AH214" s="40"/>
      <c r="AI214" s="76"/>
      <c r="AJ214" s="76"/>
      <c r="AK214" s="40"/>
    </row>
    <row r="215" spans="1:37" ht="16.5" customHeight="1">
      <c r="A215" s="79">
        <v>45287</v>
      </c>
      <c r="B215" s="78" t="s">
        <v>1997</v>
      </c>
      <c r="C215" s="78" t="s">
        <v>3279</v>
      </c>
      <c r="D215" s="81" t="s">
        <v>3282</v>
      </c>
      <c r="E215" s="33" t="s">
        <v>135</v>
      </c>
      <c r="F215" s="33"/>
      <c r="G215" s="99" t="s">
        <v>4882</v>
      </c>
      <c r="H215" s="75">
        <v>2</v>
      </c>
      <c r="I215" s="90" t="s">
        <v>73</v>
      </c>
      <c r="J215" s="90"/>
      <c r="K215" s="78" t="s">
        <v>3283</v>
      </c>
      <c r="L215" s="75" t="s">
        <v>701</v>
      </c>
      <c r="M215" s="42" t="str">
        <f>MID(K215,12,8)</f>
        <v xml:space="preserve">unknown </v>
      </c>
      <c r="N215" s="62" t="str">
        <f>IF(ISERROR(MID(K215,24+FIND("impact environnemental:",K215,1),3)),"",MID(K215,24+FIND("impact environnemental:",K215,1),3))</f>
        <v>oui</v>
      </c>
      <c r="O215" s="62" t="str">
        <f>IF(ISERROR(MID(K215,25+FIND("performance énergétique:",K215,1),3)),"",MID(K215,25+FIND("performance énergétique:",K215,1),3))</f>
        <v>oui</v>
      </c>
      <c r="P215" s="62" t="str">
        <f>IF(ISERROR(MID(K215,20+FIND("consommation d'eau:",K215,1),3)),"",MID(K215,20+FIND("consommation d'eau:",K215,1),3))</f>
        <v>non</v>
      </c>
      <c r="Q215" s="62" t="str">
        <f>IF(ISERROR(MID(K215,22+FIND("rénover mon bâtiment:",K215,1),3)),"",MID(K215,22+FIND("rénover mon bâtiment:",K215,1),3))</f>
        <v/>
      </c>
      <c r="R215" s="62" t="str">
        <f>IF(ISERROR(MID(K215,21+FIND("la mobilité durable:",K215,1),3)),"",MID(K215,21+FIND("la mobilité durable:",K215,1),3))</f>
        <v/>
      </c>
      <c r="S215" s="62" t="str">
        <f>IF(ISERROR(MID(K215,21+FIND("gestion des déchets:",K215,1),3)),"",MID(K215,21+FIND("gestion des déchets:",K215,1),3))</f>
        <v>non</v>
      </c>
      <c r="T215" s="62" t="str">
        <f>IF(ISERROR(MID(K215,17+FIND("l'écoconception:",K215,1),3)),"",MID(K215,17+FIND("l'écoconception:",K215,1),3))</f>
        <v>oui</v>
      </c>
      <c r="U215" s="62" t="str">
        <f>IF(ISERROR(MID(K215,20+FIND("former ou recruter:",K215,1),3)),"",MID(K215,20+FIND("former ou recruter:",K215,1),3))</f>
        <v/>
      </c>
      <c r="V215" s="63"/>
      <c r="W215" s="75"/>
      <c r="X215" s="75"/>
      <c r="Y215" s="75"/>
      <c r="Z215" s="75"/>
      <c r="AA215" s="75"/>
      <c r="AB215" s="77">
        <v>45299</v>
      </c>
      <c r="AC215" s="66" t="s">
        <v>764</v>
      </c>
      <c r="AD215" s="88"/>
      <c r="AE215" s="88"/>
      <c r="AF215" s="40"/>
      <c r="AG215" s="40"/>
      <c r="AH215" s="40"/>
      <c r="AI215" s="76"/>
      <c r="AJ215" s="76"/>
      <c r="AK215" s="40"/>
    </row>
    <row r="216" spans="1:37" ht="16.5" customHeight="1">
      <c r="A216" s="79">
        <v>45287</v>
      </c>
      <c r="B216" s="78" t="s">
        <v>538</v>
      </c>
      <c r="C216" s="78" t="s">
        <v>3289</v>
      </c>
      <c r="D216" s="81" t="s">
        <v>3292</v>
      </c>
      <c r="E216" s="33" t="s">
        <v>135</v>
      </c>
      <c r="F216" s="33"/>
      <c r="G216" s="99" t="s">
        <v>4882</v>
      </c>
      <c r="H216" s="75">
        <v>1</v>
      </c>
      <c r="I216" s="90" t="s">
        <v>73</v>
      </c>
      <c r="J216" s="90"/>
      <c r="K216" s="78" t="s">
        <v>3293</v>
      </c>
      <c r="L216" s="75" t="s">
        <v>701</v>
      </c>
      <c r="M216" s="42" t="str">
        <f>MID(K216,12,8)</f>
        <v xml:space="preserve">precise </v>
      </c>
      <c r="N216" s="62" t="str">
        <f>IF(ISERROR(MID(K216,24+FIND("impact environnemental:",K216,1),3)),"",MID(K216,24+FIND("impact environnemental:",K216,1),3))</f>
        <v>non</v>
      </c>
      <c r="O216" s="62" t="str">
        <f>IF(ISERROR(MID(K216,25+FIND("performance énergétique:",K216,1),3)),"",MID(K216,25+FIND("performance énergétique:",K216,1),3))</f>
        <v>non</v>
      </c>
      <c r="P216" s="62" t="str">
        <f>IF(ISERROR(MID(K216,20+FIND("consommation d'eau:",K216,1),3)),"",MID(K216,20+FIND("consommation d'eau:",K216,1),3))</f>
        <v>non</v>
      </c>
      <c r="Q216" s="62" t="str">
        <f>IF(ISERROR(MID(K216,22+FIND("rénover mon bâtiment:",K216,1),3)),"",MID(K216,22+FIND("rénover mon bâtiment:",K216,1),3))</f>
        <v>non</v>
      </c>
      <c r="R216" s="62" t="str">
        <f>IF(ISERROR(MID(K216,21+FIND("la mobilité durable:",K216,1),3)),"",MID(K216,21+FIND("la mobilité durable:",K216,1),3))</f>
        <v>non</v>
      </c>
      <c r="S216" s="62" t="str">
        <f>IF(ISERROR(MID(K216,21+FIND("gestion des déchets:",K216,1),3)),"",MID(K216,21+FIND("gestion des déchets:",K216,1),3))</f>
        <v>non</v>
      </c>
      <c r="T216" s="62" t="str">
        <f>IF(ISERROR(MID(K216,17+FIND("l'écoconception:",K216,1),3)),"",MID(K216,17+FIND("l'écoconception:",K216,1),3))</f>
        <v>non</v>
      </c>
      <c r="U216" s="62" t="str">
        <f>IF(ISERROR(MID(K216,20+FIND("former ou recruter:",K216,1),3)),"",MID(K216,20+FIND("former ou recruter:",K216,1),3))</f>
        <v>oui</v>
      </c>
      <c r="V216" s="63"/>
      <c r="W216" s="75"/>
      <c r="X216" s="75"/>
      <c r="Y216" s="75"/>
      <c r="Z216" s="75"/>
      <c r="AA216" s="75"/>
      <c r="AB216" s="77">
        <v>45299</v>
      </c>
      <c r="AC216" s="66" t="s">
        <v>764</v>
      </c>
      <c r="AD216" s="88"/>
      <c r="AE216" s="88"/>
      <c r="AF216" s="40"/>
      <c r="AG216" s="40"/>
      <c r="AH216" s="40"/>
      <c r="AI216" s="76"/>
      <c r="AJ216" s="76"/>
      <c r="AK216" s="40"/>
    </row>
    <row r="217" spans="1:37" ht="16.5" customHeight="1">
      <c r="A217" s="79">
        <v>45288</v>
      </c>
      <c r="B217" s="78" t="s">
        <v>1282</v>
      </c>
      <c r="C217" s="78" t="s">
        <v>3323</v>
      </c>
      <c r="D217" s="81" t="s">
        <v>3326</v>
      </c>
      <c r="E217" s="33" t="s">
        <v>135</v>
      </c>
      <c r="F217" s="33"/>
      <c r="G217" s="99" t="s">
        <v>4882</v>
      </c>
      <c r="H217" s="75">
        <v>1</v>
      </c>
      <c r="I217" s="90" t="s">
        <v>73</v>
      </c>
      <c r="J217" s="90"/>
      <c r="K217" s="78" t="s">
        <v>4894</v>
      </c>
      <c r="L217" s="75" t="s">
        <v>701</v>
      </c>
      <c r="M217" s="42" t="str">
        <f>MID(K217,12,8)</f>
        <v xml:space="preserve">precise </v>
      </c>
      <c r="N217" s="62" t="str">
        <f>IF(ISERROR(MID(K217,24+FIND("impact environnemental:",K217,1),3)),"",MID(K217,24+FIND("impact environnemental:",K217,1),3))</f>
        <v>non</v>
      </c>
      <c r="O217" s="62" t="str">
        <f>IF(ISERROR(MID(K217,25+FIND("performance énergétique:",K217,1),3)),"",MID(K217,25+FIND("performance énergétique:",K217,1),3))</f>
        <v>non</v>
      </c>
      <c r="P217" s="62" t="str">
        <f>IF(ISERROR(MID(K217,20+FIND("consommation d'eau:",K217,1),3)),"",MID(K217,20+FIND("consommation d'eau:",K217,1),3))</f>
        <v>non</v>
      </c>
      <c r="Q217" s="62" t="str">
        <f>IF(ISERROR(MID(K217,22+FIND("rénover mon bâtiment:",K217,1),3)),"",MID(K217,22+FIND("rénover mon bâtiment:",K217,1),3))</f>
        <v>oui</v>
      </c>
      <c r="R217" s="62" t="str">
        <f>IF(ISERROR(MID(K217,21+FIND("la mobilité durable:",K217,1),3)),"",MID(K217,21+FIND("la mobilité durable:",K217,1),3))</f>
        <v>non</v>
      </c>
      <c r="S217" s="62" t="str">
        <f>IF(ISERROR(MID(K217,21+FIND("gestion des déchets:",K217,1),3)),"",MID(K217,21+FIND("gestion des déchets:",K217,1),3))</f>
        <v>non</v>
      </c>
      <c r="T217" s="62" t="str">
        <f>IF(ISERROR(MID(K217,17+FIND("l'écoconception:",K217,1),3)),"",MID(K217,17+FIND("l'écoconception:",K217,1),3))</f>
        <v>non</v>
      </c>
      <c r="U217" s="62" t="str">
        <f>IF(ISERROR(MID(K217,20+FIND("former ou recruter:",K217,1),3)),"",MID(K217,20+FIND("former ou recruter:",K217,1),3))</f>
        <v>non</v>
      </c>
      <c r="V217" s="63"/>
      <c r="W217" s="75"/>
      <c r="X217" s="75"/>
      <c r="Y217" s="75"/>
      <c r="Z217" s="75"/>
      <c r="AA217" s="75"/>
      <c r="AB217" s="77">
        <v>45299</v>
      </c>
      <c r="AC217" s="66" t="s">
        <v>764</v>
      </c>
      <c r="AD217" s="88"/>
      <c r="AE217" s="88"/>
      <c r="AF217" s="40"/>
      <c r="AG217" s="40"/>
      <c r="AH217" s="40"/>
      <c r="AI217" s="76"/>
      <c r="AJ217" s="76"/>
      <c r="AK217" s="40"/>
    </row>
    <row r="218" spans="1:37" ht="16.5" customHeight="1">
      <c r="A218" s="79">
        <v>45293</v>
      </c>
      <c r="B218" s="78" t="s">
        <v>761</v>
      </c>
      <c r="C218" s="78" t="s">
        <v>3367</v>
      </c>
      <c r="D218" s="81" t="s">
        <v>3371</v>
      </c>
      <c r="E218" s="33" t="s">
        <v>135</v>
      </c>
      <c r="F218" s="33"/>
      <c r="G218" s="99" t="s">
        <v>4882</v>
      </c>
      <c r="H218" s="75">
        <v>2</v>
      </c>
      <c r="I218" s="90" t="s">
        <v>73</v>
      </c>
      <c r="J218" s="90"/>
      <c r="K218" s="78" t="s">
        <v>3372</v>
      </c>
      <c r="L218" s="75" t="s">
        <v>701</v>
      </c>
      <c r="M218" s="42" t="str">
        <f>MID(K218,12,8)</f>
        <v xml:space="preserve">unknown </v>
      </c>
      <c r="N218" s="62" t="str">
        <f>IF(ISERROR(MID(K218,24+FIND("impact environnemental:",K218,1),3)),"",MID(K218,24+FIND("impact environnemental:",K218,1),3))</f>
        <v>oui</v>
      </c>
      <c r="O218" s="62" t="str">
        <f>IF(ISERROR(MID(K218,25+FIND("performance énergétique:",K218,1),3)),"",MID(K218,25+FIND("performance énergétique:",K218,1),3))</f>
        <v>oui</v>
      </c>
      <c r="P218" s="62" t="str">
        <f>IF(ISERROR(MID(K218,20+FIND("consommation d'eau:",K218,1),3)),"",MID(K218,20+FIND("consommation d'eau:",K218,1),3))</f>
        <v>oui</v>
      </c>
      <c r="Q218" s="62" t="str">
        <f>IF(ISERROR(MID(K218,22+FIND("rénover mon bâtiment:",K218,1),3)),"",MID(K218,22+FIND("rénover mon bâtiment:",K218,1),3))</f>
        <v/>
      </c>
      <c r="R218" s="62" t="str">
        <f>IF(ISERROR(MID(K218,21+FIND("la mobilité durable:",K218,1),3)),"",MID(K218,21+FIND("la mobilité durable:",K218,1),3))</f>
        <v/>
      </c>
      <c r="S218" s="62" t="str">
        <f>IF(ISERROR(MID(K218,21+FIND("gestion des déchets:",K218,1),3)),"",MID(K218,21+FIND("gestion des déchets:",K218,1),3))</f>
        <v>oui</v>
      </c>
      <c r="T218" s="62" t="str">
        <f>IF(ISERROR(MID(K218,17+FIND("l'écoconception:",K218,1),3)),"",MID(K218,17+FIND("l'écoconception:",K218,1),3))</f>
        <v>oui</v>
      </c>
      <c r="U218" s="62" t="str">
        <f>IF(ISERROR(MID(K218,20+FIND("former ou recruter:",K218,1),3)),"",MID(K218,20+FIND("former ou recruter:",K218,1),3))</f>
        <v/>
      </c>
      <c r="V218" s="63"/>
      <c r="W218" s="75"/>
      <c r="X218" s="75"/>
      <c r="Y218" s="75"/>
      <c r="Z218" s="75"/>
      <c r="AA218" s="75"/>
      <c r="AB218" s="77">
        <v>45299</v>
      </c>
      <c r="AC218" s="66" t="s">
        <v>764</v>
      </c>
      <c r="AD218" s="88"/>
      <c r="AE218" s="88"/>
      <c r="AF218" s="40"/>
      <c r="AG218" s="40"/>
      <c r="AH218" s="40"/>
      <c r="AI218" s="76"/>
      <c r="AJ218" s="76"/>
      <c r="AK218" s="40"/>
    </row>
    <row r="219" spans="1:37" ht="16.5" customHeight="1">
      <c r="A219" s="79">
        <v>45294</v>
      </c>
      <c r="B219" s="78" t="s">
        <v>1282</v>
      </c>
      <c r="C219" s="78" t="s">
        <v>3425</v>
      </c>
      <c r="D219" s="81" t="s">
        <v>3429</v>
      </c>
      <c r="E219" s="33" t="s">
        <v>135</v>
      </c>
      <c r="F219" s="33"/>
      <c r="G219" s="99" t="s">
        <v>4882</v>
      </c>
      <c r="H219" s="75">
        <v>1</v>
      </c>
      <c r="I219" s="90" t="s">
        <v>73</v>
      </c>
      <c r="J219" s="90"/>
      <c r="K219" s="78" t="s">
        <v>4895</v>
      </c>
      <c r="L219" s="75" t="s">
        <v>701</v>
      </c>
      <c r="M219" s="42" t="str">
        <f>MID(K219,12,8)</f>
        <v xml:space="preserve">precise </v>
      </c>
      <c r="N219" s="62" t="str">
        <f>IF(ISERROR(MID(K219,24+FIND("impact environnemental:",K219,1),3)),"",MID(K219,24+FIND("impact environnemental:",K219,1),3))</f>
        <v>non</v>
      </c>
      <c r="O219" s="62" t="str">
        <f>IF(ISERROR(MID(K219,25+FIND("performance énergétique:",K219,1),3)),"",MID(K219,25+FIND("performance énergétique:",K219,1),3))</f>
        <v>oui</v>
      </c>
      <c r="P219" s="62" t="str">
        <f>IF(ISERROR(MID(K219,20+FIND("consommation d'eau:",K219,1),3)),"",MID(K219,20+FIND("consommation d'eau:",K219,1),3))</f>
        <v>non</v>
      </c>
      <c r="Q219" s="62" t="str">
        <f>IF(ISERROR(MID(K219,22+FIND("rénover mon bâtiment:",K219,1),3)),"",MID(K219,22+FIND("rénover mon bâtiment:",K219,1),3))</f>
        <v>non</v>
      </c>
      <c r="R219" s="62" t="str">
        <f>IF(ISERROR(MID(K219,21+FIND("la mobilité durable:",K219,1),3)),"",MID(K219,21+FIND("la mobilité durable:",K219,1),3))</f>
        <v>non</v>
      </c>
      <c r="S219" s="62" t="str">
        <f>IF(ISERROR(MID(K219,21+FIND("gestion des déchets:",K219,1),3)),"",MID(K219,21+FIND("gestion des déchets:",K219,1),3))</f>
        <v>non</v>
      </c>
      <c r="T219" s="62" t="str">
        <f>IF(ISERROR(MID(K219,17+FIND("l'écoconception:",K219,1),3)),"",MID(K219,17+FIND("l'écoconception:",K219,1),3))</f>
        <v>non</v>
      </c>
      <c r="U219" s="62" t="str">
        <f>IF(ISERROR(MID(K219,20+FIND("former ou recruter:",K219,1),3)),"",MID(K219,20+FIND("former ou recruter:",K219,1),3))</f>
        <v>non</v>
      </c>
      <c r="V219" s="63"/>
      <c r="W219" s="75"/>
      <c r="X219" s="75"/>
      <c r="Y219" s="75"/>
      <c r="Z219" s="75"/>
      <c r="AA219" s="75"/>
      <c r="AB219" s="77">
        <v>45299</v>
      </c>
      <c r="AC219" s="66" t="s">
        <v>764</v>
      </c>
      <c r="AD219" s="88"/>
      <c r="AE219" s="88"/>
      <c r="AF219" s="40"/>
      <c r="AG219" s="40"/>
      <c r="AH219" s="40"/>
      <c r="AI219" s="76"/>
      <c r="AJ219" s="76"/>
      <c r="AK219" s="40"/>
    </row>
    <row r="220" spans="1:37" ht="16.5" customHeight="1">
      <c r="A220" s="79">
        <v>45295</v>
      </c>
      <c r="B220" s="78" t="s">
        <v>761</v>
      </c>
      <c r="C220" s="78" t="s">
        <v>3454</v>
      </c>
      <c r="D220" s="81" t="s">
        <v>3457</v>
      </c>
      <c r="E220" s="33" t="s">
        <v>135</v>
      </c>
      <c r="F220" s="33"/>
      <c r="G220" s="99" t="s">
        <v>4882</v>
      </c>
      <c r="H220" s="75">
        <v>2</v>
      </c>
      <c r="I220" s="90" t="s">
        <v>73</v>
      </c>
      <c r="J220" s="90"/>
      <c r="K220" s="78" t="s">
        <v>3458</v>
      </c>
      <c r="L220" s="75" t="s">
        <v>701</v>
      </c>
      <c r="M220" s="42" t="str">
        <f>MID(K220,12,8)</f>
        <v xml:space="preserve">unknown </v>
      </c>
      <c r="N220" s="62" t="str">
        <f>IF(ISERROR(MID(K220,24+FIND("impact environnemental:",K220,1),3)),"",MID(K220,24+FIND("impact environnemental:",K220,1),3))</f>
        <v>oui</v>
      </c>
      <c r="O220" s="62" t="str">
        <f>IF(ISERROR(MID(K220,25+FIND("performance énergétique:",K220,1),3)),"",MID(K220,25+FIND("performance énergétique:",K220,1),3))</f>
        <v>oui</v>
      </c>
      <c r="P220" s="62" t="str">
        <f>IF(ISERROR(MID(K220,20+FIND("consommation d'eau:",K220,1),3)),"",MID(K220,20+FIND("consommation d'eau:",K220,1),3))</f>
        <v>oui</v>
      </c>
      <c r="Q220" s="62" t="str">
        <f>IF(ISERROR(MID(K220,22+FIND("rénover mon bâtiment:",K220,1),3)),"",MID(K220,22+FIND("rénover mon bâtiment:",K220,1),3))</f>
        <v/>
      </c>
      <c r="R220" s="62" t="str">
        <f>IF(ISERROR(MID(K220,21+FIND("la mobilité durable:",K220,1),3)),"",MID(K220,21+FIND("la mobilité durable:",K220,1),3))</f>
        <v/>
      </c>
      <c r="S220" s="62" t="str">
        <f>IF(ISERROR(MID(K220,21+FIND("gestion des déchets:",K220,1),3)),"",MID(K220,21+FIND("gestion des déchets:",K220,1),3))</f>
        <v>oui</v>
      </c>
      <c r="T220" s="62" t="str">
        <f>IF(ISERROR(MID(K220,17+FIND("l'écoconception:",K220,1),3)),"",MID(K220,17+FIND("l'écoconception:",K220,1),3))</f>
        <v>oui</v>
      </c>
      <c r="U220" s="62" t="str">
        <f>IF(ISERROR(MID(K220,20+FIND("former ou recruter:",K220,1),3)),"",MID(K220,20+FIND("former ou recruter:",K220,1),3))</f>
        <v/>
      </c>
      <c r="V220" s="63"/>
      <c r="W220" s="75"/>
      <c r="X220" s="75"/>
      <c r="Y220" s="75"/>
      <c r="Z220" s="75"/>
      <c r="AA220" s="75"/>
      <c r="AB220" s="77">
        <v>45299</v>
      </c>
      <c r="AC220" s="66" t="s">
        <v>764</v>
      </c>
      <c r="AD220" s="88"/>
      <c r="AE220" s="88"/>
      <c r="AF220" s="40"/>
      <c r="AG220" s="40"/>
      <c r="AH220" s="40"/>
      <c r="AI220" s="76"/>
      <c r="AJ220" s="76"/>
      <c r="AK220" s="40"/>
    </row>
    <row r="221" spans="1:37" ht="16.5" customHeight="1">
      <c r="A221" s="79">
        <v>45295</v>
      </c>
      <c r="B221" s="78" t="s">
        <v>761</v>
      </c>
      <c r="C221" s="78" t="s">
        <v>3459</v>
      </c>
      <c r="D221" s="81" t="s">
        <v>3461</v>
      </c>
      <c r="E221" s="33" t="s">
        <v>135</v>
      </c>
      <c r="F221" s="33"/>
      <c r="G221" s="99" t="s">
        <v>4882</v>
      </c>
      <c r="H221" s="75">
        <v>2</v>
      </c>
      <c r="I221" s="90" t="s">
        <v>73</v>
      </c>
      <c r="J221" s="90"/>
      <c r="K221" s="78" t="s">
        <v>3462</v>
      </c>
      <c r="L221" s="75" t="s">
        <v>701</v>
      </c>
      <c r="M221" s="42" t="str">
        <f>MID(K221,12,8)</f>
        <v xml:space="preserve">unknown </v>
      </c>
      <c r="N221" s="62" t="str">
        <f>IF(ISERROR(MID(K221,24+FIND("impact environnemental:",K221,1),3)),"",MID(K221,24+FIND("impact environnemental:",K221,1),3))</f>
        <v>oui</v>
      </c>
      <c r="O221" s="62" t="str">
        <f>IF(ISERROR(MID(K221,25+FIND("performance énergétique:",K221,1),3)),"",MID(K221,25+FIND("performance énergétique:",K221,1),3))</f>
        <v>non</v>
      </c>
      <c r="P221" s="62" t="str">
        <f>IF(ISERROR(MID(K221,20+FIND("consommation d'eau:",K221,1),3)),"",MID(K221,20+FIND("consommation d'eau:",K221,1),3))</f>
        <v>non</v>
      </c>
      <c r="Q221" s="62" t="str">
        <f>IF(ISERROR(MID(K221,22+FIND("rénover mon bâtiment:",K221,1),3)),"",MID(K221,22+FIND("rénover mon bâtiment:",K221,1),3))</f>
        <v/>
      </c>
      <c r="R221" s="62" t="str">
        <f>IF(ISERROR(MID(K221,21+FIND("la mobilité durable:",K221,1),3)),"",MID(K221,21+FIND("la mobilité durable:",K221,1),3))</f>
        <v/>
      </c>
      <c r="S221" s="62" t="str">
        <f>IF(ISERROR(MID(K221,21+FIND("gestion des déchets:",K221,1),3)),"",MID(K221,21+FIND("gestion des déchets:",K221,1),3))</f>
        <v>non</v>
      </c>
      <c r="T221" s="62" t="str">
        <f>IF(ISERROR(MID(K221,17+FIND("l'écoconception:",K221,1),3)),"",MID(K221,17+FIND("l'écoconception:",K221,1),3))</f>
        <v>oui</v>
      </c>
      <c r="U221" s="62" t="str">
        <f>IF(ISERROR(MID(K221,20+FIND("former ou recruter:",K221,1),3)),"",MID(K221,20+FIND("former ou recruter:",K221,1),3))</f>
        <v/>
      </c>
      <c r="V221" s="63"/>
      <c r="W221" s="75"/>
      <c r="X221" s="75"/>
      <c r="Y221" s="75"/>
      <c r="Z221" s="75"/>
      <c r="AA221" s="75"/>
      <c r="AB221" s="77">
        <v>45299</v>
      </c>
      <c r="AC221" s="66" t="s">
        <v>764</v>
      </c>
      <c r="AD221" s="88"/>
      <c r="AE221" s="88"/>
      <c r="AF221" s="40"/>
      <c r="AG221" s="40"/>
      <c r="AH221" s="40"/>
      <c r="AI221" s="76"/>
      <c r="AJ221" s="76"/>
      <c r="AK221" s="40"/>
    </row>
    <row r="222" spans="1:37" ht="16.5" customHeight="1">
      <c r="A222" s="79">
        <v>45296</v>
      </c>
      <c r="B222" s="78" t="s">
        <v>761</v>
      </c>
      <c r="C222" s="78" t="s">
        <v>3492</v>
      </c>
      <c r="D222" s="81" t="s">
        <v>3495</v>
      </c>
      <c r="E222" s="33" t="s">
        <v>135</v>
      </c>
      <c r="F222" s="33"/>
      <c r="G222" s="99" t="s">
        <v>4882</v>
      </c>
      <c r="H222" s="75" t="e">
        <v>#VALUE!</v>
      </c>
      <c r="I222" s="90" t="s">
        <v>73</v>
      </c>
      <c r="J222" s="90"/>
      <c r="K222" s="78"/>
      <c r="L222" s="75" t="s">
        <v>701</v>
      </c>
      <c r="M222" s="42" t="str">
        <f>MID(K222,12,8)</f>
        <v/>
      </c>
      <c r="N222" s="62" t="str">
        <f>IF(ISERROR(MID(K222,24+FIND("impact environnemental:",K222,1),3)),"",MID(K222,24+FIND("impact environnemental:",K222,1),3))</f>
        <v/>
      </c>
      <c r="O222" s="62" t="str">
        <f>IF(ISERROR(MID(K222,25+FIND("performance énergétique:",K222,1),3)),"",MID(K222,25+FIND("performance énergétique:",K222,1),3))</f>
        <v/>
      </c>
      <c r="P222" s="62" t="str">
        <f>IF(ISERROR(MID(K222,20+FIND("consommation d'eau:",K222,1),3)),"",MID(K222,20+FIND("consommation d'eau:",K222,1),3))</f>
        <v/>
      </c>
      <c r="Q222" s="62" t="str">
        <f>IF(ISERROR(MID(K222,22+FIND("rénover mon bâtiment:",K222,1),3)),"",MID(K222,22+FIND("rénover mon bâtiment:",K222,1),3))</f>
        <v/>
      </c>
      <c r="R222" s="62" t="str">
        <f>IF(ISERROR(MID(K222,21+FIND("la mobilité durable:",K222,1),3)),"",MID(K222,21+FIND("la mobilité durable:",K222,1),3))</f>
        <v/>
      </c>
      <c r="S222" s="62" t="str">
        <f>IF(ISERROR(MID(K222,21+FIND("gestion des déchets:",K222,1),3)),"",MID(K222,21+FIND("gestion des déchets:",K222,1),3))</f>
        <v/>
      </c>
      <c r="T222" s="62" t="str">
        <f>IF(ISERROR(MID(K222,17+FIND("l'écoconception:",K222,1),3)),"",MID(K222,17+FIND("l'écoconception:",K222,1),3))</f>
        <v/>
      </c>
      <c r="U222" s="62" t="str">
        <f>IF(ISERROR(MID(K222,20+FIND("former ou recruter:",K222,1),3)),"",MID(K222,20+FIND("former ou recruter:",K222,1),3))</f>
        <v/>
      </c>
      <c r="V222" s="63"/>
      <c r="W222" s="75"/>
      <c r="X222" s="75"/>
      <c r="Y222" s="75"/>
      <c r="Z222" s="75"/>
      <c r="AA222" s="75"/>
      <c r="AB222" s="77">
        <v>45299</v>
      </c>
      <c r="AC222" s="66" t="s">
        <v>764</v>
      </c>
      <c r="AD222" s="88"/>
      <c r="AE222" s="88"/>
      <c r="AF222" s="40"/>
      <c r="AG222" s="40"/>
      <c r="AH222" s="40"/>
      <c r="AI222" s="76"/>
      <c r="AJ222" s="76"/>
      <c r="AK222" s="40"/>
    </row>
    <row r="223" spans="1:37" ht="16.5" customHeight="1">
      <c r="A223" s="79">
        <v>45296</v>
      </c>
      <c r="B223" s="78" t="s">
        <v>3500</v>
      </c>
      <c r="C223" s="78" t="s">
        <v>3496</v>
      </c>
      <c r="D223" s="81" t="s">
        <v>3499</v>
      </c>
      <c r="E223" s="33" t="s">
        <v>135</v>
      </c>
      <c r="F223" s="33"/>
      <c r="G223" s="99" t="s">
        <v>4882</v>
      </c>
      <c r="H223" s="75">
        <v>2</v>
      </c>
      <c r="I223" s="90" t="s">
        <v>73</v>
      </c>
      <c r="J223" s="90"/>
      <c r="K223" s="78" t="s">
        <v>3501</v>
      </c>
      <c r="L223" s="75" t="s">
        <v>701</v>
      </c>
      <c r="M223" s="42" t="str">
        <f>MID(K223,12,8)</f>
        <v xml:space="preserve">unknown </v>
      </c>
      <c r="N223" s="62" t="str">
        <f>IF(ISERROR(MID(K223,24+FIND("impact environnemental:",K223,1),3)),"",MID(K223,24+FIND("impact environnemental:",K223,1),3))</f>
        <v>oui</v>
      </c>
      <c r="O223" s="62" t="str">
        <f>IF(ISERROR(MID(K223,25+FIND("performance énergétique:",K223,1),3)),"",MID(K223,25+FIND("performance énergétique:",K223,1),3))</f>
        <v>oui</v>
      </c>
      <c r="P223" s="62" t="str">
        <f>IF(ISERROR(MID(K223,20+FIND("consommation d'eau:",K223,1),3)),"",MID(K223,20+FIND("consommation d'eau:",K223,1),3))</f>
        <v>oui</v>
      </c>
      <c r="Q223" s="62" t="str">
        <f>IF(ISERROR(MID(K223,22+FIND("rénover mon bâtiment:",K223,1),3)),"",MID(K223,22+FIND("rénover mon bâtiment:",K223,1),3))</f>
        <v/>
      </c>
      <c r="R223" s="62" t="str">
        <f>IF(ISERROR(MID(K223,21+FIND("la mobilité durable:",K223,1),3)),"",MID(K223,21+FIND("la mobilité durable:",K223,1),3))</f>
        <v/>
      </c>
      <c r="S223" s="62" t="str">
        <f>IF(ISERROR(MID(K223,21+FIND("gestion des déchets:",K223,1),3)),"",MID(K223,21+FIND("gestion des déchets:",K223,1),3))</f>
        <v>oui</v>
      </c>
      <c r="T223" s="62" t="str">
        <f>IF(ISERROR(MID(K223,17+FIND("l'écoconception:",K223,1),3)),"",MID(K223,17+FIND("l'écoconception:",K223,1),3))</f>
        <v>oui</v>
      </c>
      <c r="U223" s="62" t="str">
        <f>IF(ISERROR(MID(K223,20+FIND("former ou recruter:",K223,1),3)),"",MID(K223,20+FIND("former ou recruter:",K223,1),3))</f>
        <v/>
      </c>
      <c r="V223" s="63"/>
      <c r="W223" s="75"/>
      <c r="X223" s="75"/>
      <c r="Y223" s="75"/>
      <c r="Z223" s="75"/>
      <c r="AA223" s="75"/>
      <c r="AB223" s="77">
        <v>45299</v>
      </c>
      <c r="AC223" s="66" t="s">
        <v>764</v>
      </c>
      <c r="AD223" s="88"/>
      <c r="AE223" s="88"/>
      <c r="AF223" s="40"/>
      <c r="AG223" s="40"/>
      <c r="AH223" s="40"/>
      <c r="AI223" s="76"/>
      <c r="AJ223" s="76"/>
      <c r="AK223" s="40"/>
    </row>
    <row r="224" spans="1:37" ht="16.5" customHeight="1">
      <c r="A224" s="79">
        <v>45296</v>
      </c>
      <c r="B224" s="78" t="s">
        <v>538</v>
      </c>
      <c r="C224" s="78" t="s">
        <v>3502</v>
      </c>
      <c r="D224" s="81" t="s">
        <v>3506</v>
      </c>
      <c r="E224" s="33" t="s">
        <v>135</v>
      </c>
      <c r="F224" s="33"/>
      <c r="G224" s="99" t="s">
        <v>4882</v>
      </c>
      <c r="H224" s="75">
        <v>1</v>
      </c>
      <c r="I224" s="90" t="s">
        <v>73</v>
      </c>
      <c r="J224" s="90"/>
      <c r="K224" s="78" t="s">
        <v>4896</v>
      </c>
      <c r="L224" s="75" t="s">
        <v>701</v>
      </c>
      <c r="M224" s="42" t="str">
        <f>MID(K224,12,8)</f>
        <v xml:space="preserve">precise </v>
      </c>
      <c r="N224" s="62" t="str">
        <f>IF(ISERROR(MID(K224,24+FIND("impact environnemental:",K224,1),3)),"",MID(K224,24+FIND("impact environnemental:",K224,1),3))</f>
        <v>non</v>
      </c>
      <c r="O224" s="62" t="str">
        <f>IF(ISERROR(MID(K224,25+FIND("performance énergétique:",K224,1),3)),"",MID(K224,25+FIND("performance énergétique:",K224,1),3))</f>
        <v>non</v>
      </c>
      <c r="P224" s="62" t="str">
        <f>IF(ISERROR(MID(K224,20+FIND("consommation d'eau:",K224,1),3)),"",MID(K224,20+FIND("consommation d'eau:",K224,1),3))</f>
        <v>non</v>
      </c>
      <c r="Q224" s="62" t="str">
        <f>IF(ISERROR(MID(K224,22+FIND("rénover mon bâtiment:",K224,1),3)),"",MID(K224,22+FIND("rénover mon bâtiment:",K224,1),3))</f>
        <v>oui</v>
      </c>
      <c r="R224" s="62" t="str">
        <f>IF(ISERROR(MID(K224,21+FIND("la mobilité durable:",K224,1),3)),"",MID(K224,21+FIND("la mobilité durable:",K224,1),3))</f>
        <v>non</v>
      </c>
      <c r="S224" s="62" t="str">
        <f>IF(ISERROR(MID(K224,21+FIND("gestion des déchets:",K224,1),3)),"",MID(K224,21+FIND("gestion des déchets:",K224,1),3))</f>
        <v>non</v>
      </c>
      <c r="T224" s="62" t="str">
        <f>IF(ISERROR(MID(K224,17+FIND("l'écoconception:",K224,1),3)),"",MID(K224,17+FIND("l'écoconception:",K224,1),3))</f>
        <v>non</v>
      </c>
      <c r="U224" s="62" t="str">
        <f>IF(ISERROR(MID(K224,20+FIND("former ou recruter:",K224,1),3)),"",MID(K224,20+FIND("former ou recruter:",K224,1),3))</f>
        <v>non</v>
      </c>
      <c r="V224" s="63"/>
      <c r="W224" s="75"/>
      <c r="X224" s="75"/>
      <c r="Y224" s="75"/>
      <c r="Z224" s="75"/>
      <c r="AA224" s="75"/>
      <c r="AB224" s="77">
        <v>45299</v>
      </c>
      <c r="AC224" s="66" t="s">
        <v>764</v>
      </c>
      <c r="AD224" s="88"/>
      <c r="AE224" s="88"/>
      <c r="AF224" s="40"/>
      <c r="AG224" s="40"/>
      <c r="AH224" s="40"/>
      <c r="AI224" s="76"/>
      <c r="AJ224" s="76"/>
      <c r="AK224" s="40"/>
    </row>
    <row r="225" spans="1:37" ht="16.5" customHeight="1">
      <c r="A225" s="79">
        <v>45297</v>
      </c>
      <c r="B225" s="78" t="s">
        <v>538</v>
      </c>
      <c r="C225" s="78" t="s">
        <v>3514</v>
      </c>
      <c r="D225" s="81" t="s">
        <v>3517</v>
      </c>
      <c r="E225" s="33" t="s">
        <v>135</v>
      </c>
      <c r="F225" s="33"/>
      <c r="G225" s="99" t="s">
        <v>4882</v>
      </c>
      <c r="H225" s="75">
        <v>2</v>
      </c>
      <c r="I225" s="90" t="s">
        <v>73</v>
      </c>
      <c r="J225" s="90"/>
      <c r="K225" s="78" t="s">
        <v>3518</v>
      </c>
      <c r="L225" s="75" t="s">
        <v>701</v>
      </c>
      <c r="M225" s="42" t="str">
        <f>MID(K225,12,8)</f>
        <v xml:space="preserve">unknown </v>
      </c>
      <c r="N225" s="62" t="str">
        <f>IF(ISERROR(MID(K225,24+FIND("impact environnemental:",K225,1),3)),"",MID(K225,24+FIND("impact environnemental:",K225,1),3))</f>
        <v>oui</v>
      </c>
      <c r="O225" s="62" t="str">
        <f>IF(ISERROR(MID(K225,25+FIND("performance énergétique:",K225,1),3)),"",MID(K225,25+FIND("performance énergétique:",K225,1),3))</f>
        <v>oui</v>
      </c>
      <c r="P225" s="62" t="str">
        <f>IF(ISERROR(MID(K225,20+FIND("consommation d'eau:",K225,1),3)),"",MID(K225,20+FIND("consommation d'eau:",K225,1),3))</f>
        <v>oui</v>
      </c>
      <c r="Q225" s="62" t="str">
        <f>IF(ISERROR(MID(K225,22+FIND("rénover mon bâtiment:",K225,1),3)),"",MID(K225,22+FIND("rénover mon bâtiment:",K225,1),3))</f>
        <v/>
      </c>
      <c r="R225" s="62" t="str">
        <f>IF(ISERROR(MID(K225,21+FIND("la mobilité durable:",K225,1),3)),"",MID(K225,21+FIND("la mobilité durable:",K225,1),3))</f>
        <v/>
      </c>
      <c r="S225" s="62" t="str">
        <f>IF(ISERROR(MID(K225,21+FIND("gestion des déchets:",K225,1),3)),"",MID(K225,21+FIND("gestion des déchets:",K225,1),3))</f>
        <v>non</v>
      </c>
      <c r="T225" s="62" t="str">
        <f>IF(ISERROR(MID(K225,17+FIND("l'écoconception:",K225,1),3)),"",MID(K225,17+FIND("l'écoconception:",K225,1),3))</f>
        <v>oui</v>
      </c>
      <c r="U225" s="62" t="str">
        <f>IF(ISERROR(MID(K225,20+FIND("former ou recruter:",K225,1),3)),"",MID(K225,20+FIND("former ou recruter:",K225,1),3))</f>
        <v/>
      </c>
      <c r="V225" s="63"/>
      <c r="W225" s="75"/>
      <c r="X225" s="75"/>
      <c r="Y225" s="75"/>
      <c r="Z225" s="75"/>
      <c r="AA225" s="75"/>
      <c r="AB225" s="77">
        <v>45299</v>
      </c>
      <c r="AC225" s="66" t="s">
        <v>764</v>
      </c>
      <c r="AD225" s="88"/>
      <c r="AE225" s="88"/>
      <c r="AF225" s="40"/>
      <c r="AG225" s="40"/>
      <c r="AH225" s="40"/>
      <c r="AI225" s="76"/>
      <c r="AJ225" s="76"/>
      <c r="AK225" s="40"/>
    </row>
    <row r="226" spans="1:37" ht="16.5" customHeight="1">
      <c r="A226" s="79">
        <v>45299</v>
      </c>
      <c r="B226" s="78" t="s">
        <v>1282</v>
      </c>
      <c r="C226" s="78" t="s">
        <v>3543</v>
      </c>
      <c r="D226" s="81" t="s">
        <v>3547</v>
      </c>
      <c r="E226" s="33" t="s">
        <v>135</v>
      </c>
      <c r="F226" s="33"/>
      <c r="G226" s="99" t="s">
        <v>4882</v>
      </c>
      <c r="H226" s="75">
        <v>1</v>
      </c>
      <c r="I226" s="90" t="s">
        <v>73</v>
      </c>
      <c r="J226" s="90"/>
      <c r="K226" s="78" t="s">
        <v>3548</v>
      </c>
      <c r="L226" s="75" t="s">
        <v>701</v>
      </c>
      <c r="M226" s="42" t="str">
        <f>MID(K226,12,8)</f>
        <v xml:space="preserve">precise </v>
      </c>
      <c r="N226" s="62" t="str">
        <f>IF(ISERROR(MID(K226,24+FIND("impact environnemental:",K226,1),3)),"",MID(K226,24+FIND("impact environnemental:",K226,1),3))</f>
        <v>non</v>
      </c>
      <c r="O226" s="62" t="str">
        <f>IF(ISERROR(MID(K226,25+FIND("performance énergétique:",K226,1),3)),"",MID(K226,25+FIND("performance énergétique:",K226,1),3))</f>
        <v>non</v>
      </c>
      <c r="P226" s="62" t="str">
        <f>IF(ISERROR(MID(K226,20+FIND("consommation d'eau:",K226,1),3)),"",MID(K226,20+FIND("consommation d'eau:",K226,1),3))</f>
        <v>non</v>
      </c>
      <c r="Q226" s="62" t="str">
        <f>IF(ISERROR(MID(K226,22+FIND("rénover mon bâtiment:",K226,1),3)),"",MID(K226,22+FIND("rénover mon bâtiment:",K226,1),3))</f>
        <v>non</v>
      </c>
      <c r="R226" s="62" t="str">
        <f>IF(ISERROR(MID(K226,21+FIND("la mobilité durable:",K226,1),3)),"",MID(K226,21+FIND("la mobilité durable:",K226,1),3))</f>
        <v>non</v>
      </c>
      <c r="S226" s="62" t="str">
        <f>IF(ISERROR(MID(K226,21+FIND("gestion des déchets:",K226,1),3)),"",MID(K226,21+FIND("gestion des déchets:",K226,1),3))</f>
        <v>non</v>
      </c>
      <c r="T226" s="62" t="str">
        <f>IF(ISERROR(MID(K226,17+FIND("l'écoconception:",K226,1),3)),"",MID(K226,17+FIND("l'écoconception:",K226,1),3))</f>
        <v>non</v>
      </c>
      <c r="U226" s="62" t="str">
        <f>IF(ISERROR(MID(K226,20+FIND("former ou recruter:",K226,1),3)),"",MID(K226,20+FIND("former ou recruter:",K226,1),3))</f>
        <v>oui</v>
      </c>
      <c r="V226" s="63"/>
      <c r="W226" s="75"/>
      <c r="X226" s="75"/>
      <c r="Y226" s="75"/>
      <c r="Z226" s="75"/>
      <c r="AA226" s="75"/>
      <c r="AB226" s="77">
        <v>45299</v>
      </c>
      <c r="AC226" s="66" t="s">
        <v>764</v>
      </c>
      <c r="AD226" s="88"/>
      <c r="AE226" s="88"/>
      <c r="AF226" s="40"/>
      <c r="AG226" s="40"/>
      <c r="AH226" s="40"/>
      <c r="AI226" s="76"/>
      <c r="AJ226" s="76"/>
      <c r="AK226" s="40"/>
    </row>
    <row r="227" spans="1:37" ht="16.5" customHeight="1">
      <c r="A227" s="79">
        <v>45299</v>
      </c>
      <c r="B227" s="78" t="s">
        <v>761</v>
      </c>
      <c r="C227" s="78" t="s">
        <v>3538</v>
      </c>
      <c r="D227" s="81" t="s">
        <v>3542</v>
      </c>
      <c r="E227" s="33" t="s">
        <v>135</v>
      </c>
      <c r="F227" s="33"/>
      <c r="G227" s="99" t="s">
        <v>4882</v>
      </c>
      <c r="H227" s="75" t="e">
        <v>#VALUE!</v>
      </c>
      <c r="I227" s="90" t="s">
        <v>73</v>
      </c>
      <c r="J227" s="90"/>
      <c r="K227" s="78"/>
      <c r="L227" s="75" t="s">
        <v>701</v>
      </c>
      <c r="M227" s="42" t="str">
        <f>MID(K227,12,8)</f>
        <v/>
      </c>
      <c r="N227" s="62" t="str">
        <f>IF(ISERROR(MID(K227,24+FIND("impact environnemental:",K227,1),3)),"",MID(K227,24+FIND("impact environnemental:",K227,1),3))</f>
        <v/>
      </c>
      <c r="O227" s="62" t="str">
        <f>IF(ISERROR(MID(K227,25+FIND("performance énergétique:",K227,1),3)),"",MID(K227,25+FIND("performance énergétique:",K227,1),3))</f>
        <v/>
      </c>
      <c r="P227" s="62" t="str">
        <f>IF(ISERROR(MID(K227,20+FIND("consommation d'eau:",K227,1),3)),"",MID(K227,20+FIND("consommation d'eau:",K227,1),3))</f>
        <v/>
      </c>
      <c r="Q227" s="62" t="str">
        <f>IF(ISERROR(MID(K227,22+FIND("rénover mon bâtiment:",K227,1),3)),"",MID(K227,22+FIND("rénover mon bâtiment:",K227,1),3))</f>
        <v/>
      </c>
      <c r="R227" s="62" t="str">
        <f>IF(ISERROR(MID(K227,21+FIND("la mobilité durable:",K227,1),3)),"",MID(K227,21+FIND("la mobilité durable:",K227,1),3))</f>
        <v/>
      </c>
      <c r="S227" s="62" t="str">
        <f>IF(ISERROR(MID(K227,21+FIND("gestion des déchets:",K227,1),3)),"",MID(K227,21+FIND("gestion des déchets:",K227,1),3))</f>
        <v/>
      </c>
      <c r="T227" s="62" t="str">
        <f>IF(ISERROR(MID(K227,17+FIND("l'écoconception:",K227,1),3)),"",MID(K227,17+FIND("l'écoconception:",K227,1),3))</f>
        <v/>
      </c>
      <c r="U227" s="62" t="str">
        <f>IF(ISERROR(MID(K227,20+FIND("former ou recruter:",K227,1),3)),"",MID(K227,20+FIND("former ou recruter:",K227,1),3))</f>
        <v/>
      </c>
      <c r="V227" s="63"/>
      <c r="W227" s="75"/>
      <c r="X227" s="75"/>
      <c r="Y227" s="75"/>
      <c r="Z227" s="75"/>
      <c r="AA227" s="75"/>
      <c r="AB227" s="77">
        <v>45306</v>
      </c>
      <c r="AC227" s="66" t="s">
        <v>764</v>
      </c>
      <c r="AD227" s="88"/>
      <c r="AE227" s="88"/>
      <c r="AF227" s="40"/>
      <c r="AG227" s="40"/>
      <c r="AH227" s="40"/>
      <c r="AI227" s="76"/>
      <c r="AJ227" s="76"/>
      <c r="AK227" s="40"/>
    </row>
    <row r="228" spans="1:37" ht="16.5" customHeight="1">
      <c r="A228" s="79">
        <v>45299</v>
      </c>
      <c r="B228" s="78" t="s">
        <v>503</v>
      </c>
      <c r="C228" s="78" t="s">
        <v>3524</v>
      </c>
      <c r="D228" s="81" t="s">
        <v>3527</v>
      </c>
      <c r="E228" s="33" t="s">
        <v>135</v>
      </c>
      <c r="F228" s="33"/>
      <c r="G228" s="99" t="s">
        <v>4882</v>
      </c>
      <c r="H228" s="75">
        <v>1</v>
      </c>
      <c r="I228" s="90" t="s">
        <v>73</v>
      </c>
      <c r="J228" s="90"/>
      <c r="K228" s="78" t="s">
        <v>3528</v>
      </c>
      <c r="L228" s="75" t="s">
        <v>701</v>
      </c>
      <c r="M228" s="42" t="str">
        <f>MID(K228,12,8)</f>
        <v xml:space="preserve">precise </v>
      </c>
      <c r="N228" s="62" t="str">
        <f>IF(ISERROR(MID(K228,24+FIND("impact environnemental:",K228,1),3)),"",MID(K228,24+FIND("impact environnemental:",K228,1),3))</f>
        <v>non</v>
      </c>
      <c r="O228" s="62" t="str">
        <f>IF(ISERROR(MID(K228,25+FIND("performance énergétique:",K228,1),3)),"",MID(K228,25+FIND("performance énergétique:",K228,1),3))</f>
        <v>non</v>
      </c>
      <c r="P228" s="62" t="str">
        <f>IF(ISERROR(MID(K228,20+FIND("consommation d'eau:",K228,1),3)),"",MID(K228,20+FIND("consommation d'eau:",K228,1),3))</f>
        <v>non</v>
      </c>
      <c r="Q228" s="62" t="str">
        <f>IF(ISERROR(MID(K228,22+FIND("rénover mon bâtiment:",K228,1),3)),"",MID(K228,22+FIND("rénover mon bâtiment:",K228,1),3))</f>
        <v>oui</v>
      </c>
      <c r="R228" s="62" t="str">
        <f>IF(ISERROR(MID(K228,21+FIND("la mobilité durable:",K228,1),3)),"",MID(K228,21+FIND("la mobilité durable:",K228,1),3))</f>
        <v>non</v>
      </c>
      <c r="S228" s="62" t="str">
        <f>IF(ISERROR(MID(K228,21+FIND("gestion des déchets:",K228,1),3)),"",MID(K228,21+FIND("gestion des déchets:",K228,1),3))</f>
        <v>non</v>
      </c>
      <c r="T228" s="62" t="str">
        <f>IF(ISERROR(MID(K228,17+FIND("l'écoconception:",K228,1),3)),"",MID(K228,17+FIND("l'écoconception:",K228,1),3))</f>
        <v>non</v>
      </c>
      <c r="U228" s="62" t="str">
        <f>IF(ISERROR(MID(K228,20+FIND("former ou recruter:",K228,1),3)),"",MID(K228,20+FIND("former ou recruter:",K228,1),3))</f>
        <v>non</v>
      </c>
      <c r="V228" s="63"/>
      <c r="W228" s="75"/>
      <c r="X228" s="75"/>
      <c r="Y228" s="75"/>
      <c r="Z228" s="75"/>
      <c r="AA228" s="75"/>
      <c r="AB228" s="77">
        <v>45306</v>
      </c>
      <c r="AC228" s="66" t="s">
        <v>764</v>
      </c>
      <c r="AD228" s="88"/>
      <c r="AE228" s="88"/>
      <c r="AF228" s="40"/>
      <c r="AG228" s="40"/>
      <c r="AH228" s="40"/>
      <c r="AI228" s="76"/>
      <c r="AJ228" s="76"/>
      <c r="AK228" s="40"/>
    </row>
    <row r="229" spans="1:37" ht="16.5" customHeight="1">
      <c r="A229" s="79">
        <v>45300</v>
      </c>
      <c r="B229" s="78" t="s">
        <v>538</v>
      </c>
      <c r="C229" s="78" t="s">
        <v>3578</v>
      </c>
      <c r="D229" s="81" t="s">
        <v>3580</v>
      </c>
      <c r="E229" s="33" t="s">
        <v>135</v>
      </c>
      <c r="F229" s="33"/>
      <c r="G229" s="99" t="s">
        <v>4882</v>
      </c>
      <c r="H229" s="75">
        <v>1</v>
      </c>
      <c r="I229" s="90" t="s">
        <v>73</v>
      </c>
      <c r="J229" s="90"/>
      <c r="K229" s="78" t="s">
        <v>4897</v>
      </c>
      <c r="L229" s="75" t="s">
        <v>701</v>
      </c>
      <c r="M229" s="42" t="str">
        <f>MID(K229,12,8)</f>
        <v xml:space="preserve">precise </v>
      </c>
      <c r="N229" s="62" t="str">
        <f>IF(ISERROR(MID(K229,24+FIND("impact environnemental:",K229,1),3)),"",MID(K229,24+FIND("impact environnemental:",K229,1),3))</f>
        <v>non</v>
      </c>
      <c r="O229" s="62" t="str">
        <f>IF(ISERROR(MID(K229,25+FIND("performance énergétique:",K229,1),3)),"",MID(K229,25+FIND("performance énergétique:",K229,1),3))</f>
        <v>non</v>
      </c>
      <c r="P229" s="62" t="str">
        <f>IF(ISERROR(MID(K229,20+FIND("consommation d'eau:",K229,1),3)),"",MID(K229,20+FIND("consommation d'eau:",K229,1),3))</f>
        <v>non</v>
      </c>
      <c r="Q229" s="62" t="str">
        <f>IF(ISERROR(MID(K229,22+FIND("rénover mon bâtiment:",K229,1),3)),"",MID(K229,22+FIND("rénover mon bâtiment:",K229,1),3))</f>
        <v>oui</v>
      </c>
      <c r="R229" s="62" t="str">
        <f>IF(ISERROR(MID(K229,21+FIND("la mobilité durable:",K229,1),3)),"",MID(K229,21+FIND("la mobilité durable:",K229,1),3))</f>
        <v>non</v>
      </c>
      <c r="S229" s="62" t="str">
        <f>IF(ISERROR(MID(K229,21+FIND("gestion des déchets:",K229,1),3)),"",MID(K229,21+FIND("gestion des déchets:",K229,1),3))</f>
        <v>non</v>
      </c>
      <c r="T229" s="62" t="str">
        <f>IF(ISERROR(MID(K229,17+FIND("l'écoconception:",K229,1),3)),"",MID(K229,17+FIND("l'écoconception:",K229,1),3))</f>
        <v>non</v>
      </c>
      <c r="U229" s="62" t="str">
        <f>IF(ISERROR(MID(K229,20+FIND("former ou recruter:",K229,1),3)),"",MID(K229,20+FIND("former ou recruter:",K229,1),3))</f>
        <v>non</v>
      </c>
      <c r="V229" s="63"/>
      <c r="W229" s="75"/>
      <c r="X229" s="75"/>
      <c r="Y229" s="75"/>
      <c r="Z229" s="75"/>
      <c r="AA229" s="75"/>
      <c r="AB229" s="77">
        <v>45306</v>
      </c>
      <c r="AC229" s="66" t="s">
        <v>764</v>
      </c>
      <c r="AD229" s="88"/>
      <c r="AE229" s="88"/>
      <c r="AF229" s="40"/>
      <c r="AG229" s="40"/>
      <c r="AH229" s="40"/>
      <c r="AI229" s="76"/>
      <c r="AJ229" s="76"/>
      <c r="AK229" s="40"/>
    </row>
    <row r="230" spans="1:37" ht="16.5" customHeight="1">
      <c r="A230" s="79">
        <v>45302</v>
      </c>
      <c r="B230" s="78" t="s">
        <v>1282</v>
      </c>
      <c r="C230" s="78" t="s">
        <v>3642</v>
      </c>
      <c r="D230" s="81" t="s">
        <v>3645</v>
      </c>
      <c r="E230" s="33" t="s">
        <v>135</v>
      </c>
      <c r="F230" s="33"/>
      <c r="G230" s="99" t="s">
        <v>4882</v>
      </c>
      <c r="H230" s="75">
        <v>1</v>
      </c>
      <c r="I230" s="90" t="s">
        <v>73</v>
      </c>
      <c r="J230" s="90"/>
      <c r="K230" s="78" t="s">
        <v>4898</v>
      </c>
      <c r="L230" s="75" t="s">
        <v>701</v>
      </c>
      <c r="M230" s="42" t="str">
        <f>MID(K230,12,8)</f>
        <v xml:space="preserve">precise </v>
      </c>
      <c r="N230" s="62" t="str">
        <f>IF(ISERROR(MID(K230,24+FIND("impact environnemental:",K230,1),3)),"",MID(K230,24+FIND("impact environnemental:",K230,1),3))</f>
        <v>non</v>
      </c>
      <c r="O230" s="62" t="str">
        <f>IF(ISERROR(MID(K230,25+FIND("performance énergétique:",K230,1),3)),"",MID(K230,25+FIND("performance énergétique:",K230,1),3))</f>
        <v>non</v>
      </c>
      <c r="P230" s="62" t="str">
        <f>IF(ISERROR(MID(K230,20+FIND("consommation d'eau:",K230,1),3)),"",MID(K230,20+FIND("consommation d'eau:",K230,1),3))</f>
        <v>non</v>
      </c>
      <c r="Q230" s="62" t="str">
        <f>IF(ISERROR(MID(K230,22+FIND("rénover mon bâtiment:",K230,1),3)),"",MID(K230,22+FIND("rénover mon bâtiment:",K230,1),3))</f>
        <v>oui</v>
      </c>
      <c r="R230" s="62" t="str">
        <f>IF(ISERROR(MID(K230,21+FIND("la mobilité durable:",K230,1),3)),"",MID(K230,21+FIND("la mobilité durable:",K230,1),3))</f>
        <v>non</v>
      </c>
      <c r="S230" s="62" t="str">
        <f>IF(ISERROR(MID(K230,21+FIND("gestion des déchets:",K230,1),3)),"",MID(K230,21+FIND("gestion des déchets:",K230,1),3))</f>
        <v>non</v>
      </c>
      <c r="T230" s="62" t="str">
        <f>IF(ISERROR(MID(K230,17+FIND("l'écoconception:",K230,1),3)),"",MID(K230,17+FIND("l'écoconception:",K230,1),3))</f>
        <v>non</v>
      </c>
      <c r="U230" s="62" t="str">
        <f>IF(ISERROR(MID(K230,20+FIND("former ou recruter:",K230,1),3)),"",MID(K230,20+FIND("former ou recruter:",K230,1),3))</f>
        <v>non</v>
      </c>
      <c r="V230" s="63"/>
      <c r="W230" s="75"/>
      <c r="X230" s="75"/>
      <c r="Y230" s="75"/>
      <c r="Z230" s="75"/>
      <c r="AA230" s="75"/>
      <c r="AB230" s="77">
        <v>45306</v>
      </c>
      <c r="AC230" s="66" t="s">
        <v>764</v>
      </c>
      <c r="AD230" s="88"/>
      <c r="AE230" s="88"/>
      <c r="AF230" s="40"/>
      <c r="AG230" s="40"/>
      <c r="AH230" s="40"/>
      <c r="AI230" s="76"/>
      <c r="AJ230" s="76"/>
      <c r="AK230" s="40"/>
    </row>
    <row r="231" spans="1:37" ht="16.5" customHeight="1">
      <c r="A231" s="79">
        <v>45302</v>
      </c>
      <c r="B231" s="78" t="s">
        <v>761</v>
      </c>
      <c r="C231" s="78" t="s">
        <v>3632</v>
      </c>
      <c r="D231" s="81" t="s">
        <v>3635</v>
      </c>
      <c r="E231" s="33" t="s">
        <v>135</v>
      </c>
      <c r="F231" s="33"/>
      <c r="G231" s="99" t="s">
        <v>4882</v>
      </c>
      <c r="H231" s="75">
        <v>2</v>
      </c>
      <c r="I231" s="90" t="s">
        <v>73</v>
      </c>
      <c r="J231" s="90"/>
      <c r="K231" s="78" t="s">
        <v>3636</v>
      </c>
      <c r="L231" s="75" t="s">
        <v>701</v>
      </c>
      <c r="M231" s="42" t="str">
        <f>MID(K231,12,8)</f>
        <v xml:space="preserve">unknown </v>
      </c>
      <c r="N231" s="62" t="str">
        <f>IF(ISERROR(MID(K231,24+FIND("impact environnemental:",K231,1),3)),"",MID(K231,24+FIND("impact environnemental:",K231,1),3))</f>
        <v>oui</v>
      </c>
      <c r="O231" s="62" t="str">
        <f>IF(ISERROR(MID(K231,25+FIND("performance énergétique:",K231,1),3)),"",MID(K231,25+FIND("performance énergétique:",K231,1),3))</f>
        <v>oui</v>
      </c>
      <c r="P231" s="62" t="str">
        <f>IF(ISERROR(MID(K231,20+FIND("consommation d'eau:",K231,1),3)),"",MID(K231,20+FIND("consommation d'eau:",K231,1),3))</f>
        <v>non</v>
      </c>
      <c r="Q231" s="62" t="str">
        <f>IF(ISERROR(MID(K231,22+FIND("rénover mon bâtiment:",K231,1),3)),"",MID(K231,22+FIND("rénover mon bâtiment:",K231,1),3))</f>
        <v/>
      </c>
      <c r="R231" s="62" t="str">
        <f>IF(ISERROR(MID(K231,21+FIND("la mobilité durable:",K231,1),3)),"",MID(K231,21+FIND("la mobilité durable:",K231,1),3))</f>
        <v/>
      </c>
      <c r="S231" s="62" t="str">
        <f>IF(ISERROR(MID(K231,21+FIND("gestion des déchets:",K231,1),3)),"",MID(K231,21+FIND("gestion des déchets:",K231,1),3))</f>
        <v>oui</v>
      </c>
      <c r="T231" s="62" t="str">
        <f>IF(ISERROR(MID(K231,17+FIND("l'écoconception:",K231,1),3)),"",MID(K231,17+FIND("l'écoconception:",K231,1),3))</f>
        <v>oui</v>
      </c>
      <c r="U231" s="62" t="str">
        <f>IF(ISERROR(MID(K231,20+FIND("former ou recruter:",K231,1),3)),"",MID(K231,20+FIND("former ou recruter:",K231,1),3))</f>
        <v/>
      </c>
      <c r="V231" s="63"/>
      <c r="W231" s="75"/>
      <c r="X231" s="75"/>
      <c r="Y231" s="75"/>
      <c r="Z231" s="75"/>
      <c r="AA231" s="75"/>
      <c r="AB231" s="77">
        <v>45306</v>
      </c>
      <c r="AC231" s="66" t="s">
        <v>764</v>
      </c>
      <c r="AD231" s="88"/>
      <c r="AE231" s="88"/>
      <c r="AF231" s="40"/>
      <c r="AG231" s="40"/>
      <c r="AH231" s="40"/>
      <c r="AI231" s="76"/>
      <c r="AJ231" s="76"/>
      <c r="AK231" s="40"/>
    </row>
    <row r="232" spans="1:37" ht="16.5" customHeight="1">
      <c r="A232" s="79">
        <v>45302</v>
      </c>
      <c r="B232" s="78" t="s">
        <v>761</v>
      </c>
      <c r="C232" s="78" t="s">
        <v>3637</v>
      </c>
      <c r="D232" s="81" t="s">
        <v>3641</v>
      </c>
      <c r="E232" s="33" t="s">
        <v>135</v>
      </c>
      <c r="F232" s="33"/>
      <c r="G232" s="99" t="s">
        <v>4882</v>
      </c>
      <c r="H232" s="75" t="e">
        <v>#VALUE!</v>
      </c>
      <c r="I232" s="90" t="s">
        <v>73</v>
      </c>
      <c r="J232" s="90"/>
      <c r="K232" s="78"/>
      <c r="L232" s="75" t="s">
        <v>701</v>
      </c>
      <c r="M232" s="42" t="str">
        <f>MID(K232,12,8)</f>
        <v/>
      </c>
      <c r="N232" s="62" t="str">
        <f>IF(ISERROR(MID(K232,24+FIND("impact environnemental:",K232,1),3)),"",MID(K232,24+FIND("impact environnemental:",K232,1),3))</f>
        <v/>
      </c>
      <c r="O232" s="62" t="str">
        <f>IF(ISERROR(MID(K232,25+FIND("performance énergétique:",K232,1),3)),"",MID(K232,25+FIND("performance énergétique:",K232,1),3))</f>
        <v/>
      </c>
      <c r="P232" s="62" t="str">
        <f>IF(ISERROR(MID(K232,20+FIND("consommation d'eau:",K232,1),3)),"",MID(K232,20+FIND("consommation d'eau:",K232,1),3))</f>
        <v/>
      </c>
      <c r="Q232" s="62" t="str">
        <f>IF(ISERROR(MID(K232,22+FIND("rénover mon bâtiment:",K232,1),3)),"",MID(K232,22+FIND("rénover mon bâtiment:",K232,1),3))</f>
        <v/>
      </c>
      <c r="R232" s="62" t="str">
        <f>IF(ISERROR(MID(K232,21+FIND("la mobilité durable:",K232,1),3)),"",MID(K232,21+FIND("la mobilité durable:",K232,1),3))</f>
        <v/>
      </c>
      <c r="S232" s="62" t="str">
        <f>IF(ISERROR(MID(K232,21+FIND("gestion des déchets:",K232,1),3)),"",MID(K232,21+FIND("gestion des déchets:",K232,1),3))</f>
        <v/>
      </c>
      <c r="T232" s="62" t="str">
        <f>IF(ISERROR(MID(K232,17+FIND("l'écoconception:",K232,1),3)),"",MID(K232,17+FIND("l'écoconception:",K232,1),3))</f>
        <v/>
      </c>
      <c r="U232" s="62" t="str">
        <f>IF(ISERROR(MID(K232,20+FIND("former ou recruter:",K232,1),3)),"",MID(K232,20+FIND("former ou recruter:",K232,1),3))</f>
        <v/>
      </c>
      <c r="V232" s="63"/>
      <c r="W232" s="75"/>
      <c r="X232" s="75"/>
      <c r="Y232" s="75"/>
      <c r="Z232" s="75"/>
      <c r="AA232" s="75"/>
      <c r="AB232" s="77">
        <v>45306</v>
      </c>
      <c r="AC232" s="66" t="s">
        <v>764</v>
      </c>
      <c r="AD232" s="88"/>
      <c r="AE232" s="88"/>
      <c r="AF232" s="40"/>
      <c r="AG232" s="40"/>
      <c r="AH232" s="40"/>
      <c r="AI232" s="76"/>
      <c r="AJ232" s="76"/>
      <c r="AK232" s="40"/>
    </row>
    <row r="233" spans="1:37" ht="16.5" customHeight="1">
      <c r="A233" s="79">
        <v>45304</v>
      </c>
      <c r="B233" s="78" t="s">
        <v>1217</v>
      </c>
      <c r="C233" s="78" t="s">
        <v>3690</v>
      </c>
      <c r="D233" s="81" t="s">
        <v>3693</v>
      </c>
      <c r="E233" s="33" t="s">
        <v>135</v>
      </c>
      <c r="F233" s="33"/>
      <c r="G233" s="99" t="s">
        <v>4882</v>
      </c>
      <c r="H233" s="75">
        <v>1</v>
      </c>
      <c r="I233" s="90" t="s">
        <v>73</v>
      </c>
      <c r="J233" s="90"/>
      <c r="K233" s="78" t="s">
        <v>4899</v>
      </c>
      <c r="L233" s="75" t="s">
        <v>701</v>
      </c>
      <c r="M233" s="42" t="str">
        <f>MID(K233,12,8)</f>
        <v xml:space="preserve">precise </v>
      </c>
      <c r="N233" s="62" t="str">
        <f>IF(ISERROR(MID(K233,24+FIND("impact environnemental:",K233,1),3)),"",MID(K233,24+FIND("impact environnemental:",K233,1),3))</f>
        <v>non</v>
      </c>
      <c r="O233" s="62" t="str">
        <f>IF(ISERROR(MID(K233,25+FIND("performance énergétique:",K233,1),3)),"",MID(K233,25+FIND("performance énergétique:",K233,1),3))</f>
        <v>non</v>
      </c>
      <c r="P233" s="62" t="str">
        <f>IF(ISERROR(MID(K233,20+FIND("consommation d'eau:",K233,1),3)),"",MID(K233,20+FIND("consommation d'eau:",K233,1),3))</f>
        <v>non</v>
      </c>
      <c r="Q233" s="62" t="str">
        <f>IF(ISERROR(MID(K233,22+FIND("rénover mon bâtiment:",K233,1),3)),"",MID(K233,22+FIND("rénover mon bâtiment:",K233,1),3))</f>
        <v>oui</v>
      </c>
      <c r="R233" s="62" t="str">
        <f>IF(ISERROR(MID(K233,21+FIND("la mobilité durable:",K233,1),3)),"",MID(K233,21+FIND("la mobilité durable:",K233,1),3))</f>
        <v>non</v>
      </c>
      <c r="S233" s="62" t="str">
        <f>IF(ISERROR(MID(K233,21+FIND("gestion des déchets:",K233,1),3)),"",MID(K233,21+FIND("gestion des déchets:",K233,1),3))</f>
        <v>non</v>
      </c>
      <c r="T233" s="62" t="str">
        <f>IF(ISERROR(MID(K233,17+FIND("l'écoconception:",K233,1),3)),"",MID(K233,17+FIND("l'écoconception:",K233,1),3))</f>
        <v>non</v>
      </c>
      <c r="U233" s="62" t="str">
        <f>IF(ISERROR(MID(K233,20+FIND("former ou recruter:",K233,1),3)),"",MID(K233,20+FIND("former ou recruter:",K233,1),3))</f>
        <v>non</v>
      </c>
      <c r="V233" s="63"/>
      <c r="W233" s="75"/>
      <c r="X233" s="75"/>
      <c r="Y233" s="75"/>
      <c r="Z233" s="75"/>
      <c r="AA233" s="75"/>
      <c r="AB233" s="77">
        <v>45306</v>
      </c>
      <c r="AC233" s="66" t="s">
        <v>764</v>
      </c>
      <c r="AD233" s="88"/>
      <c r="AE233" s="88"/>
      <c r="AF233" s="40"/>
      <c r="AG233" s="40"/>
      <c r="AH233" s="40"/>
      <c r="AI233" s="76"/>
      <c r="AJ233" s="76"/>
      <c r="AK233" s="40"/>
    </row>
    <row r="234" spans="1:37" ht="16.5" customHeight="1">
      <c r="A234" s="79">
        <v>45306</v>
      </c>
      <c r="B234" s="78" t="s">
        <v>1282</v>
      </c>
      <c r="C234" s="78" t="s">
        <v>3742</v>
      </c>
      <c r="D234" s="81" t="s">
        <v>3745</v>
      </c>
      <c r="E234" s="33" t="s">
        <v>135</v>
      </c>
      <c r="F234" s="33"/>
      <c r="G234" s="99" t="s">
        <v>4882</v>
      </c>
      <c r="H234" s="75">
        <v>1</v>
      </c>
      <c r="I234" s="90" t="s">
        <v>73</v>
      </c>
      <c r="J234" s="90"/>
      <c r="K234" s="78" t="s">
        <v>3746</v>
      </c>
      <c r="L234" s="75" t="s">
        <v>701</v>
      </c>
      <c r="M234" s="42" t="str">
        <f>MID(K234,12,8)</f>
        <v xml:space="preserve">precise </v>
      </c>
      <c r="N234" s="62" t="str">
        <f>IF(ISERROR(MID(K234,24+FIND("impact environnemental:",K234,1),3)),"",MID(K234,24+FIND("impact environnemental:",K234,1),3))</f>
        <v>non</v>
      </c>
      <c r="O234" s="62" t="str">
        <f>IF(ISERROR(MID(K234,25+FIND("performance énergétique:",K234,1),3)),"",MID(K234,25+FIND("performance énergétique:",K234,1),3))</f>
        <v>oui</v>
      </c>
      <c r="P234" s="62" t="str">
        <f>IF(ISERROR(MID(K234,20+FIND("consommation d'eau:",K234,1),3)),"",MID(K234,20+FIND("consommation d'eau:",K234,1),3))</f>
        <v>non</v>
      </c>
      <c r="Q234" s="62" t="str">
        <f>IF(ISERROR(MID(K234,22+FIND("rénover mon bâtiment:",K234,1),3)),"",MID(K234,22+FIND("rénover mon bâtiment:",K234,1),3))</f>
        <v>non</v>
      </c>
      <c r="R234" s="62" t="str">
        <f>IF(ISERROR(MID(K234,21+FIND("la mobilité durable:",K234,1),3)),"",MID(K234,21+FIND("la mobilité durable:",K234,1),3))</f>
        <v>non</v>
      </c>
      <c r="S234" s="62" t="str">
        <f>IF(ISERROR(MID(K234,21+FIND("gestion des déchets:",K234,1),3)),"",MID(K234,21+FIND("gestion des déchets:",K234,1),3))</f>
        <v>non</v>
      </c>
      <c r="T234" s="62" t="str">
        <f>IF(ISERROR(MID(K234,17+FIND("l'écoconception:",K234,1),3)),"",MID(K234,17+FIND("l'écoconception:",K234,1),3))</f>
        <v>non</v>
      </c>
      <c r="U234" s="62" t="str">
        <f>IF(ISERROR(MID(K234,20+FIND("former ou recruter:",K234,1),3)),"",MID(K234,20+FIND("former ou recruter:",K234,1),3))</f>
        <v>non</v>
      </c>
      <c r="V234" s="63"/>
      <c r="W234" s="75"/>
      <c r="X234" s="75"/>
      <c r="Y234" s="75"/>
      <c r="Z234" s="75"/>
      <c r="AA234" s="75"/>
      <c r="AB234" s="77">
        <v>45306</v>
      </c>
      <c r="AC234" s="66" t="s">
        <v>764</v>
      </c>
      <c r="AD234" s="88"/>
      <c r="AE234" s="88"/>
      <c r="AF234" s="40"/>
      <c r="AG234" s="40"/>
      <c r="AH234" s="40"/>
      <c r="AI234" s="76"/>
      <c r="AJ234" s="76"/>
      <c r="AK234" s="40"/>
    </row>
    <row r="235" spans="1:37" ht="16.5" customHeight="1">
      <c r="A235" s="79">
        <v>45306</v>
      </c>
      <c r="B235" s="78" t="s">
        <v>3738</v>
      </c>
      <c r="C235" s="78" t="s">
        <v>3734</v>
      </c>
      <c r="D235" s="81" t="s">
        <v>3737</v>
      </c>
      <c r="E235" s="33" t="s">
        <v>135</v>
      </c>
      <c r="F235" s="33"/>
      <c r="G235" s="100" t="s">
        <v>4882</v>
      </c>
      <c r="H235" s="75">
        <v>3</v>
      </c>
      <c r="I235" s="90" t="s">
        <v>73</v>
      </c>
      <c r="J235" s="90"/>
      <c r="K235" s="78" t="s">
        <v>3739</v>
      </c>
      <c r="L235" s="75" t="s">
        <v>701</v>
      </c>
      <c r="M235" s="86"/>
      <c r="N235" s="91"/>
      <c r="O235" s="91"/>
      <c r="P235" s="91"/>
      <c r="Q235" s="91"/>
      <c r="R235" s="91"/>
      <c r="S235" s="91"/>
      <c r="T235" s="91"/>
      <c r="U235" s="91"/>
      <c r="V235" s="92"/>
      <c r="W235" s="75"/>
      <c r="X235" s="75"/>
      <c r="Y235" s="75"/>
      <c r="Z235" s="75"/>
      <c r="AA235" s="75"/>
      <c r="AB235" s="77">
        <v>45309</v>
      </c>
      <c r="AC235" s="66" t="s">
        <v>764</v>
      </c>
      <c r="AD235" s="88"/>
      <c r="AE235" s="88"/>
      <c r="AF235" s="40"/>
      <c r="AG235" s="40"/>
      <c r="AH235" s="40"/>
      <c r="AI235" s="76"/>
      <c r="AJ235" s="76"/>
      <c r="AK235" s="40"/>
    </row>
    <row r="236" spans="1:37" ht="16.5" customHeight="1">
      <c r="A236" s="79">
        <v>45307</v>
      </c>
      <c r="B236" s="78" t="s">
        <v>761</v>
      </c>
      <c r="C236" s="78" t="s">
        <v>3775</v>
      </c>
      <c r="D236" s="81" t="s">
        <v>3779</v>
      </c>
      <c r="E236" s="33" t="s">
        <v>135</v>
      </c>
      <c r="F236" s="33"/>
      <c r="G236" s="100" t="s">
        <v>4882</v>
      </c>
      <c r="H236" s="75">
        <v>3</v>
      </c>
      <c r="I236" s="90" t="s">
        <v>73</v>
      </c>
      <c r="J236" s="90"/>
      <c r="K236" s="78" t="s">
        <v>3780</v>
      </c>
      <c r="L236" s="75" t="s">
        <v>701</v>
      </c>
      <c r="M236" s="86"/>
      <c r="N236" s="91"/>
      <c r="O236" s="91"/>
      <c r="P236" s="91"/>
      <c r="Q236" s="91"/>
      <c r="R236" s="91"/>
      <c r="S236" s="91"/>
      <c r="T236" s="91"/>
      <c r="U236" s="91"/>
      <c r="V236" s="92"/>
      <c r="W236" s="75"/>
      <c r="X236" s="75"/>
      <c r="Y236" s="75"/>
      <c r="Z236" s="75"/>
      <c r="AA236" s="75"/>
      <c r="AB236" s="77">
        <v>45309</v>
      </c>
      <c r="AC236" s="66" t="s">
        <v>764</v>
      </c>
      <c r="AD236" s="88"/>
      <c r="AE236" s="88"/>
      <c r="AF236" s="40"/>
      <c r="AG236" s="40"/>
      <c r="AH236" s="40"/>
      <c r="AI236" s="76"/>
      <c r="AJ236" s="76"/>
      <c r="AK236" s="40"/>
    </row>
    <row r="237" spans="1:37" ht="16.5" customHeight="1">
      <c r="A237" s="79">
        <v>45307</v>
      </c>
      <c r="B237" s="78" t="s">
        <v>1282</v>
      </c>
      <c r="C237" s="78" t="s">
        <v>3781</v>
      </c>
      <c r="D237" s="81" t="s">
        <v>3785</v>
      </c>
      <c r="E237" s="33" t="s">
        <v>135</v>
      </c>
      <c r="F237" s="33"/>
      <c r="G237" s="100" t="s">
        <v>4882</v>
      </c>
      <c r="H237" s="75">
        <v>3</v>
      </c>
      <c r="I237" s="90" t="s">
        <v>73</v>
      </c>
      <c r="J237" s="90"/>
      <c r="K237" s="78" t="s">
        <v>3786</v>
      </c>
      <c r="L237" s="75" t="s">
        <v>701</v>
      </c>
      <c r="M237" s="86"/>
      <c r="N237" s="91"/>
      <c r="O237" s="91"/>
      <c r="P237" s="91"/>
      <c r="Q237" s="91"/>
      <c r="R237" s="91"/>
      <c r="S237" s="91"/>
      <c r="T237" s="91"/>
      <c r="U237" s="91"/>
      <c r="V237" s="92"/>
      <c r="W237" s="75"/>
      <c r="X237" s="75"/>
      <c r="Y237" s="75"/>
      <c r="Z237" s="75"/>
      <c r="AA237" s="75"/>
      <c r="AB237" s="77">
        <v>45309</v>
      </c>
      <c r="AC237" s="66" t="s">
        <v>764</v>
      </c>
      <c r="AD237" s="88"/>
      <c r="AE237" s="88"/>
      <c r="AF237" s="40"/>
      <c r="AG237" s="40"/>
      <c r="AH237" s="40"/>
      <c r="AI237" s="76"/>
      <c r="AJ237" s="76"/>
      <c r="AK237" s="40"/>
    </row>
    <row r="238" spans="1:37" ht="16.5" customHeight="1">
      <c r="A238" s="79">
        <v>45313</v>
      </c>
      <c r="B238" s="78" t="s">
        <v>538</v>
      </c>
      <c r="C238" s="78" t="s">
        <v>3946</v>
      </c>
      <c r="D238" s="81" t="s">
        <v>3947</v>
      </c>
      <c r="E238" s="33" t="s">
        <v>135</v>
      </c>
      <c r="F238" s="33" t="s">
        <v>4800</v>
      </c>
      <c r="G238" s="100" t="s">
        <v>4900</v>
      </c>
      <c r="H238" s="75">
        <v>3</v>
      </c>
      <c r="I238" s="90" t="s">
        <v>73</v>
      </c>
      <c r="J238" s="90"/>
      <c r="K238" s="78"/>
      <c r="L238" s="75" t="s">
        <v>701</v>
      </c>
      <c r="M238" s="86"/>
      <c r="N238" s="91"/>
      <c r="O238" s="91"/>
      <c r="P238" s="91"/>
      <c r="Q238" s="91"/>
      <c r="R238" s="91"/>
      <c r="S238" s="91"/>
      <c r="T238" s="91"/>
      <c r="U238" s="91"/>
      <c r="V238" s="92"/>
      <c r="W238" s="75"/>
      <c r="X238" s="75"/>
      <c r="Y238" s="75" t="s">
        <v>3948</v>
      </c>
      <c r="Z238" s="75"/>
      <c r="AA238" s="75"/>
      <c r="AB238" s="77">
        <v>45314</v>
      </c>
      <c r="AC238" s="66" t="s">
        <v>764</v>
      </c>
      <c r="AD238" s="88"/>
      <c r="AE238" s="88"/>
      <c r="AF238" s="40"/>
      <c r="AG238" s="40"/>
      <c r="AH238" s="40"/>
      <c r="AI238" s="76"/>
      <c r="AJ238" s="76"/>
      <c r="AK238" s="40"/>
    </row>
    <row r="239" spans="1:37" ht="16.5" customHeight="1">
      <c r="A239" s="30">
        <v>45259</v>
      </c>
      <c r="B239" s="31" t="s">
        <v>761</v>
      </c>
      <c r="C239" s="31" t="s">
        <v>756</v>
      </c>
      <c r="D239" s="50" t="s">
        <v>760</v>
      </c>
      <c r="E239" s="33" t="s">
        <v>135</v>
      </c>
      <c r="F239" s="33"/>
      <c r="G239" s="99" t="s">
        <v>4882</v>
      </c>
      <c r="H239" s="41">
        <v>2</v>
      </c>
      <c r="I239" s="90" t="s">
        <v>73</v>
      </c>
      <c r="J239" s="90"/>
      <c r="K239" s="31" t="s">
        <v>4901</v>
      </c>
      <c r="L239" s="41" t="s">
        <v>763</v>
      </c>
      <c r="M239" s="42" t="str">
        <f>MID(K239,12,8)</f>
        <v xml:space="preserve">unknown </v>
      </c>
      <c r="N239" s="62" t="str">
        <f>IF(ISERROR(MID(K239,24+FIND("impact environnemental:",K239,1),3)),"",MID(K239,24+FIND("impact environnemental:",K239,1),3))</f>
        <v>oui</v>
      </c>
      <c r="O239" s="62" t="str">
        <f>IF(ISERROR(MID(K239,25+FIND("performance énergétique:",K239,1),3)),"",MID(K239,25+FIND("performance énergétique:",K239,1),3))</f>
        <v>oui</v>
      </c>
      <c r="P239" s="62" t="str">
        <f>IF(ISERROR(MID(K239,20+FIND("consommation d'eau:",K239,1),3)),"",MID(K239,20+FIND("consommation d'eau:",K239,1),3))</f>
        <v>oui</v>
      </c>
      <c r="Q239" s="62" t="str">
        <f>IF(ISERROR(MID(K239,22+FIND("rénover mon bâtiment:",K239,1),3)),"",MID(K239,22+FIND("rénover mon bâtiment:",K239,1),3))</f>
        <v/>
      </c>
      <c r="R239" s="62" t="str">
        <f>IF(ISERROR(MID(K239,21+FIND("la mobilité durable:",K239,1),3)),"",MID(K239,21+FIND("la mobilité durable:",K239,1),3))</f>
        <v/>
      </c>
      <c r="S239" s="62" t="str">
        <f>IF(ISERROR(MID(K239,21+FIND("gestion des déchets:",K239,1),3)),"",MID(K239,21+FIND("gestion des déchets:",K239,1),3))</f>
        <v>oui</v>
      </c>
      <c r="T239" s="62" t="str">
        <f>IF(ISERROR(MID(K239,17+FIND("l'écoconception:",K239,1),3)),"",MID(K239,17+FIND("l'écoconception:",K239,1),3))</f>
        <v>oui</v>
      </c>
      <c r="U239" s="62" t="str">
        <f>IF(ISERROR(MID(K239,20+FIND("former ou recruter:",K239,1),3)),"",MID(K239,20+FIND("former ou recruter:",K239,1),3))</f>
        <v/>
      </c>
      <c r="V239" s="63"/>
      <c r="W239" s="41"/>
      <c r="X239" s="41"/>
      <c r="Y239" s="41"/>
      <c r="Z239" s="41"/>
      <c r="AA239" s="41"/>
      <c r="AB239" s="43">
        <v>45260</v>
      </c>
      <c r="AC239" s="66" t="s">
        <v>764</v>
      </c>
      <c r="AD239" s="88"/>
      <c r="AE239" s="88"/>
      <c r="AF239" s="33"/>
      <c r="AG239" s="33"/>
      <c r="AH239" s="33"/>
      <c r="AI239" s="39"/>
      <c r="AJ239" s="39"/>
      <c r="AK239" s="40"/>
    </row>
    <row r="240" spans="1:37" ht="16.5" customHeight="1">
      <c r="A240" s="30">
        <v>45264</v>
      </c>
      <c r="B240" s="31" t="s">
        <v>761</v>
      </c>
      <c r="C240" s="73" t="s">
        <v>1193</v>
      </c>
      <c r="D240" s="50" t="s">
        <v>1196</v>
      </c>
      <c r="E240" s="33" t="s">
        <v>135</v>
      </c>
      <c r="F240" s="33"/>
      <c r="G240" s="99" t="s">
        <v>4882</v>
      </c>
      <c r="H240" s="41">
        <v>1</v>
      </c>
      <c r="I240" s="90" t="s">
        <v>73</v>
      </c>
      <c r="J240" s="90"/>
      <c r="K240" s="31" t="s">
        <v>1197</v>
      </c>
      <c r="L240" s="41" t="s">
        <v>1198</v>
      </c>
      <c r="M240" s="42" t="str">
        <f>MID(K240,12,8)</f>
        <v xml:space="preserve">precise </v>
      </c>
      <c r="N240" s="62" t="str">
        <f>IF(ISERROR(MID(K240,24+FIND("impact environnemental:",K240,1),3)),"",MID(K240,24+FIND("impact environnemental:",K240,1),3))</f>
        <v>non</v>
      </c>
      <c r="O240" s="62" t="str">
        <f>IF(ISERROR(MID(K240,25+FIND("performance énergétique:",K240,1),3)),"",MID(K240,25+FIND("performance énergétique:",K240,1),3))</f>
        <v>non</v>
      </c>
      <c r="P240" s="62" t="str">
        <f>IF(ISERROR(MID(K240,20+FIND("consommation d'eau:",K240,1),3)),"",MID(K240,20+FIND("consommation d'eau:",K240,1),3))</f>
        <v>non</v>
      </c>
      <c r="Q240" s="62" t="str">
        <f>IF(ISERROR(MID(K240,22+FIND("rénover mon bâtiment:",K240,1),3)),"",MID(K240,22+FIND("rénover mon bâtiment:",K240,1),3))</f>
        <v>non</v>
      </c>
      <c r="R240" s="62" t="str">
        <f>IF(ISERROR(MID(K240,21+FIND("la mobilité durable:",K240,1),3)),"",MID(K240,21+FIND("la mobilité durable:",K240,1),3))</f>
        <v>non</v>
      </c>
      <c r="S240" s="62" t="str">
        <f>IF(ISERROR(MID(K240,21+FIND("gestion des déchets:",K240,1),3)),"",MID(K240,21+FIND("gestion des déchets:",K240,1),3))</f>
        <v>non</v>
      </c>
      <c r="T240" s="62" t="str">
        <f>IF(ISERROR(MID(K240,17+FIND("l'écoconception:",K240,1),3)),"",MID(K240,17+FIND("l'écoconception:",K240,1),3))</f>
        <v>non</v>
      </c>
      <c r="U240" s="62" t="str">
        <f>IF(ISERROR(MID(K240,20+FIND("former ou recruter:",K240,1),3)),"",MID(K240,20+FIND("former ou recruter:",K240,1),3))</f>
        <v>oui</v>
      </c>
      <c r="V240" s="63"/>
      <c r="W240" s="41"/>
      <c r="X240" s="41"/>
      <c r="Y240" s="41"/>
      <c r="Z240" s="41"/>
      <c r="AA240" s="41"/>
      <c r="AB240" s="43">
        <v>45271</v>
      </c>
      <c r="AC240" s="66" t="s">
        <v>764</v>
      </c>
      <c r="AD240" s="88"/>
      <c r="AE240" s="88"/>
      <c r="AF240" s="33"/>
      <c r="AG240" s="33"/>
      <c r="AH240" s="33"/>
      <c r="AI240" s="39"/>
      <c r="AJ240" s="39"/>
      <c r="AK240" s="40"/>
    </row>
    <row r="241" spans="1:37" ht="16.5" customHeight="1">
      <c r="A241" s="30">
        <v>45265</v>
      </c>
      <c r="B241" s="31" t="s">
        <v>761</v>
      </c>
      <c r="C241" s="73" t="s">
        <v>1258</v>
      </c>
      <c r="D241" s="50" t="s">
        <v>1262</v>
      </c>
      <c r="E241" s="33" t="s">
        <v>135</v>
      </c>
      <c r="F241" s="33"/>
      <c r="G241" s="99" t="s">
        <v>4882</v>
      </c>
      <c r="H241" s="41">
        <v>1</v>
      </c>
      <c r="I241" s="90" t="s">
        <v>73</v>
      </c>
      <c r="J241" s="90"/>
      <c r="K241" s="31" t="s">
        <v>1263</v>
      </c>
      <c r="L241" s="41" t="s">
        <v>1198</v>
      </c>
      <c r="M241" s="42" t="str">
        <f>MID(K241,12,8)</f>
        <v xml:space="preserve">precise </v>
      </c>
      <c r="N241" s="62" t="str">
        <f>IF(ISERROR(MID(K241,24+FIND("impact environnemental:",K241,1),3)),"",MID(K241,24+FIND("impact environnemental:",K241,1),3))</f>
        <v>non</v>
      </c>
      <c r="O241" s="62" t="str">
        <f>IF(ISERROR(MID(K241,25+FIND("performance énergétique:",K241,1),3)),"",MID(K241,25+FIND("performance énergétique:",K241,1),3))</f>
        <v>non</v>
      </c>
      <c r="P241" s="62" t="str">
        <f>IF(ISERROR(MID(K241,20+FIND("consommation d'eau:",K241,1),3)),"",MID(K241,20+FIND("consommation d'eau:",K241,1),3))</f>
        <v>non</v>
      </c>
      <c r="Q241" s="62" t="str">
        <f>IF(ISERROR(MID(K241,22+FIND("rénover mon bâtiment:",K241,1),3)),"",MID(K241,22+FIND("rénover mon bâtiment:",K241,1),3))</f>
        <v>non</v>
      </c>
      <c r="R241" s="62" t="str">
        <f>IF(ISERROR(MID(K241,21+FIND("la mobilité durable:",K241,1),3)),"",MID(K241,21+FIND("la mobilité durable:",K241,1),3))</f>
        <v>non</v>
      </c>
      <c r="S241" s="62" t="str">
        <f>IF(ISERROR(MID(K241,21+FIND("gestion des déchets:",K241,1),3)),"",MID(K241,21+FIND("gestion des déchets:",K241,1),3))</f>
        <v>non</v>
      </c>
      <c r="T241" s="62" t="str">
        <f>IF(ISERROR(MID(K241,17+FIND("l'écoconception:",K241,1),3)),"",MID(K241,17+FIND("l'écoconception:",K241,1),3))</f>
        <v>non</v>
      </c>
      <c r="U241" s="62" t="str">
        <f>IF(ISERROR(MID(K241,20+FIND("former ou recruter:",K241,1),3)),"",MID(K241,20+FIND("former ou recruter:",K241,1),3))</f>
        <v>oui</v>
      </c>
      <c r="V241" s="63"/>
      <c r="W241" s="41"/>
      <c r="X241" s="41"/>
      <c r="Y241" s="41"/>
      <c r="Z241" s="41"/>
      <c r="AA241" s="41"/>
      <c r="AB241" s="43">
        <v>45271</v>
      </c>
      <c r="AC241" s="66" t="s">
        <v>764</v>
      </c>
      <c r="AD241" s="88"/>
      <c r="AE241" s="88"/>
      <c r="AF241" s="33"/>
      <c r="AG241" s="33"/>
      <c r="AH241" s="33"/>
      <c r="AI241" s="39"/>
      <c r="AJ241" s="39"/>
      <c r="AK241" s="40"/>
    </row>
    <row r="242" spans="1:37" ht="16.5" customHeight="1">
      <c r="A242" s="30">
        <v>45265</v>
      </c>
      <c r="B242" s="31" t="s">
        <v>761</v>
      </c>
      <c r="C242" s="73" t="s">
        <v>1264</v>
      </c>
      <c r="D242" s="50" t="s">
        <v>1268</v>
      </c>
      <c r="E242" s="33" t="s">
        <v>135</v>
      </c>
      <c r="F242" s="33"/>
      <c r="G242" s="99" t="s">
        <v>4882</v>
      </c>
      <c r="H242" s="41">
        <v>1</v>
      </c>
      <c r="I242" s="90" t="s">
        <v>73</v>
      </c>
      <c r="J242" s="90"/>
      <c r="K242" s="31" t="s">
        <v>1269</v>
      </c>
      <c r="L242" s="41" t="s">
        <v>1198</v>
      </c>
      <c r="M242" s="42" t="str">
        <f>MID(K242,12,8)</f>
        <v xml:space="preserve">precise </v>
      </c>
      <c r="N242" s="62" t="str">
        <f>IF(ISERROR(MID(K242,24+FIND("impact environnemental:",K242,1),3)),"",MID(K242,24+FIND("impact environnemental:",K242,1),3))</f>
        <v>non</v>
      </c>
      <c r="O242" s="62" t="str">
        <f>IF(ISERROR(MID(K242,25+FIND("performance énergétique:",K242,1),3)),"",MID(K242,25+FIND("performance énergétique:",K242,1),3))</f>
        <v>non</v>
      </c>
      <c r="P242" s="62" t="str">
        <f>IF(ISERROR(MID(K242,20+FIND("consommation d'eau:",K242,1),3)),"",MID(K242,20+FIND("consommation d'eau:",K242,1),3))</f>
        <v>non</v>
      </c>
      <c r="Q242" s="62" t="str">
        <f>IF(ISERROR(MID(K242,22+FIND("rénover mon bâtiment:",K242,1),3)),"",MID(K242,22+FIND("rénover mon bâtiment:",K242,1),3))</f>
        <v>non</v>
      </c>
      <c r="R242" s="62" t="str">
        <f>IF(ISERROR(MID(K242,21+FIND("la mobilité durable:",K242,1),3)),"",MID(K242,21+FIND("la mobilité durable:",K242,1),3))</f>
        <v>non</v>
      </c>
      <c r="S242" s="62" t="str">
        <f>IF(ISERROR(MID(K242,21+FIND("gestion des déchets:",K242,1),3)),"",MID(K242,21+FIND("gestion des déchets:",K242,1),3))</f>
        <v>non</v>
      </c>
      <c r="T242" s="62" t="str">
        <f>IF(ISERROR(MID(K242,17+FIND("l'écoconception:",K242,1),3)),"",MID(K242,17+FIND("l'écoconception:",K242,1),3))</f>
        <v>non</v>
      </c>
      <c r="U242" s="62" t="str">
        <f>IF(ISERROR(MID(K242,20+FIND("former ou recruter:",K242,1),3)),"",MID(K242,20+FIND("former ou recruter:",K242,1),3))</f>
        <v>oui</v>
      </c>
      <c r="V242" s="63"/>
      <c r="W242" s="41"/>
      <c r="X242" s="41"/>
      <c r="Y242" s="41"/>
      <c r="Z242" s="41"/>
      <c r="AA242" s="41"/>
      <c r="AB242" s="43">
        <v>45271</v>
      </c>
      <c r="AC242" s="66" t="s">
        <v>764</v>
      </c>
      <c r="AD242" s="88"/>
      <c r="AE242" s="88"/>
      <c r="AF242" s="33"/>
      <c r="AG242" s="33"/>
      <c r="AH242" s="33"/>
      <c r="AI242" s="39"/>
      <c r="AJ242" s="39"/>
      <c r="AK242" s="40"/>
    </row>
    <row r="243" spans="1:37" ht="16.5" customHeight="1">
      <c r="A243" s="30">
        <v>45265</v>
      </c>
      <c r="B243" s="31" t="s">
        <v>538</v>
      </c>
      <c r="C243" s="73" t="s">
        <v>1284</v>
      </c>
      <c r="D243" s="50" t="s">
        <v>4902</v>
      </c>
      <c r="E243" s="33" t="s">
        <v>135</v>
      </c>
      <c r="F243" s="33"/>
      <c r="G243" s="99" t="s">
        <v>4882</v>
      </c>
      <c r="H243" s="41" t="e">
        <v>#VALUE!</v>
      </c>
      <c r="I243" s="90" t="s">
        <v>73</v>
      </c>
      <c r="J243" s="90"/>
      <c r="K243" s="31"/>
      <c r="L243" s="41" t="s">
        <v>1198</v>
      </c>
      <c r="M243" s="42" t="str">
        <f>MID(K243,12,8)</f>
        <v/>
      </c>
      <c r="N243" s="62" t="str">
        <f>IF(ISERROR(MID(K243,24+FIND("impact environnemental:",K243,1),3)),"",MID(K243,24+FIND("impact environnemental:",K243,1),3))</f>
        <v/>
      </c>
      <c r="O243" s="62" t="str">
        <f>IF(ISERROR(MID(K243,25+FIND("performance énergétique:",K243,1),3)),"",MID(K243,25+FIND("performance énergétique:",K243,1),3))</f>
        <v/>
      </c>
      <c r="P243" s="62" t="str">
        <f>IF(ISERROR(MID(K243,20+FIND("consommation d'eau:",K243,1),3)),"",MID(K243,20+FIND("consommation d'eau:",K243,1),3))</f>
        <v/>
      </c>
      <c r="Q243" s="62" t="str">
        <f>IF(ISERROR(MID(K243,22+FIND("rénover mon bâtiment:",K243,1),3)),"",MID(K243,22+FIND("rénover mon bâtiment:",K243,1),3))</f>
        <v/>
      </c>
      <c r="R243" s="62" t="str">
        <f>IF(ISERROR(MID(K243,21+FIND("la mobilité durable:",K243,1),3)),"",MID(K243,21+FIND("la mobilité durable:",K243,1),3))</f>
        <v/>
      </c>
      <c r="S243" s="62" t="str">
        <f>IF(ISERROR(MID(K243,21+FIND("gestion des déchets:",K243,1),3)),"",MID(K243,21+FIND("gestion des déchets:",K243,1),3))</f>
        <v/>
      </c>
      <c r="T243" s="62" t="str">
        <f>IF(ISERROR(MID(K243,17+FIND("l'écoconception:",K243,1),3)),"",MID(K243,17+FIND("l'écoconception:",K243,1),3))</f>
        <v/>
      </c>
      <c r="U243" s="62" t="str">
        <f>IF(ISERROR(MID(K243,20+FIND("former ou recruter:",K243,1),3)),"",MID(K243,20+FIND("former ou recruter:",K243,1),3))</f>
        <v/>
      </c>
      <c r="V243" s="63"/>
      <c r="W243" s="41"/>
      <c r="X243" s="41"/>
      <c r="Y243" s="41"/>
      <c r="Z243" s="41"/>
      <c r="AA243" s="41"/>
      <c r="AB243" s="43">
        <v>45271</v>
      </c>
      <c r="AC243" s="66" t="s">
        <v>764</v>
      </c>
      <c r="AD243" s="88"/>
      <c r="AE243" s="88"/>
      <c r="AF243" s="33"/>
      <c r="AG243" s="33"/>
      <c r="AH243" s="33"/>
      <c r="AI243" s="39"/>
      <c r="AJ243" s="39"/>
      <c r="AK243" s="40"/>
    </row>
    <row r="244" spans="1:37" ht="16.5" customHeight="1">
      <c r="A244" s="30">
        <v>45265</v>
      </c>
      <c r="B244" s="31" t="s">
        <v>1282</v>
      </c>
      <c r="C244" s="73" t="s">
        <v>1278</v>
      </c>
      <c r="D244" s="50" t="s">
        <v>1281</v>
      </c>
      <c r="E244" s="33" t="s">
        <v>135</v>
      </c>
      <c r="F244" s="33"/>
      <c r="G244" s="99" t="s">
        <v>4882</v>
      </c>
      <c r="H244" s="41">
        <v>1</v>
      </c>
      <c r="I244" s="90" t="s">
        <v>73</v>
      </c>
      <c r="J244" s="90"/>
      <c r="K244" s="31" t="s">
        <v>1283</v>
      </c>
      <c r="L244" s="41" t="s">
        <v>1198</v>
      </c>
      <c r="M244" s="42" t="str">
        <f>MID(K244,12,8)</f>
        <v xml:space="preserve">precise </v>
      </c>
      <c r="N244" s="62" t="str">
        <f>IF(ISERROR(MID(K244,24+FIND("impact environnemental:",K244,1),3)),"",MID(K244,24+FIND("impact environnemental:",K244,1),3))</f>
        <v>non</v>
      </c>
      <c r="O244" s="62" t="str">
        <f>IF(ISERROR(MID(K244,25+FIND("performance énergétique:",K244,1),3)),"",MID(K244,25+FIND("performance énergétique:",K244,1),3))</f>
        <v>non</v>
      </c>
      <c r="P244" s="62" t="str">
        <f>IF(ISERROR(MID(K244,20+FIND("consommation d'eau:",K244,1),3)),"",MID(K244,20+FIND("consommation d'eau:",K244,1),3))</f>
        <v>oui</v>
      </c>
      <c r="Q244" s="62" t="str">
        <f>IF(ISERROR(MID(K244,22+FIND("rénover mon bâtiment:",K244,1),3)),"",MID(K244,22+FIND("rénover mon bâtiment:",K244,1),3))</f>
        <v>non</v>
      </c>
      <c r="R244" s="62" t="str">
        <f>IF(ISERROR(MID(K244,21+FIND("la mobilité durable:",K244,1),3)),"",MID(K244,21+FIND("la mobilité durable:",K244,1),3))</f>
        <v>non</v>
      </c>
      <c r="S244" s="62" t="str">
        <f>IF(ISERROR(MID(K244,21+FIND("gestion des déchets:",K244,1),3)),"",MID(K244,21+FIND("gestion des déchets:",K244,1),3))</f>
        <v>non</v>
      </c>
      <c r="T244" s="62" t="str">
        <f>IF(ISERROR(MID(K244,17+FIND("l'écoconception:",K244,1),3)),"",MID(K244,17+FIND("l'écoconception:",K244,1),3))</f>
        <v>non</v>
      </c>
      <c r="U244" s="62" t="str">
        <f>IF(ISERROR(MID(K244,20+FIND("former ou recruter:",K244,1),3)),"",MID(K244,20+FIND("former ou recruter:",K244,1),3))</f>
        <v>non</v>
      </c>
      <c r="V244" s="63"/>
      <c r="W244" s="41"/>
      <c r="X244" s="41"/>
      <c r="Y244" s="41"/>
      <c r="Z244" s="41"/>
      <c r="AA244" s="41"/>
      <c r="AB244" s="43">
        <v>45271</v>
      </c>
      <c r="AC244" s="66" t="s">
        <v>764</v>
      </c>
      <c r="AD244" s="88"/>
      <c r="AE244" s="88"/>
      <c r="AF244" s="33"/>
      <c r="AG244" s="33"/>
      <c r="AH244" s="33"/>
      <c r="AI244" s="39"/>
      <c r="AJ244" s="39"/>
      <c r="AK244" s="40"/>
    </row>
    <row r="245" spans="1:37" ht="16.5" customHeight="1">
      <c r="A245" s="30">
        <v>45266</v>
      </c>
      <c r="B245" s="31" t="s">
        <v>1217</v>
      </c>
      <c r="C245" s="73" t="s">
        <v>1354</v>
      </c>
      <c r="D245" s="50" t="s">
        <v>1358</v>
      </c>
      <c r="E245" s="33" t="s">
        <v>135</v>
      </c>
      <c r="F245" s="33"/>
      <c r="G245" s="99" t="s">
        <v>4882</v>
      </c>
      <c r="H245" s="41">
        <v>1</v>
      </c>
      <c r="I245" s="90" t="s">
        <v>73</v>
      </c>
      <c r="J245" s="90"/>
      <c r="K245" s="31" t="s">
        <v>1359</v>
      </c>
      <c r="L245" s="41" t="s">
        <v>1198</v>
      </c>
      <c r="M245" s="42" t="str">
        <f>MID(K245,12,8)</f>
        <v xml:space="preserve">precise </v>
      </c>
      <c r="N245" s="62" t="str">
        <f>IF(ISERROR(MID(K245,24+FIND("impact environnemental:",K245,1),3)),"",MID(K245,24+FIND("impact environnemental:",K245,1),3))</f>
        <v>non</v>
      </c>
      <c r="O245" s="62" t="str">
        <f>IF(ISERROR(MID(K245,25+FIND("performance énergétique:",K245,1),3)),"",MID(K245,25+FIND("performance énergétique:",K245,1),3))</f>
        <v>non</v>
      </c>
      <c r="P245" s="62" t="str">
        <f>IF(ISERROR(MID(K245,20+FIND("consommation d'eau:",K245,1),3)),"",MID(K245,20+FIND("consommation d'eau:",K245,1),3))</f>
        <v>non</v>
      </c>
      <c r="Q245" s="62" t="str">
        <f>IF(ISERROR(MID(K245,22+FIND("rénover mon bâtiment:",K245,1),3)),"",MID(K245,22+FIND("rénover mon bâtiment:",K245,1),3))</f>
        <v>oui</v>
      </c>
      <c r="R245" s="62" t="str">
        <f>IF(ISERROR(MID(K245,21+FIND("la mobilité durable:",K245,1),3)),"",MID(K245,21+FIND("la mobilité durable:",K245,1),3))</f>
        <v>non</v>
      </c>
      <c r="S245" s="62" t="str">
        <f>IF(ISERROR(MID(K245,21+FIND("gestion des déchets:",K245,1),3)),"",MID(K245,21+FIND("gestion des déchets:",K245,1),3))</f>
        <v>non</v>
      </c>
      <c r="T245" s="62" t="str">
        <f>IF(ISERROR(MID(K245,17+FIND("l'écoconception:",K245,1),3)),"",MID(K245,17+FIND("l'écoconception:",K245,1),3))</f>
        <v>non</v>
      </c>
      <c r="U245" s="62" t="str">
        <f>IF(ISERROR(MID(K245,20+FIND("former ou recruter:",K245,1),3)),"",MID(K245,20+FIND("former ou recruter:",K245,1),3))</f>
        <v>non</v>
      </c>
      <c r="V245" s="63"/>
      <c r="W245" s="41"/>
      <c r="X245" s="41"/>
      <c r="Y245" s="41"/>
      <c r="Z245" s="41"/>
      <c r="AA245" s="41"/>
      <c r="AB245" s="43">
        <v>45271</v>
      </c>
      <c r="AC245" s="66" t="s">
        <v>764</v>
      </c>
      <c r="AD245" s="88"/>
      <c r="AE245" s="88"/>
      <c r="AF245" s="33"/>
      <c r="AG245" s="33"/>
      <c r="AH245" s="33"/>
      <c r="AI245" s="39"/>
      <c r="AJ245" s="39"/>
      <c r="AK245" s="40"/>
    </row>
    <row r="246" spans="1:37" ht="16.5" customHeight="1">
      <c r="A246" s="30">
        <v>45267</v>
      </c>
      <c r="B246" s="31" t="s">
        <v>1282</v>
      </c>
      <c r="C246" s="73" t="s">
        <v>1971</v>
      </c>
      <c r="D246" s="50" t="s">
        <v>1975</v>
      </c>
      <c r="E246" s="33" t="s">
        <v>135</v>
      </c>
      <c r="F246" s="33"/>
      <c r="G246" s="99" t="s">
        <v>4882</v>
      </c>
      <c r="H246" s="41">
        <v>2</v>
      </c>
      <c r="I246" s="90" t="s">
        <v>73</v>
      </c>
      <c r="J246" s="90"/>
      <c r="K246" s="31" t="s">
        <v>1976</v>
      </c>
      <c r="L246" s="41" t="s">
        <v>1198</v>
      </c>
      <c r="M246" s="42" t="str">
        <f>MID(K246,12,8)</f>
        <v xml:space="preserve">unknown </v>
      </c>
      <c r="N246" s="62" t="str">
        <f>IF(ISERROR(MID(K246,24+FIND("impact environnemental:",K246,1),3)),"",MID(K246,24+FIND("impact environnemental:",K246,1),3))</f>
        <v>oui</v>
      </c>
      <c r="O246" s="62" t="str">
        <f>IF(ISERROR(MID(K246,25+FIND("performance énergétique:",K246,1),3)),"",MID(K246,25+FIND("performance énergétique:",K246,1),3))</f>
        <v>oui</v>
      </c>
      <c r="P246" s="62" t="str">
        <f>IF(ISERROR(MID(K246,20+FIND("consommation d'eau:",K246,1),3)),"",MID(K246,20+FIND("consommation d'eau:",K246,1),3))</f>
        <v>oui</v>
      </c>
      <c r="Q246" s="62" t="str">
        <f>IF(ISERROR(MID(K246,22+FIND("rénover mon bâtiment:",K246,1),3)),"",MID(K246,22+FIND("rénover mon bâtiment:",K246,1),3))</f>
        <v/>
      </c>
      <c r="R246" s="62" t="str">
        <f>IF(ISERROR(MID(K246,21+FIND("la mobilité durable:",K246,1),3)),"",MID(K246,21+FIND("la mobilité durable:",K246,1),3))</f>
        <v/>
      </c>
      <c r="S246" s="62" t="str">
        <f>IF(ISERROR(MID(K246,21+FIND("gestion des déchets:",K246,1),3)),"",MID(K246,21+FIND("gestion des déchets:",K246,1),3))</f>
        <v>oui</v>
      </c>
      <c r="T246" s="62" t="str">
        <f>IF(ISERROR(MID(K246,17+FIND("l'écoconception:",K246,1),3)),"",MID(K246,17+FIND("l'écoconception:",K246,1),3))</f>
        <v>oui</v>
      </c>
      <c r="U246" s="62" t="str">
        <f>IF(ISERROR(MID(K246,20+FIND("former ou recruter:",K246,1),3)),"",MID(K246,20+FIND("former ou recruter:",K246,1),3))</f>
        <v/>
      </c>
      <c r="V246" s="63"/>
      <c r="W246" s="41"/>
      <c r="X246" s="41"/>
      <c r="Y246" s="41"/>
      <c r="Z246" s="41"/>
      <c r="AA246" s="41"/>
      <c r="AB246" s="43">
        <v>45271</v>
      </c>
      <c r="AC246" s="66" t="s">
        <v>764</v>
      </c>
      <c r="AD246" s="88"/>
      <c r="AE246" s="88"/>
      <c r="AF246" s="33"/>
      <c r="AG246" s="33"/>
      <c r="AH246" s="33"/>
      <c r="AI246" s="39"/>
      <c r="AJ246" s="39"/>
      <c r="AK246" s="40"/>
    </row>
    <row r="247" spans="1:37" ht="16.5" customHeight="1">
      <c r="A247" s="30">
        <v>45267</v>
      </c>
      <c r="B247" s="31" t="s">
        <v>538</v>
      </c>
      <c r="C247" s="73" t="s">
        <v>1999</v>
      </c>
      <c r="D247" s="50" t="s">
        <v>4903</v>
      </c>
      <c r="E247" s="33" t="s">
        <v>135</v>
      </c>
      <c r="F247" s="33"/>
      <c r="G247" s="99" t="s">
        <v>4882</v>
      </c>
      <c r="H247" s="41">
        <v>1</v>
      </c>
      <c r="I247" s="90" t="s">
        <v>73</v>
      </c>
      <c r="J247" s="90"/>
      <c r="K247" s="31" t="s">
        <v>2003</v>
      </c>
      <c r="L247" s="41" t="s">
        <v>1198</v>
      </c>
      <c r="M247" s="42" t="str">
        <f>MID(K247,12,8)</f>
        <v xml:space="preserve">precise </v>
      </c>
      <c r="N247" s="62" t="str">
        <f>IF(ISERROR(MID(K247,24+FIND("impact environnemental:",K247,1),3)),"",MID(K247,24+FIND("impact environnemental:",K247,1),3))</f>
        <v>non</v>
      </c>
      <c r="O247" s="62" t="str">
        <f>IF(ISERROR(MID(K247,25+FIND("performance énergétique:",K247,1),3)),"",MID(K247,25+FIND("performance énergétique:",K247,1),3))</f>
        <v>non</v>
      </c>
      <c r="P247" s="62" t="str">
        <f>IF(ISERROR(MID(K247,20+FIND("consommation d'eau:",K247,1),3)),"",MID(K247,20+FIND("consommation d'eau:",K247,1),3))</f>
        <v>non</v>
      </c>
      <c r="Q247" s="62" t="str">
        <f>IF(ISERROR(MID(K247,22+FIND("rénover mon bâtiment:",K247,1),3)),"",MID(K247,22+FIND("rénover mon bâtiment:",K247,1),3))</f>
        <v>oui</v>
      </c>
      <c r="R247" s="62" t="str">
        <f>IF(ISERROR(MID(K247,21+FIND("la mobilité durable:",K247,1),3)),"",MID(K247,21+FIND("la mobilité durable:",K247,1),3))</f>
        <v>non</v>
      </c>
      <c r="S247" s="62" t="str">
        <f>IF(ISERROR(MID(K247,21+FIND("gestion des déchets:",K247,1),3)),"",MID(K247,21+FIND("gestion des déchets:",K247,1),3))</f>
        <v>non</v>
      </c>
      <c r="T247" s="62" t="str">
        <f>IF(ISERROR(MID(K247,17+FIND("l'écoconception:",K247,1),3)),"",MID(K247,17+FIND("l'écoconception:",K247,1),3))</f>
        <v>non</v>
      </c>
      <c r="U247" s="62" t="str">
        <f>IF(ISERROR(MID(K247,20+FIND("former ou recruter:",K247,1),3)),"",MID(K247,20+FIND("former ou recruter:",K247,1),3))</f>
        <v>non</v>
      </c>
      <c r="V247" s="63"/>
      <c r="W247" s="41"/>
      <c r="X247" s="41"/>
      <c r="Y247" s="41"/>
      <c r="Z247" s="41"/>
      <c r="AA247" s="41"/>
      <c r="AB247" s="43">
        <v>45271</v>
      </c>
      <c r="AC247" s="66" t="s">
        <v>764</v>
      </c>
      <c r="AD247" s="88"/>
      <c r="AE247" s="88"/>
      <c r="AF247" s="33"/>
      <c r="AG247" s="33"/>
      <c r="AH247" s="33"/>
      <c r="AI247" s="39"/>
      <c r="AJ247" s="39"/>
      <c r="AK247" s="40"/>
    </row>
    <row r="248" spans="1:37" ht="16.5" customHeight="1">
      <c r="A248" s="30">
        <v>45267</v>
      </c>
      <c r="B248" s="31" t="s">
        <v>1997</v>
      </c>
      <c r="C248" s="73" t="s">
        <v>1994</v>
      </c>
      <c r="D248" s="50" t="s">
        <v>1996</v>
      </c>
      <c r="E248" s="33" t="s">
        <v>135</v>
      </c>
      <c r="F248" s="33"/>
      <c r="G248" s="99" t="s">
        <v>4882</v>
      </c>
      <c r="H248" s="41">
        <v>2</v>
      </c>
      <c r="I248" s="90" t="s">
        <v>73</v>
      </c>
      <c r="J248" s="90"/>
      <c r="K248" s="31" t="s">
        <v>1998</v>
      </c>
      <c r="L248" s="41" t="s">
        <v>1198</v>
      </c>
      <c r="M248" s="42" t="str">
        <f>MID(K248,12,8)</f>
        <v xml:space="preserve">unknown </v>
      </c>
      <c r="N248" s="62" t="str">
        <f>IF(ISERROR(MID(K248,24+FIND("impact environnemental:",K248,1),3)),"",MID(K248,24+FIND("impact environnemental:",K248,1),3))</f>
        <v>oui</v>
      </c>
      <c r="O248" s="62" t="str">
        <f>IF(ISERROR(MID(K248,25+FIND("performance énergétique:",K248,1),3)),"",MID(K248,25+FIND("performance énergétique:",K248,1),3))</f>
        <v>oui</v>
      </c>
      <c r="P248" s="62" t="str">
        <f>IF(ISERROR(MID(K248,20+FIND("consommation d'eau:",K248,1),3)),"",MID(K248,20+FIND("consommation d'eau:",K248,1),3))</f>
        <v>oui</v>
      </c>
      <c r="Q248" s="62" t="str">
        <f>IF(ISERROR(MID(K248,22+FIND("rénover mon bâtiment:",K248,1),3)),"",MID(K248,22+FIND("rénover mon bâtiment:",K248,1),3))</f>
        <v/>
      </c>
      <c r="R248" s="62" t="str">
        <f>IF(ISERROR(MID(K248,21+FIND("la mobilité durable:",K248,1),3)),"",MID(K248,21+FIND("la mobilité durable:",K248,1),3))</f>
        <v/>
      </c>
      <c r="S248" s="62" t="str">
        <f>IF(ISERROR(MID(K248,21+FIND("gestion des déchets:",K248,1),3)),"",MID(K248,21+FIND("gestion des déchets:",K248,1),3))</f>
        <v>oui</v>
      </c>
      <c r="T248" s="62" t="str">
        <f>IF(ISERROR(MID(K248,17+FIND("l'écoconception:",K248,1),3)),"",MID(K248,17+FIND("l'écoconception:",K248,1),3))</f>
        <v>oui</v>
      </c>
      <c r="U248" s="62" t="str">
        <f>IF(ISERROR(MID(K248,20+FIND("former ou recruter:",K248,1),3)),"",MID(K248,20+FIND("former ou recruter:",K248,1),3))</f>
        <v/>
      </c>
      <c r="V248" s="63"/>
      <c r="W248" s="41"/>
      <c r="X248" s="41"/>
      <c r="Y248" s="41"/>
      <c r="Z248" s="41"/>
      <c r="AA248" s="41"/>
      <c r="AB248" s="43">
        <v>45271</v>
      </c>
      <c r="AC248" s="66" t="s">
        <v>764</v>
      </c>
      <c r="AD248" s="88"/>
      <c r="AE248" s="88"/>
      <c r="AF248" s="33"/>
      <c r="AG248" s="33"/>
      <c r="AH248" s="33"/>
      <c r="AI248" s="39"/>
      <c r="AJ248" s="39"/>
      <c r="AK248" s="40"/>
    </row>
    <row r="249" spans="1:37" ht="16.5" customHeight="1">
      <c r="A249" s="30">
        <v>45267</v>
      </c>
      <c r="B249" s="31" t="s">
        <v>538</v>
      </c>
      <c r="C249" s="73" t="s">
        <v>2004</v>
      </c>
      <c r="D249" s="50" t="s">
        <v>2007</v>
      </c>
      <c r="E249" s="33" t="s">
        <v>135</v>
      </c>
      <c r="F249" s="33"/>
      <c r="G249" s="99" t="s">
        <v>4882</v>
      </c>
      <c r="H249" s="41">
        <v>1</v>
      </c>
      <c r="I249" s="90" t="s">
        <v>73</v>
      </c>
      <c r="J249" s="90"/>
      <c r="K249" s="31" t="s">
        <v>4904</v>
      </c>
      <c r="L249" s="41" t="s">
        <v>1198</v>
      </c>
      <c r="M249" s="42" t="str">
        <f>MID(K249,12,8)</f>
        <v xml:space="preserve">precise </v>
      </c>
      <c r="N249" s="62" t="str">
        <f>IF(ISERROR(MID(K249,24+FIND("impact environnemental:",K249,1),3)),"",MID(K249,24+FIND("impact environnemental:",K249,1),3))</f>
        <v>non</v>
      </c>
      <c r="O249" s="62" t="str">
        <f>IF(ISERROR(MID(K249,25+FIND("performance énergétique:",K249,1),3)),"",MID(K249,25+FIND("performance énergétique:",K249,1),3))</f>
        <v>oui</v>
      </c>
      <c r="P249" s="62" t="str">
        <f>IF(ISERROR(MID(K249,20+FIND("consommation d'eau:",K249,1),3)),"",MID(K249,20+FIND("consommation d'eau:",K249,1),3))</f>
        <v>non</v>
      </c>
      <c r="Q249" s="62" t="str">
        <f>IF(ISERROR(MID(K249,22+FIND("rénover mon bâtiment:",K249,1),3)),"",MID(K249,22+FIND("rénover mon bâtiment:",K249,1),3))</f>
        <v>non</v>
      </c>
      <c r="R249" s="62" t="str">
        <f>IF(ISERROR(MID(K249,21+FIND("la mobilité durable:",K249,1),3)),"",MID(K249,21+FIND("la mobilité durable:",K249,1),3))</f>
        <v>non</v>
      </c>
      <c r="S249" s="62" t="str">
        <f>IF(ISERROR(MID(K249,21+FIND("gestion des déchets:",K249,1),3)),"",MID(K249,21+FIND("gestion des déchets:",K249,1),3))</f>
        <v>non</v>
      </c>
      <c r="T249" s="62" t="str">
        <f>IF(ISERROR(MID(K249,17+FIND("l'écoconception:",K249,1),3)),"",MID(K249,17+FIND("l'écoconception:",K249,1),3))</f>
        <v>non</v>
      </c>
      <c r="U249" s="62" t="str">
        <f>IF(ISERROR(MID(K249,20+FIND("former ou recruter:",K249,1),3)),"",MID(K249,20+FIND("former ou recruter:",K249,1),3))</f>
        <v>non</v>
      </c>
      <c r="V249" s="63"/>
      <c r="W249" s="41"/>
      <c r="X249" s="41"/>
      <c r="Y249" s="41"/>
      <c r="Z249" s="41"/>
      <c r="AA249" s="41"/>
      <c r="AB249" s="43">
        <v>45271</v>
      </c>
      <c r="AC249" s="66" t="s">
        <v>764</v>
      </c>
      <c r="AD249" s="88"/>
      <c r="AE249" s="88"/>
      <c r="AF249" s="33"/>
      <c r="AG249" s="33"/>
      <c r="AH249" s="33"/>
      <c r="AI249" s="39"/>
      <c r="AJ249" s="39"/>
      <c r="AK249" s="40"/>
    </row>
    <row r="250" spans="1:37" ht="16.5" customHeight="1">
      <c r="A250" s="30">
        <v>45267</v>
      </c>
      <c r="B250" s="31" t="s">
        <v>761</v>
      </c>
      <c r="C250" s="73" t="s">
        <v>1886</v>
      </c>
      <c r="D250" s="50" t="s">
        <v>1890</v>
      </c>
      <c r="E250" s="33" t="s">
        <v>135</v>
      </c>
      <c r="F250" s="33"/>
      <c r="G250" s="99" t="s">
        <v>4882</v>
      </c>
      <c r="H250" s="41">
        <v>2</v>
      </c>
      <c r="I250" s="90" t="s">
        <v>73</v>
      </c>
      <c r="J250" s="90"/>
      <c r="K250" s="31" t="s">
        <v>1891</v>
      </c>
      <c r="L250" s="41" t="s">
        <v>1198</v>
      </c>
      <c r="M250" s="42" t="str">
        <f>MID(K250,12,8)</f>
        <v xml:space="preserve">unknown </v>
      </c>
      <c r="N250" s="62" t="str">
        <f>IF(ISERROR(MID(K250,24+FIND("impact environnemental:",K250,1),3)),"",MID(K250,24+FIND("impact environnemental:",K250,1),3))</f>
        <v>non</v>
      </c>
      <c r="O250" s="62" t="str">
        <f>IF(ISERROR(MID(K250,25+FIND("performance énergétique:",K250,1),3)),"",MID(K250,25+FIND("performance énergétique:",K250,1),3))</f>
        <v>oui</v>
      </c>
      <c r="P250" s="62" t="str">
        <f>IF(ISERROR(MID(K250,20+FIND("consommation d'eau:",K250,1),3)),"",MID(K250,20+FIND("consommation d'eau:",K250,1),3))</f>
        <v>oui</v>
      </c>
      <c r="Q250" s="62" t="str">
        <f>IF(ISERROR(MID(K250,22+FIND("rénover mon bâtiment:",K250,1),3)),"",MID(K250,22+FIND("rénover mon bâtiment:",K250,1),3))</f>
        <v/>
      </c>
      <c r="R250" s="62" t="str">
        <f>IF(ISERROR(MID(K250,21+FIND("la mobilité durable:",K250,1),3)),"",MID(K250,21+FIND("la mobilité durable:",K250,1),3))</f>
        <v/>
      </c>
      <c r="S250" s="62" t="str">
        <f>IF(ISERROR(MID(K250,21+FIND("gestion des déchets:",K250,1),3)),"",MID(K250,21+FIND("gestion des déchets:",K250,1),3))</f>
        <v>oui</v>
      </c>
      <c r="T250" s="62" t="str">
        <f>IF(ISERROR(MID(K250,17+FIND("l'écoconception:",K250,1),3)),"",MID(K250,17+FIND("l'écoconception:",K250,1),3))</f>
        <v>oui</v>
      </c>
      <c r="U250" s="62" t="str">
        <f>IF(ISERROR(MID(K250,20+FIND("former ou recruter:",K250,1),3)),"",MID(K250,20+FIND("former ou recruter:",K250,1),3))</f>
        <v/>
      </c>
      <c r="V250" s="63"/>
      <c r="W250" s="41"/>
      <c r="X250" s="41"/>
      <c r="Y250" s="41"/>
      <c r="Z250" s="41"/>
      <c r="AA250" s="41"/>
      <c r="AB250" s="43">
        <v>45271</v>
      </c>
      <c r="AC250" s="66" t="s">
        <v>764</v>
      </c>
      <c r="AD250" s="88"/>
      <c r="AE250" s="88"/>
      <c r="AF250" s="33"/>
      <c r="AG250" s="33"/>
      <c r="AH250" s="33"/>
      <c r="AI250" s="39"/>
      <c r="AJ250" s="39"/>
      <c r="AK250" s="40"/>
    </row>
    <row r="251" spans="1:37" ht="16.5" customHeight="1">
      <c r="A251" s="30">
        <v>45267</v>
      </c>
      <c r="B251" s="31" t="s">
        <v>761</v>
      </c>
      <c r="C251" s="73" t="s">
        <v>1892</v>
      </c>
      <c r="D251" s="50" t="s">
        <v>1893</v>
      </c>
      <c r="E251" s="33" t="s">
        <v>135</v>
      </c>
      <c r="F251" s="33"/>
      <c r="G251" s="99" t="s">
        <v>4882</v>
      </c>
      <c r="H251" s="41">
        <v>2</v>
      </c>
      <c r="I251" s="90" t="s">
        <v>73</v>
      </c>
      <c r="J251" s="90"/>
      <c r="K251" s="31" t="s">
        <v>4905</v>
      </c>
      <c r="L251" s="41" t="s">
        <v>1198</v>
      </c>
      <c r="M251" s="42" t="str">
        <f>MID(K251,12,8)</f>
        <v xml:space="preserve">unknown </v>
      </c>
      <c r="N251" s="62" t="str">
        <f>IF(ISERROR(MID(K251,24+FIND("impact environnemental:",K251,1),3)),"",MID(K251,24+FIND("impact environnemental:",K251,1),3))</f>
        <v>oui</v>
      </c>
      <c r="O251" s="62" t="str">
        <f>IF(ISERROR(MID(K251,25+FIND("performance énergétique:",K251,1),3)),"",MID(K251,25+FIND("performance énergétique:",K251,1),3))</f>
        <v>non</v>
      </c>
      <c r="P251" s="62" t="str">
        <f>IF(ISERROR(MID(K251,20+FIND("consommation d'eau:",K251,1),3)),"",MID(K251,20+FIND("consommation d'eau:",K251,1),3))</f>
        <v>non</v>
      </c>
      <c r="Q251" s="62" t="str">
        <f>IF(ISERROR(MID(K251,22+FIND("rénover mon bâtiment:",K251,1),3)),"",MID(K251,22+FIND("rénover mon bâtiment:",K251,1),3))</f>
        <v/>
      </c>
      <c r="R251" s="62" t="str">
        <f>IF(ISERROR(MID(K251,21+FIND("la mobilité durable:",K251,1),3)),"",MID(K251,21+FIND("la mobilité durable:",K251,1),3))</f>
        <v/>
      </c>
      <c r="S251" s="62" t="str">
        <f>IF(ISERROR(MID(K251,21+FIND("gestion des déchets:",K251,1),3)),"",MID(K251,21+FIND("gestion des déchets:",K251,1),3))</f>
        <v>oui</v>
      </c>
      <c r="T251" s="62" t="str">
        <f>IF(ISERROR(MID(K251,17+FIND("l'écoconception:",K251,1),3)),"",MID(K251,17+FIND("l'écoconception:",K251,1),3))</f>
        <v>oui</v>
      </c>
      <c r="U251" s="62" t="str">
        <f>IF(ISERROR(MID(K251,20+FIND("former ou recruter:",K251,1),3)),"",MID(K251,20+FIND("former ou recruter:",K251,1),3))</f>
        <v/>
      </c>
      <c r="V251" s="63"/>
      <c r="W251" s="41"/>
      <c r="X251" s="41"/>
      <c r="Y251" s="41"/>
      <c r="Z251" s="41"/>
      <c r="AA251" s="41"/>
      <c r="AB251" s="43">
        <v>45271</v>
      </c>
      <c r="AC251" s="66" t="s">
        <v>764</v>
      </c>
      <c r="AD251" s="88"/>
      <c r="AE251" s="88"/>
      <c r="AF251" s="33"/>
      <c r="AG251" s="33"/>
      <c r="AH251" s="33"/>
      <c r="AI251" s="39"/>
      <c r="AJ251" s="39"/>
      <c r="AK251" s="40"/>
    </row>
    <row r="252" spans="1:37" ht="16.5" customHeight="1">
      <c r="A252" s="30">
        <v>45267</v>
      </c>
      <c r="B252" s="31" t="s">
        <v>1282</v>
      </c>
      <c r="C252" s="73" t="s">
        <v>1977</v>
      </c>
      <c r="D252" s="50" t="s">
        <v>1981</v>
      </c>
      <c r="E252" s="33" t="s">
        <v>135</v>
      </c>
      <c r="F252" s="33"/>
      <c r="G252" s="99" t="s">
        <v>4882</v>
      </c>
      <c r="H252" s="41">
        <v>1</v>
      </c>
      <c r="I252" s="90" t="s">
        <v>73</v>
      </c>
      <c r="J252" s="90"/>
      <c r="K252" s="31" t="s">
        <v>1982</v>
      </c>
      <c r="L252" s="41" t="s">
        <v>1198</v>
      </c>
      <c r="M252" s="42" t="str">
        <f>MID(K252,12,8)</f>
        <v xml:space="preserve">precise </v>
      </c>
      <c r="N252" s="62" t="str">
        <f>IF(ISERROR(MID(K252,24+FIND("impact environnemental:",K252,1),3)),"",MID(K252,24+FIND("impact environnemental:",K252,1),3))</f>
        <v>non</v>
      </c>
      <c r="O252" s="62" t="str">
        <f>IF(ISERROR(MID(K252,25+FIND("performance énergétique:",K252,1),3)),"",MID(K252,25+FIND("performance énergétique:",K252,1),3))</f>
        <v>non</v>
      </c>
      <c r="P252" s="62" t="str">
        <f>IF(ISERROR(MID(K252,20+FIND("consommation d'eau:",K252,1),3)),"",MID(K252,20+FIND("consommation d'eau:",K252,1),3))</f>
        <v>non</v>
      </c>
      <c r="Q252" s="62" t="str">
        <f>IF(ISERROR(MID(K252,22+FIND("rénover mon bâtiment:",K252,1),3)),"",MID(K252,22+FIND("rénover mon bâtiment:",K252,1),3))</f>
        <v>oui</v>
      </c>
      <c r="R252" s="62" t="str">
        <f>IF(ISERROR(MID(K252,21+FIND("la mobilité durable:",K252,1),3)),"",MID(K252,21+FIND("la mobilité durable:",K252,1),3))</f>
        <v>non</v>
      </c>
      <c r="S252" s="62" t="str">
        <f>IF(ISERROR(MID(K252,21+FIND("gestion des déchets:",K252,1),3)),"",MID(K252,21+FIND("gestion des déchets:",K252,1),3))</f>
        <v>non</v>
      </c>
      <c r="T252" s="62" t="str">
        <f>IF(ISERROR(MID(K252,17+FIND("l'écoconception:",K252,1),3)),"",MID(K252,17+FIND("l'écoconception:",K252,1),3))</f>
        <v>non</v>
      </c>
      <c r="U252" s="62" t="str">
        <f>IF(ISERROR(MID(K252,20+FIND("former ou recruter:",K252,1),3)),"",MID(K252,20+FIND("former ou recruter:",K252,1),3))</f>
        <v>non</v>
      </c>
      <c r="V252" s="63"/>
      <c r="W252" s="41"/>
      <c r="X252" s="41"/>
      <c r="Y252" s="41"/>
      <c r="Z252" s="41"/>
      <c r="AA252" s="41"/>
      <c r="AB252" s="43">
        <v>45271</v>
      </c>
      <c r="AC252" s="66" t="s">
        <v>764</v>
      </c>
      <c r="AD252" s="88"/>
      <c r="AE252" s="88"/>
      <c r="AF252" s="33"/>
      <c r="AG252" s="33"/>
      <c r="AH252" s="33"/>
      <c r="AI252" s="39"/>
      <c r="AJ252" s="39"/>
      <c r="AK252" s="40"/>
    </row>
    <row r="253" spans="1:37" ht="16.5" customHeight="1">
      <c r="A253" s="30">
        <v>45267</v>
      </c>
      <c r="B253" s="31" t="s">
        <v>761</v>
      </c>
      <c r="C253" s="73" t="s">
        <v>1895</v>
      </c>
      <c r="D253" s="50" t="s">
        <v>1898</v>
      </c>
      <c r="E253" s="33" t="s">
        <v>135</v>
      </c>
      <c r="F253" s="33"/>
      <c r="G253" s="99" t="s">
        <v>4882</v>
      </c>
      <c r="H253" s="41">
        <v>2</v>
      </c>
      <c r="I253" s="90" t="s">
        <v>73</v>
      </c>
      <c r="J253" s="90"/>
      <c r="K253" s="31" t="s">
        <v>1899</v>
      </c>
      <c r="L253" s="41" t="s">
        <v>1198</v>
      </c>
      <c r="M253" s="42" t="str">
        <f>MID(K253,12,8)</f>
        <v xml:space="preserve">unknown </v>
      </c>
      <c r="N253" s="62" t="str">
        <f>IF(ISERROR(MID(K253,24+FIND("impact environnemental:",K253,1),3)),"",MID(K253,24+FIND("impact environnemental:",K253,1),3))</f>
        <v>oui</v>
      </c>
      <c r="O253" s="62" t="str">
        <f>IF(ISERROR(MID(K253,25+FIND("performance énergétique:",K253,1),3)),"",MID(K253,25+FIND("performance énergétique:",K253,1),3))</f>
        <v>oui</v>
      </c>
      <c r="P253" s="62" t="str">
        <f>IF(ISERROR(MID(K253,20+FIND("consommation d'eau:",K253,1),3)),"",MID(K253,20+FIND("consommation d'eau:",K253,1),3))</f>
        <v>non</v>
      </c>
      <c r="Q253" s="62" t="str">
        <f>IF(ISERROR(MID(K253,22+FIND("rénover mon bâtiment:",K253,1),3)),"",MID(K253,22+FIND("rénover mon bâtiment:",K253,1),3))</f>
        <v/>
      </c>
      <c r="R253" s="62" t="str">
        <f>IF(ISERROR(MID(K253,21+FIND("la mobilité durable:",K253,1),3)),"",MID(K253,21+FIND("la mobilité durable:",K253,1),3))</f>
        <v/>
      </c>
      <c r="S253" s="62" t="str">
        <f>IF(ISERROR(MID(K253,21+FIND("gestion des déchets:",K253,1),3)),"",MID(K253,21+FIND("gestion des déchets:",K253,1),3))</f>
        <v>oui</v>
      </c>
      <c r="T253" s="62" t="str">
        <f>IF(ISERROR(MID(K253,17+FIND("l'écoconception:",K253,1),3)),"",MID(K253,17+FIND("l'écoconception:",K253,1),3))</f>
        <v>oui</v>
      </c>
      <c r="U253" s="62" t="str">
        <f>IF(ISERROR(MID(K253,20+FIND("former ou recruter:",K253,1),3)),"",MID(K253,20+FIND("former ou recruter:",K253,1),3))</f>
        <v/>
      </c>
      <c r="V253" s="63"/>
      <c r="W253" s="41"/>
      <c r="X253" s="41"/>
      <c r="Y253" s="41"/>
      <c r="Z253" s="41"/>
      <c r="AA253" s="41"/>
      <c r="AB253" s="43">
        <v>45271</v>
      </c>
      <c r="AC253" s="66" t="s">
        <v>764</v>
      </c>
      <c r="AD253" s="88"/>
      <c r="AE253" s="88"/>
      <c r="AF253" s="33"/>
      <c r="AG253" s="33"/>
      <c r="AH253" s="33"/>
      <c r="AI253" s="39"/>
      <c r="AJ253" s="39"/>
      <c r="AK253" s="40"/>
    </row>
    <row r="254" spans="1:37" ht="16.5" customHeight="1">
      <c r="A254" s="30">
        <v>45267</v>
      </c>
      <c r="B254" s="31" t="s">
        <v>761</v>
      </c>
      <c r="C254" s="73" t="s">
        <v>1900</v>
      </c>
      <c r="D254" s="50" t="s">
        <v>1904</v>
      </c>
      <c r="E254" s="33" t="s">
        <v>135</v>
      </c>
      <c r="F254" s="33"/>
      <c r="G254" s="99" t="s">
        <v>4882</v>
      </c>
      <c r="H254" s="41">
        <v>2</v>
      </c>
      <c r="I254" s="90" t="s">
        <v>73</v>
      </c>
      <c r="J254" s="90"/>
      <c r="K254" s="31" t="s">
        <v>1905</v>
      </c>
      <c r="L254" s="41" t="s">
        <v>1198</v>
      </c>
      <c r="M254" s="42" t="str">
        <f>MID(K254,12,8)</f>
        <v xml:space="preserve">unknown </v>
      </c>
      <c r="N254" s="62" t="str">
        <f>IF(ISERROR(MID(K254,24+FIND("impact environnemental:",K254,1),3)),"",MID(K254,24+FIND("impact environnemental:",K254,1),3))</f>
        <v>oui</v>
      </c>
      <c r="O254" s="62" t="str">
        <f>IF(ISERROR(MID(K254,25+FIND("performance énergétique:",K254,1),3)),"",MID(K254,25+FIND("performance énergétique:",K254,1),3))</f>
        <v>oui</v>
      </c>
      <c r="P254" s="62" t="str">
        <f>IF(ISERROR(MID(K254,20+FIND("consommation d'eau:",K254,1),3)),"",MID(K254,20+FIND("consommation d'eau:",K254,1),3))</f>
        <v>oui</v>
      </c>
      <c r="Q254" s="62" t="str">
        <f>IF(ISERROR(MID(K254,22+FIND("rénover mon bâtiment:",K254,1),3)),"",MID(K254,22+FIND("rénover mon bâtiment:",K254,1),3))</f>
        <v/>
      </c>
      <c r="R254" s="62" t="str">
        <f>IF(ISERROR(MID(K254,21+FIND("la mobilité durable:",K254,1),3)),"",MID(K254,21+FIND("la mobilité durable:",K254,1),3))</f>
        <v/>
      </c>
      <c r="S254" s="62" t="str">
        <f>IF(ISERROR(MID(K254,21+FIND("gestion des déchets:",K254,1),3)),"",MID(K254,21+FIND("gestion des déchets:",K254,1),3))</f>
        <v>oui</v>
      </c>
      <c r="T254" s="62" t="str">
        <f>IF(ISERROR(MID(K254,17+FIND("l'écoconception:",K254,1),3)),"",MID(K254,17+FIND("l'écoconception:",K254,1),3))</f>
        <v>oui</v>
      </c>
      <c r="U254" s="62" t="str">
        <f>IF(ISERROR(MID(K254,20+FIND("former ou recruter:",K254,1),3)),"",MID(K254,20+FIND("former ou recruter:",K254,1),3))</f>
        <v/>
      </c>
      <c r="V254" s="63"/>
      <c r="W254" s="41"/>
      <c r="X254" s="41"/>
      <c r="Y254" s="41"/>
      <c r="Z254" s="41"/>
      <c r="AA254" s="41"/>
      <c r="AB254" s="43">
        <v>45271</v>
      </c>
      <c r="AC254" s="66" t="s">
        <v>764</v>
      </c>
      <c r="AD254" s="88"/>
      <c r="AE254" s="88"/>
      <c r="AF254" s="33"/>
      <c r="AG254" s="33"/>
      <c r="AH254" s="33"/>
      <c r="AI254" s="39"/>
      <c r="AJ254" s="39"/>
      <c r="AK254" s="40"/>
    </row>
    <row r="255" spans="1:37" ht="16.5" customHeight="1">
      <c r="A255" s="30">
        <v>45267</v>
      </c>
      <c r="B255" s="31" t="s">
        <v>1217</v>
      </c>
      <c r="C255" s="73" t="s">
        <v>2018</v>
      </c>
      <c r="D255" s="50" t="s">
        <v>2020</v>
      </c>
      <c r="E255" s="33" t="s">
        <v>135</v>
      </c>
      <c r="F255" s="33"/>
      <c r="G255" s="99" t="s">
        <v>4882</v>
      </c>
      <c r="H255" s="41">
        <v>1</v>
      </c>
      <c r="I255" s="90" t="s">
        <v>73</v>
      </c>
      <c r="J255" s="90"/>
      <c r="K255" s="31" t="s">
        <v>2021</v>
      </c>
      <c r="L255" s="41" t="s">
        <v>1198</v>
      </c>
      <c r="M255" s="42" t="str">
        <f>MID(K255,12,8)</f>
        <v xml:space="preserve">precise </v>
      </c>
      <c r="N255" s="62" t="str">
        <f>IF(ISERROR(MID(K255,24+FIND("impact environnemental:",K255,1),3)),"",MID(K255,24+FIND("impact environnemental:",K255,1),3))</f>
        <v>non</v>
      </c>
      <c r="O255" s="62" t="str">
        <f>IF(ISERROR(MID(K255,25+FIND("performance énergétique:",K255,1),3)),"",MID(K255,25+FIND("performance énergétique:",K255,1),3))</f>
        <v>oui</v>
      </c>
      <c r="P255" s="62" t="str">
        <f>IF(ISERROR(MID(K255,20+FIND("consommation d'eau:",K255,1),3)),"",MID(K255,20+FIND("consommation d'eau:",K255,1),3))</f>
        <v>non</v>
      </c>
      <c r="Q255" s="62" t="str">
        <f>IF(ISERROR(MID(K255,22+FIND("rénover mon bâtiment:",K255,1),3)),"",MID(K255,22+FIND("rénover mon bâtiment:",K255,1),3))</f>
        <v>non</v>
      </c>
      <c r="R255" s="62" t="str">
        <f>IF(ISERROR(MID(K255,21+FIND("la mobilité durable:",K255,1),3)),"",MID(K255,21+FIND("la mobilité durable:",K255,1),3))</f>
        <v>non</v>
      </c>
      <c r="S255" s="62" t="str">
        <f>IF(ISERROR(MID(K255,21+FIND("gestion des déchets:",K255,1),3)),"",MID(K255,21+FIND("gestion des déchets:",K255,1),3))</f>
        <v>non</v>
      </c>
      <c r="T255" s="62" t="str">
        <f>IF(ISERROR(MID(K255,17+FIND("l'écoconception:",K255,1),3)),"",MID(K255,17+FIND("l'écoconception:",K255,1),3))</f>
        <v>non</v>
      </c>
      <c r="U255" s="62" t="str">
        <f>IF(ISERROR(MID(K255,20+FIND("former ou recruter:",K255,1),3)),"",MID(K255,20+FIND("former ou recruter:",K255,1),3))</f>
        <v>non</v>
      </c>
      <c r="V255" s="63"/>
      <c r="W255" s="41"/>
      <c r="X255" s="41"/>
      <c r="Y255" s="41"/>
      <c r="Z255" s="41"/>
      <c r="AA255" s="41"/>
      <c r="AB255" s="43">
        <v>45271</v>
      </c>
      <c r="AC255" s="66" t="s">
        <v>764</v>
      </c>
      <c r="AD255" s="88"/>
      <c r="AE255" s="88"/>
      <c r="AF255" s="33"/>
      <c r="AG255" s="33"/>
      <c r="AH255" s="33"/>
      <c r="AI255" s="39"/>
      <c r="AJ255" s="39"/>
      <c r="AK255" s="40"/>
    </row>
    <row r="256" spans="1:37" ht="16.5" customHeight="1">
      <c r="A256" s="30">
        <v>45267</v>
      </c>
      <c r="B256" s="31" t="s">
        <v>1282</v>
      </c>
      <c r="C256" s="73" t="s">
        <v>1983</v>
      </c>
      <c r="D256" s="50" t="s">
        <v>1987</v>
      </c>
      <c r="E256" s="33" t="s">
        <v>135</v>
      </c>
      <c r="F256" s="33"/>
      <c r="G256" s="99" t="s">
        <v>4882</v>
      </c>
      <c r="H256" s="41">
        <v>2</v>
      </c>
      <c r="I256" s="90" t="s">
        <v>73</v>
      </c>
      <c r="J256" s="90"/>
      <c r="K256" s="31" t="s">
        <v>1988</v>
      </c>
      <c r="L256" s="41" t="s">
        <v>1198</v>
      </c>
      <c r="M256" s="42" t="str">
        <f>MID(K256,12,8)</f>
        <v xml:space="preserve">unknown </v>
      </c>
      <c r="N256" s="62" t="str">
        <f>IF(ISERROR(MID(K256,24+FIND("impact environnemental:",K256,1),3)),"",MID(K256,24+FIND("impact environnemental:",K256,1),3))</f>
        <v>oui</v>
      </c>
      <c r="O256" s="62" t="str">
        <f>IF(ISERROR(MID(K256,25+FIND("performance énergétique:",K256,1),3)),"",MID(K256,25+FIND("performance énergétique:",K256,1),3))</f>
        <v>oui</v>
      </c>
      <c r="P256" s="62" t="str">
        <f>IF(ISERROR(MID(K256,20+FIND("consommation d'eau:",K256,1),3)),"",MID(K256,20+FIND("consommation d'eau:",K256,1),3))</f>
        <v>oui</v>
      </c>
      <c r="Q256" s="62" t="str">
        <f>IF(ISERROR(MID(K256,22+FIND("rénover mon bâtiment:",K256,1),3)),"",MID(K256,22+FIND("rénover mon bâtiment:",K256,1),3))</f>
        <v/>
      </c>
      <c r="R256" s="62" t="str">
        <f>IF(ISERROR(MID(K256,21+FIND("la mobilité durable:",K256,1),3)),"",MID(K256,21+FIND("la mobilité durable:",K256,1),3))</f>
        <v/>
      </c>
      <c r="S256" s="62" t="str">
        <f>IF(ISERROR(MID(K256,21+FIND("gestion des déchets:",K256,1),3)),"",MID(K256,21+FIND("gestion des déchets:",K256,1),3))</f>
        <v>oui</v>
      </c>
      <c r="T256" s="62" t="str">
        <f>IF(ISERROR(MID(K256,17+FIND("l'écoconception:",K256,1),3)),"",MID(K256,17+FIND("l'écoconception:",K256,1),3))</f>
        <v>non</v>
      </c>
      <c r="U256" s="62" t="str">
        <f>IF(ISERROR(MID(K256,20+FIND("former ou recruter:",K256,1),3)),"",MID(K256,20+FIND("former ou recruter:",K256,1),3))</f>
        <v/>
      </c>
      <c r="V256" s="63"/>
      <c r="W256" s="41"/>
      <c r="X256" s="41"/>
      <c r="Y256" s="41"/>
      <c r="Z256" s="41"/>
      <c r="AA256" s="41"/>
      <c r="AB256" s="43">
        <v>45271</v>
      </c>
      <c r="AC256" s="66" t="s">
        <v>764</v>
      </c>
      <c r="AD256" s="88"/>
      <c r="AE256" s="88"/>
      <c r="AF256" s="33"/>
      <c r="AG256" s="33"/>
      <c r="AH256" s="33"/>
      <c r="AI256" s="39"/>
      <c r="AJ256" s="39"/>
      <c r="AK256" s="40"/>
    </row>
    <row r="257" spans="1:37" ht="16.5" customHeight="1">
      <c r="A257" s="30">
        <v>45267</v>
      </c>
      <c r="B257" s="31" t="s">
        <v>1386</v>
      </c>
      <c r="C257" s="73" t="s">
        <v>1381</v>
      </c>
      <c r="D257" s="50" t="s">
        <v>1385</v>
      </c>
      <c r="E257" s="33" t="s">
        <v>135</v>
      </c>
      <c r="F257" s="33"/>
      <c r="G257" s="99" t="s">
        <v>4882</v>
      </c>
      <c r="H257" s="41">
        <v>2</v>
      </c>
      <c r="I257" s="90" t="s">
        <v>73</v>
      </c>
      <c r="J257" s="90"/>
      <c r="K257" s="31" t="s">
        <v>4906</v>
      </c>
      <c r="L257" s="41" t="s">
        <v>1198</v>
      </c>
      <c r="M257" s="42" t="str">
        <f>MID(K257,12,8)</f>
        <v xml:space="preserve">unknown </v>
      </c>
      <c r="N257" s="62" t="str">
        <f>IF(ISERROR(MID(K257,24+FIND("impact environnemental:",K257,1),3)),"",MID(K257,24+FIND("impact environnemental:",K257,1),3))</f>
        <v>oui</v>
      </c>
      <c r="O257" s="62" t="str">
        <f>IF(ISERROR(MID(K257,25+FIND("performance énergétique:",K257,1),3)),"",MID(K257,25+FIND("performance énergétique:",K257,1),3))</f>
        <v>oui</v>
      </c>
      <c r="P257" s="62" t="str">
        <f>IF(ISERROR(MID(K257,20+FIND("consommation d'eau:",K257,1),3)),"",MID(K257,20+FIND("consommation d'eau:",K257,1),3))</f>
        <v>non</v>
      </c>
      <c r="Q257" s="62" t="str">
        <f>IF(ISERROR(MID(K257,22+FIND("rénover mon bâtiment:",K257,1),3)),"",MID(K257,22+FIND("rénover mon bâtiment:",K257,1),3))</f>
        <v/>
      </c>
      <c r="R257" s="62" t="str">
        <f>IF(ISERROR(MID(K257,21+FIND("la mobilité durable:",K257,1),3)),"",MID(K257,21+FIND("la mobilité durable:",K257,1),3))</f>
        <v/>
      </c>
      <c r="S257" s="62" t="str">
        <f>IF(ISERROR(MID(K257,21+FIND("gestion des déchets:",K257,1),3)),"",MID(K257,21+FIND("gestion des déchets:",K257,1),3))</f>
        <v>oui</v>
      </c>
      <c r="T257" s="62" t="str">
        <f>IF(ISERROR(MID(K257,17+FIND("l'écoconception:",K257,1),3)),"",MID(K257,17+FIND("l'écoconception:",K257,1),3))</f>
        <v>oui</v>
      </c>
      <c r="U257" s="62" t="str">
        <f>IF(ISERROR(MID(K257,20+FIND("former ou recruter:",K257,1),3)),"",MID(K257,20+FIND("former ou recruter:",K257,1),3))</f>
        <v/>
      </c>
      <c r="V257" s="63"/>
      <c r="W257" s="41"/>
      <c r="X257" s="41"/>
      <c r="Y257" s="41"/>
      <c r="Z257" s="41"/>
      <c r="AA257" s="41"/>
      <c r="AB257" s="43">
        <v>45271</v>
      </c>
      <c r="AC257" s="66" t="s">
        <v>764</v>
      </c>
      <c r="AD257" s="88"/>
      <c r="AE257" s="88"/>
      <c r="AF257" s="33"/>
      <c r="AG257" s="33"/>
      <c r="AH257" s="33"/>
      <c r="AI257" s="39"/>
      <c r="AJ257" s="39"/>
      <c r="AK257" s="40"/>
    </row>
    <row r="258" spans="1:37" ht="16.5" customHeight="1">
      <c r="A258" s="30">
        <v>45267</v>
      </c>
      <c r="B258" s="31" t="s">
        <v>761</v>
      </c>
      <c r="C258" s="73" t="s">
        <v>1906</v>
      </c>
      <c r="D258" s="50" t="s">
        <v>1910</v>
      </c>
      <c r="E258" s="33" t="s">
        <v>135</v>
      </c>
      <c r="F258" s="33"/>
      <c r="G258" s="99" t="s">
        <v>4882</v>
      </c>
      <c r="H258" s="41">
        <v>2</v>
      </c>
      <c r="I258" s="90" t="s">
        <v>73</v>
      </c>
      <c r="J258" s="90"/>
      <c r="K258" s="31" t="s">
        <v>4907</v>
      </c>
      <c r="L258" s="41" t="s">
        <v>1198</v>
      </c>
      <c r="M258" s="42" t="str">
        <f>MID(K258,12,8)</f>
        <v xml:space="preserve">unknown </v>
      </c>
      <c r="N258" s="62" t="str">
        <f>IF(ISERROR(MID(K258,24+FIND("impact environnemental:",K258,1),3)),"",MID(K258,24+FIND("impact environnemental:",K258,1),3))</f>
        <v>oui</v>
      </c>
      <c r="O258" s="62" t="str">
        <f>IF(ISERROR(MID(K258,25+FIND("performance énergétique:",K258,1),3)),"",MID(K258,25+FIND("performance énergétique:",K258,1),3))</f>
        <v>non</v>
      </c>
      <c r="P258" s="62" t="str">
        <f>IF(ISERROR(MID(K258,20+FIND("consommation d'eau:",K258,1),3)),"",MID(K258,20+FIND("consommation d'eau:",K258,1),3))</f>
        <v>oui</v>
      </c>
      <c r="Q258" s="62" t="str">
        <f>IF(ISERROR(MID(K258,22+FIND("rénover mon bâtiment:",K258,1),3)),"",MID(K258,22+FIND("rénover mon bâtiment:",K258,1),3))</f>
        <v/>
      </c>
      <c r="R258" s="62" t="str">
        <f>IF(ISERROR(MID(K258,21+FIND("la mobilité durable:",K258,1),3)),"",MID(K258,21+FIND("la mobilité durable:",K258,1),3))</f>
        <v/>
      </c>
      <c r="S258" s="62" t="str">
        <f>IF(ISERROR(MID(K258,21+FIND("gestion des déchets:",K258,1),3)),"",MID(K258,21+FIND("gestion des déchets:",K258,1),3))</f>
        <v>oui</v>
      </c>
      <c r="T258" s="62" t="str">
        <f>IF(ISERROR(MID(K258,17+FIND("l'écoconception:",K258,1),3)),"",MID(K258,17+FIND("l'écoconception:",K258,1),3))</f>
        <v>oui</v>
      </c>
      <c r="U258" s="62" t="str">
        <f>IF(ISERROR(MID(K258,20+FIND("former ou recruter:",K258,1),3)),"",MID(K258,20+FIND("former ou recruter:",K258,1),3))</f>
        <v/>
      </c>
      <c r="V258" s="63"/>
      <c r="W258" s="41"/>
      <c r="X258" s="41"/>
      <c r="Y258" s="41"/>
      <c r="Z258" s="41"/>
      <c r="AA258" s="41"/>
      <c r="AB258" s="43">
        <v>45271</v>
      </c>
      <c r="AC258" s="66" t="s">
        <v>764</v>
      </c>
      <c r="AD258" s="88"/>
      <c r="AE258" s="88"/>
      <c r="AF258" s="33"/>
      <c r="AG258" s="33"/>
      <c r="AH258" s="33"/>
      <c r="AI258" s="39"/>
      <c r="AJ258" s="39"/>
      <c r="AK258" s="40"/>
    </row>
    <row r="259" spans="1:37" ht="16.5" customHeight="1">
      <c r="A259" s="30">
        <v>45267</v>
      </c>
      <c r="B259" s="31" t="s">
        <v>503</v>
      </c>
      <c r="C259" s="73" t="s">
        <v>1739</v>
      </c>
      <c r="D259" s="50" t="s">
        <v>1741</v>
      </c>
      <c r="E259" s="33" t="s">
        <v>135</v>
      </c>
      <c r="F259" s="33"/>
      <c r="G259" s="99" t="s">
        <v>4882</v>
      </c>
      <c r="H259" s="41">
        <v>1</v>
      </c>
      <c r="I259" s="90" t="s">
        <v>73</v>
      </c>
      <c r="J259" s="90"/>
      <c r="K259" s="31" t="s">
        <v>1742</v>
      </c>
      <c r="L259" s="41" t="s">
        <v>1198</v>
      </c>
      <c r="M259" s="42" t="str">
        <f>MID(K259,12,8)</f>
        <v xml:space="preserve">precise </v>
      </c>
      <c r="N259" s="62" t="str">
        <f>IF(ISERROR(MID(K259,24+FIND("impact environnemental:",K259,1),3)),"",MID(K259,24+FIND("impact environnemental:",K259,1),3))</f>
        <v>non</v>
      </c>
      <c r="O259" s="62" t="str">
        <f>IF(ISERROR(MID(K259,25+FIND("performance énergétique:",K259,1),3)),"",MID(K259,25+FIND("performance énergétique:",K259,1),3))</f>
        <v>non</v>
      </c>
      <c r="P259" s="62" t="str">
        <f>IF(ISERROR(MID(K259,20+FIND("consommation d'eau:",K259,1),3)),"",MID(K259,20+FIND("consommation d'eau:",K259,1),3))</f>
        <v>non</v>
      </c>
      <c r="Q259" s="62" t="str">
        <f>IF(ISERROR(MID(K259,22+FIND("rénover mon bâtiment:",K259,1),3)),"",MID(K259,22+FIND("rénover mon bâtiment:",K259,1),3))</f>
        <v>oui</v>
      </c>
      <c r="R259" s="62" t="str">
        <f>IF(ISERROR(MID(K259,21+FIND("la mobilité durable:",K259,1),3)),"",MID(K259,21+FIND("la mobilité durable:",K259,1),3))</f>
        <v>non</v>
      </c>
      <c r="S259" s="62" t="str">
        <f>IF(ISERROR(MID(K259,21+FIND("gestion des déchets:",K259,1),3)),"",MID(K259,21+FIND("gestion des déchets:",K259,1),3))</f>
        <v>non</v>
      </c>
      <c r="T259" s="62" t="str">
        <f>IF(ISERROR(MID(K259,17+FIND("l'écoconception:",K259,1),3)),"",MID(K259,17+FIND("l'écoconception:",K259,1),3))</f>
        <v>non</v>
      </c>
      <c r="U259" s="62" t="str">
        <f>IF(ISERROR(MID(K259,20+FIND("former ou recruter:",K259,1),3)),"",MID(K259,20+FIND("former ou recruter:",K259,1),3))</f>
        <v>non</v>
      </c>
      <c r="V259" s="63"/>
      <c r="W259" s="41"/>
      <c r="X259" s="41"/>
      <c r="Y259" s="41"/>
      <c r="Z259" s="41"/>
      <c r="AA259" s="41"/>
      <c r="AB259" s="43">
        <v>45271</v>
      </c>
      <c r="AC259" s="66" t="s">
        <v>764</v>
      </c>
      <c r="AD259" s="88"/>
      <c r="AE259" s="88"/>
      <c r="AF259" s="33"/>
      <c r="AG259" s="33"/>
      <c r="AH259" s="33"/>
      <c r="AI259" s="39"/>
      <c r="AJ259" s="39"/>
      <c r="AK259" s="40"/>
    </row>
    <row r="260" spans="1:37" ht="16.5" customHeight="1">
      <c r="A260" s="30">
        <v>45267</v>
      </c>
      <c r="B260" s="31" t="s">
        <v>761</v>
      </c>
      <c r="C260" s="31" t="s">
        <v>1912</v>
      </c>
      <c r="D260" s="50" t="s">
        <v>1914</v>
      </c>
      <c r="E260" s="33" t="s">
        <v>135</v>
      </c>
      <c r="F260" s="33"/>
      <c r="G260" s="99" t="s">
        <v>4882</v>
      </c>
      <c r="H260" s="75">
        <v>2</v>
      </c>
      <c r="I260" s="90" t="s">
        <v>73</v>
      </c>
      <c r="J260" s="90"/>
      <c r="K260" s="31" t="s">
        <v>1915</v>
      </c>
      <c r="L260" s="75" t="s">
        <v>1198</v>
      </c>
      <c r="M260" s="42" t="str">
        <f>MID(K260,12,8)</f>
        <v xml:space="preserve">unknown </v>
      </c>
      <c r="N260" s="62" t="str">
        <f>IF(ISERROR(MID(K260,24+FIND("impact environnemental:",K260,1),3)),"",MID(K260,24+FIND("impact environnemental:",K260,1),3))</f>
        <v>oui</v>
      </c>
      <c r="O260" s="62" t="str">
        <f>IF(ISERROR(MID(K260,25+FIND("performance énergétique:",K260,1),3)),"",MID(K260,25+FIND("performance énergétique:",K260,1),3))</f>
        <v>oui</v>
      </c>
      <c r="P260" s="62" t="str">
        <f>IF(ISERROR(MID(K260,20+FIND("consommation d'eau:",K260,1),3)),"",MID(K260,20+FIND("consommation d'eau:",K260,1),3))</f>
        <v>oui</v>
      </c>
      <c r="Q260" s="62" t="str">
        <f>IF(ISERROR(MID(K260,22+FIND("rénover mon bâtiment:",K260,1),3)),"",MID(K260,22+FIND("rénover mon bâtiment:",K260,1),3))</f>
        <v/>
      </c>
      <c r="R260" s="62" t="str">
        <f>IF(ISERROR(MID(K260,21+FIND("la mobilité durable:",K260,1),3)),"",MID(K260,21+FIND("la mobilité durable:",K260,1),3))</f>
        <v/>
      </c>
      <c r="S260" s="62" t="str">
        <f>IF(ISERROR(MID(K260,21+FIND("gestion des déchets:",K260,1),3)),"",MID(K260,21+FIND("gestion des déchets:",K260,1),3))</f>
        <v>oui</v>
      </c>
      <c r="T260" s="62" t="str">
        <f>IF(ISERROR(MID(K260,17+FIND("l'écoconception:",K260,1),3)),"",MID(K260,17+FIND("l'écoconception:",K260,1),3))</f>
        <v>oui</v>
      </c>
      <c r="U260" s="62" t="str">
        <f>IF(ISERROR(MID(K260,20+FIND("former ou recruter:",K260,1),3)),"",MID(K260,20+FIND("former ou recruter:",K260,1),3))</f>
        <v/>
      </c>
      <c r="V260" s="63"/>
      <c r="W260" s="75"/>
      <c r="X260" s="75"/>
      <c r="Y260" s="75"/>
      <c r="Z260" s="75"/>
      <c r="AA260" s="75"/>
      <c r="AB260" s="43">
        <v>45271</v>
      </c>
      <c r="AC260" s="66" t="s">
        <v>764</v>
      </c>
      <c r="AD260" s="88"/>
      <c r="AE260" s="88"/>
      <c r="AF260" s="40"/>
      <c r="AG260" s="40"/>
      <c r="AH260" s="40"/>
      <c r="AI260" s="76"/>
      <c r="AJ260" s="76"/>
      <c r="AK260" s="40"/>
    </row>
    <row r="261" spans="1:37" ht="16.5" customHeight="1">
      <c r="A261" s="30">
        <v>45267</v>
      </c>
      <c r="B261" s="31" t="s">
        <v>538</v>
      </c>
      <c r="C261" s="31" t="s">
        <v>2009</v>
      </c>
      <c r="D261" s="50" t="s">
        <v>2013</v>
      </c>
      <c r="E261" s="33" t="s">
        <v>135</v>
      </c>
      <c r="F261" s="33"/>
      <c r="G261" s="99" t="s">
        <v>4882</v>
      </c>
      <c r="H261" s="75">
        <v>1</v>
      </c>
      <c r="I261" s="90" t="s">
        <v>73</v>
      </c>
      <c r="J261" s="90"/>
      <c r="K261" s="31" t="s">
        <v>4908</v>
      </c>
      <c r="L261" s="75" t="s">
        <v>1198</v>
      </c>
      <c r="M261" s="42" t="str">
        <f>MID(K261,12,8)</f>
        <v xml:space="preserve">precise </v>
      </c>
      <c r="N261" s="62" t="str">
        <f>IF(ISERROR(MID(K261,24+FIND("impact environnemental:",K261,1),3)),"",MID(K261,24+FIND("impact environnemental:",K261,1),3))</f>
        <v>non</v>
      </c>
      <c r="O261" s="62" t="str">
        <f>IF(ISERROR(MID(K261,25+FIND("performance énergétique:",K261,1),3)),"",MID(K261,25+FIND("performance énergétique:",K261,1),3))</f>
        <v>non</v>
      </c>
      <c r="P261" s="62" t="str">
        <f>IF(ISERROR(MID(K261,20+FIND("consommation d'eau:",K261,1),3)),"",MID(K261,20+FIND("consommation d'eau:",K261,1),3))</f>
        <v>non</v>
      </c>
      <c r="Q261" s="62" t="str">
        <f>IF(ISERROR(MID(K261,22+FIND("rénover mon bâtiment:",K261,1),3)),"",MID(K261,22+FIND("rénover mon bâtiment:",K261,1),3))</f>
        <v>oui</v>
      </c>
      <c r="R261" s="62" t="str">
        <f>IF(ISERROR(MID(K261,21+FIND("la mobilité durable:",K261,1),3)),"",MID(K261,21+FIND("la mobilité durable:",K261,1),3))</f>
        <v>non</v>
      </c>
      <c r="S261" s="62" t="str">
        <f>IF(ISERROR(MID(K261,21+FIND("gestion des déchets:",K261,1),3)),"",MID(K261,21+FIND("gestion des déchets:",K261,1),3))</f>
        <v>non</v>
      </c>
      <c r="T261" s="62" t="str">
        <f>IF(ISERROR(MID(K261,17+FIND("l'écoconception:",K261,1),3)),"",MID(K261,17+FIND("l'écoconception:",K261,1),3))</f>
        <v>non</v>
      </c>
      <c r="U261" s="62" t="str">
        <f>IF(ISERROR(MID(K261,20+FIND("former ou recruter:",K261,1),3)),"",MID(K261,20+FIND("former ou recruter:",K261,1),3))</f>
        <v>non</v>
      </c>
      <c r="V261" s="63"/>
      <c r="W261" s="75"/>
      <c r="X261" s="75"/>
      <c r="Y261" s="75"/>
      <c r="Z261" s="75"/>
      <c r="AA261" s="75"/>
      <c r="AB261" s="43">
        <v>45271</v>
      </c>
      <c r="AC261" s="66" t="s">
        <v>764</v>
      </c>
      <c r="AD261" s="88"/>
      <c r="AE261" s="88"/>
      <c r="AF261" s="40"/>
      <c r="AG261" s="40"/>
      <c r="AH261" s="40"/>
      <c r="AI261" s="76"/>
      <c r="AJ261" s="76"/>
      <c r="AK261" s="40"/>
    </row>
    <row r="262" spans="1:37" ht="16.5" customHeight="1">
      <c r="A262" s="30">
        <v>45267</v>
      </c>
      <c r="B262" s="31" t="s">
        <v>538</v>
      </c>
      <c r="C262" s="31" t="s">
        <v>2015</v>
      </c>
      <c r="D262" s="50" t="s">
        <v>2017</v>
      </c>
      <c r="E262" s="33" t="s">
        <v>135</v>
      </c>
      <c r="F262" s="33"/>
      <c r="G262" s="99" t="s">
        <v>4882</v>
      </c>
      <c r="H262" s="75">
        <v>1</v>
      </c>
      <c r="I262" s="90" t="s">
        <v>73</v>
      </c>
      <c r="J262" s="90"/>
      <c r="K262" s="31" t="s">
        <v>4784</v>
      </c>
      <c r="L262" s="75" t="s">
        <v>1198</v>
      </c>
      <c r="M262" s="42" t="str">
        <f>MID(K262,12,8)</f>
        <v xml:space="preserve">precise </v>
      </c>
      <c r="N262" s="62" t="str">
        <f>IF(ISERROR(MID(K262,24+FIND("impact environnemental:",K262,1),3)),"",MID(K262,24+FIND("impact environnemental:",K262,1),3))</f>
        <v>non</v>
      </c>
      <c r="O262" s="62" t="str">
        <f>IF(ISERROR(MID(K262,25+FIND("performance énergétique:",K262,1),3)),"",MID(K262,25+FIND("performance énergétique:",K262,1),3))</f>
        <v>non</v>
      </c>
      <c r="P262" s="62" t="str">
        <f>IF(ISERROR(MID(K262,20+FIND("consommation d'eau:",K262,1),3)),"",MID(K262,20+FIND("consommation d'eau:",K262,1),3))</f>
        <v>non</v>
      </c>
      <c r="Q262" s="62" t="str">
        <f>IF(ISERROR(MID(K262,22+FIND("rénover mon bâtiment:",K262,1),3)),"",MID(K262,22+FIND("rénover mon bâtiment:",K262,1),3))</f>
        <v>oui</v>
      </c>
      <c r="R262" s="62" t="str">
        <f>IF(ISERROR(MID(K262,21+FIND("la mobilité durable:",K262,1),3)),"",MID(K262,21+FIND("la mobilité durable:",K262,1),3))</f>
        <v>non</v>
      </c>
      <c r="S262" s="62" t="str">
        <f>IF(ISERROR(MID(K262,21+FIND("gestion des déchets:",K262,1),3)),"",MID(K262,21+FIND("gestion des déchets:",K262,1),3))</f>
        <v>non</v>
      </c>
      <c r="T262" s="62" t="str">
        <f>IF(ISERROR(MID(K262,17+FIND("l'écoconception:",K262,1),3)),"",MID(K262,17+FIND("l'écoconception:",K262,1),3))</f>
        <v>non</v>
      </c>
      <c r="U262" s="62" t="str">
        <f>IF(ISERROR(MID(K262,20+FIND("former ou recruter:",K262,1),3)),"",MID(K262,20+FIND("former ou recruter:",K262,1),3))</f>
        <v>non</v>
      </c>
      <c r="V262" s="63"/>
      <c r="W262" s="75"/>
      <c r="X262" s="75"/>
      <c r="Y262" s="75"/>
      <c r="Z262" s="75"/>
      <c r="AA262" s="75"/>
      <c r="AB262" s="43">
        <v>45271</v>
      </c>
      <c r="AC262" s="66" t="s">
        <v>764</v>
      </c>
      <c r="AD262" s="88"/>
      <c r="AE262" s="88"/>
      <c r="AF262" s="40"/>
      <c r="AG262" s="40"/>
      <c r="AH262" s="40"/>
      <c r="AI262" s="76"/>
      <c r="AJ262" s="76"/>
      <c r="AK262" s="40"/>
    </row>
    <row r="263" spans="1:37" ht="16.5" customHeight="1">
      <c r="A263" s="30">
        <v>45267</v>
      </c>
      <c r="B263" s="31" t="s">
        <v>1282</v>
      </c>
      <c r="C263" s="31" t="s">
        <v>1989</v>
      </c>
      <c r="D263" s="50" t="s">
        <v>1992</v>
      </c>
      <c r="E263" s="33" t="s">
        <v>135</v>
      </c>
      <c r="F263" s="33"/>
      <c r="G263" s="99" t="s">
        <v>4882</v>
      </c>
      <c r="H263" s="75">
        <v>1</v>
      </c>
      <c r="I263" s="90" t="s">
        <v>73</v>
      </c>
      <c r="J263" s="90"/>
      <c r="K263" s="31" t="s">
        <v>1993</v>
      </c>
      <c r="L263" s="75" t="s">
        <v>1198</v>
      </c>
      <c r="M263" s="42" t="str">
        <f>MID(K263,12,8)</f>
        <v xml:space="preserve">precise </v>
      </c>
      <c r="N263" s="62" t="str">
        <f>IF(ISERROR(MID(K263,24+FIND("impact environnemental:",K263,1),3)),"",MID(K263,24+FIND("impact environnemental:",K263,1),3))</f>
        <v>non</v>
      </c>
      <c r="O263" s="62" t="str">
        <f>IF(ISERROR(MID(K263,25+FIND("performance énergétique:",K263,1),3)),"",MID(K263,25+FIND("performance énergétique:",K263,1),3))</f>
        <v>non</v>
      </c>
      <c r="P263" s="62" t="str">
        <f>IF(ISERROR(MID(K263,20+FIND("consommation d'eau:",K263,1),3)),"",MID(K263,20+FIND("consommation d'eau:",K263,1),3))</f>
        <v>non</v>
      </c>
      <c r="Q263" s="62" t="str">
        <f>IF(ISERROR(MID(K263,22+FIND("rénover mon bâtiment:",K263,1),3)),"",MID(K263,22+FIND("rénover mon bâtiment:",K263,1),3))</f>
        <v>oui</v>
      </c>
      <c r="R263" s="62" t="str">
        <f>IF(ISERROR(MID(K263,21+FIND("la mobilité durable:",K263,1),3)),"",MID(K263,21+FIND("la mobilité durable:",K263,1),3))</f>
        <v>non</v>
      </c>
      <c r="S263" s="62" t="str">
        <f>IF(ISERROR(MID(K263,21+FIND("gestion des déchets:",K263,1),3)),"",MID(K263,21+FIND("gestion des déchets:",K263,1),3))</f>
        <v>non</v>
      </c>
      <c r="T263" s="62" t="str">
        <f>IF(ISERROR(MID(K263,17+FIND("l'écoconception:",K263,1),3)),"",MID(K263,17+FIND("l'écoconception:",K263,1),3))</f>
        <v>non</v>
      </c>
      <c r="U263" s="62" t="str">
        <f>IF(ISERROR(MID(K263,20+FIND("former ou recruter:",K263,1),3)),"",MID(K263,20+FIND("former ou recruter:",K263,1),3))</f>
        <v>non</v>
      </c>
      <c r="V263" s="63"/>
      <c r="W263" s="75"/>
      <c r="X263" s="75"/>
      <c r="Y263" s="75"/>
      <c r="Z263" s="75"/>
      <c r="AA263" s="75"/>
      <c r="AB263" s="43">
        <v>45271</v>
      </c>
      <c r="AC263" s="66" t="s">
        <v>764</v>
      </c>
      <c r="AD263" s="88"/>
      <c r="AE263" s="88"/>
      <c r="AF263" s="40"/>
      <c r="AG263" s="40"/>
      <c r="AH263" s="40"/>
      <c r="AI263" s="76"/>
      <c r="AJ263" s="76"/>
      <c r="AK263" s="40"/>
    </row>
    <row r="264" spans="1:37" ht="16.5" customHeight="1">
      <c r="A264" s="30">
        <v>45271</v>
      </c>
      <c r="B264" s="31" t="s">
        <v>538</v>
      </c>
      <c r="C264" s="31" t="s">
        <v>2462</v>
      </c>
      <c r="D264" s="50" t="s">
        <v>2465</v>
      </c>
      <c r="E264" s="33" t="s">
        <v>135</v>
      </c>
      <c r="F264" s="33"/>
      <c r="G264" s="99" t="s">
        <v>4882</v>
      </c>
      <c r="H264" s="75">
        <v>1</v>
      </c>
      <c r="I264" s="90" t="s">
        <v>73</v>
      </c>
      <c r="J264" s="90"/>
      <c r="K264" s="31" t="s">
        <v>4909</v>
      </c>
      <c r="L264" s="75" t="s">
        <v>2467</v>
      </c>
      <c r="M264" s="42" t="str">
        <f>MID(K264,12,8)</f>
        <v xml:space="preserve">precise </v>
      </c>
      <c r="N264" s="62" t="str">
        <f>IF(ISERROR(MID(K264,24+FIND("impact environnemental:",K264,1),3)),"",MID(K264,24+FIND("impact environnemental:",K264,1),3))</f>
        <v>non</v>
      </c>
      <c r="O264" s="62" t="str">
        <f>IF(ISERROR(MID(K264,25+FIND("performance énergétique:",K264,1),3)),"",MID(K264,25+FIND("performance énergétique:",K264,1),3))</f>
        <v>oui</v>
      </c>
      <c r="P264" s="62" t="str">
        <f>IF(ISERROR(MID(K264,20+FIND("consommation d'eau:",K264,1),3)),"",MID(K264,20+FIND("consommation d'eau:",K264,1),3))</f>
        <v>non</v>
      </c>
      <c r="Q264" s="62" t="str">
        <f>IF(ISERROR(MID(K264,22+FIND("rénover mon bâtiment:",K264,1),3)),"",MID(K264,22+FIND("rénover mon bâtiment:",K264,1),3))</f>
        <v>non</v>
      </c>
      <c r="R264" s="62" t="str">
        <f>IF(ISERROR(MID(K264,21+FIND("la mobilité durable:",K264,1),3)),"",MID(K264,21+FIND("la mobilité durable:",K264,1),3))</f>
        <v>non</v>
      </c>
      <c r="S264" s="62" t="str">
        <f>IF(ISERROR(MID(K264,21+FIND("gestion des déchets:",K264,1),3)),"",MID(K264,21+FIND("gestion des déchets:",K264,1),3))</f>
        <v>non</v>
      </c>
      <c r="T264" s="62" t="str">
        <f>IF(ISERROR(MID(K264,17+FIND("l'écoconception:",K264,1),3)),"",MID(K264,17+FIND("l'écoconception:",K264,1),3))</f>
        <v>non</v>
      </c>
      <c r="U264" s="62" t="str">
        <f>IF(ISERROR(MID(K264,20+FIND("former ou recruter:",K264,1),3)),"",MID(K264,20+FIND("former ou recruter:",K264,1),3))</f>
        <v>non</v>
      </c>
      <c r="V264" s="63"/>
      <c r="W264" s="75"/>
      <c r="X264" s="75"/>
      <c r="Y264" s="75"/>
      <c r="Z264" s="75"/>
      <c r="AA264" s="75"/>
      <c r="AB264" s="40"/>
      <c r="AC264" s="66" t="s">
        <v>764</v>
      </c>
      <c r="AD264" s="88"/>
      <c r="AE264" s="88"/>
      <c r="AF264" s="40"/>
      <c r="AG264" s="40"/>
      <c r="AH264" s="40"/>
      <c r="AI264" s="76"/>
      <c r="AJ264" s="76"/>
      <c r="AK264" s="40"/>
    </row>
    <row r="265" spans="1:37" ht="16.5" customHeight="1">
      <c r="A265" s="30">
        <v>45272</v>
      </c>
      <c r="B265" s="31" t="s">
        <v>503</v>
      </c>
      <c r="C265" s="31" t="s">
        <v>2534</v>
      </c>
      <c r="D265" s="50" t="s">
        <v>2537</v>
      </c>
      <c r="E265" s="33" t="s">
        <v>135</v>
      </c>
      <c r="F265" s="33"/>
      <c r="G265" s="99" t="s">
        <v>4882</v>
      </c>
      <c r="H265" s="75">
        <v>2</v>
      </c>
      <c r="I265" s="90" t="s">
        <v>73</v>
      </c>
      <c r="J265" s="90"/>
      <c r="K265" s="31" t="s">
        <v>2538</v>
      </c>
      <c r="L265" s="75" t="s">
        <v>2467</v>
      </c>
      <c r="M265" s="42" t="str">
        <f>MID(K265,12,8)</f>
        <v xml:space="preserve">unknown </v>
      </c>
      <c r="N265" s="62" t="str">
        <f>IF(ISERROR(MID(K265,24+FIND("impact environnemental:",K265,1),3)),"",MID(K265,24+FIND("impact environnemental:",K265,1),3))</f>
        <v>oui</v>
      </c>
      <c r="O265" s="62" t="str">
        <f>IF(ISERROR(MID(K265,25+FIND("performance énergétique:",K265,1),3)),"",MID(K265,25+FIND("performance énergétique:",K265,1),3))</f>
        <v>oui</v>
      </c>
      <c r="P265" s="62" t="str">
        <f>IF(ISERROR(MID(K265,20+FIND("consommation d'eau:",K265,1),3)),"",MID(K265,20+FIND("consommation d'eau:",K265,1),3))</f>
        <v>non</v>
      </c>
      <c r="Q265" s="62" t="str">
        <f>IF(ISERROR(MID(K265,22+FIND("rénover mon bâtiment:",K265,1),3)),"",MID(K265,22+FIND("rénover mon bâtiment:",K265,1),3))</f>
        <v/>
      </c>
      <c r="R265" s="62" t="str">
        <f>IF(ISERROR(MID(K265,21+FIND("la mobilité durable:",K265,1),3)),"",MID(K265,21+FIND("la mobilité durable:",K265,1),3))</f>
        <v/>
      </c>
      <c r="S265" s="62" t="str">
        <f>IF(ISERROR(MID(K265,21+FIND("gestion des déchets:",K265,1),3)),"",MID(K265,21+FIND("gestion des déchets:",K265,1),3))</f>
        <v>non</v>
      </c>
      <c r="T265" s="62" t="str">
        <f>IF(ISERROR(MID(K265,17+FIND("l'écoconception:",K265,1),3)),"",MID(K265,17+FIND("l'écoconception:",K265,1),3))</f>
        <v>non</v>
      </c>
      <c r="U265" s="62" t="str">
        <f>IF(ISERROR(MID(K265,20+FIND("former ou recruter:",K265,1),3)),"",MID(K265,20+FIND("former ou recruter:",K265,1),3))</f>
        <v/>
      </c>
      <c r="V265" s="63"/>
      <c r="W265" s="75"/>
      <c r="X265" s="75"/>
      <c r="Y265" s="75"/>
      <c r="Z265" s="75"/>
      <c r="AA265" s="75"/>
      <c r="AB265" s="40"/>
      <c r="AC265" s="66" t="s">
        <v>764</v>
      </c>
      <c r="AD265" s="88"/>
      <c r="AE265" s="88"/>
      <c r="AF265" s="40"/>
      <c r="AG265" s="40"/>
      <c r="AH265" s="40"/>
      <c r="AI265" s="76"/>
      <c r="AJ265" s="76"/>
      <c r="AK265" s="40"/>
    </row>
    <row r="266" spans="1:37" ht="16.5" customHeight="1">
      <c r="A266" s="30">
        <v>45272</v>
      </c>
      <c r="B266" s="31" t="s">
        <v>761</v>
      </c>
      <c r="C266" s="31" t="s">
        <v>2570</v>
      </c>
      <c r="D266" s="50" t="s">
        <v>2574</v>
      </c>
      <c r="E266" s="33" t="s">
        <v>135</v>
      </c>
      <c r="F266" s="33"/>
      <c r="G266" s="99" t="s">
        <v>4882</v>
      </c>
      <c r="H266" s="75">
        <v>2</v>
      </c>
      <c r="I266" s="90" t="s">
        <v>73</v>
      </c>
      <c r="J266" s="90"/>
      <c r="K266" s="31" t="s">
        <v>2575</v>
      </c>
      <c r="L266" s="75" t="s">
        <v>2467</v>
      </c>
      <c r="M266" s="42" t="str">
        <f>MID(K266,12,8)</f>
        <v xml:space="preserve">unknown </v>
      </c>
      <c r="N266" s="62" t="str">
        <f>IF(ISERROR(MID(K266,24+FIND("impact environnemental:",K266,1),3)),"",MID(K266,24+FIND("impact environnemental:",K266,1),3))</f>
        <v>non</v>
      </c>
      <c r="O266" s="62" t="str">
        <f>IF(ISERROR(MID(K266,25+FIND("performance énergétique:",K266,1),3)),"",MID(K266,25+FIND("performance énergétique:",K266,1),3))</f>
        <v>oui</v>
      </c>
      <c r="P266" s="62" t="str">
        <f>IF(ISERROR(MID(K266,20+FIND("consommation d'eau:",K266,1),3)),"",MID(K266,20+FIND("consommation d'eau:",K266,1),3))</f>
        <v>oui</v>
      </c>
      <c r="Q266" s="62" t="str">
        <f>IF(ISERROR(MID(K266,22+FIND("rénover mon bâtiment:",K266,1),3)),"",MID(K266,22+FIND("rénover mon bâtiment:",K266,1),3))</f>
        <v/>
      </c>
      <c r="R266" s="62" t="str">
        <f>IF(ISERROR(MID(K266,21+FIND("la mobilité durable:",K266,1),3)),"",MID(K266,21+FIND("la mobilité durable:",K266,1),3))</f>
        <v/>
      </c>
      <c r="S266" s="62" t="str">
        <f>IF(ISERROR(MID(K266,21+FIND("gestion des déchets:",K266,1),3)),"",MID(K266,21+FIND("gestion des déchets:",K266,1),3))</f>
        <v>non</v>
      </c>
      <c r="T266" s="62" t="str">
        <f>IF(ISERROR(MID(K266,17+FIND("l'écoconception:",K266,1),3)),"",MID(K266,17+FIND("l'écoconception:",K266,1),3))</f>
        <v>oui</v>
      </c>
      <c r="U266" s="62" t="str">
        <f>IF(ISERROR(MID(K266,20+FIND("former ou recruter:",K266,1),3)),"",MID(K266,20+FIND("former ou recruter:",K266,1),3))</f>
        <v/>
      </c>
      <c r="V266" s="63"/>
      <c r="W266" s="75"/>
      <c r="X266" s="75"/>
      <c r="Y266" s="75"/>
      <c r="Z266" s="75"/>
      <c r="AA266" s="75"/>
      <c r="AB266" s="40"/>
      <c r="AC266" s="66" t="s">
        <v>764</v>
      </c>
      <c r="AD266" s="88"/>
      <c r="AE266" s="88"/>
      <c r="AF266" s="40"/>
      <c r="AG266" s="40"/>
      <c r="AH266" s="40"/>
      <c r="AI266" s="76"/>
      <c r="AJ266" s="76"/>
      <c r="AK266" s="40"/>
    </row>
    <row r="267" spans="1:37" ht="16.5" customHeight="1">
      <c r="A267" s="30">
        <v>45272</v>
      </c>
      <c r="B267" s="31" t="s">
        <v>761</v>
      </c>
      <c r="C267" s="31" t="s">
        <v>2576</v>
      </c>
      <c r="D267" s="50" t="s">
        <v>2580</v>
      </c>
      <c r="E267" s="33" t="s">
        <v>135</v>
      </c>
      <c r="F267" s="33"/>
      <c r="G267" s="99" t="s">
        <v>4882</v>
      </c>
      <c r="H267" s="75">
        <v>2</v>
      </c>
      <c r="I267" s="90" t="s">
        <v>73</v>
      </c>
      <c r="J267" s="90"/>
      <c r="K267" s="31" t="s">
        <v>2581</v>
      </c>
      <c r="L267" s="75" t="s">
        <v>2467</v>
      </c>
      <c r="M267" s="42" t="str">
        <f>MID(K267,12,8)</f>
        <v xml:space="preserve">unknown </v>
      </c>
      <c r="N267" s="62" t="str">
        <f>IF(ISERROR(MID(K267,24+FIND("impact environnemental:",K267,1),3)),"",MID(K267,24+FIND("impact environnemental:",K267,1),3))</f>
        <v>oui</v>
      </c>
      <c r="O267" s="62" t="str">
        <f>IF(ISERROR(MID(K267,25+FIND("performance énergétique:",K267,1),3)),"",MID(K267,25+FIND("performance énergétique:",K267,1),3))</f>
        <v>oui</v>
      </c>
      <c r="P267" s="62" t="str">
        <f>IF(ISERROR(MID(K267,20+FIND("consommation d'eau:",K267,1),3)),"",MID(K267,20+FIND("consommation d'eau:",K267,1),3))</f>
        <v>non</v>
      </c>
      <c r="Q267" s="62" t="str">
        <f>IF(ISERROR(MID(K267,22+FIND("rénover mon bâtiment:",K267,1),3)),"",MID(K267,22+FIND("rénover mon bâtiment:",K267,1),3))</f>
        <v/>
      </c>
      <c r="R267" s="62" t="str">
        <f>IF(ISERROR(MID(K267,21+FIND("la mobilité durable:",K267,1),3)),"",MID(K267,21+FIND("la mobilité durable:",K267,1),3))</f>
        <v/>
      </c>
      <c r="S267" s="62" t="str">
        <f>IF(ISERROR(MID(K267,21+FIND("gestion des déchets:",K267,1),3)),"",MID(K267,21+FIND("gestion des déchets:",K267,1),3))</f>
        <v>oui</v>
      </c>
      <c r="T267" s="62" t="str">
        <f>IF(ISERROR(MID(K267,17+FIND("l'écoconception:",K267,1),3)),"",MID(K267,17+FIND("l'écoconception:",K267,1),3))</f>
        <v>oui</v>
      </c>
      <c r="U267" s="62" t="str">
        <f>IF(ISERROR(MID(K267,20+FIND("former ou recruter:",K267,1),3)),"",MID(K267,20+FIND("former ou recruter:",K267,1),3))</f>
        <v/>
      </c>
      <c r="V267" s="63"/>
      <c r="W267" s="75"/>
      <c r="X267" s="75"/>
      <c r="Y267" s="75"/>
      <c r="Z267" s="75"/>
      <c r="AA267" s="75"/>
      <c r="AB267" s="40"/>
      <c r="AC267" s="66" t="s">
        <v>764</v>
      </c>
      <c r="AD267" s="88"/>
      <c r="AE267" s="88"/>
      <c r="AF267" s="40"/>
      <c r="AG267" s="40"/>
      <c r="AH267" s="40"/>
      <c r="AI267" s="76"/>
      <c r="AJ267" s="76"/>
      <c r="AK267" s="40"/>
    </row>
    <row r="268" spans="1:37" ht="16.5" customHeight="1">
      <c r="A268" s="79">
        <v>45272</v>
      </c>
      <c r="B268" s="78" t="s">
        <v>761</v>
      </c>
      <c r="C268" s="78" t="s">
        <v>2582</v>
      </c>
      <c r="D268" s="81" t="s">
        <v>2586</v>
      </c>
      <c r="E268" s="33" t="s">
        <v>135</v>
      </c>
      <c r="F268" s="33"/>
      <c r="G268" s="99" t="s">
        <v>4882</v>
      </c>
      <c r="H268" s="75">
        <v>2</v>
      </c>
      <c r="I268" s="90" t="s">
        <v>73</v>
      </c>
      <c r="J268" s="90"/>
      <c r="K268" s="78" t="s">
        <v>2587</v>
      </c>
      <c r="L268" s="75" t="s">
        <v>1198</v>
      </c>
      <c r="M268" s="42" t="str">
        <f>MID(K268,12,8)</f>
        <v xml:space="preserve">unknown </v>
      </c>
      <c r="N268" s="62" t="str">
        <f>IF(ISERROR(MID(K268,24+FIND("impact environnemental:",K268,1),3)),"",MID(K268,24+FIND("impact environnemental:",K268,1),3))</f>
        <v>oui</v>
      </c>
      <c r="O268" s="62" t="str">
        <f>IF(ISERROR(MID(K268,25+FIND("performance énergétique:",K268,1),3)),"",MID(K268,25+FIND("performance énergétique:",K268,1),3))</f>
        <v>non</v>
      </c>
      <c r="P268" s="62" t="str">
        <f>IF(ISERROR(MID(K268,20+FIND("consommation d'eau:",K268,1),3)),"",MID(K268,20+FIND("consommation d'eau:",K268,1),3))</f>
        <v>non</v>
      </c>
      <c r="Q268" s="62" t="str">
        <f>IF(ISERROR(MID(K268,22+FIND("rénover mon bâtiment:",K268,1),3)),"",MID(K268,22+FIND("rénover mon bâtiment:",K268,1),3))</f>
        <v/>
      </c>
      <c r="R268" s="62" t="str">
        <f>IF(ISERROR(MID(K268,21+FIND("la mobilité durable:",K268,1),3)),"",MID(K268,21+FIND("la mobilité durable:",K268,1),3))</f>
        <v/>
      </c>
      <c r="S268" s="62" t="str">
        <f>IF(ISERROR(MID(K268,21+FIND("gestion des déchets:",K268,1),3)),"",MID(K268,21+FIND("gestion des déchets:",K268,1),3))</f>
        <v>non</v>
      </c>
      <c r="T268" s="62" t="str">
        <f>IF(ISERROR(MID(K268,17+FIND("l'écoconception:",K268,1),3)),"",MID(K268,17+FIND("l'écoconception:",K268,1),3))</f>
        <v>oui</v>
      </c>
      <c r="U268" s="62" t="str">
        <f>IF(ISERROR(MID(K268,20+FIND("former ou recruter:",K268,1),3)),"",MID(K268,20+FIND("former ou recruter:",K268,1),3))</f>
        <v/>
      </c>
      <c r="V268" s="63"/>
      <c r="W268" s="75"/>
      <c r="X268" s="75"/>
      <c r="Y268" s="75"/>
      <c r="Z268" s="75"/>
      <c r="AA268" s="75"/>
      <c r="AB268" s="43">
        <v>45273</v>
      </c>
      <c r="AC268" s="66" t="s">
        <v>764</v>
      </c>
      <c r="AD268" s="88"/>
      <c r="AE268" s="88"/>
      <c r="AF268" s="40"/>
      <c r="AG268" s="40"/>
      <c r="AH268" s="40"/>
      <c r="AI268" s="76"/>
      <c r="AJ268" s="76"/>
      <c r="AK268" s="40"/>
    </row>
    <row r="269" spans="1:37" ht="16.5" customHeight="1">
      <c r="A269" s="30">
        <v>45272</v>
      </c>
      <c r="B269" s="31" t="s">
        <v>761</v>
      </c>
      <c r="C269" s="31" t="s">
        <v>2588</v>
      </c>
      <c r="D269" s="50" t="s">
        <v>2591</v>
      </c>
      <c r="E269" s="33" t="s">
        <v>135</v>
      </c>
      <c r="F269" s="33"/>
      <c r="G269" s="99" t="s">
        <v>4882</v>
      </c>
      <c r="H269" s="75">
        <v>2</v>
      </c>
      <c r="I269" s="90" t="s">
        <v>73</v>
      </c>
      <c r="J269" s="90"/>
      <c r="K269" s="31" t="s">
        <v>2592</v>
      </c>
      <c r="L269" s="75" t="s">
        <v>1198</v>
      </c>
      <c r="M269" s="42" t="str">
        <f>MID(K269,12,8)</f>
        <v xml:space="preserve">unknown </v>
      </c>
      <c r="N269" s="62" t="str">
        <f>IF(ISERROR(MID(K269,24+FIND("impact environnemental:",K269,1),3)),"",MID(K269,24+FIND("impact environnemental:",K269,1),3))</f>
        <v>oui</v>
      </c>
      <c r="O269" s="62" t="str">
        <f>IF(ISERROR(MID(K269,25+FIND("performance énergétique:",K269,1),3)),"",MID(K269,25+FIND("performance énergétique:",K269,1),3))</f>
        <v>oui</v>
      </c>
      <c r="P269" s="62" t="str">
        <f>IF(ISERROR(MID(K269,20+FIND("consommation d'eau:",K269,1),3)),"",MID(K269,20+FIND("consommation d'eau:",K269,1),3))</f>
        <v>oui</v>
      </c>
      <c r="Q269" s="62" t="str">
        <f>IF(ISERROR(MID(K269,22+FIND("rénover mon bâtiment:",K269,1),3)),"",MID(K269,22+FIND("rénover mon bâtiment:",K269,1),3))</f>
        <v/>
      </c>
      <c r="R269" s="62" t="str">
        <f>IF(ISERROR(MID(K269,21+FIND("la mobilité durable:",K269,1),3)),"",MID(K269,21+FIND("la mobilité durable:",K269,1),3))</f>
        <v/>
      </c>
      <c r="S269" s="62" t="str">
        <f>IF(ISERROR(MID(K269,21+FIND("gestion des déchets:",K269,1),3)),"",MID(K269,21+FIND("gestion des déchets:",K269,1),3))</f>
        <v>oui</v>
      </c>
      <c r="T269" s="62" t="str">
        <f>IF(ISERROR(MID(K269,17+FIND("l'écoconception:",K269,1),3)),"",MID(K269,17+FIND("l'écoconception:",K269,1),3))</f>
        <v>oui</v>
      </c>
      <c r="U269" s="62" t="str">
        <f>IF(ISERROR(MID(K269,20+FIND("former ou recruter:",K269,1),3)),"",MID(K269,20+FIND("former ou recruter:",K269,1),3))</f>
        <v/>
      </c>
      <c r="V269" s="63"/>
      <c r="W269" s="75"/>
      <c r="X269" s="75"/>
      <c r="Y269" s="75"/>
      <c r="Z269" s="75"/>
      <c r="AA269" s="75"/>
      <c r="AB269" s="77">
        <v>45274</v>
      </c>
      <c r="AC269" s="66" t="s">
        <v>764</v>
      </c>
      <c r="AD269" s="88"/>
      <c r="AE269" s="88"/>
      <c r="AF269" s="40"/>
      <c r="AG269" s="40"/>
      <c r="AH269" s="40"/>
      <c r="AI269" s="76"/>
      <c r="AJ269" s="76"/>
      <c r="AK269" s="40"/>
    </row>
    <row r="270" spans="1:37" ht="16.5" customHeight="1">
      <c r="A270" s="30">
        <v>45273</v>
      </c>
      <c r="B270" s="31" t="s">
        <v>1282</v>
      </c>
      <c r="C270" s="31" t="s">
        <v>2700</v>
      </c>
      <c r="D270" s="50" t="s">
        <v>2704</v>
      </c>
      <c r="E270" s="33" t="s">
        <v>135</v>
      </c>
      <c r="F270" s="33"/>
      <c r="G270" s="99" t="s">
        <v>4882</v>
      </c>
      <c r="H270" s="75">
        <v>1</v>
      </c>
      <c r="I270" s="90" t="s">
        <v>73</v>
      </c>
      <c r="J270" s="90"/>
      <c r="K270" s="31" t="s">
        <v>4910</v>
      </c>
      <c r="L270" s="75" t="s">
        <v>1198</v>
      </c>
      <c r="M270" s="42" t="str">
        <f>MID(K270,12,8)</f>
        <v xml:space="preserve">precise </v>
      </c>
      <c r="N270" s="62" t="str">
        <f>IF(ISERROR(MID(K270,24+FIND("impact environnemental:",K270,1),3)),"",MID(K270,24+FIND("impact environnemental:",K270,1),3))</f>
        <v>non</v>
      </c>
      <c r="O270" s="62" t="str">
        <f>IF(ISERROR(MID(K270,25+FIND("performance énergétique:",K270,1),3)),"",MID(K270,25+FIND("performance énergétique:",K270,1),3))</f>
        <v>non</v>
      </c>
      <c r="P270" s="62" t="str">
        <f>IF(ISERROR(MID(K270,20+FIND("consommation d'eau:",K270,1),3)),"",MID(K270,20+FIND("consommation d'eau:",K270,1),3))</f>
        <v>non</v>
      </c>
      <c r="Q270" s="62" t="str">
        <f>IF(ISERROR(MID(K270,22+FIND("rénover mon bâtiment:",K270,1),3)),"",MID(K270,22+FIND("rénover mon bâtiment:",K270,1),3))</f>
        <v>oui</v>
      </c>
      <c r="R270" s="62" t="str">
        <f>IF(ISERROR(MID(K270,21+FIND("la mobilité durable:",K270,1),3)),"",MID(K270,21+FIND("la mobilité durable:",K270,1),3))</f>
        <v>non</v>
      </c>
      <c r="S270" s="62" t="str">
        <f>IF(ISERROR(MID(K270,21+FIND("gestion des déchets:",K270,1),3)),"",MID(K270,21+FIND("gestion des déchets:",K270,1),3))</f>
        <v>non</v>
      </c>
      <c r="T270" s="62" t="str">
        <f>IF(ISERROR(MID(K270,17+FIND("l'écoconception:",K270,1),3)),"",MID(K270,17+FIND("l'écoconception:",K270,1),3))</f>
        <v>non</v>
      </c>
      <c r="U270" s="62" t="str">
        <f>IF(ISERROR(MID(K270,20+FIND("former ou recruter:",K270,1),3)),"",MID(K270,20+FIND("former ou recruter:",K270,1),3))</f>
        <v>non</v>
      </c>
      <c r="V270" s="63"/>
      <c r="W270" s="75"/>
      <c r="X270" s="75"/>
      <c r="Y270" s="75"/>
      <c r="Z270" s="75"/>
      <c r="AA270" s="75"/>
      <c r="AB270" s="77">
        <v>45274</v>
      </c>
      <c r="AC270" s="66" t="s">
        <v>764</v>
      </c>
      <c r="AD270" s="88"/>
      <c r="AE270" s="88"/>
      <c r="AF270" s="40"/>
      <c r="AG270" s="40"/>
      <c r="AH270" s="40"/>
      <c r="AI270" s="76"/>
      <c r="AJ270" s="76"/>
      <c r="AK270" s="40"/>
    </row>
    <row r="271" spans="1:37" ht="16.5" customHeight="1">
      <c r="A271" s="30">
        <v>45273</v>
      </c>
      <c r="B271" s="31" t="s">
        <v>538</v>
      </c>
      <c r="C271" s="31" t="s">
        <v>2706</v>
      </c>
      <c r="D271" s="50" t="s">
        <v>2709</v>
      </c>
      <c r="E271" s="33" t="s">
        <v>135</v>
      </c>
      <c r="F271" s="33"/>
      <c r="G271" s="99" t="s">
        <v>4882</v>
      </c>
      <c r="H271" s="75">
        <v>2</v>
      </c>
      <c r="I271" s="90" t="s">
        <v>73</v>
      </c>
      <c r="J271" s="90"/>
      <c r="K271" s="31" t="s">
        <v>2710</v>
      </c>
      <c r="L271" s="75" t="s">
        <v>1198</v>
      </c>
      <c r="M271" s="42" t="str">
        <f>MID(K271,12,8)</f>
        <v xml:space="preserve">unknown </v>
      </c>
      <c r="N271" s="62" t="str">
        <f>IF(ISERROR(MID(K271,24+FIND("impact environnemental:",K271,1),3)),"",MID(K271,24+FIND("impact environnemental:",K271,1),3))</f>
        <v>oui</v>
      </c>
      <c r="O271" s="62" t="str">
        <f>IF(ISERROR(MID(K271,25+FIND("performance énergétique:",K271,1),3)),"",MID(K271,25+FIND("performance énergétique:",K271,1),3))</f>
        <v>oui</v>
      </c>
      <c r="P271" s="62" t="str">
        <f>IF(ISERROR(MID(K271,20+FIND("consommation d'eau:",K271,1),3)),"",MID(K271,20+FIND("consommation d'eau:",K271,1),3))</f>
        <v>non</v>
      </c>
      <c r="Q271" s="62" t="str">
        <f>IF(ISERROR(MID(K271,22+FIND("rénover mon bâtiment:",K271,1),3)),"",MID(K271,22+FIND("rénover mon bâtiment:",K271,1),3))</f>
        <v/>
      </c>
      <c r="R271" s="62" t="str">
        <f>IF(ISERROR(MID(K271,21+FIND("la mobilité durable:",K271,1),3)),"",MID(K271,21+FIND("la mobilité durable:",K271,1),3))</f>
        <v/>
      </c>
      <c r="S271" s="62" t="str">
        <f>IF(ISERROR(MID(K271,21+FIND("gestion des déchets:",K271,1),3)),"",MID(K271,21+FIND("gestion des déchets:",K271,1),3))</f>
        <v>non</v>
      </c>
      <c r="T271" s="62" t="str">
        <f>IF(ISERROR(MID(K271,17+FIND("l'écoconception:",K271,1),3)),"",MID(K271,17+FIND("l'écoconception:",K271,1),3))</f>
        <v>non</v>
      </c>
      <c r="U271" s="62" t="str">
        <f>IF(ISERROR(MID(K271,20+FIND("former ou recruter:",K271,1),3)),"",MID(K271,20+FIND("former ou recruter:",K271,1),3))</f>
        <v/>
      </c>
      <c r="V271" s="63"/>
      <c r="W271" s="75"/>
      <c r="X271" s="75"/>
      <c r="Y271" s="75"/>
      <c r="Z271" s="75"/>
      <c r="AA271" s="75"/>
      <c r="AB271" s="77">
        <v>45274</v>
      </c>
      <c r="AC271" s="66" t="s">
        <v>764</v>
      </c>
      <c r="AD271" s="88"/>
      <c r="AE271" s="88"/>
      <c r="AF271" s="40"/>
      <c r="AG271" s="40"/>
      <c r="AH271" s="40"/>
      <c r="AI271" s="76"/>
      <c r="AJ271" s="76"/>
      <c r="AK271" s="40"/>
    </row>
    <row r="272" spans="1:37" ht="16.5" customHeight="1">
      <c r="A272" s="30">
        <v>45273</v>
      </c>
      <c r="B272" s="31" t="s">
        <v>2647</v>
      </c>
      <c r="C272" s="31" t="s">
        <v>2643</v>
      </c>
      <c r="D272" s="50" t="s">
        <v>2646</v>
      </c>
      <c r="E272" s="33" t="s">
        <v>135</v>
      </c>
      <c r="F272" s="33"/>
      <c r="G272" s="99" t="s">
        <v>4882</v>
      </c>
      <c r="H272" s="75">
        <v>1</v>
      </c>
      <c r="I272" s="90" t="s">
        <v>73</v>
      </c>
      <c r="J272" s="90"/>
      <c r="K272" s="31" t="s">
        <v>2648</v>
      </c>
      <c r="L272" s="75" t="s">
        <v>1198</v>
      </c>
      <c r="M272" s="42" t="str">
        <f>MID(K272,12,8)</f>
        <v xml:space="preserve">precise </v>
      </c>
      <c r="N272" s="62" t="str">
        <f>IF(ISERROR(MID(K272,24+FIND("impact environnemental:",K272,1),3)),"",MID(K272,24+FIND("impact environnemental:",K272,1),3))</f>
        <v>non</v>
      </c>
      <c r="O272" s="62" t="str">
        <f>IF(ISERROR(MID(K272,25+FIND("performance énergétique:",K272,1),3)),"",MID(K272,25+FIND("performance énergétique:",K272,1),3))</f>
        <v>non</v>
      </c>
      <c r="P272" s="62" t="str">
        <f>IF(ISERROR(MID(K272,20+FIND("consommation d'eau:",K272,1),3)),"",MID(K272,20+FIND("consommation d'eau:",K272,1),3))</f>
        <v>non</v>
      </c>
      <c r="Q272" s="62" t="str">
        <f>IF(ISERROR(MID(K272,22+FIND("rénover mon bâtiment:",K272,1),3)),"",MID(K272,22+FIND("rénover mon bâtiment:",K272,1),3))</f>
        <v>non</v>
      </c>
      <c r="R272" s="62" t="str">
        <f>IF(ISERROR(MID(K272,21+FIND("la mobilité durable:",K272,1),3)),"",MID(K272,21+FIND("la mobilité durable:",K272,1),3))</f>
        <v>non</v>
      </c>
      <c r="S272" s="62" t="str">
        <f>IF(ISERROR(MID(K272,21+FIND("gestion des déchets:",K272,1),3)),"",MID(K272,21+FIND("gestion des déchets:",K272,1),3))</f>
        <v>non</v>
      </c>
      <c r="T272" s="62" t="str">
        <f>IF(ISERROR(MID(K272,17+FIND("l'écoconception:",K272,1),3)),"",MID(K272,17+FIND("l'écoconception:",K272,1),3))</f>
        <v>oui</v>
      </c>
      <c r="U272" s="62" t="str">
        <f>IF(ISERROR(MID(K272,20+FIND("former ou recruter:",K272,1),3)),"",MID(K272,20+FIND("former ou recruter:",K272,1),3))</f>
        <v>non</v>
      </c>
      <c r="V272" s="63"/>
      <c r="W272" s="75"/>
      <c r="X272" s="75"/>
      <c r="Y272" s="75"/>
      <c r="Z272" s="75"/>
      <c r="AA272" s="75"/>
      <c r="AB272" s="77">
        <v>45274</v>
      </c>
      <c r="AC272" s="66" t="s">
        <v>764</v>
      </c>
      <c r="AD272" s="88"/>
      <c r="AE272" s="88"/>
      <c r="AF272" s="40"/>
      <c r="AG272" s="40"/>
      <c r="AH272" s="40"/>
      <c r="AI272" s="76"/>
      <c r="AJ272" s="76"/>
      <c r="AK272" s="40"/>
    </row>
    <row r="273" spans="1:37" ht="16.5" customHeight="1">
      <c r="A273" s="79">
        <v>45278</v>
      </c>
      <c r="B273" s="78" t="s">
        <v>1997</v>
      </c>
      <c r="C273" s="78" t="s">
        <v>2932</v>
      </c>
      <c r="D273" s="81" t="s">
        <v>2935</v>
      </c>
      <c r="E273" s="33" t="s">
        <v>135</v>
      </c>
      <c r="F273" s="33"/>
      <c r="G273" s="99" t="s">
        <v>4882</v>
      </c>
      <c r="H273" s="75">
        <v>2</v>
      </c>
      <c r="I273" s="90" t="s">
        <v>73</v>
      </c>
      <c r="J273" s="90"/>
      <c r="K273" s="78" t="s">
        <v>2936</v>
      </c>
      <c r="L273" s="75" t="s">
        <v>1198</v>
      </c>
      <c r="M273" s="42" t="str">
        <f>MID(K273,12,8)</f>
        <v xml:space="preserve">unknown </v>
      </c>
      <c r="N273" s="62" t="str">
        <f>IF(ISERROR(MID(K273,24+FIND("impact environnemental:",K273,1),3)),"",MID(K273,24+FIND("impact environnemental:",K273,1),3))</f>
        <v>non</v>
      </c>
      <c r="O273" s="62" t="str">
        <f>IF(ISERROR(MID(K273,25+FIND("performance énergétique:",K273,1),3)),"",MID(K273,25+FIND("performance énergétique:",K273,1),3))</f>
        <v>oui</v>
      </c>
      <c r="P273" s="62" t="str">
        <f>IF(ISERROR(MID(K273,20+FIND("consommation d'eau:",K273,1),3)),"",MID(K273,20+FIND("consommation d'eau:",K273,1),3))</f>
        <v>oui</v>
      </c>
      <c r="Q273" s="62" t="str">
        <f>IF(ISERROR(MID(K273,22+FIND("rénover mon bâtiment:",K273,1),3)),"",MID(K273,22+FIND("rénover mon bâtiment:",K273,1),3))</f>
        <v/>
      </c>
      <c r="R273" s="62" t="str">
        <f>IF(ISERROR(MID(K273,21+FIND("la mobilité durable:",K273,1),3)),"",MID(K273,21+FIND("la mobilité durable:",K273,1),3))</f>
        <v/>
      </c>
      <c r="S273" s="62" t="str">
        <f>IF(ISERROR(MID(K273,21+FIND("gestion des déchets:",K273,1),3)),"",MID(K273,21+FIND("gestion des déchets:",K273,1),3))</f>
        <v>oui</v>
      </c>
      <c r="T273" s="62" t="str">
        <f>IF(ISERROR(MID(K273,17+FIND("l'écoconception:",K273,1),3)),"",MID(K273,17+FIND("l'écoconception:",K273,1),3))</f>
        <v>oui</v>
      </c>
      <c r="U273" s="62" t="str">
        <f>IF(ISERROR(MID(K273,20+FIND("former ou recruter:",K273,1),3)),"",MID(K273,20+FIND("former ou recruter:",K273,1),3))</f>
        <v/>
      </c>
      <c r="V273" s="63"/>
      <c r="W273" s="75"/>
      <c r="X273" s="75"/>
      <c r="Y273" s="75"/>
      <c r="Z273" s="75"/>
      <c r="AA273" s="75"/>
      <c r="AB273" s="77">
        <v>45280</v>
      </c>
      <c r="AC273" s="66" t="s">
        <v>764</v>
      </c>
      <c r="AD273" s="88"/>
      <c r="AE273" s="88"/>
      <c r="AF273" s="40"/>
      <c r="AG273" s="40"/>
      <c r="AH273" s="40"/>
      <c r="AI273" s="76"/>
      <c r="AJ273" s="76"/>
      <c r="AK273" s="40"/>
    </row>
    <row r="274" spans="1:37" ht="16.5" customHeight="1">
      <c r="A274" s="79">
        <v>45278</v>
      </c>
      <c r="B274" s="78" t="s">
        <v>761</v>
      </c>
      <c r="C274" s="78" t="s">
        <v>2915</v>
      </c>
      <c r="D274" s="81" t="s">
        <v>2918</v>
      </c>
      <c r="E274" s="33" t="s">
        <v>135</v>
      </c>
      <c r="F274" s="33"/>
      <c r="G274" s="99" t="s">
        <v>4882</v>
      </c>
      <c r="H274" s="75" t="e">
        <v>#VALUE!</v>
      </c>
      <c r="I274" s="90" t="s">
        <v>73</v>
      </c>
      <c r="J274" s="90"/>
      <c r="K274" s="78"/>
      <c r="L274" s="75" t="s">
        <v>1198</v>
      </c>
      <c r="M274" s="42" t="str">
        <f>MID(K274,12,8)</f>
        <v/>
      </c>
      <c r="N274" s="62" t="str">
        <f>IF(ISERROR(MID(K274,24+FIND("impact environnemental:",K274,1),3)),"",MID(K274,24+FIND("impact environnemental:",K274,1),3))</f>
        <v/>
      </c>
      <c r="O274" s="62" t="str">
        <f>IF(ISERROR(MID(K274,25+FIND("performance énergétique:",K274,1),3)),"",MID(K274,25+FIND("performance énergétique:",K274,1),3))</f>
        <v/>
      </c>
      <c r="P274" s="62" t="str">
        <f>IF(ISERROR(MID(K274,20+FIND("consommation d'eau:",K274,1),3)),"",MID(K274,20+FIND("consommation d'eau:",K274,1),3))</f>
        <v/>
      </c>
      <c r="Q274" s="62" t="str">
        <f>IF(ISERROR(MID(K274,22+FIND("rénover mon bâtiment:",K274,1),3)),"",MID(K274,22+FIND("rénover mon bâtiment:",K274,1),3))</f>
        <v/>
      </c>
      <c r="R274" s="62" t="str">
        <f>IF(ISERROR(MID(K274,21+FIND("la mobilité durable:",K274,1),3)),"",MID(K274,21+FIND("la mobilité durable:",K274,1),3))</f>
        <v/>
      </c>
      <c r="S274" s="62" t="str">
        <f>IF(ISERROR(MID(K274,21+FIND("gestion des déchets:",K274,1),3)),"",MID(K274,21+FIND("gestion des déchets:",K274,1),3))</f>
        <v/>
      </c>
      <c r="T274" s="62" t="str">
        <f>IF(ISERROR(MID(K274,17+FIND("l'écoconception:",K274,1),3)),"",MID(K274,17+FIND("l'écoconception:",K274,1),3))</f>
        <v/>
      </c>
      <c r="U274" s="62" t="str">
        <f>IF(ISERROR(MID(K274,20+FIND("former ou recruter:",K274,1),3)),"",MID(K274,20+FIND("former ou recruter:",K274,1),3))</f>
        <v/>
      </c>
      <c r="V274" s="63"/>
      <c r="W274" s="75"/>
      <c r="X274" s="75"/>
      <c r="Y274" s="75"/>
      <c r="Z274" s="75"/>
      <c r="AA274" s="75"/>
      <c r="AB274" s="77">
        <v>45280</v>
      </c>
      <c r="AC274" s="66" t="s">
        <v>764</v>
      </c>
      <c r="AD274" s="88"/>
      <c r="AE274" s="88"/>
      <c r="AF274" s="40"/>
      <c r="AG274" s="40"/>
      <c r="AH274" s="40"/>
      <c r="AI274" s="76"/>
      <c r="AJ274" s="76"/>
      <c r="AK274" s="40"/>
    </row>
    <row r="275" spans="1:37" ht="16.5" customHeight="1">
      <c r="A275" s="79">
        <v>45278</v>
      </c>
      <c r="B275" s="78" t="s">
        <v>1282</v>
      </c>
      <c r="C275" s="78" t="s">
        <v>2927</v>
      </c>
      <c r="D275" s="81" t="s">
        <v>2931</v>
      </c>
      <c r="E275" s="33" t="s">
        <v>135</v>
      </c>
      <c r="F275" s="33"/>
      <c r="G275" s="99" t="s">
        <v>4882</v>
      </c>
      <c r="H275" s="75" t="e">
        <v>#VALUE!</v>
      </c>
      <c r="I275" s="90" t="s">
        <v>73</v>
      </c>
      <c r="J275" s="90"/>
      <c r="K275" s="78"/>
      <c r="L275" s="75" t="s">
        <v>1198</v>
      </c>
      <c r="M275" s="42" t="str">
        <f>MID(K275,12,8)</f>
        <v/>
      </c>
      <c r="N275" s="62" t="str">
        <f>IF(ISERROR(MID(K275,24+FIND("impact environnemental:",K275,1),3)),"",MID(K275,24+FIND("impact environnemental:",K275,1),3))</f>
        <v/>
      </c>
      <c r="O275" s="62" t="str">
        <f>IF(ISERROR(MID(K275,25+FIND("performance énergétique:",K275,1),3)),"",MID(K275,25+FIND("performance énergétique:",K275,1),3))</f>
        <v/>
      </c>
      <c r="P275" s="62" t="str">
        <f>IF(ISERROR(MID(K275,20+FIND("consommation d'eau:",K275,1),3)),"",MID(K275,20+FIND("consommation d'eau:",K275,1),3))</f>
        <v/>
      </c>
      <c r="Q275" s="62" t="str">
        <f>IF(ISERROR(MID(K275,22+FIND("rénover mon bâtiment:",K275,1),3)),"",MID(K275,22+FIND("rénover mon bâtiment:",K275,1),3))</f>
        <v/>
      </c>
      <c r="R275" s="62" t="str">
        <f>IF(ISERROR(MID(K275,21+FIND("la mobilité durable:",K275,1),3)),"",MID(K275,21+FIND("la mobilité durable:",K275,1),3))</f>
        <v/>
      </c>
      <c r="S275" s="62" t="str">
        <f>IF(ISERROR(MID(K275,21+FIND("gestion des déchets:",K275,1),3)),"",MID(K275,21+FIND("gestion des déchets:",K275,1),3))</f>
        <v/>
      </c>
      <c r="T275" s="62" t="str">
        <f>IF(ISERROR(MID(K275,17+FIND("l'écoconception:",K275,1),3)),"",MID(K275,17+FIND("l'écoconception:",K275,1),3))</f>
        <v/>
      </c>
      <c r="U275" s="62" t="str">
        <f>IF(ISERROR(MID(K275,20+FIND("former ou recruter:",K275,1),3)),"",MID(K275,20+FIND("former ou recruter:",K275,1),3))</f>
        <v/>
      </c>
      <c r="V275" s="63"/>
      <c r="W275" s="75"/>
      <c r="X275" s="75"/>
      <c r="Y275" s="75"/>
      <c r="Z275" s="75"/>
      <c r="AA275" s="75"/>
      <c r="AB275" s="77">
        <v>45280</v>
      </c>
      <c r="AC275" s="66" t="s">
        <v>764</v>
      </c>
      <c r="AD275" s="88"/>
      <c r="AE275" s="88"/>
      <c r="AF275" s="40"/>
      <c r="AG275" s="40"/>
      <c r="AH275" s="40"/>
      <c r="AI275" s="76"/>
      <c r="AJ275" s="76"/>
      <c r="AK275" s="40"/>
    </row>
    <row r="276" spans="1:37" ht="16.5" customHeight="1">
      <c r="A276" s="79">
        <v>45279</v>
      </c>
      <c r="B276" s="78" t="s">
        <v>503</v>
      </c>
      <c r="C276" s="78" t="s">
        <v>2990</v>
      </c>
      <c r="D276" s="81" t="s">
        <v>2993</v>
      </c>
      <c r="E276" s="33" t="s">
        <v>135</v>
      </c>
      <c r="F276" s="33"/>
      <c r="G276" s="99" t="s">
        <v>4882</v>
      </c>
      <c r="H276" s="75">
        <v>1</v>
      </c>
      <c r="I276" s="90" t="s">
        <v>73</v>
      </c>
      <c r="J276" s="90"/>
      <c r="K276" s="78" t="s">
        <v>2994</v>
      </c>
      <c r="L276" s="75" t="s">
        <v>1198</v>
      </c>
      <c r="M276" s="42" t="str">
        <f>MID(K276,12,8)</f>
        <v xml:space="preserve">precise </v>
      </c>
      <c r="N276" s="62" t="str">
        <f>IF(ISERROR(MID(K276,24+FIND("impact environnemental:",K276,1),3)),"",MID(K276,24+FIND("impact environnemental:",K276,1),3))</f>
        <v>non</v>
      </c>
      <c r="O276" s="62" t="str">
        <f>IF(ISERROR(MID(K276,25+FIND("performance énergétique:",K276,1),3)),"",MID(K276,25+FIND("performance énergétique:",K276,1),3))</f>
        <v>non</v>
      </c>
      <c r="P276" s="62" t="str">
        <f>IF(ISERROR(MID(K276,20+FIND("consommation d'eau:",K276,1),3)),"",MID(K276,20+FIND("consommation d'eau:",K276,1),3))</f>
        <v>non</v>
      </c>
      <c r="Q276" s="62" t="str">
        <f>IF(ISERROR(MID(K276,22+FIND("rénover mon bâtiment:",K276,1),3)),"",MID(K276,22+FIND("rénover mon bâtiment:",K276,1),3))</f>
        <v>oui</v>
      </c>
      <c r="R276" s="62" t="str">
        <f>IF(ISERROR(MID(K276,21+FIND("la mobilité durable:",K276,1),3)),"",MID(K276,21+FIND("la mobilité durable:",K276,1),3))</f>
        <v>non</v>
      </c>
      <c r="S276" s="62" t="str">
        <f>IF(ISERROR(MID(K276,21+FIND("gestion des déchets:",K276,1),3)),"",MID(K276,21+FIND("gestion des déchets:",K276,1),3))</f>
        <v>non</v>
      </c>
      <c r="T276" s="62" t="str">
        <f>IF(ISERROR(MID(K276,17+FIND("l'écoconception:",K276,1),3)),"",MID(K276,17+FIND("l'écoconception:",K276,1),3))</f>
        <v>non</v>
      </c>
      <c r="U276" s="62" t="str">
        <f>IF(ISERROR(MID(K276,20+FIND("former ou recruter:",K276,1),3)),"",MID(K276,20+FIND("former ou recruter:",K276,1),3))</f>
        <v>non</v>
      </c>
      <c r="V276" s="63"/>
      <c r="W276" s="75"/>
      <c r="X276" s="75"/>
      <c r="Y276" s="75"/>
      <c r="Z276" s="75"/>
      <c r="AA276" s="75"/>
      <c r="AB276" s="77">
        <v>45280</v>
      </c>
      <c r="AC276" s="66" t="s">
        <v>764</v>
      </c>
      <c r="AD276" s="88"/>
      <c r="AE276" s="88"/>
      <c r="AF276" s="40"/>
      <c r="AG276" s="40"/>
      <c r="AH276" s="40"/>
      <c r="AI276" s="76"/>
      <c r="AJ276" s="76"/>
      <c r="AK276" s="40"/>
    </row>
    <row r="277" spans="1:37" ht="16.5" customHeight="1">
      <c r="A277" s="30">
        <v>45260</v>
      </c>
      <c r="B277" s="31" t="s">
        <v>761</v>
      </c>
      <c r="C277" s="31" t="s">
        <v>915</v>
      </c>
      <c r="D277" s="50" t="s">
        <v>918</v>
      </c>
      <c r="E277" s="33" t="s">
        <v>135</v>
      </c>
      <c r="F277" s="33"/>
      <c r="G277" s="99" t="s">
        <v>4882</v>
      </c>
      <c r="H277" s="41">
        <v>1</v>
      </c>
      <c r="I277" s="90" t="s">
        <v>73</v>
      </c>
      <c r="J277" s="90"/>
      <c r="K277" s="31" t="s">
        <v>919</v>
      </c>
      <c r="L277" s="41" t="s">
        <v>878</v>
      </c>
      <c r="M277" s="42" t="str">
        <f>MID(K277,12,8)</f>
        <v xml:space="preserve">precise </v>
      </c>
      <c r="N277" s="62" t="str">
        <f>IF(ISERROR(MID(K277,24+FIND("impact environnemental:",K277,1),3)),"",MID(K277,24+FIND("impact environnemental:",K277,1),3))</f>
        <v>non</v>
      </c>
      <c r="O277" s="62" t="str">
        <f>IF(ISERROR(MID(K277,25+FIND("performance énergétique:",K277,1),3)),"",MID(K277,25+FIND("performance énergétique:",K277,1),3))</f>
        <v>non</v>
      </c>
      <c r="P277" s="62" t="str">
        <f>IF(ISERROR(MID(K277,20+FIND("consommation d'eau:",K277,1),3)),"",MID(K277,20+FIND("consommation d'eau:",K277,1),3))</f>
        <v>non</v>
      </c>
      <c r="Q277" s="62" t="str">
        <f>IF(ISERROR(MID(K277,22+FIND("rénover mon bâtiment:",K277,1),3)),"",MID(K277,22+FIND("rénover mon bâtiment:",K277,1),3))</f>
        <v>non</v>
      </c>
      <c r="R277" s="62" t="str">
        <f>IF(ISERROR(MID(K277,21+FIND("la mobilité durable:",K277,1),3)),"",MID(K277,21+FIND("la mobilité durable:",K277,1),3))</f>
        <v>non</v>
      </c>
      <c r="S277" s="62" t="str">
        <f>IF(ISERROR(MID(K277,21+FIND("gestion des déchets:",K277,1),3)),"",MID(K277,21+FIND("gestion des déchets:",K277,1),3))</f>
        <v>non</v>
      </c>
      <c r="T277" s="62" t="str">
        <f>IF(ISERROR(MID(K277,17+FIND("l'écoconception:",K277,1),3)),"",MID(K277,17+FIND("l'écoconception:",K277,1),3))</f>
        <v>non</v>
      </c>
      <c r="U277" s="62" t="str">
        <f>IF(ISERROR(MID(K277,20+FIND("former ou recruter:",K277,1),3)),"",MID(K277,20+FIND("former ou recruter:",K277,1),3))</f>
        <v>oui</v>
      </c>
      <c r="V277" s="63"/>
      <c r="W277" s="41"/>
      <c r="X277" s="41"/>
      <c r="Y277" s="41"/>
      <c r="Z277" s="41"/>
      <c r="AA277" s="41"/>
      <c r="AB277" s="43">
        <v>45261</v>
      </c>
      <c r="AC277" s="66" t="s">
        <v>764</v>
      </c>
      <c r="AD277" s="88"/>
      <c r="AE277" s="88"/>
      <c r="AF277" s="33"/>
      <c r="AG277" s="33"/>
      <c r="AH277" s="33"/>
      <c r="AI277" s="39"/>
      <c r="AJ277" s="39"/>
      <c r="AK277" s="40"/>
    </row>
    <row r="278" spans="1:37" ht="16.5" customHeight="1">
      <c r="A278" s="30">
        <v>45260</v>
      </c>
      <c r="B278" s="31" t="s">
        <v>503</v>
      </c>
      <c r="C278" s="31" t="s">
        <v>872</v>
      </c>
      <c r="D278" s="50" t="s">
        <v>876</v>
      </c>
      <c r="E278" s="33" t="s">
        <v>135</v>
      </c>
      <c r="F278" s="33"/>
      <c r="G278" s="99" t="s">
        <v>4882</v>
      </c>
      <c r="H278" s="41">
        <v>2</v>
      </c>
      <c r="I278" s="90" t="s">
        <v>73</v>
      </c>
      <c r="J278" s="90"/>
      <c r="K278" s="31" t="s">
        <v>877</v>
      </c>
      <c r="L278" s="41" t="s">
        <v>878</v>
      </c>
      <c r="M278" s="42" t="str">
        <f>MID(K278,12,8)</f>
        <v xml:space="preserve">unknown </v>
      </c>
      <c r="N278" s="62" t="str">
        <f>IF(ISERROR(MID(K278,24+FIND("impact environnemental:",K278,1),3)),"",MID(K278,24+FIND("impact environnemental:",K278,1),3))</f>
        <v>oui</v>
      </c>
      <c r="O278" s="62" t="str">
        <f>IF(ISERROR(MID(K278,25+FIND("performance énergétique:",K278,1),3)),"",MID(K278,25+FIND("performance énergétique:",K278,1),3))</f>
        <v>oui</v>
      </c>
      <c r="P278" s="62" t="str">
        <f>IF(ISERROR(MID(K278,20+FIND("consommation d'eau:",K278,1),3)),"",MID(K278,20+FIND("consommation d'eau:",K278,1),3))</f>
        <v>non</v>
      </c>
      <c r="Q278" s="62" t="str">
        <f>IF(ISERROR(MID(K278,22+FIND("rénover mon bâtiment:",K278,1),3)),"",MID(K278,22+FIND("rénover mon bâtiment:",K278,1),3))</f>
        <v/>
      </c>
      <c r="R278" s="62" t="str">
        <f>IF(ISERROR(MID(K278,21+FIND("la mobilité durable:",K278,1),3)),"",MID(K278,21+FIND("la mobilité durable:",K278,1),3))</f>
        <v/>
      </c>
      <c r="S278" s="62" t="str">
        <f>IF(ISERROR(MID(K278,21+FIND("gestion des déchets:",K278,1),3)),"",MID(K278,21+FIND("gestion des déchets:",K278,1),3))</f>
        <v>oui</v>
      </c>
      <c r="T278" s="62" t="str">
        <f>IF(ISERROR(MID(K278,17+FIND("l'écoconception:",K278,1),3)),"",MID(K278,17+FIND("l'écoconception:",K278,1),3))</f>
        <v>oui</v>
      </c>
      <c r="U278" s="62" t="str">
        <f>IF(ISERROR(MID(K278,20+FIND("former ou recruter:",K278,1),3)),"",MID(K278,20+FIND("former ou recruter:",K278,1),3))</f>
        <v/>
      </c>
      <c r="V278" s="63"/>
      <c r="W278" s="41"/>
      <c r="X278" s="41"/>
      <c r="Y278" s="41"/>
      <c r="Z278" s="41"/>
      <c r="AA278" s="41"/>
      <c r="AB278" s="43">
        <v>45261</v>
      </c>
      <c r="AC278" s="66" t="s">
        <v>764</v>
      </c>
      <c r="AD278" s="88"/>
      <c r="AE278" s="88"/>
      <c r="AF278" s="33"/>
      <c r="AG278" s="33"/>
      <c r="AH278" s="33"/>
      <c r="AI278" s="39"/>
      <c r="AJ278" s="39"/>
      <c r="AK278" s="40"/>
    </row>
    <row r="279" spans="1:37" ht="16.5" customHeight="1">
      <c r="A279" s="30">
        <v>45260</v>
      </c>
      <c r="B279" s="31" t="s">
        <v>538</v>
      </c>
      <c r="C279" s="31" t="s">
        <v>920</v>
      </c>
      <c r="D279" s="50" t="s">
        <v>924</v>
      </c>
      <c r="E279" s="33" t="s">
        <v>135</v>
      </c>
      <c r="F279" s="33"/>
      <c r="G279" s="99" t="s">
        <v>4882</v>
      </c>
      <c r="H279" s="41">
        <v>1</v>
      </c>
      <c r="I279" s="90" t="s">
        <v>73</v>
      </c>
      <c r="J279" s="90"/>
      <c r="K279" s="31" t="s">
        <v>925</v>
      </c>
      <c r="L279" s="41" t="s">
        <v>878</v>
      </c>
      <c r="M279" s="42" t="str">
        <f>MID(K279,12,8)</f>
        <v xml:space="preserve">precise </v>
      </c>
      <c r="N279" s="62" t="str">
        <f>IF(ISERROR(MID(K279,24+FIND("impact environnemental:",K279,1),3)),"",MID(K279,24+FIND("impact environnemental:",K279,1),3))</f>
        <v>non</v>
      </c>
      <c r="O279" s="62" t="str">
        <f>IF(ISERROR(MID(K279,25+FIND("performance énergétique:",K279,1),3)),"",MID(K279,25+FIND("performance énergétique:",K279,1),3))</f>
        <v>non</v>
      </c>
      <c r="P279" s="62" t="str">
        <f>IF(ISERROR(MID(K279,20+FIND("consommation d'eau:",K279,1),3)),"",MID(K279,20+FIND("consommation d'eau:",K279,1),3))</f>
        <v>non</v>
      </c>
      <c r="Q279" s="62" t="str">
        <f>IF(ISERROR(MID(K279,22+FIND("rénover mon bâtiment:",K279,1),3)),"",MID(K279,22+FIND("rénover mon bâtiment:",K279,1),3))</f>
        <v>oui</v>
      </c>
      <c r="R279" s="62" t="str">
        <f>IF(ISERROR(MID(K279,21+FIND("la mobilité durable:",K279,1),3)),"",MID(K279,21+FIND("la mobilité durable:",K279,1),3))</f>
        <v>non</v>
      </c>
      <c r="S279" s="62" t="str">
        <f>IF(ISERROR(MID(K279,21+FIND("gestion des déchets:",K279,1),3)),"",MID(K279,21+FIND("gestion des déchets:",K279,1),3))</f>
        <v>non</v>
      </c>
      <c r="T279" s="62" t="str">
        <f>IF(ISERROR(MID(K279,17+FIND("l'écoconception:",K279,1),3)),"",MID(K279,17+FIND("l'écoconception:",K279,1),3))</f>
        <v>non</v>
      </c>
      <c r="U279" s="62" t="str">
        <f>IF(ISERROR(MID(K279,20+FIND("former ou recruter:",K279,1),3)),"",MID(K279,20+FIND("former ou recruter:",K279,1),3))</f>
        <v>non</v>
      </c>
      <c r="V279" s="63"/>
      <c r="W279" s="41"/>
      <c r="X279" s="41"/>
      <c r="Y279" s="41"/>
      <c r="Z279" s="41"/>
      <c r="AA279" s="41"/>
      <c r="AB279" s="43">
        <v>45261</v>
      </c>
      <c r="AC279" s="66" t="s">
        <v>764</v>
      </c>
      <c r="AD279" s="88"/>
      <c r="AE279" s="88"/>
      <c r="AF279" s="33"/>
      <c r="AG279" s="33"/>
      <c r="AH279" s="33"/>
      <c r="AI279" s="39"/>
      <c r="AJ279" s="39"/>
      <c r="AK279" s="40"/>
    </row>
    <row r="280" spans="1:37" ht="16.5" customHeight="1">
      <c r="A280" s="30">
        <v>45260</v>
      </c>
      <c r="B280" s="31" t="s">
        <v>503</v>
      </c>
      <c r="C280" s="31" t="s">
        <v>879</v>
      </c>
      <c r="D280" s="50" t="s">
        <v>883</v>
      </c>
      <c r="E280" s="33" t="s">
        <v>135</v>
      </c>
      <c r="F280" s="33"/>
      <c r="G280" s="99" t="s">
        <v>4882</v>
      </c>
      <c r="H280" s="41">
        <v>1</v>
      </c>
      <c r="I280" s="90" t="s">
        <v>73</v>
      </c>
      <c r="J280" s="90"/>
      <c r="K280" s="31" t="s">
        <v>884</v>
      </c>
      <c r="L280" s="41" t="s">
        <v>878</v>
      </c>
      <c r="M280" s="42" t="str">
        <f>MID(K280,12,8)</f>
        <v xml:space="preserve">precise </v>
      </c>
      <c r="N280" s="62" t="str">
        <f>IF(ISERROR(MID(K280,24+FIND("impact environnemental:",K280,1),3)),"",MID(K280,24+FIND("impact environnemental:",K280,1),3))</f>
        <v>non</v>
      </c>
      <c r="O280" s="62" t="str">
        <f>IF(ISERROR(MID(K280,25+FIND("performance énergétique:",K280,1),3)),"",MID(K280,25+FIND("performance énergétique:",K280,1),3))</f>
        <v>non</v>
      </c>
      <c r="P280" s="62" t="str">
        <f>IF(ISERROR(MID(K280,20+FIND("consommation d'eau:",K280,1),3)),"",MID(K280,20+FIND("consommation d'eau:",K280,1),3))</f>
        <v>non</v>
      </c>
      <c r="Q280" s="62" t="str">
        <f>IF(ISERROR(MID(K280,22+FIND("rénover mon bâtiment:",K280,1),3)),"",MID(K280,22+FIND("rénover mon bâtiment:",K280,1),3))</f>
        <v>oui</v>
      </c>
      <c r="R280" s="62" t="str">
        <f>IF(ISERROR(MID(K280,21+FIND("la mobilité durable:",K280,1),3)),"",MID(K280,21+FIND("la mobilité durable:",K280,1),3))</f>
        <v>non</v>
      </c>
      <c r="S280" s="62" t="str">
        <f>IF(ISERROR(MID(K280,21+FIND("gestion des déchets:",K280,1),3)),"",MID(K280,21+FIND("gestion des déchets:",K280,1),3))</f>
        <v>non</v>
      </c>
      <c r="T280" s="62" t="str">
        <f>IF(ISERROR(MID(K280,17+FIND("l'écoconception:",K280,1),3)),"",MID(K280,17+FIND("l'écoconception:",K280,1),3))</f>
        <v>non</v>
      </c>
      <c r="U280" s="62" t="str">
        <f>IF(ISERROR(MID(K280,20+FIND("former ou recruter:",K280,1),3)),"",MID(K280,20+FIND("former ou recruter:",K280,1),3))</f>
        <v>non</v>
      </c>
      <c r="V280" s="63"/>
      <c r="W280" s="41"/>
      <c r="X280" s="41"/>
      <c r="Y280" s="41"/>
      <c r="Z280" s="41"/>
      <c r="AA280" s="41"/>
      <c r="AB280" s="38"/>
      <c r="AC280" s="66" t="s">
        <v>764</v>
      </c>
      <c r="AD280" s="88"/>
      <c r="AE280" s="88"/>
      <c r="AF280" s="33"/>
      <c r="AG280" s="33"/>
      <c r="AH280" s="33"/>
      <c r="AI280" s="39"/>
      <c r="AJ280" s="39"/>
      <c r="AK280" s="40"/>
    </row>
    <row r="281" spans="1:37" ht="16.5" customHeight="1">
      <c r="A281" s="30">
        <v>45260</v>
      </c>
      <c r="B281" s="31" t="s">
        <v>503</v>
      </c>
      <c r="C281" s="31" t="s">
        <v>885</v>
      </c>
      <c r="D281" s="50" t="s">
        <v>889</v>
      </c>
      <c r="E281" s="33" t="s">
        <v>135</v>
      </c>
      <c r="F281" s="33"/>
      <c r="G281" s="99" t="s">
        <v>4882</v>
      </c>
      <c r="H281" s="41">
        <v>1</v>
      </c>
      <c r="I281" s="90" t="s">
        <v>73</v>
      </c>
      <c r="J281" s="90"/>
      <c r="K281" s="31" t="s">
        <v>890</v>
      </c>
      <c r="L281" s="41" t="s">
        <v>878</v>
      </c>
      <c r="M281" s="42" t="str">
        <f>MID(K281,12,8)</f>
        <v xml:space="preserve">precise </v>
      </c>
      <c r="N281" s="62" t="str">
        <f>IF(ISERROR(MID(K281,24+FIND("impact environnemental:",K281,1),3)),"",MID(K281,24+FIND("impact environnemental:",K281,1),3))</f>
        <v>non</v>
      </c>
      <c r="O281" s="62" t="str">
        <f>IF(ISERROR(MID(K281,25+FIND("performance énergétique:",K281,1),3)),"",MID(K281,25+FIND("performance énergétique:",K281,1),3))</f>
        <v>oui</v>
      </c>
      <c r="P281" s="62" t="str">
        <f>IF(ISERROR(MID(K281,20+FIND("consommation d'eau:",K281,1),3)),"",MID(K281,20+FIND("consommation d'eau:",K281,1),3))</f>
        <v>non</v>
      </c>
      <c r="Q281" s="62" t="str">
        <f>IF(ISERROR(MID(K281,22+FIND("rénover mon bâtiment:",K281,1),3)),"",MID(K281,22+FIND("rénover mon bâtiment:",K281,1),3))</f>
        <v>non</v>
      </c>
      <c r="R281" s="62" t="str">
        <f>IF(ISERROR(MID(K281,21+FIND("la mobilité durable:",K281,1),3)),"",MID(K281,21+FIND("la mobilité durable:",K281,1),3))</f>
        <v>non</v>
      </c>
      <c r="S281" s="62" t="str">
        <f>IF(ISERROR(MID(K281,21+FIND("gestion des déchets:",K281,1),3)),"",MID(K281,21+FIND("gestion des déchets:",K281,1),3))</f>
        <v>non</v>
      </c>
      <c r="T281" s="62" t="str">
        <f>IF(ISERROR(MID(K281,17+FIND("l'écoconception:",K281,1),3)),"",MID(K281,17+FIND("l'écoconception:",K281,1),3))</f>
        <v>non</v>
      </c>
      <c r="U281" s="62" t="str">
        <f>IF(ISERROR(MID(K281,20+FIND("former ou recruter:",K281,1),3)),"",MID(K281,20+FIND("former ou recruter:",K281,1),3))</f>
        <v>non</v>
      </c>
      <c r="V281" s="63"/>
      <c r="W281" s="41"/>
      <c r="X281" s="41"/>
      <c r="Y281" s="41"/>
      <c r="Z281" s="41"/>
      <c r="AA281" s="41"/>
      <c r="AB281" s="43">
        <v>45261</v>
      </c>
      <c r="AC281" s="66" t="s">
        <v>764</v>
      </c>
      <c r="AD281" s="88"/>
      <c r="AE281" s="88"/>
      <c r="AF281" s="33"/>
      <c r="AG281" s="33"/>
      <c r="AH281" s="33"/>
      <c r="AI281" s="39"/>
      <c r="AJ281" s="39"/>
      <c r="AK281" s="40"/>
    </row>
    <row r="282" spans="1:37" ht="16.5" customHeight="1">
      <c r="A282" s="30">
        <v>45261</v>
      </c>
      <c r="B282" s="31" t="s">
        <v>208</v>
      </c>
      <c r="C282" s="31" t="s">
        <v>1036</v>
      </c>
      <c r="D282" s="50" t="s">
        <v>1040</v>
      </c>
      <c r="E282" s="33" t="s">
        <v>135</v>
      </c>
      <c r="F282" s="33"/>
      <c r="G282" s="99" t="s">
        <v>4882</v>
      </c>
      <c r="H282" s="41">
        <v>1</v>
      </c>
      <c r="I282" s="90" t="s">
        <v>73</v>
      </c>
      <c r="J282" s="90"/>
      <c r="K282" s="31" t="s">
        <v>1041</v>
      </c>
      <c r="L282" s="41" t="s">
        <v>878</v>
      </c>
      <c r="M282" s="42" t="str">
        <f>MID(K282,12,8)</f>
        <v xml:space="preserve">precise </v>
      </c>
      <c r="N282" s="62" t="str">
        <f>IF(ISERROR(MID(K282,24+FIND("impact environnemental:",K282,1),3)),"",MID(K282,24+FIND("impact environnemental:",K282,1),3))</f>
        <v>non</v>
      </c>
      <c r="O282" s="62" t="str">
        <f>IF(ISERROR(MID(K282,25+FIND("performance énergétique:",K282,1),3)),"",MID(K282,25+FIND("performance énergétique:",K282,1),3))</f>
        <v>non</v>
      </c>
      <c r="P282" s="62" t="str">
        <f>IF(ISERROR(MID(K282,20+FIND("consommation d'eau:",K282,1),3)),"",MID(K282,20+FIND("consommation d'eau:",K282,1),3))</f>
        <v>non</v>
      </c>
      <c r="Q282" s="62" t="str">
        <f>IF(ISERROR(MID(K282,22+FIND("rénover mon bâtiment:",K282,1),3)),"",MID(K282,22+FIND("rénover mon bâtiment:",K282,1),3))</f>
        <v>non</v>
      </c>
      <c r="R282" s="62" t="str">
        <f>IF(ISERROR(MID(K282,21+FIND("la mobilité durable:",K282,1),3)),"",MID(K282,21+FIND("la mobilité durable:",K282,1),3))</f>
        <v>non</v>
      </c>
      <c r="S282" s="62" t="str">
        <f>IF(ISERROR(MID(K282,21+FIND("gestion des déchets:",K282,1),3)),"",MID(K282,21+FIND("gestion des déchets:",K282,1),3))</f>
        <v>non</v>
      </c>
      <c r="T282" s="62" t="str">
        <f>IF(ISERROR(MID(K282,17+FIND("l'écoconception:",K282,1),3)),"",MID(K282,17+FIND("l'écoconception:",K282,1),3))</f>
        <v>oui</v>
      </c>
      <c r="U282" s="62" t="str">
        <f>IF(ISERROR(MID(K282,20+FIND("former ou recruter:",K282,1),3)),"",MID(K282,20+FIND("former ou recruter:",K282,1),3))</f>
        <v>non</v>
      </c>
      <c r="V282" s="63"/>
      <c r="W282" s="41"/>
      <c r="X282" s="41"/>
      <c r="Y282" s="41"/>
      <c r="Z282" s="41"/>
      <c r="AA282" s="41"/>
      <c r="AB282" s="43">
        <v>45264</v>
      </c>
      <c r="AC282" s="66" t="s">
        <v>764</v>
      </c>
      <c r="AD282" s="88"/>
      <c r="AE282" s="88"/>
      <c r="AF282" s="33"/>
      <c r="AG282" s="33"/>
      <c r="AH282" s="33"/>
      <c r="AI282" s="39"/>
      <c r="AJ282" s="39"/>
      <c r="AK282" s="40"/>
    </row>
    <row r="283" spans="1:37" ht="16.5" customHeight="1">
      <c r="A283" s="30">
        <v>45261</v>
      </c>
      <c r="B283" s="31" t="s">
        <v>761</v>
      </c>
      <c r="C283" s="31" t="s">
        <v>1061</v>
      </c>
      <c r="D283" s="50" t="s">
        <v>1065</v>
      </c>
      <c r="E283" s="33" t="s">
        <v>135</v>
      </c>
      <c r="F283" s="33"/>
      <c r="G283" s="99" t="s">
        <v>4882</v>
      </c>
      <c r="H283" s="41">
        <v>2</v>
      </c>
      <c r="I283" s="90" t="s">
        <v>73</v>
      </c>
      <c r="J283" s="90"/>
      <c r="K283" s="31" t="s">
        <v>4911</v>
      </c>
      <c r="L283" s="41" t="s">
        <v>878</v>
      </c>
      <c r="M283" s="42" t="str">
        <f>MID(K283,12,8)</f>
        <v xml:space="preserve">unknown </v>
      </c>
      <c r="N283" s="62" t="str">
        <f>IF(ISERROR(MID(K283,24+FIND("impact environnemental:",K283,1),3)),"",MID(K283,24+FIND("impact environnemental:",K283,1),3))</f>
        <v>oui</v>
      </c>
      <c r="O283" s="62" t="str">
        <f>IF(ISERROR(MID(K283,25+FIND("performance énergétique:",K283,1),3)),"",MID(K283,25+FIND("performance énergétique:",K283,1),3))</f>
        <v>oui</v>
      </c>
      <c r="P283" s="62" t="str">
        <f>IF(ISERROR(MID(K283,20+FIND("consommation d'eau:",K283,1),3)),"",MID(K283,20+FIND("consommation d'eau:",K283,1),3))</f>
        <v>oui</v>
      </c>
      <c r="Q283" s="62" t="str">
        <f>IF(ISERROR(MID(K283,22+FIND("rénover mon bâtiment:",K283,1),3)),"",MID(K283,22+FIND("rénover mon bâtiment:",K283,1),3))</f>
        <v/>
      </c>
      <c r="R283" s="62" t="str">
        <f>IF(ISERROR(MID(K283,21+FIND("la mobilité durable:",K283,1),3)),"",MID(K283,21+FIND("la mobilité durable:",K283,1),3))</f>
        <v/>
      </c>
      <c r="S283" s="62" t="str">
        <f>IF(ISERROR(MID(K283,21+FIND("gestion des déchets:",K283,1),3)),"",MID(K283,21+FIND("gestion des déchets:",K283,1),3))</f>
        <v>oui</v>
      </c>
      <c r="T283" s="62" t="str">
        <f>IF(ISERROR(MID(K283,17+FIND("l'écoconception:",K283,1),3)),"",MID(K283,17+FIND("l'écoconception:",K283,1),3))</f>
        <v>oui</v>
      </c>
      <c r="U283" s="62" t="str">
        <f>IF(ISERROR(MID(K283,20+FIND("former ou recruter:",K283,1),3)),"",MID(K283,20+FIND("former ou recruter:",K283,1),3))</f>
        <v/>
      </c>
      <c r="V283" s="63"/>
      <c r="W283" s="41"/>
      <c r="X283" s="41"/>
      <c r="Y283" s="41"/>
      <c r="Z283" s="41"/>
      <c r="AA283" s="41"/>
      <c r="AB283" s="43">
        <v>45264</v>
      </c>
      <c r="AC283" s="66" t="s">
        <v>764</v>
      </c>
      <c r="AD283" s="88"/>
      <c r="AE283" s="88"/>
      <c r="AF283" s="33"/>
      <c r="AG283" s="33"/>
      <c r="AH283" s="33"/>
      <c r="AI283" s="39"/>
      <c r="AJ283" s="39"/>
      <c r="AK283" s="40"/>
    </row>
    <row r="284" spans="1:37" ht="16.5" customHeight="1">
      <c r="A284" s="30">
        <v>45262</v>
      </c>
      <c r="B284" s="31" t="s">
        <v>503</v>
      </c>
      <c r="C284" s="31" t="s">
        <v>1112</v>
      </c>
      <c r="D284" s="50" t="s">
        <v>1116</v>
      </c>
      <c r="E284" s="33" t="s">
        <v>135</v>
      </c>
      <c r="F284" s="33"/>
      <c r="G284" s="99" t="s">
        <v>4882</v>
      </c>
      <c r="H284" s="41">
        <v>2</v>
      </c>
      <c r="I284" s="90" t="s">
        <v>73</v>
      </c>
      <c r="J284" s="90"/>
      <c r="K284" s="31" t="s">
        <v>4912</v>
      </c>
      <c r="L284" s="41" t="s">
        <v>878</v>
      </c>
      <c r="M284" s="42" t="str">
        <f>MID(K284,12,8)</f>
        <v xml:space="preserve">unknown </v>
      </c>
      <c r="N284" s="62" t="str">
        <f>IF(ISERROR(MID(K284,24+FIND("impact environnemental:",K284,1),3)),"",MID(K284,24+FIND("impact environnemental:",K284,1),3))</f>
        <v>oui</v>
      </c>
      <c r="O284" s="62" t="str">
        <f>IF(ISERROR(MID(K284,25+FIND("performance énergétique:",K284,1),3)),"",MID(K284,25+FIND("performance énergétique:",K284,1),3))</f>
        <v>oui</v>
      </c>
      <c r="P284" s="62" t="str">
        <f>IF(ISERROR(MID(K284,20+FIND("consommation d'eau:",K284,1),3)),"",MID(K284,20+FIND("consommation d'eau:",K284,1),3))</f>
        <v>non</v>
      </c>
      <c r="Q284" s="62" t="str">
        <f>IF(ISERROR(MID(K284,22+FIND("rénover mon bâtiment:",K284,1),3)),"",MID(K284,22+FIND("rénover mon bâtiment:",K284,1),3))</f>
        <v/>
      </c>
      <c r="R284" s="62" t="str">
        <f>IF(ISERROR(MID(K284,21+FIND("la mobilité durable:",K284,1),3)),"",MID(K284,21+FIND("la mobilité durable:",K284,1),3))</f>
        <v/>
      </c>
      <c r="S284" s="62" t="str">
        <f>IF(ISERROR(MID(K284,21+FIND("gestion des déchets:",K284,1),3)),"",MID(K284,21+FIND("gestion des déchets:",K284,1),3))</f>
        <v>oui</v>
      </c>
      <c r="T284" s="62" t="str">
        <f>IF(ISERROR(MID(K284,17+FIND("l'écoconception:",K284,1),3)),"",MID(K284,17+FIND("l'écoconception:",K284,1),3))</f>
        <v>non</v>
      </c>
      <c r="U284" s="62" t="str">
        <f>IF(ISERROR(MID(K284,20+FIND("former ou recruter:",K284,1),3)),"",MID(K284,20+FIND("former ou recruter:",K284,1),3))</f>
        <v/>
      </c>
      <c r="V284" s="63"/>
      <c r="W284" s="41"/>
      <c r="X284" s="41"/>
      <c r="Y284" s="41"/>
      <c r="Z284" s="41"/>
      <c r="AA284" s="41"/>
      <c r="AB284" s="43">
        <v>45264</v>
      </c>
      <c r="AC284" s="66" t="s">
        <v>764</v>
      </c>
      <c r="AD284" s="88"/>
      <c r="AE284" s="88"/>
      <c r="AF284" s="33"/>
      <c r="AG284" s="33"/>
      <c r="AH284" s="33"/>
      <c r="AI284" s="39"/>
      <c r="AJ284" s="39"/>
      <c r="AK284" s="40"/>
    </row>
    <row r="285" spans="1:37" ht="16.5" customHeight="1">
      <c r="A285" s="30">
        <v>45264</v>
      </c>
      <c r="B285" s="31" t="s">
        <v>1217</v>
      </c>
      <c r="C285" s="31" t="s">
        <v>1212</v>
      </c>
      <c r="D285" s="50" t="s">
        <v>1216</v>
      </c>
      <c r="E285" s="33" t="s">
        <v>135</v>
      </c>
      <c r="F285" s="33"/>
      <c r="G285" s="99" t="s">
        <v>4882</v>
      </c>
      <c r="H285" s="41">
        <v>1</v>
      </c>
      <c r="I285" s="90" t="s">
        <v>73</v>
      </c>
      <c r="J285" s="90"/>
      <c r="K285" s="31" t="s">
        <v>1218</v>
      </c>
      <c r="L285" s="41" t="s">
        <v>878</v>
      </c>
      <c r="M285" s="42" t="str">
        <f>MID(K285,12,8)</f>
        <v xml:space="preserve">precise </v>
      </c>
      <c r="N285" s="62" t="str">
        <f>IF(ISERROR(MID(K285,24+FIND("impact environnemental:",K285,1),3)),"",MID(K285,24+FIND("impact environnemental:",K285,1),3))</f>
        <v>non</v>
      </c>
      <c r="O285" s="62" t="str">
        <f>IF(ISERROR(MID(K285,25+FIND("performance énergétique:",K285,1),3)),"",MID(K285,25+FIND("performance énergétique:",K285,1),3))</f>
        <v>non</v>
      </c>
      <c r="P285" s="62" t="str">
        <f>IF(ISERROR(MID(K285,20+FIND("consommation d'eau:",K285,1),3)),"",MID(K285,20+FIND("consommation d'eau:",K285,1),3))</f>
        <v>non</v>
      </c>
      <c r="Q285" s="62" t="str">
        <f>IF(ISERROR(MID(K285,22+FIND("rénover mon bâtiment:",K285,1),3)),"",MID(K285,22+FIND("rénover mon bâtiment:",K285,1),3))</f>
        <v>non</v>
      </c>
      <c r="R285" s="62" t="str">
        <f>IF(ISERROR(MID(K285,21+FIND("la mobilité durable:",K285,1),3)),"",MID(K285,21+FIND("la mobilité durable:",K285,1),3))</f>
        <v>non</v>
      </c>
      <c r="S285" s="62" t="str">
        <f>IF(ISERROR(MID(K285,21+FIND("gestion des déchets:",K285,1),3)),"",MID(K285,21+FIND("gestion des déchets:",K285,1),3))</f>
        <v>non</v>
      </c>
      <c r="T285" s="62" t="str">
        <f>IF(ISERROR(MID(K285,17+FIND("l'écoconception:",K285,1),3)),"",MID(K285,17+FIND("l'écoconception:",K285,1),3))</f>
        <v>oui</v>
      </c>
      <c r="U285" s="62" t="str">
        <f>IF(ISERROR(MID(K285,20+FIND("former ou recruter:",K285,1),3)),"",MID(K285,20+FIND("former ou recruter:",K285,1),3))</f>
        <v>non</v>
      </c>
      <c r="V285" s="63"/>
      <c r="W285" s="41"/>
      <c r="X285" s="41"/>
      <c r="Y285" s="41"/>
      <c r="Z285" s="41"/>
      <c r="AA285" s="41"/>
      <c r="AB285" s="43">
        <v>45271</v>
      </c>
      <c r="AC285" s="66" t="s">
        <v>764</v>
      </c>
      <c r="AD285" s="88"/>
      <c r="AE285" s="88"/>
      <c r="AF285" s="33"/>
      <c r="AG285" s="33"/>
      <c r="AH285" s="33"/>
      <c r="AI285" s="39"/>
      <c r="AJ285" s="39"/>
      <c r="AK285" s="40"/>
    </row>
    <row r="286" spans="1:37" ht="16.5" customHeight="1">
      <c r="A286" s="30">
        <v>45268</v>
      </c>
      <c r="B286" s="31" t="s">
        <v>761</v>
      </c>
      <c r="C286" s="31" t="s">
        <v>2284</v>
      </c>
      <c r="D286" s="50" t="s">
        <v>2287</v>
      </c>
      <c r="E286" s="33" t="s">
        <v>135</v>
      </c>
      <c r="F286" s="33"/>
      <c r="G286" s="99" t="s">
        <v>4882</v>
      </c>
      <c r="H286" s="75">
        <v>2</v>
      </c>
      <c r="I286" s="90" t="s">
        <v>73</v>
      </c>
      <c r="J286" s="90"/>
      <c r="K286" s="31" t="s">
        <v>2288</v>
      </c>
      <c r="L286" s="75" t="s">
        <v>878</v>
      </c>
      <c r="M286" s="42" t="str">
        <f>MID(K286,12,8)</f>
        <v xml:space="preserve">unknown </v>
      </c>
      <c r="N286" s="62" t="str">
        <f>IF(ISERROR(MID(K286,24+FIND("impact environnemental:",K286,1),3)),"",MID(K286,24+FIND("impact environnemental:",K286,1),3))</f>
        <v>oui</v>
      </c>
      <c r="O286" s="62" t="str">
        <f>IF(ISERROR(MID(K286,25+FIND("performance énergétique:",K286,1),3)),"",MID(K286,25+FIND("performance énergétique:",K286,1),3))</f>
        <v>oui</v>
      </c>
      <c r="P286" s="62" t="str">
        <f>IF(ISERROR(MID(K286,20+FIND("consommation d'eau:",K286,1),3)),"",MID(K286,20+FIND("consommation d'eau:",K286,1),3))</f>
        <v>non</v>
      </c>
      <c r="Q286" s="62" t="str">
        <f>IF(ISERROR(MID(K286,22+FIND("rénover mon bâtiment:",K286,1),3)),"",MID(K286,22+FIND("rénover mon bâtiment:",K286,1),3))</f>
        <v/>
      </c>
      <c r="R286" s="62" t="str">
        <f>IF(ISERROR(MID(K286,21+FIND("la mobilité durable:",K286,1),3)),"",MID(K286,21+FIND("la mobilité durable:",K286,1),3))</f>
        <v/>
      </c>
      <c r="S286" s="62" t="str">
        <f>IF(ISERROR(MID(K286,21+FIND("gestion des déchets:",K286,1),3)),"",MID(K286,21+FIND("gestion des déchets:",K286,1),3))</f>
        <v>oui</v>
      </c>
      <c r="T286" s="62" t="str">
        <f>IF(ISERROR(MID(K286,17+FIND("l'écoconception:",K286,1),3)),"",MID(K286,17+FIND("l'écoconception:",K286,1),3))</f>
        <v>oui</v>
      </c>
      <c r="U286" s="62" t="str">
        <f>IF(ISERROR(MID(K286,20+FIND("former ou recruter:",K286,1),3)),"",MID(K286,20+FIND("former ou recruter:",K286,1),3))</f>
        <v/>
      </c>
      <c r="V286" s="63"/>
      <c r="W286" s="75"/>
      <c r="X286" s="75"/>
      <c r="Y286" s="75"/>
      <c r="Z286" s="75"/>
      <c r="AA286" s="75"/>
      <c r="AB286" s="43">
        <v>45271</v>
      </c>
      <c r="AC286" s="66" t="s">
        <v>764</v>
      </c>
      <c r="AD286" s="88"/>
      <c r="AE286" s="88"/>
      <c r="AF286" s="40"/>
      <c r="AG286" s="40"/>
      <c r="AH286" s="40"/>
      <c r="AI286" s="76"/>
      <c r="AJ286" s="76"/>
      <c r="AK286" s="40"/>
    </row>
    <row r="287" spans="1:37" ht="16.5" customHeight="1">
      <c r="A287" s="30">
        <v>45268</v>
      </c>
      <c r="B287" s="31" t="s">
        <v>761</v>
      </c>
      <c r="C287" s="31" t="s">
        <v>2289</v>
      </c>
      <c r="D287" s="50" t="s">
        <v>2291</v>
      </c>
      <c r="E287" s="33" t="s">
        <v>135</v>
      </c>
      <c r="F287" s="33"/>
      <c r="G287" s="99" t="s">
        <v>4882</v>
      </c>
      <c r="H287" s="75">
        <v>2</v>
      </c>
      <c r="I287" s="90" t="s">
        <v>73</v>
      </c>
      <c r="J287" s="90"/>
      <c r="K287" s="31" t="s">
        <v>2292</v>
      </c>
      <c r="L287" s="75" t="s">
        <v>878</v>
      </c>
      <c r="M287" s="42" t="str">
        <f>MID(K287,12,8)</f>
        <v xml:space="preserve">unknown </v>
      </c>
      <c r="N287" s="62" t="str">
        <f>IF(ISERROR(MID(K287,24+FIND("impact environnemental:",K287,1),3)),"",MID(K287,24+FIND("impact environnemental:",K287,1),3))</f>
        <v>oui</v>
      </c>
      <c r="O287" s="62" t="str">
        <f>IF(ISERROR(MID(K287,25+FIND("performance énergétique:",K287,1),3)),"",MID(K287,25+FIND("performance énergétique:",K287,1),3))</f>
        <v>non</v>
      </c>
      <c r="P287" s="62" t="str">
        <f>IF(ISERROR(MID(K287,20+FIND("consommation d'eau:",K287,1),3)),"",MID(K287,20+FIND("consommation d'eau:",K287,1),3))</f>
        <v>non</v>
      </c>
      <c r="Q287" s="62" t="str">
        <f>IF(ISERROR(MID(K287,22+FIND("rénover mon bâtiment:",K287,1),3)),"",MID(K287,22+FIND("rénover mon bâtiment:",K287,1),3))</f>
        <v/>
      </c>
      <c r="R287" s="62" t="str">
        <f>IF(ISERROR(MID(K287,21+FIND("la mobilité durable:",K287,1),3)),"",MID(K287,21+FIND("la mobilité durable:",K287,1),3))</f>
        <v/>
      </c>
      <c r="S287" s="62" t="str">
        <f>IF(ISERROR(MID(K287,21+FIND("gestion des déchets:",K287,1),3)),"",MID(K287,21+FIND("gestion des déchets:",K287,1),3))</f>
        <v>non</v>
      </c>
      <c r="T287" s="62" t="str">
        <f>IF(ISERROR(MID(K287,17+FIND("l'écoconception:",K287,1),3)),"",MID(K287,17+FIND("l'écoconception:",K287,1),3))</f>
        <v>oui</v>
      </c>
      <c r="U287" s="62" t="str">
        <f>IF(ISERROR(MID(K287,20+FIND("former ou recruter:",K287,1),3)),"",MID(K287,20+FIND("former ou recruter:",K287,1),3))</f>
        <v/>
      </c>
      <c r="V287" s="63"/>
      <c r="W287" s="75"/>
      <c r="X287" s="75"/>
      <c r="Y287" s="75"/>
      <c r="Z287" s="75"/>
      <c r="AA287" s="75"/>
      <c r="AB287" s="43">
        <v>45271</v>
      </c>
      <c r="AC287" s="66" t="s">
        <v>764</v>
      </c>
      <c r="AD287" s="88"/>
      <c r="AE287" s="88"/>
      <c r="AF287" s="40"/>
      <c r="AG287" s="40"/>
      <c r="AH287" s="40"/>
      <c r="AI287" s="76"/>
      <c r="AJ287" s="76"/>
      <c r="AK287" s="40"/>
    </row>
    <row r="288" spans="1:37" ht="16.5" customHeight="1">
      <c r="A288" s="30">
        <v>45268</v>
      </c>
      <c r="B288" s="31" t="s">
        <v>1282</v>
      </c>
      <c r="C288" s="31" t="s">
        <v>2301</v>
      </c>
      <c r="D288" s="50" t="s">
        <v>2305</v>
      </c>
      <c r="E288" s="33" t="s">
        <v>135</v>
      </c>
      <c r="F288" s="33"/>
      <c r="G288" s="99" t="s">
        <v>4882</v>
      </c>
      <c r="H288" s="75">
        <v>1</v>
      </c>
      <c r="I288" s="90" t="s">
        <v>73</v>
      </c>
      <c r="J288" s="90"/>
      <c r="K288" s="31" t="s">
        <v>2306</v>
      </c>
      <c r="L288" s="75" t="s">
        <v>878</v>
      </c>
      <c r="M288" s="42" t="str">
        <f>MID(K288,12,8)</f>
        <v xml:space="preserve">precise </v>
      </c>
      <c r="N288" s="62" t="str">
        <f>IF(ISERROR(MID(K288,24+FIND("impact environnemental:",K288,1),3)),"",MID(K288,24+FIND("impact environnemental:",K288,1),3))</f>
        <v>non</v>
      </c>
      <c r="O288" s="62" t="str">
        <f>IF(ISERROR(MID(K288,25+FIND("performance énergétique:",K288,1),3)),"",MID(K288,25+FIND("performance énergétique:",K288,1),3))</f>
        <v>non</v>
      </c>
      <c r="P288" s="62" t="str">
        <f>IF(ISERROR(MID(K288,20+FIND("consommation d'eau:",K288,1),3)),"",MID(K288,20+FIND("consommation d'eau:",K288,1),3))</f>
        <v>non</v>
      </c>
      <c r="Q288" s="62" t="str">
        <f>IF(ISERROR(MID(K288,22+FIND("rénover mon bâtiment:",K288,1),3)),"",MID(K288,22+FIND("rénover mon bâtiment:",K288,1),3))</f>
        <v>oui</v>
      </c>
      <c r="R288" s="62" t="str">
        <f>IF(ISERROR(MID(K288,21+FIND("la mobilité durable:",K288,1),3)),"",MID(K288,21+FIND("la mobilité durable:",K288,1),3))</f>
        <v>non</v>
      </c>
      <c r="S288" s="62" t="str">
        <f>IF(ISERROR(MID(K288,21+FIND("gestion des déchets:",K288,1),3)),"",MID(K288,21+FIND("gestion des déchets:",K288,1),3))</f>
        <v>non</v>
      </c>
      <c r="T288" s="62" t="str">
        <f>IF(ISERROR(MID(K288,17+FIND("l'écoconception:",K288,1),3)),"",MID(K288,17+FIND("l'écoconception:",K288,1),3))</f>
        <v>non</v>
      </c>
      <c r="U288" s="62" t="str">
        <f>IF(ISERROR(MID(K288,20+FIND("former ou recruter:",K288,1),3)),"",MID(K288,20+FIND("former ou recruter:",K288,1),3))</f>
        <v>non</v>
      </c>
      <c r="V288" s="63"/>
      <c r="W288" s="75"/>
      <c r="X288" s="75"/>
      <c r="Y288" s="75"/>
      <c r="Z288" s="75"/>
      <c r="AA288" s="75"/>
      <c r="AB288" s="43">
        <v>45271</v>
      </c>
      <c r="AC288" s="66" t="s">
        <v>764</v>
      </c>
      <c r="AD288" s="88"/>
      <c r="AE288" s="88"/>
      <c r="AF288" s="40"/>
      <c r="AG288" s="40"/>
      <c r="AH288" s="40"/>
      <c r="AI288" s="76"/>
      <c r="AJ288" s="76"/>
      <c r="AK288" s="40"/>
    </row>
    <row r="289" spans="1:37" ht="16.5" customHeight="1">
      <c r="A289" s="30">
        <v>45268</v>
      </c>
      <c r="B289" s="31" t="s">
        <v>538</v>
      </c>
      <c r="C289" s="31" t="s">
        <v>2307</v>
      </c>
      <c r="D289" s="50" t="s">
        <v>2311</v>
      </c>
      <c r="E289" s="33" t="s">
        <v>135</v>
      </c>
      <c r="F289" s="33"/>
      <c r="G289" s="99" t="s">
        <v>4882</v>
      </c>
      <c r="H289" s="75">
        <v>2</v>
      </c>
      <c r="I289" s="90" t="s">
        <v>73</v>
      </c>
      <c r="J289" s="90"/>
      <c r="K289" s="31" t="s">
        <v>2312</v>
      </c>
      <c r="L289" s="75" t="s">
        <v>878</v>
      </c>
      <c r="M289" s="42" t="str">
        <f>MID(K289,12,8)</f>
        <v xml:space="preserve">unknown </v>
      </c>
      <c r="N289" s="62" t="str">
        <f>IF(ISERROR(MID(K289,24+FIND("impact environnemental:",K289,1),3)),"",MID(K289,24+FIND("impact environnemental:",K289,1),3))</f>
        <v>non</v>
      </c>
      <c r="O289" s="62" t="str">
        <f>IF(ISERROR(MID(K289,25+FIND("performance énergétique:",K289,1),3)),"",MID(K289,25+FIND("performance énergétique:",K289,1),3))</f>
        <v>oui</v>
      </c>
      <c r="P289" s="62" t="str">
        <f>IF(ISERROR(MID(K289,20+FIND("consommation d'eau:",K289,1),3)),"",MID(K289,20+FIND("consommation d'eau:",K289,1),3))</f>
        <v>non</v>
      </c>
      <c r="Q289" s="62" t="str">
        <f>IF(ISERROR(MID(K289,22+FIND("rénover mon bâtiment:",K289,1),3)),"",MID(K289,22+FIND("rénover mon bâtiment:",K289,1),3))</f>
        <v/>
      </c>
      <c r="R289" s="62" t="str">
        <f>IF(ISERROR(MID(K289,21+FIND("la mobilité durable:",K289,1),3)),"",MID(K289,21+FIND("la mobilité durable:",K289,1),3))</f>
        <v/>
      </c>
      <c r="S289" s="62" t="str">
        <f>IF(ISERROR(MID(K289,21+FIND("gestion des déchets:",K289,1),3)),"",MID(K289,21+FIND("gestion des déchets:",K289,1),3))</f>
        <v>non</v>
      </c>
      <c r="T289" s="62" t="str">
        <f>IF(ISERROR(MID(K289,17+FIND("l'écoconception:",K289,1),3)),"",MID(K289,17+FIND("l'écoconception:",K289,1),3))</f>
        <v>oui</v>
      </c>
      <c r="U289" s="62" t="str">
        <f>IF(ISERROR(MID(K289,20+FIND("former ou recruter:",K289,1),3)),"",MID(K289,20+FIND("former ou recruter:",K289,1),3))</f>
        <v/>
      </c>
      <c r="V289" s="63"/>
      <c r="W289" s="75"/>
      <c r="X289" s="75"/>
      <c r="Y289" s="75"/>
      <c r="Z289" s="75"/>
      <c r="AA289" s="75"/>
      <c r="AB289" s="43">
        <v>45271</v>
      </c>
      <c r="AC289" s="66" t="s">
        <v>764</v>
      </c>
      <c r="AD289" s="88"/>
      <c r="AE289" s="88"/>
      <c r="AF289" s="40"/>
      <c r="AG289" s="40"/>
      <c r="AH289" s="40"/>
      <c r="AI289" s="76"/>
      <c r="AJ289" s="76"/>
      <c r="AK289" s="40"/>
    </row>
    <row r="290" spans="1:37" ht="16.5" customHeight="1">
      <c r="A290" s="79">
        <v>45278</v>
      </c>
      <c r="B290" s="78" t="s">
        <v>503</v>
      </c>
      <c r="C290" s="78" t="s">
        <v>2884</v>
      </c>
      <c r="D290" s="81" t="s">
        <v>2888</v>
      </c>
      <c r="E290" s="33" t="s">
        <v>135</v>
      </c>
      <c r="F290" s="33"/>
      <c r="G290" s="99" t="s">
        <v>4882</v>
      </c>
      <c r="H290" s="75">
        <v>1</v>
      </c>
      <c r="I290" s="90" t="s">
        <v>73</v>
      </c>
      <c r="J290" s="90"/>
      <c r="K290" s="78" t="s">
        <v>2889</v>
      </c>
      <c r="L290" s="75" t="s">
        <v>878</v>
      </c>
      <c r="M290" s="42" t="str">
        <f>MID(K290,12,8)</f>
        <v xml:space="preserve">precise </v>
      </c>
      <c r="N290" s="62" t="str">
        <f>IF(ISERROR(MID(K290,24+FIND("impact environnemental:",K290,1),3)),"",MID(K290,24+FIND("impact environnemental:",K290,1),3))</f>
        <v>non</v>
      </c>
      <c r="O290" s="62" t="str">
        <f>IF(ISERROR(MID(K290,25+FIND("performance énergétique:",K290,1),3)),"",MID(K290,25+FIND("performance énergétique:",K290,1),3))</f>
        <v>non</v>
      </c>
      <c r="P290" s="62" t="str">
        <f>IF(ISERROR(MID(K290,20+FIND("consommation d'eau:",K290,1),3)),"",MID(K290,20+FIND("consommation d'eau:",K290,1),3))</f>
        <v>non</v>
      </c>
      <c r="Q290" s="62" t="str">
        <f>IF(ISERROR(MID(K290,22+FIND("rénover mon bâtiment:",K290,1),3)),"",MID(K290,22+FIND("rénover mon bâtiment:",K290,1),3))</f>
        <v>oui</v>
      </c>
      <c r="R290" s="62" t="str">
        <f>IF(ISERROR(MID(K290,21+FIND("la mobilité durable:",K290,1),3)),"",MID(K290,21+FIND("la mobilité durable:",K290,1),3))</f>
        <v>non</v>
      </c>
      <c r="S290" s="62" t="str">
        <f>IF(ISERROR(MID(K290,21+FIND("gestion des déchets:",K290,1),3)),"",MID(K290,21+FIND("gestion des déchets:",K290,1),3))</f>
        <v>non</v>
      </c>
      <c r="T290" s="62" t="str">
        <f>IF(ISERROR(MID(K290,17+FIND("l'écoconception:",K290,1),3)),"",MID(K290,17+FIND("l'écoconception:",K290,1),3))</f>
        <v>non</v>
      </c>
      <c r="U290" s="62" t="str">
        <f>IF(ISERROR(MID(K290,20+FIND("former ou recruter:",K290,1),3)),"",MID(K290,20+FIND("former ou recruter:",K290,1),3))</f>
        <v>non</v>
      </c>
      <c r="V290" s="63"/>
      <c r="W290" s="75"/>
      <c r="X290" s="75"/>
      <c r="Y290" s="75"/>
      <c r="Z290" s="75"/>
      <c r="AA290" s="75"/>
      <c r="AB290" s="77">
        <v>45295</v>
      </c>
      <c r="AC290" s="66" t="s">
        <v>764</v>
      </c>
      <c r="AD290" s="88"/>
      <c r="AE290" s="88"/>
      <c r="AF290" s="40"/>
      <c r="AG290" s="40"/>
      <c r="AH290" s="40"/>
      <c r="AI290" s="76"/>
      <c r="AJ290" s="76"/>
      <c r="AK290" s="40"/>
    </row>
    <row r="291" spans="1:37" ht="16.5" customHeight="1">
      <c r="A291" s="79">
        <v>45279</v>
      </c>
      <c r="B291" s="78" t="s">
        <v>761</v>
      </c>
      <c r="C291" s="78" t="s">
        <v>2997</v>
      </c>
      <c r="D291" s="81" t="s">
        <v>3001</v>
      </c>
      <c r="E291" s="33" t="s">
        <v>135</v>
      </c>
      <c r="F291" s="33"/>
      <c r="G291" s="99" t="s">
        <v>4882</v>
      </c>
      <c r="H291" s="75">
        <v>2</v>
      </c>
      <c r="I291" s="90" t="s">
        <v>73</v>
      </c>
      <c r="J291" s="90"/>
      <c r="K291" s="78" t="s">
        <v>3002</v>
      </c>
      <c r="L291" s="75" t="s">
        <v>878</v>
      </c>
      <c r="M291" s="42" t="str">
        <f>MID(K291,12,8)</f>
        <v xml:space="preserve">unknown </v>
      </c>
      <c r="N291" s="62" t="str">
        <f>IF(ISERROR(MID(K291,24+FIND("impact environnemental:",K291,1),3)),"",MID(K291,24+FIND("impact environnemental:",K291,1),3))</f>
        <v>oui</v>
      </c>
      <c r="O291" s="62" t="str">
        <f>IF(ISERROR(MID(K291,25+FIND("performance énergétique:",K291,1),3)),"",MID(K291,25+FIND("performance énergétique:",K291,1),3))</f>
        <v>oui</v>
      </c>
      <c r="P291" s="62" t="str">
        <f>IF(ISERROR(MID(K291,20+FIND("consommation d'eau:",K291,1),3)),"",MID(K291,20+FIND("consommation d'eau:",K291,1),3))</f>
        <v>oui</v>
      </c>
      <c r="Q291" s="62" t="str">
        <f>IF(ISERROR(MID(K291,22+FIND("rénover mon bâtiment:",K291,1),3)),"",MID(K291,22+FIND("rénover mon bâtiment:",K291,1),3))</f>
        <v/>
      </c>
      <c r="R291" s="62" t="str">
        <f>IF(ISERROR(MID(K291,21+FIND("la mobilité durable:",K291,1),3)),"",MID(K291,21+FIND("la mobilité durable:",K291,1),3))</f>
        <v/>
      </c>
      <c r="S291" s="62" t="str">
        <f>IF(ISERROR(MID(K291,21+FIND("gestion des déchets:",K291,1),3)),"",MID(K291,21+FIND("gestion des déchets:",K291,1),3))</f>
        <v>oui</v>
      </c>
      <c r="T291" s="62" t="str">
        <f>IF(ISERROR(MID(K291,17+FIND("l'écoconception:",K291,1),3)),"",MID(K291,17+FIND("l'écoconception:",K291,1),3))</f>
        <v>oui</v>
      </c>
      <c r="U291" s="62" t="str">
        <f>IF(ISERROR(MID(K291,20+FIND("former ou recruter:",K291,1),3)),"",MID(K291,20+FIND("former ou recruter:",K291,1),3))</f>
        <v/>
      </c>
      <c r="V291" s="63"/>
      <c r="W291" s="75"/>
      <c r="X291" s="75"/>
      <c r="Y291" s="75"/>
      <c r="Z291" s="75"/>
      <c r="AA291" s="75"/>
      <c r="AB291" s="77">
        <v>45294</v>
      </c>
      <c r="AC291" s="66" t="s">
        <v>764</v>
      </c>
      <c r="AD291" s="88"/>
      <c r="AE291" s="88"/>
      <c r="AF291" s="40"/>
      <c r="AG291" s="40"/>
      <c r="AH291" s="40"/>
      <c r="AI291" s="76"/>
      <c r="AJ291" s="76"/>
      <c r="AK291" s="40"/>
    </row>
    <row r="292" spans="1:37" ht="16.5" customHeight="1">
      <c r="A292" s="79">
        <v>45280</v>
      </c>
      <c r="B292" s="78" t="s">
        <v>1217</v>
      </c>
      <c r="C292" s="78" t="s">
        <v>3052</v>
      </c>
      <c r="D292" s="84" t="s">
        <v>3055</v>
      </c>
      <c r="E292" s="33" t="s">
        <v>135</v>
      </c>
      <c r="F292" s="33"/>
      <c r="G292" s="99" t="s">
        <v>4882</v>
      </c>
      <c r="H292" s="75">
        <v>1</v>
      </c>
      <c r="I292" s="90" t="s">
        <v>73</v>
      </c>
      <c r="J292" s="90"/>
      <c r="K292" s="78" t="s">
        <v>3056</v>
      </c>
      <c r="L292" s="75" t="s">
        <v>878</v>
      </c>
      <c r="M292" s="42" t="str">
        <f>MID(K292,12,8)</f>
        <v xml:space="preserve">precise </v>
      </c>
      <c r="N292" s="62" t="str">
        <f>IF(ISERROR(MID(K292,24+FIND("impact environnemental:",K292,1),3)),"",MID(K292,24+FIND("impact environnemental:",K292,1),3))</f>
        <v>non</v>
      </c>
      <c r="O292" s="62" t="str">
        <f>IF(ISERROR(MID(K292,25+FIND("performance énergétique:",K292,1),3)),"",MID(K292,25+FIND("performance énergétique:",K292,1),3))</f>
        <v>non</v>
      </c>
      <c r="P292" s="62" t="str">
        <f>IF(ISERROR(MID(K292,20+FIND("consommation d'eau:",K292,1),3)),"",MID(K292,20+FIND("consommation d'eau:",K292,1),3))</f>
        <v>non</v>
      </c>
      <c r="Q292" s="62" t="str">
        <f>IF(ISERROR(MID(K292,22+FIND("rénover mon bâtiment:",K292,1),3)),"",MID(K292,22+FIND("rénover mon bâtiment:",K292,1),3))</f>
        <v>oui</v>
      </c>
      <c r="R292" s="62" t="str">
        <f>IF(ISERROR(MID(K292,21+FIND("la mobilité durable:",K292,1),3)),"",MID(K292,21+FIND("la mobilité durable:",K292,1),3))</f>
        <v>non</v>
      </c>
      <c r="S292" s="62" t="str">
        <f>IF(ISERROR(MID(K292,21+FIND("gestion des déchets:",K292,1),3)),"",MID(K292,21+FIND("gestion des déchets:",K292,1),3))</f>
        <v>non</v>
      </c>
      <c r="T292" s="62" t="str">
        <f>IF(ISERROR(MID(K292,17+FIND("l'écoconception:",K292,1),3)),"",MID(K292,17+FIND("l'écoconception:",K292,1),3))</f>
        <v>non</v>
      </c>
      <c r="U292" s="62" t="str">
        <f>IF(ISERROR(MID(K292,20+FIND("former ou recruter:",K292,1),3)),"",MID(K292,20+FIND("former ou recruter:",K292,1),3))</f>
        <v>non</v>
      </c>
      <c r="V292" s="63"/>
      <c r="W292" s="75"/>
      <c r="X292" s="75"/>
      <c r="Y292" s="75"/>
      <c r="Z292" s="75"/>
      <c r="AA292" s="75"/>
      <c r="AB292" s="77">
        <v>45295</v>
      </c>
      <c r="AC292" s="66" t="s">
        <v>764</v>
      </c>
      <c r="AD292" s="88"/>
      <c r="AE292" s="88"/>
      <c r="AF292" s="40"/>
      <c r="AG292" s="40"/>
      <c r="AH292" s="40"/>
      <c r="AI292" s="76"/>
      <c r="AJ292" s="76"/>
      <c r="AK292" s="40"/>
    </row>
    <row r="293" spans="1:37" ht="16.5" customHeight="1">
      <c r="A293" s="79">
        <v>45281</v>
      </c>
      <c r="B293" s="78" t="s">
        <v>761</v>
      </c>
      <c r="C293" s="78" t="s">
        <v>3095</v>
      </c>
      <c r="D293" s="81" t="s">
        <v>3099</v>
      </c>
      <c r="E293" s="33" t="s">
        <v>135</v>
      </c>
      <c r="F293" s="33"/>
      <c r="G293" s="99" t="s">
        <v>4882</v>
      </c>
      <c r="H293" s="75">
        <v>2</v>
      </c>
      <c r="I293" s="90" t="s">
        <v>73</v>
      </c>
      <c r="J293" s="90"/>
      <c r="K293" s="78" t="s">
        <v>4913</v>
      </c>
      <c r="L293" s="75" t="s">
        <v>878</v>
      </c>
      <c r="M293" s="42" t="str">
        <f>MID(K293,12,8)</f>
        <v xml:space="preserve">unknown </v>
      </c>
      <c r="N293" s="62" t="str">
        <f>IF(ISERROR(MID(K293,24+FIND("impact environnemental:",K293,1),3)),"",MID(K293,24+FIND("impact environnemental:",K293,1),3))</f>
        <v>oui</v>
      </c>
      <c r="O293" s="62" t="str">
        <f>IF(ISERROR(MID(K293,25+FIND("performance énergétique:",K293,1),3)),"",MID(K293,25+FIND("performance énergétique:",K293,1),3))</f>
        <v>oui</v>
      </c>
      <c r="P293" s="62" t="str">
        <f>IF(ISERROR(MID(K293,20+FIND("consommation d'eau:",K293,1),3)),"",MID(K293,20+FIND("consommation d'eau:",K293,1),3))</f>
        <v>non</v>
      </c>
      <c r="Q293" s="62" t="str">
        <f>IF(ISERROR(MID(K293,22+FIND("rénover mon bâtiment:",K293,1),3)),"",MID(K293,22+FIND("rénover mon bâtiment:",K293,1),3))</f>
        <v/>
      </c>
      <c r="R293" s="62" t="str">
        <f>IF(ISERROR(MID(K293,21+FIND("la mobilité durable:",K293,1),3)),"",MID(K293,21+FIND("la mobilité durable:",K293,1),3))</f>
        <v/>
      </c>
      <c r="S293" s="62" t="str">
        <f>IF(ISERROR(MID(K293,21+FIND("gestion des déchets:",K293,1),3)),"",MID(K293,21+FIND("gestion des déchets:",K293,1),3))</f>
        <v>oui</v>
      </c>
      <c r="T293" s="62" t="str">
        <f>IF(ISERROR(MID(K293,17+FIND("l'écoconception:",K293,1),3)),"",MID(K293,17+FIND("l'écoconception:",K293,1),3))</f>
        <v>oui</v>
      </c>
      <c r="U293" s="62" t="str">
        <f>IF(ISERROR(MID(K293,20+FIND("former ou recruter:",K293,1),3)),"",MID(K293,20+FIND("former ou recruter:",K293,1),3))</f>
        <v/>
      </c>
      <c r="V293" s="63"/>
      <c r="W293" s="75"/>
      <c r="X293" s="75"/>
      <c r="Y293" s="75"/>
      <c r="Z293" s="75"/>
      <c r="AA293" s="75"/>
      <c r="AB293" s="77">
        <v>45295</v>
      </c>
      <c r="AC293" s="66" t="s">
        <v>764</v>
      </c>
      <c r="AD293" s="88"/>
      <c r="AE293" s="88"/>
      <c r="AF293" s="67"/>
      <c r="AG293" s="40"/>
      <c r="AH293" s="40"/>
      <c r="AI293" s="76"/>
      <c r="AJ293" s="76"/>
      <c r="AK293" s="40"/>
    </row>
    <row r="294" spans="1:37" ht="16.5" customHeight="1">
      <c r="A294" s="79">
        <v>45281</v>
      </c>
      <c r="B294" s="78" t="s">
        <v>761</v>
      </c>
      <c r="C294" s="78" t="s">
        <v>3101</v>
      </c>
      <c r="D294" s="81" t="s">
        <v>3105</v>
      </c>
      <c r="E294" s="33" t="s">
        <v>135</v>
      </c>
      <c r="F294" s="33"/>
      <c r="G294" s="99" t="s">
        <v>4882</v>
      </c>
      <c r="H294" s="75">
        <v>2</v>
      </c>
      <c r="I294" s="90" t="s">
        <v>73</v>
      </c>
      <c r="J294" s="90"/>
      <c r="K294" s="78" t="s">
        <v>3106</v>
      </c>
      <c r="L294" s="75" t="s">
        <v>878</v>
      </c>
      <c r="M294" s="42" t="str">
        <f>MID(K294,12,8)</f>
        <v xml:space="preserve">unknown </v>
      </c>
      <c r="N294" s="62" t="str">
        <f>IF(ISERROR(MID(K294,24+FIND("impact environnemental:",K294,1),3)),"",MID(K294,24+FIND("impact environnemental:",K294,1),3))</f>
        <v>oui</v>
      </c>
      <c r="O294" s="62" t="str">
        <f>IF(ISERROR(MID(K294,25+FIND("performance énergétique:",K294,1),3)),"",MID(K294,25+FIND("performance énergétique:",K294,1),3))</f>
        <v>oui</v>
      </c>
      <c r="P294" s="62" t="str">
        <f>IF(ISERROR(MID(K294,20+FIND("consommation d'eau:",K294,1),3)),"",MID(K294,20+FIND("consommation d'eau:",K294,1),3))</f>
        <v>non</v>
      </c>
      <c r="Q294" s="62" t="str">
        <f>IF(ISERROR(MID(K294,22+FIND("rénover mon bâtiment:",K294,1),3)),"",MID(K294,22+FIND("rénover mon bâtiment:",K294,1),3))</f>
        <v/>
      </c>
      <c r="R294" s="62" t="str">
        <f>IF(ISERROR(MID(K294,21+FIND("la mobilité durable:",K294,1),3)),"",MID(K294,21+FIND("la mobilité durable:",K294,1),3))</f>
        <v/>
      </c>
      <c r="S294" s="62" t="str">
        <f>IF(ISERROR(MID(K294,21+FIND("gestion des déchets:",K294,1),3)),"",MID(K294,21+FIND("gestion des déchets:",K294,1),3))</f>
        <v>oui</v>
      </c>
      <c r="T294" s="62" t="str">
        <f>IF(ISERROR(MID(K294,17+FIND("l'écoconception:",K294,1),3)),"",MID(K294,17+FIND("l'écoconception:",K294,1),3))</f>
        <v>oui</v>
      </c>
      <c r="U294" s="62" t="str">
        <f>IF(ISERROR(MID(K294,20+FIND("former ou recruter:",K294,1),3)),"",MID(K294,20+FIND("former ou recruter:",K294,1),3))</f>
        <v/>
      </c>
      <c r="V294" s="63"/>
      <c r="W294" s="75"/>
      <c r="X294" s="75"/>
      <c r="Y294" s="75"/>
      <c r="Z294" s="75"/>
      <c r="AA294" s="75"/>
      <c r="AB294" s="77">
        <v>45295</v>
      </c>
      <c r="AC294" s="66" t="s">
        <v>764</v>
      </c>
      <c r="AD294" s="88"/>
      <c r="AE294" s="88"/>
      <c r="AF294" s="40"/>
      <c r="AG294" s="40"/>
      <c r="AH294" s="40"/>
      <c r="AI294" s="76"/>
      <c r="AJ294" s="76"/>
      <c r="AK294" s="40"/>
    </row>
    <row r="295" spans="1:37" ht="16.5" customHeight="1">
      <c r="A295" s="79">
        <v>45287</v>
      </c>
      <c r="B295" s="78" t="s">
        <v>761</v>
      </c>
      <c r="C295" s="78" t="s">
        <v>3267</v>
      </c>
      <c r="D295" s="81" t="s">
        <v>3271</v>
      </c>
      <c r="E295" s="33" t="s">
        <v>135</v>
      </c>
      <c r="F295" s="33"/>
      <c r="G295" s="99" t="s">
        <v>4882</v>
      </c>
      <c r="H295" s="75">
        <v>2</v>
      </c>
      <c r="I295" s="90" t="s">
        <v>73</v>
      </c>
      <c r="J295" s="90"/>
      <c r="K295" s="78" t="s">
        <v>4914</v>
      </c>
      <c r="L295" s="75" t="s">
        <v>878</v>
      </c>
      <c r="M295" s="42" t="str">
        <f>MID(K295,12,8)</f>
        <v xml:space="preserve">unknown </v>
      </c>
      <c r="N295" s="62" t="str">
        <f>IF(ISERROR(MID(K295,24+FIND("impact environnemental:",K295,1),3)),"",MID(K295,24+FIND("impact environnemental:",K295,1),3))</f>
        <v>non</v>
      </c>
      <c r="O295" s="62" t="str">
        <f>IF(ISERROR(MID(K295,25+FIND("performance énergétique:",K295,1),3)),"",MID(K295,25+FIND("performance énergétique:",K295,1),3))</f>
        <v>oui</v>
      </c>
      <c r="P295" s="62" t="str">
        <f>IF(ISERROR(MID(K295,20+FIND("consommation d'eau:",K295,1),3)),"",MID(K295,20+FIND("consommation d'eau:",K295,1),3))</f>
        <v>non</v>
      </c>
      <c r="Q295" s="62" t="str">
        <f>IF(ISERROR(MID(K295,22+FIND("rénover mon bâtiment:",K295,1),3)),"",MID(K295,22+FIND("rénover mon bâtiment:",K295,1),3))</f>
        <v/>
      </c>
      <c r="R295" s="62" t="str">
        <f>IF(ISERROR(MID(K295,21+FIND("la mobilité durable:",K295,1),3)),"",MID(K295,21+FIND("la mobilité durable:",K295,1),3))</f>
        <v/>
      </c>
      <c r="S295" s="62" t="str">
        <f>IF(ISERROR(MID(K295,21+FIND("gestion des déchets:",K295,1),3)),"",MID(K295,21+FIND("gestion des déchets:",K295,1),3))</f>
        <v>oui</v>
      </c>
      <c r="T295" s="62" t="str">
        <f>IF(ISERROR(MID(K295,17+FIND("l'écoconception:",K295,1),3)),"",MID(K295,17+FIND("l'écoconception:",K295,1),3))</f>
        <v>oui</v>
      </c>
      <c r="U295" s="62" t="str">
        <f>IF(ISERROR(MID(K295,20+FIND("former ou recruter:",K295,1),3)),"",MID(K295,20+FIND("former ou recruter:",K295,1),3))</f>
        <v/>
      </c>
      <c r="V295" s="63"/>
      <c r="W295" s="75"/>
      <c r="X295" s="75"/>
      <c r="Y295" s="75"/>
      <c r="Z295" s="75"/>
      <c r="AA295" s="75"/>
      <c r="AB295" s="77">
        <v>45295</v>
      </c>
      <c r="AC295" s="66" t="s">
        <v>764</v>
      </c>
      <c r="AD295" s="88"/>
      <c r="AE295" s="88"/>
      <c r="AF295" s="40"/>
      <c r="AG295" s="40"/>
      <c r="AH295" s="40"/>
      <c r="AI295" s="76"/>
      <c r="AJ295" s="76"/>
      <c r="AK295" s="40"/>
    </row>
    <row r="296" spans="1:37" ht="16.5" customHeight="1">
      <c r="A296" s="79">
        <v>45287</v>
      </c>
      <c r="B296" s="78" t="s">
        <v>761</v>
      </c>
      <c r="C296" s="78" t="s">
        <v>3273</v>
      </c>
      <c r="D296" s="81" t="s">
        <v>3277</v>
      </c>
      <c r="E296" s="33" t="s">
        <v>135</v>
      </c>
      <c r="F296" s="33"/>
      <c r="G296" s="99" t="s">
        <v>4882</v>
      </c>
      <c r="H296" s="75">
        <v>2</v>
      </c>
      <c r="I296" s="90" t="s">
        <v>73</v>
      </c>
      <c r="J296" s="90"/>
      <c r="K296" s="78" t="s">
        <v>3278</v>
      </c>
      <c r="L296" s="75" t="s">
        <v>878</v>
      </c>
      <c r="M296" s="42" t="str">
        <f>MID(K296,12,8)</f>
        <v xml:space="preserve">unknown </v>
      </c>
      <c r="N296" s="62" t="str">
        <f>IF(ISERROR(MID(K296,24+FIND("impact environnemental:",K296,1),3)),"",MID(K296,24+FIND("impact environnemental:",K296,1),3))</f>
        <v>oui</v>
      </c>
      <c r="O296" s="62" t="str">
        <f>IF(ISERROR(MID(K296,25+FIND("performance énergétique:",K296,1),3)),"",MID(K296,25+FIND("performance énergétique:",K296,1),3))</f>
        <v>oui</v>
      </c>
      <c r="P296" s="62" t="str">
        <f>IF(ISERROR(MID(K296,20+FIND("consommation d'eau:",K296,1),3)),"",MID(K296,20+FIND("consommation d'eau:",K296,1),3))</f>
        <v>non</v>
      </c>
      <c r="Q296" s="62" t="str">
        <f>IF(ISERROR(MID(K296,22+FIND("rénover mon bâtiment:",K296,1),3)),"",MID(K296,22+FIND("rénover mon bâtiment:",K296,1),3))</f>
        <v/>
      </c>
      <c r="R296" s="62" t="str">
        <f>IF(ISERROR(MID(K296,21+FIND("la mobilité durable:",K296,1),3)),"",MID(K296,21+FIND("la mobilité durable:",K296,1),3))</f>
        <v/>
      </c>
      <c r="S296" s="62" t="str">
        <f>IF(ISERROR(MID(K296,21+FIND("gestion des déchets:",K296,1),3)),"",MID(K296,21+FIND("gestion des déchets:",K296,1),3))</f>
        <v>oui</v>
      </c>
      <c r="T296" s="62" t="str">
        <f>IF(ISERROR(MID(K296,17+FIND("l'écoconception:",K296,1),3)),"",MID(K296,17+FIND("l'écoconception:",K296,1),3))</f>
        <v>oui</v>
      </c>
      <c r="U296" s="62" t="str">
        <f>IF(ISERROR(MID(K296,20+FIND("former ou recruter:",K296,1),3)),"",MID(K296,20+FIND("former ou recruter:",K296,1),3))</f>
        <v/>
      </c>
      <c r="V296" s="63"/>
      <c r="W296" s="75"/>
      <c r="X296" s="75"/>
      <c r="Y296" s="75"/>
      <c r="Z296" s="75"/>
      <c r="AA296" s="75"/>
      <c r="AB296" s="77">
        <v>45295</v>
      </c>
      <c r="AC296" s="66" t="s">
        <v>764</v>
      </c>
      <c r="AD296" s="88"/>
      <c r="AE296" s="88"/>
      <c r="AF296" s="40"/>
      <c r="AG296" s="40"/>
      <c r="AH296" s="40"/>
      <c r="AI296" s="76"/>
      <c r="AJ296" s="76"/>
      <c r="AK296" s="40"/>
    </row>
    <row r="297" spans="1:37" ht="16.5" customHeight="1">
      <c r="A297" s="79">
        <v>45288</v>
      </c>
      <c r="B297" s="78" t="s">
        <v>761</v>
      </c>
      <c r="C297" s="78" t="s">
        <v>3318</v>
      </c>
      <c r="D297" s="81" t="s">
        <v>3321</v>
      </c>
      <c r="E297" s="33" t="s">
        <v>135</v>
      </c>
      <c r="F297" s="33"/>
      <c r="G297" s="99" t="s">
        <v>4882</v>
      </c>
      <c r="H297" s="75">
        <v>1</v>
      </c>
      <c r="I297" s="90" t="s">
        <v>73</v>
      </c>
      <c r="J297" s="90"/>
      <c r="K297" s="78" t="s">
        <v>3322</v>
      </c>
      <c r="L297" s="75" t="s">
        <v>878</v>
      </c>
      <c r="M297" s="42" t="str">
        <f>MID(K297,12,8)</f>
        <v xml:space="preserve">precise </v>
      </c>
      <c r="N297" s="62" t="str">
        <f>IF(ISERROR(MID(K297,24+FIND("impact environnemental:",K297,1),3)),"",MID(K297,24+FIND("impact environnemental:",K297,1),3))</f>
        <v>non</v>
      </c>
      <c r="O297" s="62" t="str">
        <f>IF(ISERROR(MID(K297,25+FIND("performance énergétique:",K297,1),3)),"",MID(K297,25+FIND("performance énergétique:",K297,1),3))</f>
        <v>non</v>
      </c>
      <c r="P297" s="62" t="str">
        <f>IF(ISERROR(MID(K297,20+FIND("consommation d'eau:",K297,1),3)),"",MID(K297,20+FIND("consommation d'eau:",K297,1),3))</f>
        <v>non</v>
      </c>
      <c r="Q297" s="62" t="str">
        <f>IF(ISERROR(MID(K297,22+FIND("rénover mon bâtiment:",K297,1),3)),"",MID(K297,22+FIND("rénover mon bâtiment:",K297,1),3))</f>
        <v>non</v>
      </c>
      <c r="R297" s="62" t="str">
        <f>IF(ISERROR(MID(K297,21+FIND("la mobilité durable:",K297,1),3)),"",MID(K297,21+FIND("la mobilité durable:",K297,1),3))</f>
        <v>non</v>
      </c>
      <c r="S297" s="62" t="str">
        <f>IF(ISERROR(MID(K297,21+FIND("gestion des déchets:",K297,1),3)),"",MID(K297,21+FIND("gestion des déchets:",K297,1),3))</f>
        <v>non</v>
      </c>
      <c r="T297" s="62" t="str">
        <f>IF(ISERROR(MID(K297,17+FIND("l'écoconception:",K297,1),3)),"",MID(K297,17+FIND("l'écoconception:",K297,1),3))</f>
        <v>non</v>
      </c>
      <c r="U297" s="62" t="str">
        <f>IF(ISERROR(MID(K297,20+FIND("former ou recruter:",K297,1),3)),"",MID(K297,20+FIND("former ou recruter:",K297,1),3))</f>
        <v>oui</v>
      </c>
      <c r="V297" s="63"/>
      <c r="W297" s="75"/>
      <c r="X297" s="75"/>
      <c r="Y297" s="75"/>
      <c r="Z297" s="75"/>
      <c r="AA297" s="75"/>
      <c r="AB297" s="77">
        <v>45295</v>
      </c>
      <c r="AC297" s="66" t="s">
        <v>764</v>
      </c>
      <c r="AD297" s="88"/>
      <c r="AE297" s="88"/>
      <c r="AF297" s="40"/>
      <c r="AG297" s="40"/>
      <c r="AH297" s="40"/>
      <c r="AI297" s="76"/>
      <c r="AJ297" s="76"/>
      <c r="AK297" s="40"/>
    </row>
    <row r="298" spans="1:37" ht="16.5" customHeight="1">
      <c r="A298" s="79">
        <v>45290</v>
      </c>
      <c r="B298" s="78" t="s">
        <v>761</v>
      </c>
      <c r="C298" s="78" t="s">
        <v>3347</v>
      </c>
      <c r="D298" s="81" t="s">
        <v>1268</v>
      </c>
      <c r="E298" s="33" t="s">
        <v>135</v>
      </c>
      <c r="F298" s="33"/>
      <c r="G298" s="99" t="s">
        <v>4882</v>
      </c>
      <c r="H298" s="75">
        <v>2</v>
      </c>
      <c r="I298" s="90" t="s">
        <v>73</v>
      </c>
      <c r="J298" s="90"/>
      <c r="K298" s="78" t="s">
        <v>4915</v>
      </c>
      <c r="L298" s="75" t="s">
        <v>878</v>
      </c>
      <c r="M298" s="42" t="str">
        <f>MID(K298,12,8)</f>
        <v xml:space="preserve">unknown </v>
      </c>
      <c r="N298" s="62" t="str">
        <f>IF(ISERROR(MID(K298,24+FIND("impact environnemental:",K298,1),3)),"",MID(K298,24+FIND("impact environnemental:",K298,1),3))</f>
        <v>oui</v>
      </c>
      <c r="O298" s="62" t="str">
        <f>IF(ISERROR(MID(K298,25+FIND("performance énergétique:",K298,1),3)),"",MID(K298,25+FIND("performance énergétique:",K298,1),3))</f>
        <v>oui</v>
      </c>
      <c r="P298" s="62" t="str">
        <f>IF(ISERROR(MID(K298,20+FIND("consommation d'eau:",K298,1),3)),"",MID(K298,20+FIND("consommation d'eau:",K298,1),3))</f>
        <v>non</v>
      </c>
      <c r="Q298" s="62" t="str">
        <f>IF(ISERROR(MID(K298,22+FIND("rénover mon bâtiment:",K298,1),3)),"",MID(K298,22+FIND("rénover mon bâtiment:",K298,1),3))</f>
        <v/>
      </c>
      <c r="R298" s="62" t="str">
        <f>IF(ISERROR(MID(K298,21+FIND("la mobilité durable:",K298,1),3)),"",MID(K298,21+FIND("la mobilité durable:",K298,1),3))</f>
        <v/>
      </c>
      <c r="S298" s="62" t="str">
        <f>IF(ISERROR(MID(K298,21+FIND("gestion des déchets:",K298,1),3)),"",MID(K298,21+FIND("gestion des déchets:",K298,1),3))</f>
        <v>oui</v>
      </c>
      <c r="T298" s="62" t="str">
        <f>IF(ISERROR(MID(K298,17+FIND("l'écoconception:",K298,1),3)),"",MID(K298,17+FIND("l'écoconception:",K298,1),3))</f>
        <v>oui</v>
      </c>
      <c r="U298" s="62" t="str">
        <f>IF(ISERROR(MID(K298,20+FIND("former ou recruter:",K298,1),3)),"",MID(K298,20+FIND("former ou recruter:",K298,1),3))</f>
        <v/>
      </c>
      <c r="V298" s="63"/>
      <c r="W298" s="75"/>
      <c r="X298" s="75"/>
      <c r="Y298" s="75"/>
      <c r="Z298" s="75"/>
      <c r="AA298" s="75"/>
      <c r="AB298" s="77">
        <v>45295</v>
      </c>
      <c r="AC298" s="66" t="s">
        <v>764</v>
      </c>
      <c r="AD298" s="88"/>
      <c r="AE298" s="88"/>
      <c r="AF298" s="40"/>
      <c r="AG298" s="40"/>
      <c r="AH298" s="40"/>
      <c r="AI298" s="76"/>
      <c r="AJ298" s="76"/>
      <c r="AK298" s="40"/>
    </row>
    <row r="299" spans="1:37" ht="16.5" customHeight="1">
      <c r="A299" s="79">
        <v>45293</v>
      </c>
      <c r="B299" s="78" t="s">
        <v>761</v>
      </c>
      <c r="C299" s="78" t="s">
        <v>3373</v>
      </c>
      <c r="D299" s="81" t="s">
        <v>3376</v>
      </c>
      <c r="E299" s="33" t="s">
        <v>135</v>
      </c>
      <c r="F299" s="33"/>
      <c r="G299" s="99" t="s">
        <v>4882</v>
      </c>
      <c r="H299" s="75">
        <v>2</v>
      </c>
      <c r="I299" s="90" t="s">
        <v>73</v>
      </c>
      <c r="J299" s="90"/>
      <c r="K299" s="78" t="s">
        <v>3377</v>
      </c>
      <c r="L299" s="75" t="s">
        <v>878</v>
      </c>
      <c r="M299" s="42" t="str">
        <f>MID(K299,12,8)</f>
        <v xml:space="preserve">unknown </v>
      </c>
      <c r="N299" s="62" t="str">
        <f>IF(ISERROR(MID(K299,24+FIND("impact environnemental:",K299,1),3)),"",MID(K299,24+FIND("impact environnemental:",K299,1),3))</f>
        <v>non</v>
      </c>
      <c r="O299" s="62" t="str">
        <f>IF(ISERROR(MID(K299,25+FIND("performance énergétique:",K299,1),3)),"",MID(K299,25+FIND("performance énergétique:",K299,1),3))</f>
        <v>oui</v>
      </c>
      <c r="P299" s="62" t="str">
        <f>IF(ISERROR(MID(K299,20+FIND("consommation d'eau:",K299,1),3)),"",MID(K299,20+FIND("consommation d'eau:",K299,1),3))</f>
        <v>non</v>
      </c>
      <c r="Q299" s="62" t="str">
        <f>IF(ISERROR(MID(K299,22+FIND("rénover mon bâtiment:",K299,1),3)),"",MID(K299,22+FIND("rénover mon bâtiment:",K299,1),3))</f>
        <v/>
      </c>
      <c r="R299" s="62" t="str">
        <f>IF(ISERROR(MID(K299,21+FIND("la mobilité durable:",K299,1),3)),"",MID(K299,21+FIND("la mobilité durable:",K299,1),3))</f>
        <v/>
      </c>
      <c r="S299" s="62" t="str">
        <f>IF(ISERROR(MID(K299,21+FIND("gestion des déchets:",K299,1),3)),"",MID(K299,21+FIND("gestion des déchets:",K299,1),3))</f>
        <v>oui</v>
      </c>
      <c r="T299" s="62" t="str">
        <f>IF(ISERROR(MID(K299,17+FIND("l'écoconception:",K299,1),3)),"",MID(K299,17+FIND("l'écoconception:",K299,1),3))</f>
        <v>oui</v>
      </c>
      <c r="U299" s="62" t="str">
        <f>IF(ISERROR(MID(K299,20+FIND("former ou recruter:",K299,1),3)),"",MID(K299,20+FIND("former ou recruter:",K299,1),3))</f>
        <v/>
      </c>
      <c r="V299" s="63"/>
      <c r="W299" s="75"/>
      <c r="X299" s="75"/>
      <c r="Y299" s="75"/>
      <c r="Z299" s="75"/>
      <c r="AA299" s="75"/>
      <c r="AB299" s="77">
        <v>45295</v>
      </c>
      <c r="AC299" s="66" t="s">
        <v>764</v>
      </c>
      <c r="AD299" s="88"/>
      <c r="AE299" s="88"/>
      <c r="AF299" s="40"/>
      <c r="AG299" s="40"/>
      <c r="AH299" s="40"/>
      <c r="AI299" s="76"/>
      <c r="AJ299" s="76"/>
      <c r="AK299" s="40"/>
    </row>
    <row r="300" spans="1:37" ht="16.5" customHeight="1">
      <c r="A300" s="30">
        <v>45260</v>
      </c>
      <c r="B300" s="31" t="s">
        <v>477</v>
      </c>
      <c r="C300" s="31" t="s">
        <v>831</v>
      </c>
      <c r="D300" s="50" t="s">
        <v>834</v>
      </c>
      <c r="E300" s="33" t="s">
        <v>114</v>
      </c>
      <c r="F300" s="33"/>
      <c r="G300" s="98" t="s">
        <v>4916</v>
      </c>
      <c r="H300" s="41">
        <v>2</v>
      </c>
      <c r="I300" s="90" t="s">
        <v>73</v>
      </c>
      <c r="J300" s="90"/>
      <c r="K300" s="31" t="s">
        <v>835</v>
      </c>
      <c r="L300" s="41" t="s">
        <v>670</v>
      </c>
      <c r="M300" s="42" t="str">
        <f>MID(K300,12,8)</f>
        <v xml:space="preserve">unknown </v>
      </c>
      <c r="N300" s="62" t="str">
        <f>IF(ISERROR(MID(K300,24+FIND("impact environnemental:",K300,1),3)),"",MID(K300,24+FIND("impact environnemental:",K300,1),3))</f>
        <v>non</v>
      </c>
      <c r="O300" s="62" t="str">
        <f>IF(ISERROR(MID(K300,25+FIND("performance énergétique:",K300,1),3)),"",MID(K300,25+FIND("performance énergétique:",K300,1),3))</f>
        <v>oui</v>
      </c>
      <c r="P300" s="62" t="str">
        <f>IF(ISERROR(MID(K300,20+FIND("consommation d'eau:",K300,1),3)),"",MID(K300,20+FIND("consommation d'eau:",K300,1),3))</f>
        <v>non</v>
      </c>
      <c r="Q300" s="62" t="str">
        <f>IF(ISERROR(MID(K300,22+FIND("rénover mon bâtiment:",K300,1),3)),"",MID(K300,22+FIND("rénover mon bâtiment:",K300,1),3))</f>
        <v/>
      </c>
      <c r="R300" s="62" t="str">
        <f>IF(ISERROR(MID(K300,21+FIND("la mobilité durable:",K300,1),3)),"",MID(K300,21+FIND("la mobilité durable:",K300,1),3))</f>
        <v/>
      </c>
      <c r="S300" s="62" t="str">
        <f>IF(ISERROR(MID(K300,21+FIND("gestion des déchets:",K300,1),3)),"",MID(K300,21+FIND("gestion des déchets:",K300,1),3))</f>
        <v>non</v>
      </c>
      <c r="T300" s="62" t="str">
        <f>IF(ISERROR(MID(K300,17+FIND("l'écoconception:",K300,1),3)),"",MID(K300,17+FIND("l'écoconception:",K300,1),3))</f>
        <v>oui</v>
      </c>
      <c r="U300" s="62" t="str">
        <f>IF(ISERROR(MID(K300,20+FIND("former ou recruter:",K300,1),3)),"",MID(K300,20+FIND("former ou recruter:",K300,1),3))</f>
        <v/>
      </c>
      <c r="V300" s="93"/>
      <c r="W300" s="41"/>
      <c r="X300" s="41"/>
      <c r="Y300" s="41" t="s">
        <v>836</v>
      </c>
      <c r="Z300" s="41" t="s">
        <v>837</v>
      </c>
      <c r="AA300" s="41"/>
      <c r="AB300" s="43">
        <v>45261</v>
      </c>
      <c r="AC300" s="66" t="s">
        <v>764</v>
      </c>
      <c r="AD300" s="88"/>
      <c r="AE300" s="88"/>
      <c r="AF300" s="33"/>
      <c r="AG300" s="33"/>
      <c r="AH300" s="33"/>
      <c r="AI300" s="39"/>
      <c r="AJ300" s="39"/>
      <c r="AK300" s="40"/>
    </row>
    <row r="301" spans="1:37" ht="16.5" customHeight="1">
      <c r="A301" s="30">
        <v>45267</v>
      </c>
      <c r="B301" s="31" t="s">
        <v>932</v>
      </c>
      <c r="C301" s="31" t="s">
        <v>2099</v>
      </c>
      <c r="D301" s="50" t="s">
        <v>2102</v>
      </c>
      <c r="E301" s="33" t="s">
        <v>433</v>
      </c>
      <c r="F301" s="33"/>
      <c r="G301" s="98" t="s">
        <v>4917</v>
      </c>
      <c r="H301" s="41">
        <v>2</v>
      </c>
      <c r="I301" s="90" t="s">
        <v>73</v>
      </c>
      <c r="J301" s="90"/>
      <c r="K301" s="31" t="s">
        <v>2103</v>
      </c>
      <c r="L301" s="41" t="s">
        <v>1234</v>
      </c>
      <c r="M301" s="42" t="str">
        <f>MID(K301,12,8)</f>
        <v xml:space="preserve">unknown </v>
      </c>
      <c r="N301" s="62" t="str">
        <f>IF(ISERROR(MID(K301,24+FIND("impact environnemental:",K301,1),3)),"",MID(K301,24+FIND("impact environnemental:",K301,1),3))</f>
        <v>oui</v>
      </c>
      <c r="O301" s="62" t="str">
        <f>IF(ISERROR(MID(K301,25+FIND("performance énergétique:",K301,1),3)),"",MID(K301,25+FIND("performance énergétique:",K301,1),3))</f>
        <v>non</v>
      </c>
      <c r="P301" s="62" t="str">
        <f>IF(ISERROR(MID(K301,20+FIND("consommation d'eau:",K301,1),3)),"",MID(K301,20+FIND("consommation d'eau:",K301,1),3))</f>
        <v>non</v>
      </c>
      <c r="Q301" s="62" t="str">
        <f>IF(ISERROR(MID(K301,22+FIND("rénover mon bâtiment:",K301,1),3)),"",MID(K301,22+FIND("rénover mon bâtiment:",K301,1),3))</f>
        <v/>
      </c>
      <c r="R301" s="62" t="str">
        <f>IF(ISERROR(MID(K301,21+FIND("la mobilité durable:",K301,1),3)),"",MID(K301,21+FIND("la mobilité durable:",K301,1),3))</f>
        <v/>
      </c>
      <c r="S301" s="62" t="str">
        <f>IF(ISERROR(MID(K301,21+FIND("gestion des déchets:",K301,1),3)),"",MID(K301,21+FIND("gestion des déchets:",K301,1),3))</f>
        <v>non</v>
      </c>
      <c r="T301" s="62" t="str">
        <f>IF(ISERROR(MID(K301,17+FIND("l'écoconception:",K301,1),3)),"",MID(K301,17+FIND("l'écoconception:",K301,1),3))</f>
        <v>oui</v>
      </c>
      <c r="U301" s="62" t="str">
        <f>IF(ISERROR(MID(K301,20+FIND("former ou recruter:",K301,1),3)),"",MID(K301,20+FIND("former ou recruter:",K301,1),3))</f>
        <v/>
      </c>
      <c r="V301" s="93"/>
      <c r="W301" s="41"/>
      <c r="X301" s="41"/>
      <c r="Y301" s="41" t="s">
        <v>1491</v>
      </c>
      <c r="Z301" s="41"/>
      <c r="AA301" s="41"/>
      <c r="AB301" s="43">
        <v>45271</v>
      </c>
      <c r="AC301" s="72" t="s">
        <v>1001</v>
      </c>
      <c r="AD301" s="88"/>
      <c r="AE301" s="88"/>
      <c r="AF301" s="33"/>
      <c r="AG301" s="33"/>
      <c r="AH301" s="33"/>
      <c r="AI301" s="39"/>
      <c r="AJ301" s="39"/>
      <c r="AK301" s="40"/>
    </row>
    <row r="302" spans="1:37" ht="16.5" customHeight="1">
      <c r="A302" s="79">
        <v>45274</v>
      </c>
      <c r="B302" s="78" t="s">
        <v>932</v>
      </c>
      <c r="C302" s="78" t="s">
        <v>2775</v>
      </c>
      <c r="D302" s="81" t="s">
        <v>2778</v>
      </c>
      <c r="E302" s="33" t="s">
        <v>114</v>
      </c>
      <c r="F302" s="33"/>
      <c r="G302" s="98" t="s">
        <v>4918</v>
      </c>
      <c r="H302" s="75">
        <v>2</v>
      </c>
      <c r="I302" s="90" t="s">
        <v>73</v>
      </c>
      <c r="J302" s="90"/>
      <c r="K302" s="78" t="s">
        <v>2779</v>
      </c>
      <c r="L302" s="75" t="s">
        <v>1234</v>
      </c>
      <c r="M302" s="42" t="str">
        <f>MID(K302,12,8)</f>
        <v xml:space="preserve">unknown </v>
      </c>
      <c r="N302" s="62" t="str">
        <f>IF(ISERROR(MID(K302,24+FIND("impact environnemental:",K302,1),3)),"",MID(K302,24+FIND("impact environnemental:",K302,1),3))</f>
        <v>oui</v>
      </c>
      <c r="O302" s="62" t="str">
        <f>IF(ISERROR(MID(K302,25+FIND("performance énergétique:",K302,1),3)),"",MID(K302,25+FIND("performance énergétique:",K302,1),3))</f>
        <v>oui</v>
      </c>
      <c r="P302" s="62" t="str">
        <f>IF(ISERROR(MID(K302,20+FIND("consommation d'eau:",K302,1),3)),"",MID(K302,20+FIND("consommation d'eau:",K302,1),3))</f>
        <v>oui</v>
      </c>
      <c r="Q302" s="62" t="str">
        <f>IF(ISERROR(MID(K302,22+FIND("rénover mon bâtiment:",K302,1),3)),"",MID(K302,22+FIND("rénover mon bâtiment:",K302,1),3))</f>
        <v/>
      </c>
      <c r="R302" s="62" t="str">
        <f>IF(ISERROR(MID(K302,21+FIND("la mobilité durable:",K302,1),3)),"",MID(K302,21+FIND("la mobilité durable:",K302,1),3))</f>
        <v/>
      </c>
      <c r="S302" s="62" t="str">
        <f>IF(ISERROR(MID(K302,21+FIND("gestion des déchets:",K302,1),3)),"",MID(K302,21+FIND("gestion des déchets:",K302,1),3))</f>
        <v>non</v>
      </c>
      <c r="T302" s="62" t="str">
        <f>IF(ISERROR(MID(K302,17+FIND("l'écoconception:",K302,1),3)),"",MID(K302,17+FIND("l'écoconception:",K302,1),3))</f>
        <v>non</v>
      </c>
      <c r="U302" s="62" t="str">
        <f>IF(ISERROR(MID(K302,20+FIND("former ou recruter:",K302,1),3)),"",MID(K302,20+FIND("former ou recruter:",K302,1),3))</f>
        <v/>
      </c>
      <c r="V302" s="93"/>
      <c r="W302" s="75"/>
      <c r="X302" s="75"/>
      <c r="Y302" s="75" t="s">
        <v>1491</v>
      </c>
      <c r="Z302" s="75"/>
      <c r="AA302" s="75"/>
      <c r="AB302" s="77">
        <v>45278</v>
      </c>
      <c r="AC302" s="72" t="s">
        <v>1001</v>
      </c>
      <c r="AD302" s="88"/>
      <c r="AE302" s="88"/>
      <c r="AF302" s="33" t="s">
        <v>150</v>
      </c>
      <c r="AG302" s="40" t="s">
        <v>2780</v>
      </c>
      <c r="AH302" s="40" t="s">
        <v>91</v>
      </c>
      <c r="AI302" s="76"/>
      <c r="AJ302" s="76"/>
      <c r="AK302" s="40"/>
    </row>
    <row r="303" spans="1:37" ht="16.5" customHeight="1">
      <c r="A303" s="79">
        <v>45275</v>
      </c>
      <c r="B303" s="78" t="s">
        <v>932</v>
      </c>
      <c r="C303" s="78" t="s">
        <v>2809</v>
      </c>
      <c r="D303" s="81" t="s">
        <v>2813</v>
      </c>
      <c r="E303" s="33" t="s">
        <v>114</v>
      </c>
      <c r="F303" s="33"/>
      <c r="G303" s="98" t="s">
        <v>4917</v>
      </c>
      <c r="H303" s="75">
        <v>2</v>
      </c>
      <c r="I303" s="90" t="s">
        <v>73</v>
      </c>
      <c r="J303" s="90"/>
      <c r="K303" s="78" t="s">
        <v>4919</v>
      </c>
      <c r="L303" s="75" t="s">
        <v>1234</v>
      </c>
      <c r="M303" s="42" t="str">
        <f>MID(K303,12,8)</f>
        <v xml:space="preserve">unknown </v>
      </c>
      <c r="N303" s="62" t="str">
        <f>IF(ISERROR(MID(K303,24+FIND("impact environnemental:",K303,1),3)),"",MID(K303,24+FIND("impact environnemental:",K303,1),3))</f>
        <v>oui</v>
      </c>
      <c r="O303" s="62" t="str">
        <f>IF(ISERROR(MID(K303,25+FIND("performance énergétique:",K303,1),3)),"",MID(K303,25+FIND("performance énergétique:",K303,1),3))</f>
        <v>oui</v>
      </c>
      <c r="P303" s="62" t="str">
        <f>IF(ISERROR(MID(K303,20+FIND("consommation d'eau:",K303,1),3)),"",MID(K303,20+FIND("consommation d'eau:",K303,1),3))</f>
        <v>oui</v>
      </c>
      <c r="Q303" s="62" t="str">
        <f>IF(ISERROR(MID(K303,22+FIND("rénover mon bâtiment:",K303,1),3)),"",MID(K303,22+FIND("rénover mon bâtiment:",K303,1),3))</f>
        <v/>
      </c>
      <c r="R303" s="62" t="str">
        <f>IF(ISERROR(MID(K303,21+FIND("la mobilité durable:",K303,1),3)),"",MID(K303,21+FIND("la mobilité durable:",K303,1),3))</f>
        <v/>
      </c>
      <c r="S303" s="62" t="str">
        <f>IF(ISERROR(MID(K303,21+FIND("gestion des déchets:",K303,1),3)),"",MID(K303,21+FIND("gestion des déchets:",K303,1),3))</f>
        <v>non</v>
      </c>
      <c r="T303" s="62" t="str">
        <f>IF(ISERROR(MID(K303,17+FIND("l'écoconception:",K303,1),3)),"",MID(K303,17+FIND("l'écoconception:",K303,1),3))</f>
        <v>non</v>
      </c>
      <c r="U303" s="62" t="str">
        <f>IF(ISERROR(MID(K303,20+FIND("former ou recruter:",K303,1),3)),"",MID(K303,20+FIND("former ou recruter:",K303,1),3))</f>
        <v/>
      </c>
      <c r="V303" s="93"/>
      <c r="W303" s="75"/>
      <c r="X303" s="75"/>
      <c r="Y303" s="75" t="s">
        <v>1491</v>
      </c>
      <c r="Z303" s="75"/>
      <c r="AA303" s="75"/>
      <c r="AB303" s="77">
        <v>45278</v>
      </c>
      <c r="AC303" s="72" t="s">
        <v>1001</v>
      </c>
      <c r="AD303" s="88"/>
      <c r="AE303" s="88"/>
      <c r="AF303" s="40"/>
      <c r="AG303" s="40"/>
      <c r="AH303" s="40"/>
      <c r="AI303" s="76"/>
      <c r="AJ303" s="76"/>
      <c r="AK303" s="40"/>
    </row>
    <row r="304" spans="1:37" ht="16.5" customHeight="1">
      <c r="A304" s="79">
        <v>45275</v>
      </c>
      <c r="B304" s="78" t="s">
        <v>932</v>
      </c>
      <c r="C304" s="78" t="s">
        <v>2815</v>
      </c>
      <c r="D304" s="81" t="s">
        <v>2819</v>
      </c>
      <c r="E304" s="33" t="s">
        <v>114</v>
      </c>
      <c r="F304" s="33"/>
      <c r="G304" s="98" t="s">
        <v>4917</v>
      </c>
      <c r="H304" s="75">
        <v>1</v>
      </c>
      <c r="I304" s="90" t="s">
        <v>73</v>
      </c>
      <c r="J304" s="90"/>
      <c r="K304" s="78" t="s">
        <v>4920</v>
      </c>
      <c r="L304" s="75" t="s">
        <v>1234</v>
      </c>
      <c r="M304" s="42" t="str">
        <f>MID(K304,12,8)</f>
        <v xml:space="preserve">precise </v>
      </c>
      <c r="N304" s="62" t="str">
        <f>IF(ISERROR(MID(K304,24+FIND("impact environnemental:",K304,1),3)),"",MID(K304,24+FIND("impact environnemental:",K304,1),3))</f>
        <v>non</v>
      </c>
      <c r="O304" s="62" t="str">
        <f>IF(ISERROR(MID(K304,25+FIND("performance énergétique:",K304,1),3)),"",MID(K304,25+FIND("performance énergétique:",K304,1),3))</f>
        <v>non</v>
      </c>
      <c r="P304" s="62" t="str">
        <f>IF(ISERROR(MID(K304,20+FIND("consommation d'eau:",K304,1),3)),"",MID(K304,20+FIND("consommation d'eau:",K304,1),3))</f>
        <v>non</v>
      </c>
      <c r="Q304" s="62" t="str">
        <f>IF(ISERROR(MID(K304,22+FIND("rénover mon bâtiment:",K304,1),3)),"",MID(K304,22+FIND("rénover mon bâtiment:",K304,1),3))</f>
        <v>oui</v>
      </c>
      <c r="R304" s="62" t="str">
        <f>IF(ISERROR(MID(K304,21+FIND("la mobilité durable:",K304,1),3)),"",MID(K304,21+FIND("la mobilité durable:",K304,1),3))</f>
        <v>non</v>
      </c>
      <c r="S304" s="62" t="str">
        <f>IF(ISERROR(MID(K304,21+FIND("gestion des déchets:",K304,1),3)),"",MID(K304,21+FIND("gestion des déchets:",K304,1),3))</f>
        <v>non</v>
      </c>
      <c r="T304" s="62" t="str">
        <f>IF(ISERROR(MID(K304,17+FIND("l'écoconception:",K304,1),3)),"",MID(K304,17+FIND("l'écoconception:",K304,1),3))</f>
        <v>non</v>
      </c>
      <c r="U304" s="62" t="str">
        <f>IF(ISERROR(MID(K304,20+FIND("former ou recruter:",K304,1),3)),"",MID(K304,20+FIND("former ou recruter:",K304,1),3))</f>
        <v>non</v>
      </c>
      <c r="V304" s="93"/>
      <c r="W304" s="75"/>
      <c r="X304" s="75"/>
      <c r="Y304" s="75" t="s">
        <v>1491</v>
      </c>
      <c r="Z304" s="75"/>
      <c r="AA304" s="75"/>
      <c r="AB304" s="77">
        <v>45278</v>
      </c>
      <c r="AC304" s="72" t="s">
        <v>1001</v>
      </c>
      <c r="AD304" s="88"/>
      <c r="AE304" s="88"/>
      <c r="AF304" s="40"/>
      <c r="AG304" s="40"/>
      <c r="AH304" s="40"/>
      <c r="AI304" s="76"/>
      <c r="AJ304" s="76"/>
      <c r="AK304" s="40"/>
    </row>
    <row r="305" spans="1:37" ht="16.5" customHeight="1">
      <c r="A305" s="79">
        <v>45276</v>
      </c>
      <c r="B305" s="78" t="s">
        <v>932</v>
      </c>
      <c r="C305" s="78" t="s">
        <v>2842</v>
      </c>
      <c r="D305" s="81" t="s">
        <v>2846</v>
      </c>
      <c r="E305" s="33" t="s">
        <v>114</v>
      </c>
      <c r="F305" s="33"/>
      <c r="G305" s="98" t="s">
        <v>4917</v>
      </c>
      <c r="H305" s="75">
        <v>2</v>
      </c>
      <c r="I305" s="90" t="s">
        <v>73</v>
      </c>
      <c r="J305" s="90"/>
      <c r="K305" s="78" t="s">
        <v>2847</v>
      </c>
      <c r="L305" s="75" t="s">
        <v>1234</v>
      </c>
      <c r="M305" s="42" t="str">
        <f>MID(K305,12,8)</f>
        <v xml:space="preserve">unknown </v>
      </c>
      <c r="N305" s="62" t="str">
        <f>IF(ISERROR(MID(K305,24+FIND("impact environnemental:",K305,1),3)),"",MID(K305,24+FIND("impact environnemental:",K305,1),3))</f>
        <v>oui</v>
      </c>
      <c r="O305" s="62" t="str">
        <f>IF(ISERROR(MID(K305,25+FIND("performance énergétique:",K305,1),3)),"",MID(K305,25+FIND("performance énergétique:",K305,1),3))</f>
        <v>oui</v>
      </c>
      <c r="P305" s="62" t="str">
        <f>IF(ISERROR(MID(K305,20+FIND("consommation d'eau:",K305,1),3)),"",MID(K305,20+FIND("consommation d'eau:",K305,1),3))</f>
        <v>oui</v>
      </c>
      <c r="Q305" s="62" t="str">
        <f>IF(ISERROR(MID(K305,22+FIND("rénover mon bâtiment:",K305,1),3)),"",MID(K305,22+FIND("rénover mon bâtiment:",K305,1),3))</f>
        <v/>
      </c>
      <c r="R305" s="62" t="str">
        <f>IF(ISERROR(MID(K305,21+FIND("la mobilité durable:",K305,1),3)),"",MID(K305,21+FIND("la mobilité durable:",K305,1),3))</f>
        <v/>
      </c>
      <c r="S305" s="62" t="str">
        <f>IF(ISERROR(MID(K305,21+FIND("gestion des déchets:",K305,1),3)),"",MID(K305,21+FIND("gestion des déchets:",K305,1),3))</f>
        <v>non</v>
      </c>
      <c r="T305" s="62" t="str">
        <f>IF(ISERROR(MID(K305,17+FIND("l'écoconception:",K305,1),3)),"",MID(K305,17+FIND("l'écoconception:",K305,1),3))</f>
        <v>non</v>
      </c>
      <c r="U305" s="62" t="str">
        <f>IF(ISERROR(MID(K305,20+FIND("former ou recruter:",K305,1),3)),"",MID(K305,20+FIND("former ou recruter:",K305,1),3))</f>
        <v/>
      </c>
      <c r="V305" s="93"/>
      <c r="W305" s="75"/>
      <c r="X305" s="75"/>
      <c r="Y305" s="75" t="s">
        <v>1491</v>
      </c>
      <c r="Z305" s="75"/>
      <c r="AA305" s="75"/>
      <c r="AB305" s="77">
        <v>45278</v>
      </c>
      <c r="AC305" s="72" t="s">
        <v>1001</v>
      </c>
      <c r="AD305" s="88"/>
      <c r="AE305" s="88"/>
      <c r="AF305" s="40"/>
      <c r="AG305" s="40"/>
      <c r="AH305" s="40"/>
      <c r="AI305" s="76"/>
      <c r="AJ305" s="76"/>
      <c r="AK305" s="40"/>
    </row>
    <row r="306" spans="1:37" ht="16.5" customHeight="1">
      <c r="A306" s="79">
        <v>45276</v>
      </c>
      <c r="B306" s="78" t="s">
        <v>932</v>
      </c>
      <c r="C306" s="78" t="s">
        <v>2848</v>
      </c>
      <c r="D306" s="81" t="s">
        <v>2851</v>
      </c>
      <c r="E306" s="33" t="s">
        <v>114</v>
      </c>
      <c r="F306" s="33"/>
      <c r="G306" s="98" t="s">
        <v>4917</v>
      </c>
      <c r="H306" s="75">
        <v>1</v>
      </c>
      <c r="I306" s="90" t="s">
        <v>73</v>
      </c>
      <c r="J306" s="90"/>
      <c r="K306" s="78" t="s">
        <v>2852</v>
      </c>
      <c r="L306" s="75" t="s">
        <v>1234</v>
      </c>
      <c r="M306" s="42" t="str">
        <f>MID(K306,12,8)</f>
        <v xml:space="preserve">precise </v>
      </c>
      <c r="N306" s="62" t="str">
        <f>IF(ISERROR(MID(K306,24+FIND("impact environnemental:",K306,1),3)),"",MID(K306,24+FIND("impact environnemental:",K306,1),3))</f>
        <v>non</v>
      </c>
      <c r="O306" s="62" t="str">
        <f>IF(ISERROR(MID(K306,25+FIND("performance énergétique:",K306,1),3)),"",MID(K306,25+FIND("performance énergétique:",K306,1),3))</f>
        <v>non</v>
      </c>
      <c r="P306" s="62" t="str">
        <f>IF(ISERROR(MID(K306,20+FIND("consommation d'eau:",K306,1),3)),"",MID(K306,20+FIND("consommation d'eau:",K306,1),3))</f>
        <v>non</v>
      </c>
      <c r="Q306" s="62" t="str">
        <f>IF(ISERROR(MID(K306,22+FIND("rénover mon bâtiment:",K306,1),3)),"",MID(K306,22+FIND("rénover mon bâtiment:",K306,1),3))</f>
        <v>oui</v>
      </c>
      <c r="R306" s="62" t="str">
        <f>IF(ISERROR(MID(K306,21+FIND("la mobilité durable:",K306,1),3)),"",MID(K306,21+FIND("la mobilité durable:",K306,1),3))</f>
        <v>non</v>
      </c>
      <c r="S306" s="62" t="str">
        <f>IF(ISERROR(MID(K306,21+FIND("gestion des déchets:",K306,1),3)),"",MID(K306,21+FIND("gestion des déchets:",K306,1),3))</f>
        <v>non</v>
      </c>
      <c r="T306" s="62" t="str">
        <f>IF(ISERROR(MID(K306,17+FIND("l'écoconception:",K306,1),3)),"",MID(K306,17+FIND("l'écoconception:",K306,1),3))</f>
        <v>non</v>
      </c>
      <c r="U306" s="62" t="str">
        <f>IF(ISERROR(MID(K306,20+FIND("former ou recruter:",K306,1),3)),"",MID(K306,20+FIND("former ou recruter:",K306,1),3))</f>
        <v>non</v>
      </c>
      <c r="V306" s="93"/>
      <c r="W306" s="75"/>
      <c r="X306" s="75"/>
      <c r="Y306" s="75" t="s">
        <v>1491</v>
      </c>
      <c r="Z306" s="75"/>
      <c r="AA306" s="75"/>
      <c r="AB306" s="77">
        <v>45278</v>
      </c>
      <c r="AC306" s="72" t="s">
        <v>1001</v>
      </c>
      <c r="AD306" s="88"/>
      <c r="AE306" s="88"/>
      <c r="AF306" s="40"/>
      <c r="AG306" s="40"/>
      <c r="AH306" s="40"/>
      <c r="AI306" s="76"/>
      <c r="AJ306" s="76"/>
      <c r="AK306" s="40"/>
    </row>
    <row r="307" spans="1:37" ht="16.5" customHeight="1">
      <c r="A307" s="79">
        <v>45278</v>
      </c>
      <c r="B307" s="78" t="s">
        <v>932</v>
      </c>
      <c r="C307" s="78" t="s">
        <v>2937</v>
      </c>
      <c r="D307" s="81" t="s">
        <v>2941</v>
      </c>
      <c r="E307" s="33" t="s">
        <v>114</v>
      </c>
      <c r="F307" s="33"/>
      <c r="G307" s="98" t="s">
        <v>4917</v>
      </c>
      <c r="H307" s="75">
        <v>1</v>
      </c>
      <c r="I307" s="90" t="s">
        <v>73</v>
      </c>
      <c r="J307" s="90"/>
      <c r="K307" s="78" t="s">
        <v>4921</v>
      </c>
      <c r="L307" s="75" t="s">
        <v>1234</v>
      </c>
      <c r="M307" s="42" t="str">
        <f>MID(K307,12,8)</f>
        <v xml:space="preserve">precise </v>
      </c>
      <c r="N307" s="62" t="str">
        <f>IF(ISERROR(MID(K307,24+FIND("impact environnemental:",K307,1),3)),"",MID(K307,24+FIND("impact environnemental:",K307,1),3))</f>
        <v>non</v>
      </c>
      <c r="O307" s="62" t="str">
        <f>IF(ISERROR(MID(K307,25+FIND("performance énergétique:",K307,1),3)),"",MID(K307,25+FIND("performance énergétique:",K307,1),3))</f>
        <v>oui</v>
      </c>
      <c r="P307" s="62" t="str">
        <f>IF(ISERROR(MID(K307,20+FIND("consommation d'eau:",K307,1),3)),"",MID(K307,20+FIND("consommation d'eau:",K307,1),3))</f>
        <v>non</v>
      </c>
      <c r="Q307" s="62" t="str">
        <f>IF(ISERROR(MID(K307,22+FIND("rénover mon bâtiment:",K307,1),3)),"",MID(K307,22+FIND("rénover mon bâtiment:",K307,1),3))</f>
        <v>non</v>
      </c>
      <c r="R307" s="62" t="str">
        <f>IF(ISERROR(MID(K307,21+FIND("la mobilité durable:",K307,1),3)),"",MID(K307,21+FIND("la mobilité durable:",K307,1),3))</f>
        <v>non</v>
      </c>
      <c r="S307" s="62" t="str">
        <f>IF(ISERROR(MID(K307,21+FIND("gestion des déchets:",K307,1),3)),"",MID(K307,21+FIND("gestion des déchets:",K307,1),3))</f>
        <v>non</v>
      </c>
      <c r="T307" s="62" t="str">
        <f>IF(ISERROR(MID(K307,17+FIND("l'écoconception:",K307,1),3)),"",MID(K307,17+FIND("l'écoconception:",K307,1),3))</f>
        <v>non</v>
      </c>
      <c r="U307" s="62" t="str">
        <f>IF(ISERROR(MID(K307,20+FIND("former ou recruter:",K307,1),3)),"",MID(K307,20+FIND("former ou recruter:",K307,1),3))</f>
        <v>non</v>
      </c>
      <c r="V307" s="93"/>
      <c r="W307" s="75"/>
      <c r="X307" s="75"/>
      <c r="Y307" s="75" t="s">
        <v>1491</v>
      </c>
      <c r="Z307" s="75"/>
      <c r="AA307" s="75"/>
      <c r="AB307" s="77">
        <v>45278</v>
      </c>
      <c r="AC307" s="72" t="s">
        <v>1001</v>
      </c>
      <c r="AD307" s="88"/>
      <c r="AE307" s="88"/>
      <c r="AF307" s="40"/>
      <c r="AG307" s="40"/>
      <c r="AH307" s="40"/>
      <c r="AI307" s="76"/>
      <c r="AJ307" s="76"/>
      <c r="AK307" s="40"/>
    </row>
    <row r="308" spans="1:37" ht="16.5" customHeight="1">
      <c r="A308" s="79">
        <v>45286</v>
      </c>
      <c r="B308" s="78" t="s">
        <v>932</v>
      </c>
      <c r="C308" s="78" t="s">
        <v>3233</v>
      </c>
      <c r="D308" s="81" t="s">
        <v>3236</v>
      </c>
      <c r="E308" s="33" t="s">
        <v>114</v>
      </c>
      <c r="F308" s="33"/>
      <c r="G308" s="98" t="s">
        <v>4917</v>
      </c>
      <c r="H308" s="75">
        <v>2</v>
      </c>
      <c r="I308" s="90" t="s">
        <v>73</v>
      </c>
      <c r="J308" s="90"/>
      <c r="K308" s="78" t="s">
        <v>3237</v>
      </c>
      <c r="L308" s="75" t="s">
        <v>1234</v>
      </c>
      <c r="M308" s="42" t="str">
        <f>MID(K308,12,8)</f>
        <v xml:space="preserve">unknown </v>
      </c>
      <c r="N308" s="62" t="str">
        <f>IF(ISERROR(MID(K308,24+FIND("impact environnemental:",K308,1),3)),"",MID(K308,24+FIND("impact environnemental:",K308,1),3))</f>
        <v>oui</v>
      </c>
      <c r="O308" s="62" t="str">
        <f>IF(ISERROR(MID(K308,25+FIND("performance énergétique:",K308,1),3)),"",MID(K308,25+FIND("performance énergétique:",K308,1),3))</f>
        <v>oui</v>
      </c>
      <c r="P308" s="62" t="str">
        <f>IF(ISERROR(MID(K308,20+FIND("consommation d'eau:",K308,1),3)),"",MID(K308,20+FIND("consommation d'eau:",K308,1),3))</f>
        <v>oui</v>
      </c>
      <c r="Q308" s="62" t="str">
        <f>IF(ISERROR(MID(K308,22+FIND("rénover mon bâtiment:",K308,1),3)),"",MID(K308,22+FIND("rénover mon bâtiment:",K308,1),3))</f>
        <v/>
      </c>
      <c r="R308" s="62" t="str">
        <f>IF(ISERROR(MID(K308,21+FIND("la mobilité durable:",K308,1),3)),"",MID(K308,21+FIND("la mobilité durable:",K308,1),3))</f>
        <v/>
      </c>
      <c r="S308" s="62" t="str">
        <f>IF(ISERROR(MID(K308,21+FIND("gestion des déchets:",K308,1),3)),"",MID(K308,21+FIND("gestion des déchets:",K308,1),3))</f>
        <v>non</v>
      </c>
      <c r="T308" s="62" t="str">
        <f>IF(ISERROR(MID(K308,17+FIND("l'écoconception:",K308,1),3)),"",MID(K308,17+FIND("l'écoconception:",K308,1),3))</f>
        <v>non</v>
      </c>
      <c r="U308" s="62" t="str">
        <f>IF(ISERROR(MID(K308,20+FIND("former ou recruter:",K308,1),3)),"",MID(K308,20+FIND("former ou recruter:",K308,1),3))</f>
        <v/>
      </c>
      <c r="V308" s="93"/>
      <c r="W308" s="75"/>
      <c r="X308" s="75"/>
      <c r="Y308" s="75" t="s">
        <v>1491</v>
      </c>
      <c r="Z308" s="75"/>
      <c r="AA308" s="75"/>
      <c r="AB308" s="77">
        <v>45288</v>
      </c>
      <c r="AC308" s="72" t="s">
        <v>1001</v>
      </c>
      <c r="AD308" s="88"/>
      <c r="AE308" s="88"/>
      <c r="AF308" s="40"/>
      <c r="AG308" s="40"/>
      <c r="AH308" s="40"/>
      <c r="AI308" s="76"/>
      <c r="AJ308" s="76"/>
      <c r="AK308" s="40"/>
    </row>
    <row r="309" spans="1:37" ht="16.5" customHeight="1">
      <c r="A309" s="79">
        <v>45295</v>
      </c>
      <c r="B309" s="78" t="s">
        <v>932</v>
      </c>
      <c r="C309" s="78" t="s">
        <v>3473</v>
      </c>
      <c r="D309" s="81" t="s">
        <v>3476</v>
      </c>
      <c r="E309" s="33" t="s">
        <v>114</v>
      </c>
      <c r="F309" s="33"/>
      <c r="G309" s="98" t="s">
        <v>4917</v>
      </c>
      <c r="H309" s="75" t="e">
        <v>#VALUE!</v>
      </c>
      <c r="I309" s="90" t="s">
        <v>73</v>
      </c>
      <c r="J309" s="90"/>
      <c r="K309" s="78"/>
      <c r="L309" s="75" t="s">
        <v>1234</v>
      </c>
      <c r="M309" s="42" t="str">
        <f>MID(K309,12,8)</f>
        <v/>
      </c>
      <c r="N309" s="62" t="str">
        <f>IF(ISERROR(MID(K309,24+FIND("impact environnemental:",K309,1),3)),"",MID(K309,24+FIND("impact environnemental:",K309,1),3))</f>
        <v/>
      </c>
      <c r="O309" s="62" t="str">
        <f>IF(ISERROR(MID(K309,25+FIND("performance énergétique:",K309,1),3)),"",MID(K309,25+FIND("performance énergétique:",K309,1),3))</f>
        <v/>
      </c>
      <c r="P309" s="62" t="str">
        <f>IF(ISERROR(MID(K309,20+FIND("consommation d'eau:",K309,1),3)),"",MID(K309,20+FIND("consommation d'eau:",K309,1),3))</f>
        <v/>
      </c>
      <c r="Q309" s="62" t="str">
        <f>IF(ISERROR(MID(K309,22+FIND("rénover mon bâtiment:",K309,1),3)),"",MID(K309,22+FIND("rénover mon bâtiment:",K309,1),3))</f>
        <v/>
      </c>
      <c r="R309" s="62" t="str">
        <f>IF(ISERROR(MID(K309,21+FIND("la mobilité durable:",K309,1),3)),"",MID(K309,21+FIND("la mobilité durable:",K309,1),3))</f>
        <v/>
      </c>
      <c r="S309" s="62" t="str">
        <f>IF(ISERROR(MID(K309,21+FIND("gestion des déchets:",K309,1),3)),"",MID(K309,21+FIND("gestion des déchets:",K309,1),3))</f>
        <v/>
      </c>
      <c r="T309" s="62" t="str">
        <f>IF(ISERROR(MID(K309,17+FIND("l'écoconception:",K309,1),3)),"",MID(K309,17+FIND("l'écoconception:",K309,1),3))</f>
        <v/>
      </c>
      <c r="U309" s="62" t="str">
        <f>IF(ISERROR(MID(K309,20+FIND("former ou recruter:",K309,1),3)),"",MID(K309,20+FIND("former ou recruter:",K309,1),3))</f>
        <v/>
      </c>
      <c r="V309" s="93"/>
      <c r="W309" s="75"/>
      <c r="X309" s="75"/>
      <c r="Y309" s="75" t="s">
        <v>1491</v>
      </c>
      <c r="Z309" s="75"/>
      <c r="AA309" s="75"/>
      <c r="AB309" s="77">
        <v>45299</v>
      </c>
      <c r="AC309" s="72" t="s">
        <v>1001</v>
      </c>
      <c r="AD309" s="88"/>
      <c r="AE309" s="88"/>
      <c r="AF309" s="40"/>
      <c r="AG309" s="40"/>
      <c r="AH309" s="40"/>
      <c r="AI309" s="76"/>
      <c r="AJ309" s="76"/>
      <c r="AK309" s="40"/>
    </row>
    <row r="310" spans="1:37" ht="16.5" customHeight="1">
      <c r="A310" s="79">
        <v>45299</v>
      </c>
      <c r="B310" s="78" t="s">
        <v>932</v>
      </c>
      <c r="C310" s="78" t="s">
        <v>3549</v>
      </c>
      <c r="D310" s="81" t="s">
        <v>3553</v>
      </c>
      <c r="E310" s="33" t="s">
        <v>114</v>
      </c>
      <c r="F310" s="33"/>
      <c r="G310" s="98" t="s">
        <v>4917</v>
      </c>
      <c r="H310" s="75">
        <v>1</v>
      </c>
      <c r="I310" s="90" t="s">
        <v>73</v>
      </c>
      <c r="J310" s="90"/>
      <c r="K310" s="78" t="s">
        <v>3554</v>
      </c>
      <c r="L310" s="75" t="s">
        <v>1234</v>
      </c>
      <c r="M310" s="42" t="str">
        <f>MID(K310,12,8)</f>
        <v xml:space="preserve">precise </v>
      </c>
      <c r="N310" s="62" t="str">
        <f>IF(ISERROR(MID(K310,24+FIND("impact environnemental:",K310,1),3)),"",MID(K310,24+FIND("impact environnemental:",K310,1),3))</f>
        <v>non</v>
      </c>
      <c r="O310" s="62" t="str">
        <f>IF(ISERROR(MID(K310,25+FIND("performance énergétique:",K310,1),3)),"",MID(K310,25+FIND("performance énergétique:",K310,1),3))</f>
        <v>oui</v>
      </c>
      <c r="P310" s="62" t="str">
        <f>IF(ISERROR(MID(K310,20+FIND("consommation d'eau:",K310,1),3)),"",MID(K310,20+FIND("consommation d'eau:",K310,1),3))</f>
        <v>non</v>
      </c>
      <c r="Q310" s="62" t="str">
        <f>IF(ISERROR(MID(K310,22+FIND("rénover mon bâtiment:",K310,1),3)),"",MID(K310,22+FIND("rénover mon bâtiment:",K310,1),3))</f>
        <v>non</v>
      </c>
      <c r="R310" s="62" t="str">
        <f>IF(ISERROR(MID(K310,21+FIND("la mobilité durable:",K310,1),3)),"",MID(K310,21+FIND("la mobilité durable:",K310,1),3))</f>
        <v>non</v>
      </c>
      <c r="S310" s="62" t="str">
        <f>IF(ISERROR(MID(K310,21+FIND("gestion des déchets:",K310,1),3)),"",MID(K310,21+FIND("gestion des déchets:",K310,1),3))</f>
        <v>non</v>
      </c>
      <c r="T310" s="62" t="str">
        <f>IF(ISERROR(MID(K310,17+FIND("l'écoconception:",K310,1),3)),"",MID(K310,17+FIND("l'écoconception:",K310,1),3))</f>
        <v>non</v>
      </c>
      <c r="U310" s="62" t="str">
        <f>IF(ISERROR(MID(K310,20+FIND("former ou recruter:",K310,1),3)),"",MID(K310,20+FIND("former ou recruter:",K310,1),3))</f>
        <v>non</v>
      </c>
      <c r="V310" s="93"/>
      <c r="W310" s="75"/>
      <c r="X310" s="75"/>
      <c r="Y310" s="75" t="s">
        <v>1491</v>
      </c>
      <c r="Z310" s="75"/>
      <c r="AA310" s="75"/>
      <c r="AB310" s="77">
        <v>45299</v>
      </c>
      <c r="AC310" s="72" t="s">
        <v>1001</v>
      </c>
      <c r="AD310" s="88"/>
      <c r="AE310" s="88"/>
      <c r="AF310" s="40"/>
      <c r="AG310" s="40"/>
      <c r="AH310" s="40"/>
      <c r="AI310" s="76"/>
      <c r="AJ310" s="76"/>
      <c r="AK310" s="40"/>
    </row>
    <row r="311" spans="1:37" ht="16.5" customHeight="1">
      <c r="A311" s="79">
        <v>45302</v>
      </c>
      <c r="B311" s="78" t="s">
        <v>932</v>
      </c>
      <c r="C311" s="78" t="s">
        <v>3647</v>
      </c>
      <c r="D311" s="81" t="s">
        <v>3651</v>
      </c>
      <c r="E311" s="33" t="s">
        <v>114</v>
      </c>
      <c r="F311" s="33"/>
      <c r="G311" s="98" t="s">
        <v>4917</v>
      </c>
      <c r="H311" s="75">
        <v>2</v>
      </c>
      <c r="I311" s="90" t="s">
        <v>73</v>
      </c>
      <c r="J311" s="90"/>
      <c r="K311" s="78" t="s">
        <v>3652</v>
      </c>
      <c r="L311" s="75" t="s">
        <v>1234</v>
      </c>
      <c r="M311" s="42" t="str">
        <f>MID(K311,12,8)</f>
        <v xml:space="preserve">unknown </v>
      </c>
      <c r="N311" s="62" t="str">
        <f>IF(ISERROR(MID(K311,24+FIND("impact environnemental:",K311,1),3)),"",MID(K311,24+FIND("impact environnemental:",K311,1),3))</f>
        <v>oui</v>
      </c>
      <c r="O311" s="62" t="str">
        <f>IF(ISERROR(MID(K311,25+FIND("performance énergétique:",K311,1),3)),"",MID(K311,25+FIND("performance énergétique:",K311,1),3))</f>
        <v>oui</v>
      </c>
      <c r="P311" s="62" t="str">
        <f>IF(ISERROR(MID(K311,20+FIND("consommation d'eau:",K311,1),3)),"",MID(K311,20+FIND("consommation d'eau:",K311,1),3))</f>
        <v>non</v>
      </c>
      <c r="Q311" s="62" t="str">
        <f>IF(ISERROR(MID(K311,22+FIND("rénover mon bâtiment:",K311,1),3)),"",MID(K311,22+FIND("rénover mon bâtiment:",K311,1),3))</f>
        <v/>
      </c>
      <c r="R311" s="62" t="str">
        <f>IF(ISERROR(MID(K311,21+FIND("la mobilité durable:",K311,1),3)),"",MID(K311,21+FIND("la mobilité durable:",K311,1),3))</f>
        <v/>
      </c>
      <c r="S311" s="62" t="str">
        <f>IF(ISERROR(MID(K311,21+FIND("gestion des déchets:",K311,1),3)),"",MID(K311,21+FIND("gestion des déchets:",K311,1),3))</f>
        <v>oui</v>
      </c>
      <c r="T311" s="62" t="str">
        <f>IF(ISERROR(MID(K311,17+FIND("l'écoconception:",K311,1),3)),"",MID(K311,17+FIND("l'écoconception:",K311,1),3))</f>
        <v>oui</v>
      </c>
      <c r="U311" s="62" t="str">
        <f>IF(ISERROR(MID(K311,20+FIND("former ou recruter:",K311,1),3)),"",MID(K311,20+FIND("former ou recruter:",K311,1),3))</f>
        <v/>
      </c>
      <c r="V311" s="93"/>
      <c r="W311" s="75"/>
      <c r="X311" s="75"/>
      <c r="Y311" s="75" t="s">
        <v>1491</v>
      </c>
      <c r="Z311" s="75"/>
      <c r="AA311" s="75"/>
      <c r="AB311" s="77">
        <v>45306</v>
      </c>
      <c r="AC311" s="72" t="s">
        <v>1001</v>
      </c>
      <c r="AD311" s="88"/>
      <c r="AE311" s="88"/>
      <c r="AF311" s="40"/>
      <c r="AG311" s="40"/>
      <c r="AH311" s="40"/>
      <c r="AI311" s="76"/>
      <c r="AJ311" s="76"/>
      <c r="AK311" s="40"/>
    </row>
    <row r="312" spans="1:37" ht="16.5" customHeight="1">
      <c r="A312" s="79">
        <v>45302</v>
      </c>
      <c r="B312" s="78" t="s">
        <v>932</v>
      </c>
      <c r="C312" s="78" t="s">
        <v>3653</v>
      </c>
      <c r="D312" s="81" t="s">
        <v>3656</v>
      </c>
      <c r="E312" s="33" t="s">
        <v>114</v>
      </c>
      <c r="F312" s="33"/>
      <c r="G312" s="98" t="s">
        <v>4917</v>
      </c>
      <c r="H312" s="75">
        <v>2</v>
      </c>
      <c r="I312" s="90" t="s">
        <v>73</v>
      </c>
      <c r="J312" s="90"/>
      <c r="K312" s="78" t="s">
        <v>4922</v>
      </c>
      <c r="L312" s="75" t="s">
        <v>1234</v>
      </c>
      <c r="M312" s="42" t="str">
        <f>MID(K312,12,8)</f>
        <v xml:space="preserve">unknown </v>
      </c>
      <c r="N312" s="62" t="str">
        <f>IF(ISERROR(MID(K312,24+FIND("impact environnemental:",K312,1),3)),"",MID(K312,24+FIND("impact environnemental:",K312,1),3))</f>
        <v>oui</v>
      </c>
      <c r="O312" s="62" t="str">
        <f>IF(ISERROR(MID(K312,25+FIND("performance énergétique:",K312,1),3)),"",MID(K312,25+FIND("performance énergétique:",K312,1),3))</f>
        <v>oui</v>
      </c>
      <c r="P312" s="62" t="str">
        <f>IF(ISERROR(MID(K312,20+FIND("consommation d'eau:",K312,1),3)),"",MID(K312,20+FIND("consommation d'eau:",K312,1),3))</f>
        <v>oui</v>
      </c>
      <c r="Q312" s="62" t="str">
        <f>IF(ISERROR(MID(K312,22+FIND("rénover mon bâtiment:",K312,1),3)),"",MID(K312,22+FIND("rénover mon bâtiment:",K312,1),3))</f>
        <v/>
      </c>
      <c r="R312" s="62" t="str">
        <f>IF(ISERROR(MID(K312,21+FIND("la mobilité durable:",K312,1),3)),"",MID(K312,21+FIND("la mobilité durable:",K312,1),3))</f>
        <v/>
      </c>
      <c r="S312" s="62" t="str">
        <f>IF(ISERROR(MID(K312,21+FIND("gestion des déchets:",K312,1),3)),"",MID(K312,21+FIND("gestion des déchets:",K312,1),3))</f>
        <v>oui</v>
      </c>
      <c r="T312" s="62" t="str">
        <f>IF(ISERROR(MID(K312,17+FIND("l'écoconception:",K312,1),3)),"",MID(K312,17+FIND("l'écoconception:",K312,1),3))</f>
        <v>oui</v>
      </c>
      <c r="U312" s="62" t="str">
        <f>IF(ISERROR(MID(K312,20+FIND("former ou recruter:",K312,1),3)),"",MID(K312,20+FIND("former ou recruter:",K312,1),3))</f>
        <v/>
      </c>
      <c r="V312" s="93"/>
      <c r="W312" s="75"/>
      <c r="X312" s="75"/>
      <c r="Y312" s="75" t="s">
        <v>1491</v>
      </c>
      <c r="Z312" s="75"/>
      <c r="AA312" s="75"/>
      <c r="AB312" s="77">
        <v>45306</v>
      </c>
      <c r="AC312" s="72" t="s">
        <v>1001</v>
      </c>
      <c r="AD312" s="88"/>
      <c r="AE312" s="88"/>
      <c r="AF312" s="40"/>
      <c r="AG312" s="40"/>
      <c r="AH312" s="40"/>
      <c r="AI312" s="76"/>
      <c r="AJ312" s="76"/>
      <c r="AK312" s="40"/>
    </row>
    <row r="313" spans="1:37" ht="16.5" customHeight="1">
      <c r="A313" s="79">
        <v>45304</v>
      </c>
      <c r="B313" s="78" t="s">
        <v>932</v>
      </c>
      <c r="C313" s="78" t="s">
        <v>3695</v>
      </c>
      <c r="D313" s="81" t="s">
        <v>3698</v>
      </c>
      <c r="E313" s="33" t="s">
        <v>114</v>
      </c>
      <c r="F313" s="33"/>
      <c r="G313" s="98" t="s">
        <v>4917</v>
      </c>
      <c r="H313" s="75">
        <v>2</v>
      </c>
      <c r="I313" s="90" t="s">
        <v>73</v>
      </c>
      <c r="J313" s="90"/>
      <c r="K313" s="78" t="s">
        <v>3699</v>
      </c>
      <c r="L313" s="75" t="s">
        <v>1234</v>
      </c>
      <c r="M313" s="42" t="str">
        <f>MID(K313,12,8)</f>
        <v xml:space="preserve">unknown </v>
      </c>
      <c r="N313" s="62" t="str">
        <f>IF(ISERROR(MID(K313,24+FIND("impact environnemental:",K313,1),3)),"",MID(K313,24+FIND("impact environnemental:",K313,1),3))</f>
        <v>oui</v>
      </c>
      <c r="O313" s="62" t="str">
        <f>IF(ISERROR(MID(K313,25+FIND("performance énergétique:",K313,1),3)),"",MID(K313,25+FIND("performance énergétique:",K313,1),3))</f>
        <v>oui</v>
      </c>
      <c r="P313" s="62" t="str">
        <f>IF(ISERROR(MID(K313,20+FIND("consommation d'eau:",K313,1),3)),"",MID(K313,20+FIND("consommation d'eau:",K313,1),3))</f>
        <v>non</v>
      </c>
      <c r="Q313" s="62" t="str">
        <f>IF(ISERROR(MID(K313,22+FIND("rénover mon bâtiment:",K313,1),3)),"",MID(K313,22+FIND("rénover mon bâtiment:",K313,1),3))</f>
        <v/>
      </c>
      <c r="R313" s="62" t="str">
        <f>IF(ISERROR(MID(K313,21+FIND("la mobilité durable:",K313,1),3)),"",MID(K313,21+FIND("la mobilité durable:",K313,1),3))</f>
        <v/>
      </c>
      <c r="S313" s="62" t="str">
        <f>IF(ISERROR(MID(K313,21+FIND("gestion des déchets:",K313,1),3)),"",MID(K313,21+FIND("gestion des déchets:",K313,1),3))</f>
        <v>non</v>
      </c>
      <c r="T313" s="62" t="str">
        <f>IF(ISERROR(MID(K313,17+FIND("l'écoconception:",K313,1),3)),"",MID(K313,17+FIND("l'écoconception:",K313,1),3))</f>
        <v>oui</v>
      </c>
      <c r="U313" s="62" t="str">
        <f>IF(ISERROR(MID(K313,20+FIND("former ou recruter:",K313,1),3)),"",MID(K313,20+FIND("former ou recruter:",K313,1),3))</f>
        <v/>
      </c>
      <c r="V313" s="93"/>
      <c r="W313" s="75"/>
      <c r="X313" s="75"/>
      <c r="Y313" s="75" t="s">
        <v>1491</v>
      </c>
      <c r="Z313" s="75"/>
      <c r="AA313" s="75"/>
      <c r="AB313" s="77">
        <v>45306</v>
      </c>
      <c r="AC313" s="72" t="s">
        <v>1001</v>
      </c>
      <c r="AD313" s="88"/>
      <c r="AE313" s="88"/>
      <c r="AF313" s="40"/>
      <c r="AG313" s="40"/>
      <c r="AH313" s="40"/>
      <c r="AI313" s="76"/>
      <c r="AJ313" s="76"/>
      <c r="AK313" s="40"/>
    </row>
    <row r="314" spans="1:37" ht="16.5" customHeight="1">
      <c r="A314" s="79">
        <v>45305</v>
      </c>
      <c r="B314" s="78" t="s">
        <v>932</v>
      </c>
      <c r="C314" s="78" t="s">
        <v>3711</v>
      </c>
      <c r="D314" s="81" t="s">
        <v>3715</v>
      </c>
      <c r="E314" s="33" t="s">
        <v>114</v>
      </c>
      <c r="F314" s="33"/>
      <c r="G314" s="98" t="s">
        <v>4923</v>
      </c>
      <c r="H314" s="75">
        <v>1</v>
      </c>
      <c r="I314" s="90" t="s">
        <v>73</v>
      </c>
      <c r="J314" s="90"/>
      <c r="K314" s="78" t="s">
        <v>3716</v>
      </c>
      <c r="L314" s="75" t="s">
        <v>1234</v>
      </c>
      <c r="M314" s="42" t="str">
        <f>MID(K314,12,8)</f>
        <v xml:space="preserve">precise </v>
      </c>
      <c r="N314" s="62" t="str">
        <f>IF(ISERROR(MID(K314,24+FIND("impact environnemental:",K314,1),3)),"",MID(K314,24+FIND("impact environnemental:",K314,1),3))</f>
        <v>non</v>
      </c>
      <c r="O314" s="62" t="str">
        <f>IF(ISERROR(MID(K314,25+FIND("performance énergétique:",K314,1),3)),"",MID(K314,25+FIND("performance énergétique:",K314,1),3))</f>
        <v>non</v>
      </c>
      <c r="P314" s="62" t="str">
        <f>IF(ISERROR(MID(K314,20+FIND("consommation d'eau:",K314,1),3)),"",MID(K314,20+FIND("consommation d'eau:",K314,1),3))</f>
        <v>non</v>
      </c>
      <c r="Q314" s="62" t="str">
        <f>IF(ISERROR(MID(K314,22+FIND("rénover mon bâtiment:",K314,1),3)),"",MID(K314,22+FIND("rénover mon bâtiment:",K314,1),3))</f>
        <v>oui</v>
      </c>
      <c r="R314" s="62" t="str">
        <f>IF(ISERROR(MID(K314,21+FIND("la mobilité durable:",K314,1),3)),"",MID(K314,21+FIND("la mobilité durable:",K314,1),3))</f>
        <v>non</v>
      </c>
      <c r="S314" s="62" t="str">
        <f>IF(ISERROR(MID(K314,21+FIND("gestion des déchets:",K314,1),3)),"",MID(K314,21+FIND("gestion des déchets:",K314,1),3))</f>
        <v>non</v>
      </c>
      <c r="T314" s="62" t="str">
        <f>IF(ISERROR(MID(K314,17+FIND("l'écoconception:",K314,1),3)),"",MID(K314,17+FIND("l'écoconception:",K314,1),3))</f>
        <v>non</v>
      </c>
      <c r="U314" s="62" t="str">
        <f>IF(ISERROR(MID(K314,20+FIND("former ou recruter:",K314,1),3)),"",MID(K314,20+FIND("former ou recruter:",K314,1),3))</f>
        <v>non</v>
      </c>
      <c r="V314" s="93"/>
      <c r="W314" s="75"/>
      <c r="X314" s="75"/>
      <c r="Y314" s="75"/>
      <c r="Z314" s="75"/>
      <c r="AA314" s="75"/>
      <c r="AB314" s="77">
        <v>45306</v>
      </c>
      <c r="AC314" s="72" t="s">
        <v>1001</v>
      </c>
      <c r="AD314" s="88"/>
      <c r="AE314" s="88"/>
      <c r="AF314" s="40"/>
      <c r="AG314" s="40"/>
      <c r="AH314" s="40"/>
      <c r="AI314" s="76"/>
      <c r="AJ314" s="76"/>
      <c r="AK314" s="40"/>
    </row>
    <row r="315" spans="1:37" ht="16.5" customHeight="1">
      <c r="A315" s="79">
        <v>45305</v>
      </c>
      <c r="B315" s="78" t="s">
        <v>932</v>
      </c>
      <c r="C315" s="78" t="s">
        <v>3717</v>
      </c>
      <c r="D315" s="81" t="s">
        <v>3721</v>
      </c>
      <c r="E315" s="33" t="s">
        <v>114</v>
      </c>
      <c r="F315" s="33"/>
      <c r="G315" s="98" t="s">
        <v>4917</v>
      </c>
      <c r="H315" s="75">
        <v>1</v>
      </c>
      <c r="I315" s="90" t="s">
        <v>73</v>
      </c>
      <c r="J315" s="90"/>
      <c r="K315" s="78" t="s">
        <v>3722</v>
      </c>
      <c r="L315" s="75" t="s">
        <v>1234</v>
      </c>
      <c r="M315" s="42" t="str">
        <f>MID(K315,12,8)</f>
        <v xml:space="preserve">precise </v>
      </c>
      <c r="N315" s="62" t="str">
        <f>IF(ISERROR(MID(K315,24+FIND("impact environnemental:",K315,1),3)),"",MID(K315,24+FIND("impact environnemental:",K315,1),3))</f>
        <v>non</v>
      </c>
      <c r="O315" s="62" t="str">
        <f>IF(ISERROR(MID(K315,25+FIND("performance énergétique:",K315,1),3)),"",MID(K315,25+FIND("performance énergétique:",K315,1),3))</f>
        <v>non</v>
      </c>
      <c r="P315" s="62" t="str">
        <f>IF(ISERROR(MID(K315,20+FIND("consommation d'eau:",K315,1),3)),"",MID(K315,20+FIND("consommation d'eau:",K315,1),3))</f>
        <v>non</v>
      </c>
      <c r="Q315" s="62" t="str">
        <f>IF(ISERROR(MID(K315,22+FIND("rénover mon bâtiment:",K315,1),3)),"",MID(K315,22+FIND("rénover mon bâtiment:",K315,1),3))</f>
        <v>oui</v>
      </c>
      <c r="R315" s="62" t="str">
        <f>IF(ISERROR(MID(K315,21+FIND("la mobilité durable:",K315,1),3)),"",MID(K315,21+FIND("la mobilité durable:",K315,1),3))</f>
        <v>non</v>
      </c>
      <c r="S315" s="62" t="str">
        <f>IF(ISERROR(MID(K315,21+FIND("gestion des déchets:",K315,1),3)),"",MID(K315,21+FIND("gestion des déchets:",K315,1),3))</f>
        <v>non</v>
      </c>
      <c r="T315" s="62" t="str">
        <f>IF(ISERROR(MID(K315,17+FIND("l'écoconception:",K315,1),3)),"",MID(K315,17+FIND("l'écoconception:",K315,1),3))</f>
        <v>non</v>
      </c>
      <c r="U315" s="62" t="str">
        <f>IF(ISERROR(MID(K315,20+FIND("former ou recruter:",K315,1),3)),"",MID(K315,20+FIND("former ou recruter:",K315,1),3))</f>
        <v>non</v>
      </c>
      <c r="V315" s="93"/>
      <c r="W315" s="75"/>
      <c r="X315" s="75"/>
      <c r="Y315" s="75" t="s">
        <v>1491</v>
      </c>
      <c r="Z315" s="75"/>
      <c r="AA315" s="75"/>
      <c r="AB315" s="77">
        <v>45306</v>
      </c>
      <c r="AC315" s="72" t="s">
        <v>1001</v>
      </c>
      <c r="AD315" s="88"/>
      <c r="AE315" s="88"/>
      <c r="AF315" s="40"/>
      <c r="AG315" s="40"/>
      <c r="AH315" s="40"/>
      <c r="AI315" s="76"/>
      <c r="AJ315" s="76"/>
      <c r="AK315" s="40"/>
    </row>
    <row r="316" spans="1:37" ht="16.5" customHeight="1">
      <c r="A316" s="79">
        <v>45306</v>
      </c>
      <c r="B316" s="78" t="s">
        <v>932</v>
      </c>
      <c r="C316" s="78" t="s">
        <v>3747</v>
      </c>
      <c r="D316" s="81" t="s">
        <v>3750</v>
      </c>
      <c r="E316" s="33" t="s">
        <v>114</v>
      </c>
      <c r="F316" s="33"/>
      <c r="G316" s="100" t="s">
        <v>4917</v>
      </c>
      <c r="H316" s="75">
        <v>3</v>
      </c>
      <c r="I316" s="90" t="s">
        <v>73</v>
      </c>
      <c r="J316" s="90"/>
      <c r="K316" s="78" t="s">
        <v>4924</v>
      </c>
      <c r="L316" s="75" t="s">
        <v>1234</v>
      </c>
      <c r="M316" s="86"/>
      <c r="N316" s="91"/>
      <c r="O316" s="91"/>
      <c r="P316" s="91"/>
      <c r="Q316" s="91"/>
      <c r="R316" s="91"/>
      <c r="S316" s="91"/>
      <c r="T316" s="91"/>
      <c r="U316" s="91"/>
      <c r="V316" s="92"/>
      <c r="W316" s="75"/>
      <c r="X316" s="75"/>
      <c r="Y316" s="75" t="s">
        <v>1491</v>
      </c>
      <c r="Z316" s="75"/>
      <c r="AA316" s="75"/>
      <c r="AB316" s="77">
        <v>45309</v>
      </c>
      <c r="AC316" s="72" t="s">
        <v>1001</v>
      </c>
      <c r="AD316" s="88"/>
      <c r="AE316" s="88"/>
      <c r="AF316" s="40"/>
      <c r="AG316" s="40"/>
      <c r="AH316" s="40"/>
      <c r="AI316" s="76"/>
      <c r="AJ316" s="76"/>
      <c r="AK316" s="40"/>
    </row>
    <row r="317" spans="1:37" ht="16.5" customHeight="1">
      <c r="A317" s="79">
        <v>45307</v>
      </c>
      <c r="B317" s="78" t="s">
        <v>932</v>
      </c>
      <c r="C317" s="78" t="s">
        <v>3794</v>
      </c>
      <c r="D317" s="81" t="s">
        <v>3798</v>
      </c>
      <c r="E317" s="33" t="s">
        <v>433</v>
      </c>
      <c r="F317" s="33"/>
      <c r="G317" s="100" t="s">
        <v>4917</v>
      </c>
      <c r="H317" s="75">
        <v>3</v>
      </c>
      <c r="I317" s="90" t="s">
        <v>73</v>
      </c>
      <c r="J317" s="90"/>
      <c r="K317" s="78" t="s">
        <v>3799</v>
      </c>
      <c r="L317" s="75" t="s">
        <v>1234</v>
      </c>
      <c r="M317" s="86"/>
      <c r="N317" s="91"/>
      <c r="O317" s="91"/>
      <c r="P317" s="91"/>
      <c r="Q317" s="91"/>
      <c r="R317" s="91"/>
      <c r="S317" s="91"/>
      <c r="T317" s="91"/>
      <c r="U317" s="91"/>
      <c r="V317" s="92"/>
      <c r="W317" s="75"/>
      <c r="X317" s="75"/>
      <c r="Y317" s="75" t="s">
        <v>1491</v>
      </c>
      <c r="Z317" s="75"/>
      <c r="AA317" s="75"/>
      <c r="AB317" s="77">
        <v>45309</v>
      </c>
      <c r="AC317" s="72" t="s">
        <v>1001</v>
      </c>
      <c r="AD317" s="88"/>
      <c r="AE317" s="88"/>
      <c r="AF317" s="40"/>
      <c r="AG317" s="40"/>
      <c r="AH317" s="40"/>
      <c r="AI317" s="76"/>
      <c r="AJ317" s="76"/>
      <c r="AK317" s="40"/>
    </row>
    <row r="318" spans="1:37" ht="16.5" customHeight="1">
      <c r="A318" s="79">
        <v>45309</v>
      </c>
      <c r="B318" s="78" t="s">
        <v>932</v>
      </c>
      <c r="C318" s="78" t="s">
        <v>3853</v>
      </c>
      <c r="D318" s="81" t="s">
        <v>3857</v>
      </c>
      <c r="E318" s="33" t="s">
        <v>114</v>
      </c>
      <c r="F318" s="33"/>
      <c r="G318" s="100" t="s">
        <v>4917</v>
      </c>
      <c r="H318" s="75">
        <v>3</v>
      </c>
      <c r="I318" s="90" t="s">
        <v>73</v>
      </c>
      <c r="J318" s="90"/>
      <c r="K318" s="78"/>
      <c r="L318" s="75" t="s">
        <v>1234</v>
      </c>
      <c r="M318" s="86"/>
      <c r="N318" s="91"/>
      <c r="O318" s="91"/>
      <c r="P318" s="91"/>
      <c r="Q318" s="91"/>
      <c r="R318" s="91"/>
      <c r="S318" s="91"/>
      <c r="T318" s="91"/>
      <c r="U318" s="91"/>
      <c r="V318" s="92"/>
      <c r="W318" s="75"/>
      <c r="X318" s="75"/>
      <c r="Y318" s="75" t="s">
        <v>1491</v>
      </c>
      <c r="Z318" s="75"/>
      <c r="AA318" s="75"/>
      <c r="AB318" s="77">
        <v>45309</v>
      </c>
      <c r="AC318" s="72" t="s">
        <v>1001</v>
      </c>
      <c r="AD318" s="88"/>
      <c r="AE318" s="88"/>
      <c r="AF318" s="40"/>
      <c r="AG318" s="40"/>
      <c r="AH318" s="40"/>
      <c r="AI318" s="76"/>
      <c r="AJ318" s="76"/>
      <c r="AK318" s="40"/>
    </row>
    <row r="319" spans="1:37" ht="16.5" customHeight="1">
      <c r="A319" s="79">
        <v>45312</v>
      </c>
      <c r="B319" s="78" t="s">
        <v>932</v>
      </c>
      <c r="C319" s="78" t="s">
        <v>3913</v>
      </c>
      <c r="D319" s="81" t="s">
        <v>3915</v>
      </c>
      <c r="E319" s="33" t="s">
        <v>114</v>
      </c>
      <c r="F319" s="33"/>
      <c r="G319" s="100" t="s">
        <v>4917</v>
      </c>
      <c r="H319" s="75">
        <v>3</v>
      </c>
      <c r="I319" s="90" t="s">
        <v>73</v>
      </c>
      <c r="J319" s="90"/>
      <c r="K319" s="78" t="s">
        <v>3916</v>
      </c>
      <c r="L319" s="75" t="s">
        <v>1234</v>
      </c>
      <c r="M319" s="86"/>
      <c r="N319" s="91"/>
      <c r="O319" s="91"/>
      <c r="P319" s="91"/>
      <c r="Q319" s="91"/>
      <c r="R319" s="91"/>
      <c r="S319" s="91"/>
      <c r="T319" s="91"/>
      <c r="U319" s="91"/>
      <c r="V319" s="92"/>
      <c r="W319" s="75"/>
      <c r="X319" s="75"/>
      <c r="Y319" s="75" t="s">
        <v>1491</v>
      </c>
      <c r="Z319" s="75"/>
      <c r="AA319" s="75"/>
      <c r="AB319" s="77">
        <v>45313</v>
      </c>
      <c r="AC319" s="72" t="s">
        <v>1001</v>
      </c>
      <c r="AD319" s="88"/>
      <c r="AE319" s="88"/>
      <c r="AF319" s="40"/>
      <c r="AG319" s="40"/>
      <c r="AH319" s="40"/>
      <c r="AI319" s="76"/>
      <c r="AJ319" s="76"/>
      <c r="AK319" s="40"/>
    </row>
    <row r="320" spans="1:37" ht="16.5" customHeight="1">
      <c r="A320" s="79">
        <v>45313</v>
      </c>
      <c r="B320" s="78" t="s">
        <v>932</v>
      </c>
      <c r="C320" s="78" t="s">
        <v>3954</v>
      </c>
      <c r="D320" s="81" t="s">
        <v>3957</v>
      </c>
      <c r="E320" s="33" t="s">
        <v>114</v>
      </c>
      <c r="F320" s="33"/>
      <c r="G320" s="100" t="s">
        <v>4917</v>
      </c>
      <c r="H320" s="75">
        <v>3</v>
      </c>
      <c r="I320" s="90" t="s">
        <v>73</v>
      </c>
      <c r="J320" s="90"/>
      <c r="K320" s="78" t="s">
        <v>3958</v>
      </c>
      <c r="L320" s="75" t="s">
        <v>1234</v>
      </c>
      <c r="M320" s="86"/>
      <c r="N320" s="91"/>
      <c r="O320" s="91"/>
      <c r="P320" s="91"/>
      <c r="Q320" s="91"/>
      <c r="R320" s="91"/>
      <c r="S320" s="91"/>
      <c r="T320" s="91"/>
      <c r="U320" s="91"/>
      <c r="V320" s="92"/>
      <c r="W320" s="75"/>
      <c r="X320" s="75"/>
      <c r="Y320" s="75" t="s">
        <v>1491</v>
      </c>
      <c r="Z320" s="75"/>
      <c r="AA320" s="75"/>
      <c r="AB320" s="77">
        <v>45314</v>
      </c>
      <c r="AC320" s="72" t="s">
        <v>1001</v>
      </c>
      <c r="AD320" s="88"/>
      <c r="AE320" s="88"/>
      <c r="AF320" s="40"/>
      <c r="AG320" s="40"/>
      <c r="AH320" s="40"/>
      <c r="AI320" s="76"/>
      <c r="AJ320" s="76"/>
      <c r="AK320" s="40"/>
    </row>
    <row r="321" spans="1:37" ht="16.5" customHeight="1">
      <c r="A321" s="79">
        <v>45313</v>
      </c>
      <c r="B321" s="78" t="s">
        <v>932</v>
      </c>
      <c r="C321" s="78" t="s">
        <v>3959</v>
      </c>
      <c r="D321" s="81" t="s">
        <v>3963</v>
      </c>
      <c r="E321" s="33" t="s">
        <v>114</v>
      </c>
      <c r="F321" s="33"/>
      <c r="G321" s="100" t="s">
        <v>4917</v>
      </c>
      <c r="H321" s="75">
        <v>3</v>
      </c>
      <c r="I321" s="90" t="s">
        <v>73</v>
      </c>
      <c r="J321" s="90"/>
      <c r="K321" s="78" t="s">
        <v>3964</v>
      </c>
      <c r="L321" s="75" t="s">
        <v>1234</v>
      </c>
      <c r="M321" s="86"/>
      <c r="N321" s="91"/>
      <c r="O321" s="91"/>
      <c r="P321" s="91"/>
      <c r="Q321" s="91"/>
      <c r="R321" s="91"/>
      <c r="S321" s="91"/>
      <c r="T321" s="91"/>
      <c r="U321" s="91"/>
      <c r="V321" s="92"/>
      <c r="W321" s="75"/>
      <c r="X321" s="75"/>
      <c r="Y321" s="75" t="s">
        <v>1491</v>
      </c>
      <c r="Z321" s="75"/>
      <c r="AA321" s="75"/>
      <c r="AB321" s="77">
        <v>45314</v>
      </c>
      <c r="AC321" s="72" t="s">
        <v>1001</v>
      </c>
      <c r="AD321" s="88"/>
      <c r="AE321" s="88"/>
      <c r="AF321" s="40"/>
      <c r="AG321" s="40"/>
      <c r="AH321" s="40"/>
      <c r="AI321" s="76"/>
      <c r="AJ321" s="76"/>
      <c r="AK321" s="40"/>
    </row>
    <row r="322" spans="1:37" ht="16.5" customHeight="1">
      <c r="A322" s="79">
        <v>45314</v>
      </c>
      <c r="B322" s="78" t="s">
        <v>932</v>
      </c>
      <c r="C322" s="78" t="s">
        <v>3982</v>
      </c>
      <c r="D322" s="81" t="s">
        <v>3986</v>
      </c>
      <c r="E322" s="33" t="s">
        <v>114</v>
      </c>
      <c r="F322" s="33"/>
      <c r="G322" s="100" t="s">
        <v>4917</v>
      </c>
      <c r="H322" s="75">
        <v>3</v>
      </c>
      <c r="I322" s="90" t="s">
        <v>73</v>
      </c>
      <c r="J322" s="90"/>
      <c r="K322" s="78" t="s">
        <v>4925</v>
      </c>
      <c r="L322" s="75" t="s">
        <v>1234</v>
      </c>
      <c r="M322" s="86"/>
      <c r="N322" s="91"/>
      <c r="O322" s="91"/>
      <c r="P322" s="91"/>
      <c r="Q322" s="91"/>
      <c r="R322" s="91"/>
      <c r="S322" s="91"/>
      <c r="T322" s="91"/>
      <c r="U322" s="91"/>
      <c r="V322" s="92"/>
      <c r="W322" s="75"/>
      <c r="X322" s="75"/>
      <c r="Y322" s="75" t="s">
        <v>1491</v>
      </c>
      <c r="Z322" s="75"/>
      <c r="AA322" s="75"/>
      <c r="AB322" s="77">
        <v>45316</v>
      </c>
      <c r="AC322" s="72" t="s">
        <v>1001</v>
      </c>
      <c r="AD322" s="88"/>
      <c r="AE322" s="88"/>
      <c r="AF322" s="40"/>
      <c r="AG322" s="40"/>
      <c r="AH322" s="40"/>
      <c r="AI322" s="76"/>
      <c r="AJ322" s="76"/>
      <c r="AK322" s="40"/>
    </row>
    <row r="323" spans="1:37" ht="16.5" customHeight="1">
      <c r="A323" s="79">
        <v>45317</v>
      </c>
      <c r="B323" s="78" t="s">
        <v>932</v>
      </c>
      <c r="C323" s="78" t="s">
        <v>4085</v>
      </c>
      <c r="D323" s="81" t="s">
        <v>4088</v>
      </c>
      <c r="E323" s="33" t="s">
        <v>114</v>
      </c>
      <c r="F323" s="33"/>
      <c r="G323" s="100" t="s">
        <v>4917</v>
      </c>
      <c r="H323" s="75">
        <v>3</v>
      </c>
      <c r="I323" s="90" t="s">
        <v>73</v>
      </c>
      <c r="J323" s="90"/>
      <c r="K323" s="78"/>
      <c r="L323" s="75" t="s">
        <v>1234</v>
      </c>
      <c r="M323" s="86"/>
      <c r="N323" s="91"/>
      <c r="O323" s="91"/>
      <c r="P323" s="91"/>
      <c r="Q323" s="91"/>
      <c r="R323" s="91"/>
      <c r="S323" s="91"/>
      <c r="T323" s="91"/>
      <c r="U323" s="91"/>
      <c r="V323" s="92"/>
      <c r="W323" s="75"/>
      <c r="X323" s="75"/>
      <c r="Y323" s="75" t="s">
        <v>1491</v>
      </c>
      <c r="Z323" s="75"/>
      <c r="AA323" s="75"/>
      <c r="AB323" s="77">
        <v>45320</v>
      </c>
      <c r="AC323" s="72" t="s">
        <v>1001</v>
      </c>
      <c r="AD323" s="88"/>
      <c r="AE323" s="88"/>
      <c r="AF323" s="40"/>
      <c r="AG323" s="40"/>
      <c r="AH323" s="40"/>
      <c r="AI323" s="76"/>
      <c r="AJ323" s="76"/>
      <c r="AK323" s="40"/>
    </row>
    <row r="324" spans="1:37" ht="16.5" customHeight="1">
      <c r="A324" s="79">
        <v>45321</v>
      </c>
      <c r="B324" s="78" t="s">
        <v>932</v>
      </c>
      <c r="C324" s="78" t="s">
        <v>4157</v>
      </c>
      <c r="D324" s="81" t="s">
        <v>4160</v>
      </c>
      <c r="E324" s="33" t="s">
        <v>114</v>
      </c>
      <c r="F324" s="33"/>
      <c r="G324" s="100" t="s">
        <v>4917</v>
      </c>
      <c r="H324" s="75">
        <v>3</v>
      </c>
      <c r="I324" s="90" t="s">
        <v>73</v>
      </c>
      <c r="J324" s="90"/>
      <c r="K324" s="78" t="s">
        <v>4161</v>
      </c>
      <c r="L324" s="75" t="s">
        <v>1234</v>
      </c>
      <c r="M324" s="86"/>
      <c r="N324" s="91"/>
      <c r="O324" s="91"/>
      <c r="P324" s="91"/>
      <c r="Q324" s="91"/>
      <c r="R324" s="91"/>
      <c r="S324" s="91"/>
      <c r="T324" s="91"/>
      <c r="U324" s="91"/>
      <c r="V324" s="92"/>
      <c r="W324" s="75"/>
      <c r="X324" s="75"/>
      <c r="Y324" s="75" t="s">
        <v>1491</v>
      </c>
      <c r="Z324" s="75"/>
      <c r="AA324" s="75"/>
      <c r="AB324" s="77">
        <v>45327</v>
      </c>
      <c r="AC324" s="72" t="s">
        <v>1001</v>
      </c>
      <c r="AD324" s="88"/>
      <c r="AE324" s="88"/>
      <c r="AF324" s="40"/>
      <c r="AG324" s="40"/>
      <c r="AH324" s="40"/>
      <c r="AI324" s="76"/>
      <c r="AJ324" s="76"/>
      <c r="AK324" s="40"/>
    </row>
    <row r="325" spans="1:37" ht="16.5" customHeight="1">
      <c r="A325" s="30">
        <v>45261</v>
      </c>
      <c r="B325" s="31" t="s">
        <v>431</v>
      </c>
      <c r="C325" s="31" t="s">
        <v>1021</v>
      </c>
      <c r="D325" s="50" t="s">
        <v>1025</v>
      </c>
      <c r="E325" s="33" t="s">
        <v>433</v>
      </c>
      <c r="F325" s="33"/>
      <c r="G325" s="99" t="s">
        <v>4926</v>
      </c>
      <c r="H325" s="41">
        <v>1</v>
      </c>
      <c r="I325" s="90" t="s">
        <v>73</v>
      </c>
      <c r="J325" s="90"/>
      <c r="K325" s="31" t="s">
        <v>1026</v>
      </c>
      <c r="L325" s="41" t="s">
        <v>701</v>
      </c>
      <c r="M325" s="42" t="str">
        <f>MID(K325,12,8)</f>
        <v xml:space="preserve">precise </v>
      </c>
      <c r="N325" s="62" t="str">
        <f>IF(ISERROR(MID(K325,24+FIND("impact environnemental:",K325,1),3)),"",MID(K325,24+FIND("impact environnemental:",K325,1),3))</f>
        <v>non</v>
      </c>
      <c r="O325" s="62" t="str">
        <f>IF(ISERROR(MID(K325,25+FIND("performance énergétique:",K325,1),3)),"",MID(K325,25+FIND("performance énergétique:",K325,1),3))</f>
        <v>non</v>
      </c>
      <c r="P325" s="62" t="str">
        <f>IF(ISERROR(MID(K325,20+FIND("consommation d'eau:",K325,1),3)),"",MID(K325,20+FIND("consommation d'eau:",K325,1),3))</f>
        <v>non</v>
      </c>
      <c r="Q325" s="62" t="str">
        <f>IF(ISERROR(MID(K325,22+FIND("rénover mon bâtiment:",K325,1),3)),"",MID(K325,22+FIND("rénover mon bâtiment:",K325,1),3))</f>
        <v>oui</v>
      </c>
      <c r="R325" s="62" t="str">
        <f>IF(ISERROR(MID(K325,21+FIND("la mobilité durable:",K325,1),3)),"",MID(K325,21+FIND("la mobilité durable:",K325,1),3))</f>
        <v>non</v>
      </c>
      <c r="S325" s="62" t="str">
        <f>IF(ISERROR(MID(K325,21+FIND("gestion des déchets:",K325,1),3)),"",MID(K325,21+FIND("gestion des déchets:",K325,1),3))</f>
        <v>non</v>
      </c>
      <c r="T325" s="62" t="str">
        <f>IF(ISERROR(MID(K325,17+FIND("l'écoconception:",K325,1),3)),"",MID(K325,17+FIND("l'écoconception:",K325,1),3))</f>
        <v>non</v>
      </c>
      <c r="U325" s="62" t="str">
        <f>IF(ISERROR(MID(K325,20+FIND("former ou recruter:",K325,1),3)),"",MID(K325,20+FIND("former ou recruter:",K325,1),3))</f>
        <v>non</v>
      </c>
      <c r="V325" s="63"/>
      <c r="W325" s="41"/>
      <c r="X325" s="41"/>
      <c r="Y325" s="41" t="s">
        <v>661</v>
      </c>
      <c r="Z325" s="41" t="s">
        <v>1027</v>
      </c>
      <c r="AA325" s="41"/>
      <c r="AB325" s="43">
        <v>45264</v>
      </c>
      <c r="AC325" s="72" t="s">
        <v>1001</v>
      </c>
      <c r="AD325" s="88"/>
      <c r="AE325" s="88"/>
      <c r="AF325" s="33"/>
      <c r="AG325" s="33"/>
      <c r="AH325" s="33"/>
      <c r="AI325" s="39"/>
      <c r="AJ325" s="39"/>
      <c r="AK325" s="40"/>
    </row>
    <row r="326" spans="1:37" ht="16.5" customHeight="1">
      <c r="A326" s="30">
        <v>45261</v>
      </c>
      <c r="B326" s="31" t="s">
        <v>552</v>
      </c>
      <c r="C326" s="31" t="s">
        <v>996</v>
      </c>
      <c r="D326" s="50" t="s">
        <v>4927</v>
      </c>
      <c r="E326" s="33" t="s">
        <v>433</v>
      </c>
      <c r="F326" s="33"/>
      <c r="G326" s="99" t="s">
        <v>4928</v>
      </c>
      <c r="H326" s="41" t="e">
        <v>#VALUE!</v>
      </c>
      <c r="I326" s="90" t="s">
        <v>73</v>
      </c>
      <c r="J326" s="90"/>
      <c r="K326" s="31"/>
      <c r="L326" s="41" t="s">
        <v>701</v>
      </c>
      <c r="M326" s="42" t="str">
        <f>MID(K326,12,8)</f>
        <v/>
      </c>
      <c r="N326" s="62" t="str">
        <f>IF(ISERROR(MID(K326,24+FIND("impact environnemental:",K326,1),3)),"",MID(K326,24+FIND("impact environnemental:",K326,1),3))</f>
        <v/>
      </c>
      <c r="O326" s="62" t="str">
        <f>IF(ISERROR(MID(K326,25+FIND("performance énergétique:",K326,1),3)),"",MID(K326,25+FIND("performance énergétique:",K326,1),3))</f>
        <v/>
      </c>
      <c r="P326" s="62" t="str">
        <f>IF(ISERROR(MID(K326,20+FIND("consommation d'eau:",K326,1),3)),"",MID(K326,20+FIND("consommation d'eau:",K326,1),3))</f>
        <v/>
      </c>
      <c r="Q326" s="62" t="str">
        <f>IF(ISERROR(MID(K326,22+FIND("rénover mon bâtiment:",K326,1),3)),"",MID(K326,22+FIND("rénover mon bâtiment:",K326,1),3))</f>
        <v/>
      </c>
      <c r="R326" s="62" t="str">
        <f>IF(ISERROR(MID(K326,21+FIND("la mobilité durable:",K326,1),3)),"",MID(K326,21+FIND("la mobilité durable:",K326,1),3))</f>
        <v/>
      </c>
      <c r="S326" s="62" t="str">
        <f>IF(ISERROR(MID(K326,21+FIND("gestion des déchets:",K326,1),3)),"",MID(K326,21+FIND("gestion des déchets:",K326,1),3))</f>
        <v/>
      </c>
      <c r="T326" s="62" t="str">
        <f>IF(ISERROR(MID(K326,17+FIND("l'écoconception:",K326,1),3)),"",MID(K326,17+FIND("l'écoconception:",K326,1),3))</f>
        <v/>
      </c>
      <c r="U326" s="62" t="str">
        <f>IF(ISERROR(MID(K326,20+FIND("former ou recruter:",K326,1),3)),"",MID(K326,20+FIND("former ou recruter:",K326,1),3))</f>
        <v/>
      </c>
      <c r="V326" s="63"/>
      <c r="W326" s="41" t="s">
        <v>1000</v>
      </c>
      <c r="X326" s="41"/>
      <c r="Y326" s="41"/>
      <c r="Z326" s="41" t="s">
        <v>600</v>
      </c>
      <c r="AA326" s="41"/>
      <c r="AB326" s="43">
        <v>45267</v>
      </c>
      <c r="AC326" s="72" t="s">
        <v>1001</v>
      </c>
      <c r="AD326" s="88"/>
      <c r="AE326" s="88"/>
      <c r="AF326" s="33"/>
      <c r="AG326" s="33"/>
      <c r="AH326" s="33"/>
      <c r="AI326" s="39"/>
      <c r="AJ326" s="39"/>
      <c r="AK326" s="40"/>
    </row>
    <row r="327" spans="1:37" ht="16.5" customHeight="1">
      <c r="A327" s="30">
        <v>45261</v>
      </c>
      <c r="B327" s="31" t="s">
        <v>431</v>
      </c>
      <c r="C327" s="31" t="s">
        <v>1028</v>
      </c>
      <c r="D327" s="50" t="s">
        <v>1031</v>
      </c>
      <c r="E327" s="33" t="s">
        <v>433</v>
      </c>
      <c r="F327" s="33"/>
      <c r="G327" s="99" t="s">
        <v>4929</v>
      </c>
      <c r="H327" s="41">
        <v>1</v>
      </c>
      <c r="I327" s="90" t="s">
        <v>73</v>
      </c>
      <c r="J327" s="90"/>
      <c r="K327" s="31" t="s">
        <v>4930</v>
      </c>
      <c r="L327" s="41" t="s">
        <v>701</v>
      </c>
      <c r="M327" s="42" t="str">
        <f>MID(K327,12,8)</f>
        <v xml:space="preserve">precise </v>
      </c>
      <c r="N327" s="62" t="str">
        <f>IF(ISERROR(MID(K327,24+FIND("impact environnemental:",K327,1),3)),"",MID(K327,24+FIND("impact environnemental:",K327,1),3))</f>
        <v>non</v>
      </c>
      <c r="O327" s="62" t="str">
        <f>IF(ISERROR(MID(K327,25+FIND("performance énergétique:",K327,1),3)),"",MID(K327,25+FIND("performance énergétique:",K327,1),3))</f>
        <v>non</v>
      </c>
      <c r="P327" s="62" t="str">
        <f>IF(ISERROR(MID(K327,20+FIND("consommation d'eau:",K327,1),3)),"",MID(K327,20+FIND("consommation d'eau:",K327,1),3))</f>
        <v>non</v>
      </c>
      <c r="Q327" s="62" t="str">
        <f>IF(ISERROR(MID(K327,22+FIND("rénover mon bâtiment:",K327,1),3)),"",MID(K327,22+FIND("rénover mon bâtiment:",K327,1),3))</f>
        <v>oui</v>
      </c>
      <c r="R327" s="62" t="str">
        <f>IF(ISERROR(MID(K327,21+FIND("la mobilité durable:",K327,1),3)),"",MID(K327,21+FIND("la mobilité durable:",K327,1),3))</f>
        <v>non</v>
      </c>
      <c r="S327" s="62" t="str">
        <f>IF(ISERROR(MID(K327,21+FIND("gestion des déchets:",K327,1),3)),"",MID(K327,21+FIND("gestion des déchets:",K327,1),3))</f>
        <v>non</v>
      </c>
      <c r="T327" s="62" t="str">
        <f>IF(ISERROR(MID(K327,17+FIND("l'écoconception:",K327,1),3)),"",MID(K327,17+FIND("l'écoconception:",K327,1),3))</f>
        <v>non</v>
      </c>
      <c r="U327" s="62" t="str">
        <f>IF(ISERROR(MID(K327,20+FIND("former ou recruter:",K327,1),3)),"",MID(K327,20+FIND("former ou recruter:",K327,1),3))</f>
        <v>non</v>
      </c>
      <c r="V327" s="63"/>
      <c r="W327" s="41" t="s">
        <v>731</v>
      </c>
      <c r="X327" s="41" t="s">
        <v>1033</v>
      </c>
      <c r="Y327" s="41" t="s">
        <v>1034</v>
      </c>
      <c r="Z327" s="41" t="s">
        <v>1035</v>
      </c>
      <c r="AA327" s="41"/>
      <c r="AB327" s="43">
        <v>45267</v>
      </c>
      <c r="AC327" s="72" t="s">
        <v>1001</v>
      </c>
      <c r="AD327" s="88"/>
      <c r="AE327" s="88"/>
      <c r="AF327" s="33"/>
      <c r="AG327" s="33"/>
      <c r="AH327" s="33"/>
      <c r="AI327" s="39"/>
      <c r="AJ327" s="39"/>
      <c r="AK327" s="40"/>
    </row>
    <row r="328" spans="1:37" ht="16.5" customHeight="1">
      <c r="A328" s="30">
        <v>45262</v>
      </c>
      <c r="B328" s="31" t="s">
        <v>552</v>
      </c>
      <c r="C328" s="31" t="s">
        <v>1106</v>
      </c>
      <c r="D328" s="50" t="s">
        <v>1110</v>
      </c>
      <c r="E328" s="33" t="s">
        <v>433</v>
      </c>
      <c r="F328" s="33"/>
      <c r="G328" s="99" t="s">
        <v>4931</v>
      </c>
      <c r="H328" s="41">
        <v>1</v>
      </c>
      <c r="I328" s="90" t="s">
        <v>73</v>
      </c>
      <c r="J328" s="90"/>
      <c r="K328" s="31" t="s">
        <v>1111</v>
      </c>
      <c r="L328" s="41" t="s">
        <v>701</v>
      </c>
      <c r="M328" s="42" t="str">
        <f>MID(K328,12,8)</f>
        <v xml:space="preserve">precise </v>
      </c>
      <c r="N328" s="62" t="str">
        <f>IF(ISERROR(MID(K328,24+FIND("impact environnemental:",K328,1),3)),"",MID(K328,24+FIND("impact environnemental:",K328,1),3))</f>
        <v>non</v>
      </c>
      <c r="O328" s="62" t="str">
        <f>IF(ISERROR(MID(K328,25+FIND("performance énergétique:",K328,1),3)),"",MID(K328,25+FIND("performance énergétique:",K328,1),3))</f>
        <v>non</v>
      </c>
      <c r="P328" s="62" t="str">
        <f>IF(ISERROR(MID(K328,20+FIND("consommation d'eau:",K328,1),3)),"",MID(K328,20+FIND("consommation d'eau:",K328,1),3))</f>
        <v>non</v>
      </c>
      <c r="Q328" s="62" t="str">
        <f>IF(ISERROR(MID(K328,22+FIND("rénover mon bâtiment:",K328,1),3)),"",MID(K328,22+FIND("rénover mon bâtiment:",K328,1),3))</f>
        <v>non</v>
      </c>
      <c r="R328" s="62" t="str">
        <f>IF(ISERROR(MID(K328,21+FIND("la mobilité durable:",K328,1),3)),"",MID(K328,21+FIND("la mobilité durable:",K328,1),3))</f>
        <v>oui</v>
      </c>
      <c r="S328" s="62" t="str">
        <f>IF(ISERROR(MID(K328,21+FIND("gestion des déchets:",K328,1),3)),"",MID(K328,21+FIND("gestion des déchets:",K328,1),3))</f>
        <v>non</v>
      </c>
      <c r="T328" s="62" t="str">
        <f>IF(ISERROR(MID(K328,17+FIND("l'écoconception:",K328,1),3)),"",MID(K328,17+FIND("l'écoconception:",K328,1),3))</f>
        <v>non</v>
      </c>
      <c r="U328" s="62" t="str">
        <f>IF(ISERROR(MID(K328,20+FIND("former ou recruter:",K328,1),3)),"",MID(K328,20+FIND("former ou recruter:",K328,1),3))</f>
        <v>non</v>
      </c>
      <c r="V328" s="63"/>
      <c r="W328" s="41"/>
      <c r="X328" s="41"/>
      <c r="Y328" s="41" t="s">
        <v>661</v>
      </c>
      <c r="Z328" s="41" t="s">
        <v>600</v>
      </c>
      <c r="AA328" s="41"/>
      <c r="AB328" s="43">
        <v>45264</v>
      </c>
      <c r="AC328" s="72" t="s">
        <v>1001</v>
      </c>
      <c r="AD328" s="88"/>
      <c r="AE328" s="88"/>
      <c r="AF328" s="33"/>
      <c r="AG328" s="33"/>
      <c r="AH328" s="33"/>
      <c r="AI328" s="39"/>
      <c r="AJ328" s="39"/>
      <c r="AK328" s="40"/>
    </row>
    <row r="329" spans="1:37" ht="16.5" customHeight="1">
      <c r="A329" s="30">
        <v>45264</v>
      </c>
      <c r="B329" s="31" t="s">
        <v>1185</v>
      </c>
      <c r="C329" s="31" t="s">
        <v>1180</v>
      </c>
      <c r="D329" s="50" t="s">
        <v>1184</v>
      </c>
      <c r="E329" s="33" t="s">
        <v>91</v>
      </c>
      <c r="F329" s="33"/>
      <c r="G329" s="99" t="s">
        <v>4932</v>
      </c>
      <c r="H329" s="41">
        <v>2</v>
      </c>
      <c r="I329" s="90" t="s">
        <v>73</v>
      </c>
      <c r="J329" s="90"/>
      <c r="K329" s="31" t="s">
        <v>1186</v>
      </c>
      <c r="L329" s="41" t="s">
        <v>701</v>
      </c>
      <c r="M329" s="42" t="str">
        <f>MID(K329,12,8)</f>
        <v xml:space="preserve">unknown </v>
      </c>
      <c r="N329" s="62" t="str">
        <f>IF(ISERROR(MID(K329,24+FIND("impact environnemental:",K329,1),3)),"",MID(K329,24+FIND("impact environnemental:",K329,1),3))</f>
        <v>oui</v>
      </c>
      <c r="O329" s="62" t="str">
        <f>IF(ISERROR(MID(K329,25+FIND("performance énergétique:",K329,1),3)),"",MID(K329,25+FIND("performance énergétique:",K329,1),3))</f>
        <v>oui</v>
      </c>
      <c r="P329" s="62" t="str">
        <f>IF(ISERROR(MID(K329,20+FIND("consommation d'eau:",K329,1),3)),"",MID(K329,20+FIND("consommation d'eau:",K329,1),3))</f>
        <v>non</v>
      </c>
      <c r="Q329" s="62" t="str">
        <f>IF(ISERROR(MID(K329,22+FIND("rénover mon bâtiment:",K329,1),3)),"",MID(K329,22+FIND("rénover mon bâtiment:",K329,1),3))</f>
        <v/>
      </c>
      <c r="R329" s="62" t="str">
        <f>IF(ISERROR(MID(K329,21+FIND("la mobilité durable:",K329,1),3)),"",MID(K329,21+FIND("la mobilité durable:",K329,1),3))</f>
        <v/>
      </c>
      <c r="S329" s="62" t="str">
        <f>IF(ISERROR(MID(K329,21+FIND("gestion des déchets:",K329,1),3)),"",MID(K329,21+FIND("gestion des déchets:",K329,1),3))</f>
        <v>oui</v>
      </c>
      <c r="T329" s="62" t="str">
        <f>IF(ISERROR(MID(K329,17+FIND("l'écoconception:",K329,1),3)),"",MID(K329,17+FIND("l'écoconception:",K329,1),3))</f>
        <v>oui</v>
      </c>
      <c r="U329" s="62" t="str">
        <f>IF(ISERROR(MID(K329,20+FIND("former ou recruter:",K329,1),3)),"",MID(K329,20+FIND("former ou recruter:",K329,1),3))</f>
        <v/>
      </c>
      <c r="V329" s="63"/>
      <c r="W329" s="41"/>
      <c r="X329" s="41"/>
      <c r="Y329" s="41" t="s">
        <v>661</v>
      </c>
      <c r="Z329" s="41" t="s">
        <v>1187</v>
      </c>
      <c r="AA329" s="41"/>
      <c r="AB329" s="43">
        <v>45265</v>
      </c>
      <c r="AC329" s="72" t="s">
        <v>1001</v>
      </c>
      <c r="AD329" s="88"/>
      <c r="AE329" s="88"/>
      <c r="AF329" s="33"/>
      <c r="AG329" s="33"/>
      <c r="AH329" s="33"/>
      <c r="AI329" s="39"/>
      <c r="AJ329" s="39"/>
      <c r="AK329" s="40"/>
    </row>
    <row r="330" spans="1:37" ht="16.5" customHeight="1">
      <c r="A330" s="30">
        <v>45264</v>
      </c>
      <c r="B330" s="31" t="s">
        <v>1224</v>
      </c>
      <c r="C330" s="31" t="s">
        <v>1219</v>
      </c>
      <c r="D330" s="50" t="s">
        <v>1223</v>
      </c>
      <c r="E330" s="33" t="s">
        <v>433</v>
      </c>
      <c r="F330" s="33"/>
      <c r="G330" s="99" t="s">
        <v>4933</v>
      </c>
      <c r="H330" s="41">
        <v>1</v>
      </c>
      <c r="I330" s="90" t="s">
        <v>73</v>
      </c>
      <c r="J330" s="90"/>
      <c r="K330" s="31" t="s">
        <v>1225</v>
      </c>
      <c r="L330" s="41" t="s">
        <v>701</v>
      </c>
      <c r="M330" s="42" t="str">
        <f>MID(K330,12,8)</f>
        <v xml:space="preserve">precise </v>
      </c>
      <c r="N330" s="62" t="str">
        <f>IF(ISERROR(MID(K330,24+FIND("impact environnemental:",K330,1),3)),"",MID(K330,24+FIND("impact environnemental:",K330,1),3))</f>
        <v>non</v>
      </c>
      <c r="O330" s="62" t="str">
        <f>IF(ISERROR(MID(K330,25+FIND("performance énergétique:",K330,1),3)),"",MID(K330,25+FIND("performance énergétique:",K330,1),3))</f>
        <v>non</v>
      </c>
      <c r="P330" s="62" t="str">
        <f>IF(ISERROR(MID(K330,20+FIND("consommation d'eau:",K330,1),3)),"",MID(K330,20+FIND("consommation d'eau:",K330,1),3))</f>
        <v>non</v>
      </c>
      <c r="Q330" s="62" t="str">
        <f>IF(ISERROR(MID(K330,22+FIND("rénover mon bâtiment:",K330,1),3)),"",MID(K330,22+FIND("rénover mon bâtiment:",K330,1),3))</f>
        <v>non</v>
      </c>
      <c r="R330" s="62" t="str">
        <f>IF(ISERROR(MID(K330,21+FIND("la mobilité durable:",K330,1),3)),"",MID(K330,21+FIND("la mobilité durable:",K330,1),3))</f>
        <v>oui</v>
      </c>
      <c r="S330" s="62" t="str">
        <f>IF(ISERROR(MID(K330,21+FIND("gestion des déchets:",K330,1),3)),"",MID(K330,21+FIND("gestion des déchets:",K330,1),3))</f>
        <v>non</v>
      </c>
      <c r="T330" s="62" t="str">
        <f>IF(ISERROR(MID(K330,17+FIND("l'écoconception:",K330,1),3)),"",MID(K330,17+FIND("l'écoconception:",K330,1),3))</f>
        <v>non</v>
      </c>
      <c r="U330" s="62" t="str">
        <f>IF(ISERROR(MID(K330,20+FIND("former ou recruter:",K330,1),3)),"",MID(K330,20+FIND("former ou recruter:",K330,1),3))</f>
        <v>non</v>
      </c>
      <c r="V330" s="63"/>
      <c r="W330" s="41"/>
      <c r="X330" s="41"/>
      <c r="Y330" s="41" t="s">
        <v>661</v>
      </c>
      <c r="Z330" s="41" t="s">
        <v>1226</v>
      </c>
      <c r="AA330" s="41"/>
      <c r="AB330" s="43">
        <v>45264</v>
      </c>
      <c r="AC330" s="72" t="s">
        <v>1001</v>
      </c>
      <c r="AD330" s="88"/>
      <c r="AE330" s="88"/>
      <c r="AF330" s="33" t="s">
        <v>1227</v>
      </c>
      <c r="AG330" s="33"/>
      <c r="AH330" s="33"/>
      <c r="AI330" s="39"/>
      <c r="AJ330" s="39"/>
      <c r="AK330" s="40"/>
    </row>
    <row r="331" spans="1:37" ht="16.5" customHeight="1">
      <c r="A331" s="30">
        <v>45264</v>
      </c>
      <c r="B331" s="31" t="s">
        <v>431</v>
      </c>
      <c r="C331" s="31" t="s">
        <v>1174</v>
      </c>
      <c r="D331" s="50" t="s">
        <v>1178</v>
      </c>
      <c r="E331" s="33" t="s">
        <v>433</v>
      </c>
      <c r="F331" s="33"/>
      <c r="G331" s="99" t="s">
        <v>4934</v>
      </c>
      <c r="H331" s="41">
        <v>1</v>
      </c>
      <c r="I331" s="90" t="s">
        <v>73</v>
      </c>
      <c r="J331" s="90"/>
      <c r="K331" s="31" t="s">
        <v>1179</v>
      </c>
      <c r="L331" s="41" t="s">
        <v>701</v>
      </c>
      <c r="M331" s="42" t="str">
        <f>MID(K331,12,8)</f>
        <v xml:space="preserve">precise </v>
      </c>
      <c r="N331" s="62" t="str">
        <f>IF(ISERROR(MID(K331,24+FIND("impact environnemental:",K331,1),3)),"",MID(K331,24+FIND("impact environnemental:",K331,1),3))</f>
        <v>non</v>
      </c>
      <c r="O331" s="62" t="str">
        <f>IF(ISERROR(MID(K331,25+FIND("performance énergétique:",K331,1),3)),"",MID(K331,25+FIND("performance énergétique:",K331,1),3))</f>
        <v>non</v>
      </c>
      <c r="P331" s="62" t="str">
        <f>IF(ISERROR(MID(K331,20+FIND("consommation d'eau:",K331,1),3)),"",MID(K331,20+FIND("consommation d'eau:",K331,1),3))</f>
        <v>non</v>
      </c>
      <c r="Q331" s="62" t="str">
        <f>IF(ISERROR(MID(K331,22+FIND("rénover mon bâtiment:",K331,1),3)),"",MID(K331,22+FIND("rénover mon bâtiment:",K331,1),3))</f>
        <v>oui</v>
      </c>
      <c r="R331" s="62" t="str">
        <f>IF(ISERROR(MID(K331,21+FIND("la mobilité durable:",K331,1),3)),"",MID(K331,21+FIND("la mobilité durable:",K331,1),3))</f>
        <v>non</v>
      </c>
      <c r="S331" s="62" t="str">
        <f>IF(ISERROR(MID(K331,21+FIND("gestion des déchets:",K331,1),3)),"",MID(K331,21+FIND("gestion des déchets:",K331,1),3))</f>
        <v>non</v>
      </c>
      <c r="T331" s="62" t="str">
        <f>IF(ISERROR(MID(K331,17+FIND("l'écoconception:",K331,1),3)),"",MID(K331,17+FIND("l'écoconception:",K331,1),3))</f>
        <v>non</v>
      </c>
      <c r="U331" s="62" t="str">
        <f>IF(ISERROR(MID(K331,20+FIND("former ou recruter:",K331,1),3)),"",MID(K331,20+FIND("former ou recruter:",K331,1),3))</f>
        <v>non</v>
      </c>
      <c r="V331" s="63"/>
      <c r="W331" s="41"/>
      <c r="X331" s="41"/>
      <c r="Y331" s="41" t="s">
        <v>661</v>
      </c>
      <c r="Z331" s="41"/>
      <c r="AA331" s="41"/>
      <c r="AB331" s="43">
        <v>45265</v>
      </c>
      <c r="AC331" s="72" t="s">
        <v>1001</v>
      </c>
      <c r="AD331" s="88"/>
      <c r="AE331" s="88"/>
      <c r="AF331" s="33"/>
      <c r="AG331" s="33"/>
      <c r="AH331" s="33"/>
      <c r="AI331" s="39"/>
      <c r="AJ331" s="39"/>
      <c r="AK331" s="40"/>
    </row>
    <row r="332" spans="1:37" ht="16.5" customHeight="1">
      <c r="A332" s="30">
        <v>45265</v>
      </c>
      <c r="B332" s="31" t="s">
        <v>552</v>
      </c>
      <c r="C332" s="31" t="s">
        <v>1246</v>
      </c>
      <c r="D332" s="50" t="s">
        <v>1250</v>
      </c>
      <c r="E332" s="33" t="s">
        <v>433</v>
      </c>
      <c r="F332" s="33"/>
      <c r="G332" s="99" t="s">
        <v>4935</v>
      </c>
      <c r="H332" s="41">
        <v>1</v>
      </c>
      <c r="I332" s="90" t="s">
        <v>73</v>
      </c>
      <c r="J332" s="90"/>
      <c r="K332" s="31" t="s">
        <v>1251</v>
      </c>
      <c r="L332" s="41" t="s">
        <v>701</v>
      </c>
      <c r="M332" s="42" t="str">
        <f>MID(K332,12,8)</f>
        <v xml:space="preserve">precise </v>
      </c>
      <c r="N332" s="62" t="str">
        <f>IF(ISERROR(MID(K332,24+FIND("impact environnemental:",K332,1),3)),"",MID(K332,24+FIND("impact environnemental:",K332,1),3))</f>
        <v>non</v>
      </c>
      <c r="O332" s="62" t="str">
        <f>IF(ISERROR(MID(K332,25+FIND("performance énergétique:",K332,1),3)),"",MID(K332,25+FIND("performance énergétique:",K332,1),3))</f>
        <v>non</v>
      </c>
      <c r="P332" s="62" t="str">
        <f>IF(ISERROR(MID(K332,20+FIND("consommation d'eau:",K332,1),3)),"",MID(K332,20+FIND("consommation d'eau:",K332,1),3))</f>
        <v>non</v>
      </c>
      <c r="Q332" s="62" t="str">
        <f>IF(ISERROR(MID(K332,22+FIND("rénover mon bâtiment:",K332,1),3)),"",MID(K332,22+FIND("rénover mon bâtiment:",K332,1),3))</f>
        <v>non</v>
      </c>
      <c r="R332" s="62" t="str">
        <f>IF(ISERROR(MID(K332,21+FIND("la mobilité durable:",K332,1),3)),"",MID(K332,21+FIND("la mobilité durable:",K332,1),3))</f>
        <v>oui</v>
      </c>
      <c r="S332" s="62" t="str">
        <f>IF(ISERROR(MID(K332,21+FIND("gestion des déchets:",K332,1),3)),"",MID(K332,21+FIND("gestion des déchets:",K332,1),3))</f>
        <v>non</v>
      </c>
      <c r="T332" s="62" t="str">
        <f>IF(ISERROR(MID(K332,17+FIND("l'écoconception:",K332,1),3)),"",MID(K332,17+FIND("l'écoconception:",K332,1),3))</f>
        <v>non</v>
      </c>
      <c r="U332" s="62" t="str">
        <f>IF(ISERROR(MID(K332,20+FIND("former ou recruter:",K332,1),3)),"",MID(K332,20+FIND("former ou recruter:",K332,1),3))</f>
        <v>non</v>
      </c>
      <c r="V332" s="63"/>
      <c r="W332" s="41"/>
      <c r="X332" s="41"/>
      <c r="Y332" s="41" t="s">
        <v>661</v>
      </c>
      <c r="Z332" s="41" t="s">
        <v>1226</v>
      </c>
      <c r="AA332" s="41"/>
      <c r="AB332" s="43">
        <v>45265</v>
      </c>
      <c r="AC332" s="72" t="s">
        <v>1001</v>
      </c>
      <c r="AD332" s="88"/>
      <c r="AE332" s="88"/>
      <c r="AF332" s="33"/>
      <c r="AG332" s="33"/>
      <c r="AH332" s="33"/>
      <c r="AI332" s="39"/>
      <c r="AJ332" s="39"/>
      <c r="AK332" s="40"/>
    </row>
    <row r="333" spans="1:37" ht="16.5" customHeight="1">
      <c r="A333" s="30">
        <v>45265</v>
      </c>
      <c r="B333" s="31" t="s">
        <v>552</v>
      </c>
      <c r="C333" s="31" t="s">
        <v>1252</v>
      </c>
      <c r="D333" s="50" t="s">
        <v>1256</v>
      </c>
      <c r="E333" s="33" t="s">
        <v>433</v>
      </c>
      <c r="F333" s="33"/>
      <c r="G333" s="99" t="s">
        <v>4923</v>
      </c>
      <c r="H333" s="41">
        <v>2</v>
      </c>
      <c r="I333" s="90" t="s">
        <v>73</v>
      </c>
      <c r="J333" s="90"/>
      <c r="K333" s="31" t="s">
        <v>1257</v>
      </c>
      <c r="L333" s="41" t="s">
        <v>701</v>
      </c>
      <c r="M333" s="42" t="str">
        <f>MID(K333,12,8)</f>
        <v xml:space="preserve">unknown </v>
      </c>
      <c r="N333" s="62" t="str">
        <f>IF(ISERROR(MID(K333,24+FIND("impact environnemental:",K333,1),3)),"",MID(K333,24+FIND("impact environnemental:",K333,1),3))</f>
        <v>non</v>
      </c>
      <c r="O333" s="62" t="str">
        <f>IF(ISERROR(MID(K333,25+FIND("performance énergétique:",K333,1),3)),"",MID(K333,25+FIND("performance énergétique:",K333,1),3))</f>
        <v>oui</v>
      </c>
      <c r="P333" s="62" t="str">
        <f>IF(ISERROR(MID(K333,20+FIND("consommation d'eau:",K333,1),3)),"",MID(K333,20+FIND("consommation d'eau:",K333,1),3))</f>
        <v>oui</v>
      </c>
      <c r="Q333" s="62" t="str">
        <f>IF(ISERROR(MID(K333,22+FIND("rénover mon bâtiment:",K333,1),3)),"",MID(K333,22+FIND("rénover mon bâtiment:",K333,1),3))</f>
        <v/>
      </c>
      <c r="R333" s="62" t="str">
        <f>IF(ISERROR(MID(K333,21+FIND("la mobilité durable:",K333,1),3)),"",MID(K333,21+FIND("la mobilité durable:",K333,1),3))</f>
        <v/>
      </c>
      <c r="S333" s="62" t="str">
        <f>IF(ISERROR(MID(K333,21+FIND("gestion des déchets:",K333,1),3)),"",MID(K333,21+FIND("gestion des déchets:",K333,1),3))</f>
        <v>oui</v>
      </c>
      <c r="T333" s="62" t="str">
        <f>IF(ISERROR(MID(K333,17+FIND("l'écoconception:",K333,1),3)),"",MID(K333,17+FIND("l'écoconception:",K333,1),3))</f>
        <v>oui</v>
      </c>
      <c r="U333" s="62" t="str">
        <f>IF(ISERROR(MID(K333,20+FIND("former ou recruter:",K333,1),3)),"",MID(K333,20+FIND("former ou recruter:",K333,1),3))</f>
        <v/>
      </c>
      <c r="V333" s="63"/>
      <c r="W333" s="41"/>
      <c r="X333" s="41"/>
      <c r="Y333" s="41"/>
      <c r="Z333" s="41"/>
      <c r="AA333" s="41"/>
      <c r="AB333" s="43">
        <v>45272</v>
      </c>
      <c r="AC333" s="72" t="s">
        <v>1001</v>
      </c>
      <c r="AD333" s="88"/>
      <c r="AE333" s="88"/>
      <c r="AF333" s="33"/>
      <c r="AG333" s="33"/>
      <c r="AH333" s="33"/>
      <c r="AI333" s="39"/>
      <c r="AJ333" s="39"/>
      <c r="AK333" s="40"/>
    </row>
    <row r="334" spans="1:37" ht="16.5" customHeight="1">
      <c r="A334" s="30">
        <v>45266</v>
      </c>
      <c r="B334" s="31" t="s">
        <v>1185</v>
      </c>
      <c r="C334" s="31" t="s">
        <v>1348</v>
      </c>
      <c r="D334" s="50" t="s">
        <v>1352</v>
      </c>
      <c r="E334" s="33" t="s">
        <v>91</v>
      </c>
      <c r="F334" s="33"/>
      <c r="G334" s="99" t="s">
        <v>4923</v>
      </c>
      <c r="H334" s="41">
        <v>2</v>
      </c>
      <c r="I334" s="90" t="s">
        <v>73</v>
      </c>
      <c r="J334" s="90"/>
      <c r="K334" s="31" t="s">
        <v>1353</v>
      </c>
      <c r="L334" s="41" t="s">
        <v>701</v>
      </c>
      <c r="M334" s="42" t="str">
        <f>MID(K334,12,8)</f>
        <v xml:space="preserve">unknown </v>
      </c>
      <c r="N334" s="62" t="str">
        <f>IF(ISERROR(MID(K334,24+FIND("impact environnemental:",K334,1),3)),"",MID(K334,24+FIND("impact environnemental:",K334,1),3))</f>
        <v>non</v>
      </c>
      <c r="O334" s="62" t="str">
        <f>IF(ISERROR(MID(K334,25+FIND("performance énergétique:",K334,1),3)),"",MID(K334,25+FIND("performance énergétique:",K334,1),3))</f>
        <v>oui</v>
      </c>
      <c r="P334" s="62" t="str">
        <f>IF(ISERROR(MID(K334,20+FIND("consommation d'eau:",K334,1),3)),"",MID(K334,20+FIND("consommation d'eau:",K334,1),3))</f>
        <v>non</v>
      </c>
      <c r="Q334" s="62" t="str">
        <f>IF(ISERROR(MID(K334,22+FIND("rénover mon bâtiment:",K334,1),3)),"",MID(K334,22+FIND("rénover mon bâtiment:",K334,1),3))</f>
        <v/>
      </c>
      <c r="R334" s="62" t="str">
        <f>IF(ISERROR(MID(K334,21+FIND("la mobilité durable:",K334,1),3)),"",MID(K334,21+FIND("la mobilité durable:",K334,1),3))</f>
        <v/>
      </c>
      <c r="S334" s="62" t="str">
        <f>IF(ISERROR(MID(K334,21+FIND("gestion des déchets:",K334,1),3)),"",MID(K334,21+FIND("gestion des déchets:",K334,1),3))</f>
        <v>non</v>
      </c>
      <c r="T334" s="62" t="str">
        <f>IF(ISERROR(MID(K334,17+FIND("l'écoconception:",K334,1),3)),"",MID(K334,17+FIND("l'écoconception:",K334,1),3))</f>
        <v>oui</v>
      </c>
      <c r="U334" s="62" t="str">
        <f>IF(ISERROR(MID(K334,20+FIND("former ou recruter:",K334,1),3)),"",MID(K334,20+FIND("former ou recruter:",K334,1),3))</f>
        <v/>
      </c>
      <c r="V334" s="63"/>
      <c r="W334" s="41"/>
      <c r="X334" s="41"/>
      <c r="Y334" s="41"/>
      <c r="Z334" s="41"/>
      <c r="AA334" s="41"/>
      <c r="AB334" s="43">
        <v>45272</v>
      </c>
      <c r="AC334" s="72" t="s">
        <v>1001</v>
      </c>
      <c r="AD334" s="88"/>
      <c r="AE334" s="88"/>
      <c r="AF334" s="33"/>
      <c r="AG334" s="33"/>
      <c r="AH334" s="33"/>
      <c r="AI334" s="39"/>
      <c r="AJ334" s="39"/>
      <c r="AK334" s="40"/>
    </row>
    <row r="335" spans="1:37" ht="16.5" customHeight="1">
      <c r="A335" s="30">
        <v>45266</v>
      </c>
      <c r="B335" s="31" t="s">
        <v>552</v>
      </c>
      <c r="C335" s="31" t="s">
        <v>1326</v>
      </c>
      <c r="D335" s="50" t="s">
        <v>1329</v>
      </c>
      <c r="E335" s="33" t="s">
        <v>433</v>
      </c>
      <c r="F335" s="33"/>
      <c r="G335" s="99" t="s">
        <v>4936</v>
      </c>
      <c r="H335" s="41">
        <v>2</v>
      </c>
      <c r="I335" s="90" t="s">
        <v>73</v>
      </c>
      <c r="J335" s="90"/>
      <c r="K335" s="31" t="s">
        <v>1330</v>
      </c>
      <c r="L335" s="41" t="s">
        <v>701</v>
      </c>
      <c r="M335" s="42" t="str">
        <f>MID(K335,12,8)</f>
        <v xml:space="preserve">unknown </v>
      </c>
      <c r="N335" s="62" t="str">
        <f>IF(ISERROR(MID(K335,24+FIND("impact environnemental:",K335,1),3)),"",MID(K335,24+FIND("impact environnemental:",K335,1),3))</f>
        <v>oui</v>
      </c>
      <c r="O335" s="62" t="str">
        <f>IF(ISERROR(MID(K335,25+FIND("performance énergétique:",K335,1),3)),"",MID(K335,25+FIND("performance énergétique:",K335,1),3))</f>
        <v>oui</v>
      </c>
      <c r="P335" s="62" t="str">
        <f>IF(ISERROR(MID(K335,20+FIND("consommation d'eau:",K335,1),3)),"",MID(K335,20+FIND("consommation d'eau:",K335,1),3))</f>
        <v>non</v>
      </c>
      <c r="Q335" s="62" t="str">
        <f>IF(ISERROR(MID(K335,22+FIND("rénover mon bâtiment:",K335,1),3)),"",MID(K335,22+FIND("rénover mon bâtiment:",K335,1),3))</f>
        <v/>
      </c>
      <c r="R335" s="62" t="str">
        <f>IF(ISERROR(MID(K335,21+FIND("la mobilité durable:",K335,1),3)),"",MID(K335,21+FIND("la mobilité durable:",K335,1),3))</f>
        <v/>
      </c>
      <c r="S335" s="62" t="str">
        <f>IF(ISERROR(MID(K335,21+FIND("gestion des déchets:",K335,1),3)),"",MID(K335,21+FIND("gestion des déchets:",K335,1),3))</f>
        <v>oui</v>
      </c>
      <c r="T335" s="62" t="str">
        <f>IF(ISERROR(MID(K335,17+FIND("l'écoconception:",K335,1),3)),"",MID(K335,17+FIND("l'écoconception:",K335,1),3))</f>
        <v>oui</v>
      </c>
      <c r="U335" s="62" t="str">
        <f>IF(ISERROR(MID(K335,20+FIND("former ou recruter:",K335,1),3)),"",MID(K335,20+FIND("former ou recruter:",K335,1),3))</f>
        <v/>
      </c>
      <c r="V335" s="63"/>
      <c r="W335" s="41"/>
      <c r="X335" s="41"/>
      <c r="Y335" s="41"/>
      <c r="Z335" s="41"/>
      <c r="AA335" s="41"/>
      <c r="AB335" s="43">
        <v>45272</v>
      </c>
      <c r="AC335" s="72" t="s">
        <v>1001</v>
      </c>
      <c r="AD335" s="88"/>
      <c r="AE335" s="88"/>
      <c r="AF335" s="33" t="s">
        <v>1227</v>
      </c>
      <c r="AG335" s="33"/>
      <c r="AH335" s="33"/>
      <c r="AI335" s="39"/>
      <c r="AJ335" s="39"/>
      <c r="AK335" s="40"/>
    </row>
    <row r="336" spans="1:37" ht="16.5" customHeight="1">
      <c r="A336" s="30">
        <v>45266</v>
      </c>
      <c r="B336" s="31" t="s">
        <v>552</v>
      </c>
      <c r="C336" s="31" t="s">
        <v>1331</v>
      </c>
      <c r="D336" s="50" t="s">
        <v>1335</v>
      </c>
      <c r="E336" s="33" t="s">
        <v>433</v>
      </c>
      <c r="F336" s="33"/>
      <c r="G336" s="99" t="s">
        <v>4931</v>
      </c>
      <c r="H336" s="41">
        <v>1</v>
      </c>
      <c r="I336" s="90" t="s">
        <v>73</v>
      </c>
      <c r="J336" s="90"/>
      <c r="K336" s="31" t="s">
        <v>1336</v>
      </c>
      <c r="L336" s="41" t="s">
        <v>701</v>
      </c>
      <c r="M336" s="42" t="str">
        <f>MID(K336,12,8)</f>
        <v xml:space="preserve">precise </v>
      </c>
      <c r="N336" s="62" t="str">
        <f>IF(ISERROR(MID(K336,24+FIND("impact environnemental:",K336,1),3)),"",MID(K336,24+FIND("impact environnemental:",K336,1),3))</f>
        <v>non</v>
      </c>
      <c r="O336" s="62" t="str">
        <f>IF(ISERROR(MID(K336,25+FIND("performance énergétique:",K336,1),3)),"",MID(K336,25+FIND("performance énergétique:",K336,1),3))</f>
        <v>non</v>
      </c>
      <c r="P336" s="62" t="str">
        <f>IF(ISERROR(MID(K336,20+FIND("consommation d'eau:",K336,1),3)),"",MID(K336,20+FIND("consommation d'eau:",K336,1),3))</f>
        <v>non</v>
      </c>
      <c r="Q336" s="62" t="str">
        <f>IF(ISERROR(MID(K336,22+FIND("rénover mon bâtiment:",K336,1),3)),"",MID(K336,22+FIND("rénover mon bâtiment:",K336,1),3))</f>
        <v>non</v>
      </c>
      <c r="R336" s="62" t="str">
        <f>IF(ISERROR(MID(K336,21+FIND("la mobilité durable:",K336,1),3)),"",MID(K336,21+FIND("la mobilité durable:",K336,1),3))</f>
        <v>oui</v>
      </c>
      <c r="S336" s="62" t="str">
        <f>IF(ISERROR(MID(K336,21+FIND("gestion des déchets:",K336,1),3)),"",MID(K336,21+FIND("gestion des déchets:",K336,1),3))</f>
        <v>non</v>
      </c>
      <c r="T336" s="62" t="str">
        <f>IF(ISERROR(MID(K336,17+FIND("l'écoconception:",K336,1),3)),"",MID(K336,17+FIND("l'écoconception:",K336,1),3))</f>
        <v>non</v>
      </c>
      <c r="U336" s="62" t="str">
        <f>IF(ISERROR(MID(K336,20+FIND("former ou recruter:",K336,1),3)),"",MID(K336,20+FIND("former ou recruter:",K336,1),3))</f>
        <v>non</v>
      </c>
      <c r="V336" s="63"/>
      <c r="W336" s="41"/>
      <c r="X336" s="41"/>
      <c r="Y336" s="41" t="s">
        <v>661</v>
      </c>
      <c r="Z336" s="41" t="s">
        <v>600</v>
      </c>
      <c r="AA336" s="41"/>
      <c r="AB336" s="43">
        <v>45267</v>
      </c>
      <c r="AC336" s="72" t="s">
        <v>1001</v>
      </c>
      <c r="AD336" s="88"/>
      <c r="AE336" s="88"/>
      <c r="AF336" s="33"/>
      <c r="AG336" s="33"/>
      <c r="AH336" s="33"/>
      <c r="AI336" s="39"/>
      <c r="AJ336" s="39"/>
      <c r="AK336" s="40"/>
    </row>
    <row r="337" spans="1:37" ht="16.5" customHeight="1">
      <c r="A337" s="30">
        <v>45266</v>
      </c>
      <c r="B337" s="31" t="s">
        <v>431</v>
      </c>
      <c r="C337" s="31" t="s">
        <v>1343</v>
      </c>
      <c r="D337" s="50" t="s">
        <v>1347</v>
      </c>
      <c r="E337" s="33" t="s">
        <v>433</v>
      </c>
      <c r="F337" s="33"/>
      <c r="G337" s="99" t="s">
        <v>4934</v>
      </c>
      <c r="H337" s="41" t="e">
        <v>#VALUE!</v>
      </c>
      <c r="I337" s="90" t="s">
        <v>73</v>
      </c>
      <c r="J337" s="90"/>
      <c r="K337" s="31"/>
      <c r="L337" s="41" t="s">
        <v>701</v>
      </c>
      <c r="M337" s="42" t="str">
        <f>MID(K337,12,8)</f>
        <v/>
      </c>
      <c r="N337" s="62" t="str">
        <f>IF(ISERROR(MID(K337,24+FIND("impact environnemental:",K337,1),3)),"",MID(K337,24+FIND("impact environnemental:",K337,1),3))</f>
        <v/>
      </c>
      <c r="O337" s="62" t="str">
        <f>IF(ISERROR(MID(K337,25+FIND("performance énergétique:",K337,1),3)),"",MID(K337,25+FIND("performance énergétique:",K337,1),3))</f>
        <v/>
      </c>
      <c r="P337" s="62" t="str">
        <f>IF(ISERROR(MID(K337,20+FIND("consommation d'eau:",K337,1),3)),"",MID(K337,20+FIND("consommation d'eau:",K337,1),3))</f>
        <v/>
      </c>
      <c r="Q337" s="62" t="str">
        <f>IF(ISERROR(MID(K337,22+FIND("rénover mon bâtiment:",K337,1),3)),"",MID(K337,22+FIND("rénover mon bâtiment:",K337,1),3))</f>
        <v/>
      </c>
      <c r="R337" s="62" t="str">
        <f>IF(ISERROR(MID(K337,21+FIND("la mobilité durable:",K337,1),3)),"",MID(K337,21+FIND("la mobilité durable:",K337,1),3))</f>
        <v/>
      </c>
      <c r="S337" s="62" t="str">
        <f>IF(ISERROR(MID(K337,21+FIND("gestion des déchets:",K337,1),3)),"",MID(K337,21+FIND("gestion des déchets:",K337,1),3))</f>
        <v/>
      </c>
      <c r="T337" s="62" t="str">
        <f>IF(ISERROR(MID(K337,17+FIND("l'écoconception:",K337,1),3)),"",MID(K337,17+FIND("l'écoconception:",K337,1),3))</f>
        <v/>
      </c>
      <c r="U337" s="62" t="str">
        <f>IF(ISERROR(MID(K337,20+FIND("former ou recruter:",K337,1),3)),"",MID(K337,20+FIND("former ou recruter:",K337,1),3))</f>
        <v/>
      </c>
      <c r="V337" s="63"/>
      <c r="W337" s="41"/>
      <c r="X337" s="41"/>
      <c r="Y337" s="41" t="s">
        <v>661</v>
      </c>
      <c r="Z337" s="41"/>
      <c r="AA337" s="41"/>
      <c r="AB337" s="43">
        <v>45267</v>
      </c>
      <c r="AC337" s="72" t="s">
        <v>1001</v>
      </c>
      <c r="AD337" s="88"/>
      <c r="AE337" s="88"/>
      <c r="AF337" s="33"/>
      <c r="AG337" s="33"/>
      <c r="AH337" s="33"/>
      <c r="AI337" s="39"/>
      <c r="AJ337" s="39"/>
      <c r="AK337" s="40"/>
    </row>
    <row r="338" spans="1:37" ht="16.5" customHeight="1">
      <c r="A338" s="30">
        <v>45266</v>
      </c>
      <c r="B338" s="31" t="s">
        <v>552</v>
      </c>
      <c r="C338" s="31" t="s">
        <v>1337</v>
      </c>
      <c r="D338" s="50" t="s">
        <v>1341</v>
      </c>
      <c r="E338" s="33" t="s">
        <v>433</v>
      </c>
      <c r="F338" s="33"/>
      <c r="G338" s="99" t="s">
        <v>4931</v>
      </c>
      <c r="H338" s="41">
        <v>2</v>
      </c>
      <c r="I338" s="90" t="s">
        <v>73</v>
      </c>
      <c r="J338" s="90"/>
      <c r="K338" s="31" t="s">
        <v>1342</v>
      </c>
      <c r="L338" s="41" t="s">
        <v>701</v>
      </c>
      <c r="M338" s="42" t="str">
        <f>MID(K338,12,8)</f>
        <v xml:space="preserve">unknown </v>
      </c>
      <c r="N338" s="62" t="str">
        <f>IF(ISERROR(MID(K338,24+FIND("impact environnemental:",K338,1),3)),"",MID(K338,24+FIND("impact environnemental:",K338,1),3))</f>
        <v>oui</v>
      </c>
      <c r="O338" s="62" t="str">
        <f>IF(ISERROR(MID(K338,25+FIND("performance énergétique:",K338,1),3)),"",MID(K338,25+FIND("performance énergétique:",K338,1),3))</f>
        <v>oui</v>
      </c>
      <c r="P338" s="62" t="str">
        <f>IF(ISERROR(MID(K338,20+FIND("consommation d'eau:",K338,1),3)),"",MID(K338,20+FIND("consommation d'eau:",K338,1),3))</f>
        <v>non</v>
      </c>
      <c r="Q338" s="62" t="str">
        <f>IF(ISERROR(MID(K338,22+FIND("rénover mon bâtiment:",K338,1),3)),"",MID(K338,22+FIND("rénover mon bâtiment:",K338,1),3))</f>
        <v/>
      </c>
      <c r="R338" s="62" t="str">
        <f>IF(ISERROR(MID(K338,21+FIND("la mobilité durable:",K338,1),3)),"",MID(K338,21+FIND("la mobilité durable:",K338,1),3))</f>
        <v/>
      </c>
      <c r="S338" s="62" t="str">
        <f>IF(ISERROR(MID(K338,21+FIND("gestion des déchets:",K338,1),3)),"",MID(K338,21+FIND("gestion des déchets:",K338,1),3))</f>
        <v>non</v>
      </c>
      <c r="T338" s="62" t="str">
        <f>IF(ISERROR(MID(K338,17+FIND("l'écoconception:",K338,1),3)),"",MID(K338,17+FIND("l'écoconception:",K338,1),3))</f>
        <v>oui</v>
      </c>
      <c r="U338" s="62" t="str">
        <f>IF(ISERROR(MID(K338,20+FIND("former ou recruter:",K338,1),3)),"",MID(K338,20+FIND("former ou recruter:",K338,1),3))</f>
        <v/>
      </c>
      <c r="V338" s="63"/>
      <c r="W338" s="41"/>
      <c r="X338" s="41"/>
      <c r="Y338" s="41" t="s">
        <v>661</v>
      </c>
      <c r="Z338" s="41" t="s">
        <v>600</v>
      </c>
      <c r="AA338" s="41"/>
      <c r="AB338" s="43">
        <v>45267</v>
      </c>
      <c r="AC338" s="72" t="s">
        <v>1001</v>
      </c>
      <c r="AD338" s="88"/>
      <c r="AE338" s="88"/>
      <c r="AF338" s="33"/>
      <c r="AG338" s="33"/>
      <c r="AH338" s="33"/>
      <c r="AI338" s="39"/>
      <c r="AJ338" s="39"/>
      <c r="AK338" s="40"/>
    </row>
    <row r="339" spans="1:37" ht="16.5" customHeight="1">
      <c r="A339" s="30">
        <v>45267</v>
      </c>
      <c r="B339" s="31" t="s">
        <v>2195</v>
      </c>
      <c r="C339" s="73" t="s">
        <v>2191</v>
      </c>
      <c r="D339" s="50" t="s">
        <v>2194</v>
      </c>
      <c r="E339" s="33" t="s">
        <v>55</v>
      </c>
      <c r="F339" s="33"/>
      <c r="G339" s="99" t="s">
        <v>4937</v>
      </c>
      <c r="H339" s="41">
        <v>2</v>
      </c>
      <c r="I339" s="90" t="s">
        <v>73</v>
      </c>
      <c r="J339" s="90"/>
      <c r="K339" s="31" t="s">
        <v>4938</v>
      </c>
      <c r="L339" s="41" t="s">
        <v>701</v>
      </c>
      <c r="M339" s="42" t="str">
        <f>MID(K339,12,8)</f>
        <v xml:space="preserve">unknown </v>
      </c>
      <c r="N339" s="62" t="str">
        <f>IF(ISERROR(MID(K339,24+FIND("impact environnemental:",K339,1),3)),"",MID(K339,24+FIND("impact environnemental:",K339,1),3))</f>
        <v>oui</v>
      </c>
      <c r="O339" s="62" t="str">
        <f>IF(ISERROR(MID(K339,25+FIND("performance énergétique:",K339,1),3)),"",MID(K339,25+FIND("performance énergétique:",K339,1),3))</f>
        <v>oui</v>
      </c>
      <c r="P339" s="62" t="str">
        <f>IF(ISERROR(MID(K339,20+FIND("consommation d'eau:",K339,1),3)),"",MID(K339,20+FIND("consommation d'eau:",K339,1),3))</f>
        <v>oui</v>
      </c>
      <c r="Q339" s="62" t="str">
        <f>IF(ISERROR(MID(K339,22+FIND("rénover mon bâtiment:",K339,1),3)),"",MID(K339,22+FIND("rénover mon bâtiment:",K339,1),3))</f>
        <v/>
      </c>
      <c r="R339" s="62" t="str">
        <f>IF(ISERROR(MID(K339,21+FIND("la mobilité durable:",K339,1),3)),"",MID(K339,21+FIND("la mobilité durable:",K339,1),3))</f>
        <v/>
      </c>
      <c r="S339" s="62" t="str">
        <f>IF(ISERROR(MID(K339,21+FIND("gestion des déchets:",K339,1),3)),"",MID(K339,21+FIND("gestion des déchets:",K339,1),3))</f>
        <v>oui</v>
      </c>
      <c r="T339" s="62" t="str">
        <f>IF(ISERROR(MID(K339,17+FIND("l'écoconception:",K339,1),3)),"",MID(K339,17+FIND("l'écoconception:",K339,1),3))</f>
        <v>oui</v>
      </c>
      <c r="U339" s="62" t="str">
        <f>IF(ISERROR(MID(K339,20+FIND("former ou recruter:",K339,1),3)),"",MID(K339,20+FIND("former ou recruter:",K339,1),3))</f>
        <v/>
      </c>
      <c r="V339" s="63"/>
      <c r="W339" s="41"/>
      <c r="X339" s="41"/>
      <c r="Y339" s="41" t="s">
        <v>1484</v>
      </c>
      <c r="Z339" s="41" t="s">
        <v>2197</v>
      </c>
      <c r="AA339" s="41"/>
      <c r="AB339" s="43">
        <v>45271</v>
      </c>
      <c r="AC339" s="72" t="s">
        <v>1001</v>
      </c>
      <c r="AD339" s="88"/>
      <c r="AE339" s="88"/>
      <c r="AF339" s="33"/>
      <c r="AG339" s="33"/>
      <c r="AH339" s="33"/>
      <c r="AI339" s="39"/>
      <c r="AJ339" s="39"/>
      <c r="AK339" s="40"/>
    </row>
    <row r="340" spans="1:37" ht="16.5" customHeight="1">
      <c r="A340" s="30">
        <v>45267</v>
      </c>
      <c r="B340" s="31" t="s">
        <v>1964</v>
      </c>
      <c r="C340" s="31" t="s">
        <v>1966</v>
      </c>
      <c r="D340" s="50" t="s">
        <v>1969</v>
      </c>
      <c r="E340" s="33" t="s">
        <v>55</v>
      </c>
      <c r="F340" s="33"/>
      <c r="G340" s="99" t="s">
        <v>4917</v>
      </c>
      <c r="H340" s="75">
        <v>2</v>
      </c>
      <c r="I340" s="90" t="s">
        <v>73</v>
      </c>
      <c r="J340" s="90"/>
      <c r="K340" s="31" t="s">
        <v>1970</v>
      </c>
      <c r="L340" s="75" t="s">
        <v>701</v>
      </c>
      <c r="M340" s="42" t="str">
        <f>MID(K340,12,8)</f>
        <v xml:space="preserve">unknown </v>
      </c>
      <c r="N340" s="62" t="str">
        <f>IF(ISERROR(MID(K340,24+FIND("impact environnemental:",K340,1),3)),"",MID(K340,24+FIND("impact environnemental:",K340,1),3))</f>
        <v>non</v>
      </c>
      <c r="O340" s="62" t="str">
        <f>IF(ISERROR(MID(K340,25+FIND("performance énergétique:",K340,1),3)),"",MID(K340,25+FIND("performance énergétique:",K340,1),3))</f>
        <v>oui</v>
      </c>
      <c r="P340" s="62" t="str">
        <f>IF(ISERROR(MID(K340,20+FIND("consommation d'eau:",K340,1),3)),"",MID(K340,20+FIND("consommation d'eau:",K340,1),3))</f>
        <v>oui</v>
      </c>
      <c r="Q340" s="62" t="str">
        <f>IF(ISERROR(MID(K340,22+FIND("rénover mon bâtiment:",K340,1),3)),"",MID(K340,22+FIND("rénover mon bâtiment:",K340,1),3))</f>
        <v/>
      </c>
      <c r="R340" s="62" t="str">
        <f>IF(ISERROR(MID(K340,21+FIND("la mobilité durable:",K340,1),3)),"",MID(K340,21+FIND("la mobilité durable:",K340,1),3))</f>
        <v/>
      </c>
      <c r="S340" s="62" t="str">
        <f>IF(ISERROR(MID(K340,21+FIND("gestion des déchets:",K340,1),3)),"",MID(K340,21+FIND("gestion des déchets:",K340,1),3))</f>
        <v>oui</v>
      </c>
      <c r="T340" s="62" t="str">
        <f>IF(ISERROR(MID(K340,17+FIND("l'écoconception:",K340,1),3)),"",MID(K340,17+FIND("l'écoconception:",K340,1),3))</f>
        <v>oui</v>
      </c>
      <c r="U340" s="62" t="str">
        <f>IF(ISERROR(MID(K340,20+FIND("former ou recruter:",K340,1),3)),"",MID(K340,20+FIND("former ou recruter:",K340,1),3))</f>
        <v/>
      </c>
      <c r="V340" s="63"/>
      <c r="W340" s="75"/>
      <c r="X340" s="75"/>
      <c r="Y340" s="41" t="s">
        <v>1491</v>
      </c>
      <c r="Z340" s="41"/>
      <c r="AA340" s="41"/>
      <c r="AB340" s="43">
        <v>45271</v>
      </c>
      <c r="AC340" s="72" t="s">
        <v>1001</v>
      </c>
      <c r="AD340" s="88"/>
      <c r="AE340" s="88"/>
      <c r="AF340" s="40"/>
      <c r="AG340" s="40"/>
      <c r="AH340" s="40"/>
      <c r="AI340" s="76"/>
      <c r="AJ340" s="76"/>
      <c r="AK340" s="40"/>
    </row>
    <row r="341" spans="1:37" ht="16.5" customHeight="1">
      <c r="A341" s="30">
        <v>45267</v>
      </c>
      <c r="B341" s="31" t="s">
        <v>1877</v>
      </c>
      <c r="C341" s="31" t="s">
        <v>1872</v>
      </c>
      <c r="D341" s="50" t="s">
        <v>1876</v>
      </c>
      <c r="E341" s="33" t="s">
        <v>124</v>
      </c>
      <c r="F341" s="33"/>
      <c r="G341" s="99" t="s">
        <v>4939</v>
      </c>
      <c r="H341" s="41">
        <v>2</v>
      </c>
      <c r="I341" s="90" t="s">
        <v>73</v>
      </c>
      <c r="J341" s="90"/>
      <c r="K341" s="31" t="s">
        <v>4940</v>
      </c>
      <c r="L341" s="41" t="s">
        <v>701</v>
      </c>
      <c r="M341" s="42" t="str">
        <f>MID(K341,12,8)</f>
        <v xml:space="preserve">unknown </v>
      </c>
      <c r="N341" s="62" t="str">
        <f>IF(ISERROR(MID(K341,24+FIND("impact environnemental:",K341,1),3)),"",MID(K341,24+FIND("impact environnemental:",K341,1),3))</f>
        <v>oui</v>
      </c>
      <c r="O341" s="62" t="str">
        <f>IF(ISERROR(MID(K341,25+FIND("performance énergétique:",K341,1),3)),"",MID(K341,25+FIND("performance énergétique:",K341,1),3))</f>
        <v>oui</v>
      </c>
      <c r="P341" s="62" t="str">
        <f>IF(ISERROR(MID(K341,20+FIND("consommation d'eau:",K341,1),3)),"",MID(K341,20+FIND("consommation d'eau:",K341,1),3))</f>
        <v>oui</v>
      </c>
      <c r="Q341" s="62" t="str">
        <f>IF(ISERROR(MID(K341,22+FIND("rénover mon bâtiment:",K341,1),3)),"",MID(K341,22+FIND("rénover mon bâtiment:",K341,1),3))</f>
        <v/>
      </c>
      <c r="R341" s="62" t="str">
        <f>IF(ISERROR(MID(K341,21+FIND("la mobilité durable:",K341,1),3)),"",MID(K341,21+FIND("la mobilité durable:",K341,1),3))</f>
        <v/>
      </c>
      <c r="S341" s="62" t="str">
        <f>IF(ISERROR(MID(K341,21+FIND("gestion des déchets:",K341,1),3)),"",MID(K341,21+FIND("gestion des déchets:",K341,1),3))</f>
        <v>oui</v>
      </c>
      <c r="T341" s="62" t="str">
        <f>IF(ISERROR(MID(K341,17+FIND("l'écoconception:",K341,1),3)),"",MID(K341,17+FIND("l'écoconception:",K341,1),3))</f>
        <v>oui</v>
      </c>
      <c r="U341" s="62" t="str">
        <f>IF(ISERROR(MID(K341,20+FIND("former ou recruter:",K341,1),3)),"",MID(K341,20+FIND("former ou recruter:",K341,1),3))</f>
        <v/>
      </c>
      <c r="V341" s="63"/>
      <c r="W341" s="41"/>
      <c r="X341" s="41"/>
      <c r="Y341" s="41" t="s">
        <v>1484</v>
      </c>
      <c r="Z341" s="41" t="s">
        <v>1498</v>
      </c>
      <c r="AA341" s="41"/>
      <c r="AB341" s="43">
        <v>45271</v>
      </c>
      <c r="AC341" s="72" t="s">
        <v>1001</v>
      </c>
      <c r="AD341" s="88"/>
      <c r="AE341" s="88"/>
      <c r="AF341" s="33"/>
      <c r="AG341" s="33"/>
      <c r="AH341" s="33"/>
      <c r="AI341" s="39"/>
      <c r="AJ341" s="39"/>
      <c r="AK341" s="40"/>
    </row>
    <row r="342" spans="1:37" ht="16.5" customHeight="1">
      <c r="A342" s="30">
        <v>45267</v>
      </c>
      <c r="B342" s="31" t="s">
        <v>729</v>
      </c>
      <c r="C342" s="31" t="s">
        <v>1743</v>
      </c>
      <c r="D342" s="50" t="s">
        <v>1747</v>
      </c>
      <c r="E342" s="33" t="s">
        <v>124</v>
      </c>
      <c r="F342" s="33"/>
      <c r="G342" s="99" t="s">
        <v>4917</v>
      </c>
      <c r="H342" s="41">
        <v>2</v>
      </c>
      <c r="I342" s="90" t="s">
        <v>73</v>
      </c>
      <c r="J342" s="90"/>
      <c r="K342" s="31" t="s">
        <v>1748</v>
      </c>
      <c r="L342" s="41" t="s">
        <v>701</v>
      </c>
      <c r="M342" s="42" t="str">
        <f>MID(K342,12,8)</f>
        <v xml:space="preserve">unknown </v>
      </c>
      <c r="N342" s="62" t="str">
        <f>IF(ISERROR(MID(K342,24+FIND("impact environnemental:",K342,1),3)),"",MID(K342,24+FIND("impact environnemental:",K342,1),3))</f>
        <v>oui</v>
      </c>
      <c r="O342" s="62" t="str">
        <f>IF(ISERROR(MID(K342,25+FIND("performance énergétique:",K342,1),3)),"",MID(K342,25+FIND("performance énergétique:",K342,1),3))</f>
        <v>oui</v>
      </c>
      <c r="P342" s="62" t="str">
        <f>IF(ISERROR(MID(K342,20+FIND("consommation d'eau:",K342,1),3)),"",MID(K342,20+FIND("consommation d'eau:",K342,1),3))</f>
        <v>oui</v>
      </c>
      <c r="Q342" s="62" t="str">
        <f>IF(ISERROR(MID(K342,22+FIND("rénover mon bâtiment:",K342,1),3)),"",MID(K342,22+FIND("rénover mon bâtiment:",K342,1),3))</f>
        <v/>
      </c>
      <c r="R342" s="62" t="str">
        <f>IF(ISERROR(MID(K342,21+FIND("la mobilité durable:",K342,1),3)),"",MID(K342,21+FIND("la mobilité durable:",K342,1),3))</f>
        <v/>
      </c>
      <c r="S342" s="62" t="str">
        <f>IF(ISERROR(MID(K342,21+FIND("gestion des déchets:",K342,1),3)),"",MID(K342,21+FIND("gestion des déchets:",K342,1),3))</f>
        <v>oui</v>
      </c>
      <c r="T342" s="62" t="str">
        <f>IF(ISERROR(MID(K342,17+FIND("l'écoconception:",K342,1),3)),"",MID(K342,17+FIND("l'écoconception:",K342,1),3))</f>
        <v>oui</v>
      </c>
      <c r="U342" s="62" t="str">
        <f>IF(ISERROR(MID(K342,20+FIND("former ou recruter:",K342,1),3)),"",MID(K342,20+FIND("former ou recruter:",K342,1),3))</f>
        <v/>
      </c>
      <c r="V342" s="63"/>
      <c r="W342" s="41"/>
      <c r="X342" s="41"/>
      <c r="Y342" s="41" t="s">
        <v>1491</v>
      </c>
      <c r="Z342" s="41"/>
      <c r="AA342" s="41"/>
      <c r="AB342" s="43">
        <v>45271</v>
      </c>
      <c r="AC342" s="72" t="s">
        <v>1001</v>
      </c>
      <c r="AD342" s="88"/>
      <c r="AE342" s="88"/>
      <c r="AF342" s="33"/>
      <c r="AG342" s="33"/>
      <c r="AH342" s="33"/>
      <c r="AI342" s="39"/>
      <c r="AJ342" s="39"/>
      <c r="AK342" s="40"/>
    </row>
    <row r="343" spans="1:37" ht="16.5" customHeight="1">
      <c r="A343" s="30">
        <v>45267</v>
      </c>
      <c r="B343" s="31" t="s">
        <v>729</v>
      </c>
      <c r="C343" s="31" t="s">
        <v>1749</v>
      </c>
      <c r="D343" s="50" t="s">
        <v>1752</v>
      </c>
      <c r="E343" s="33" t="s">
        <v>124</v>
      </c>
      <c r="F343" s="33"/>
      <c r="G343" s="99" t="s">
        <v>4917</v>
      </c>
      <c r="H343" s="41">
        <v>2</v>
      </c>
      <c r="I343" s="90" t="s">
        <v>73</v>
      </c>
      <c r="J343" s="90"/>
      <c r="K343" s="31" t="s">
        <v>1753</v>
      </c>
      <c r="L343" s="41" t="s">
        <v>701</v>
      </c>
      <c r="M343" s="42" t="str">
        <f>MID(K343,12,8)</f>
        <v xml:space="preserve">unknown </v>
      </c>
      <c r="N343" s="62" t="str">
        <f>IF(ISERROR(MID(K343,24+FIND("impact environnemental:",K343,1),3)),"",MID(K343,24+FIND("impact environnemental:",K343,1),3))</f>
        <v>oui</v>
      </c>
      <c r="O343" s="62" t="str">
        <f>IF(ISERROR(MID(K343,25+FIND("performance énergétique:",K343,1),3)),"",MID(K343,25+FIND("performance énergétique:",K343,1),3))</f>
        <v>oui</v>
      </c>
      <c r="P343" s="62" t="str">
        <f>IF(ISERROR(MID(K343,20+FIND("consommation d'eau:",K343,1),3)),"",MID(K343,20+FIND("consommation d'eau:",K343,1),3))</f>
        <v>non</v>
      </c>
      <c r="Q343" s="62" t="str">
        <f>IF(ISERROR(MID(K343,22+FIND("rénover mon bâtiment:",K343,1),3)),"",MID(K343,22+FIND("rénover mon bâtiment:",K343,1),3))</f>
        <v/>
      </c>
      <c r="R343" s="62" t="str">
        <f>IF(ISERROR(MID(K343,21+FIND("la mobilité durable:",K343,1),3)),"",MID(K343,21+FIND("la mobilité durable:",K343,1),3))</f>
        <v/>
      </c>
      <c r="S343" s="62" t="str">
        <f>IF(ISERROR(MID(K343,21+FIND("gestion des déchets:",K343,1),3)),"",MID(K343,21+FIND("gestion des déchets:",K343,1),3))</f>
        <v>non</v>
      </c>
      <c r="T343" s="62" t="str">
        <f>IF(ISERROR(MID(K343,17+FIND("l'écoconception:",K343,1),3)),"",MID(K343,17+FIND("l'écoconception:",K343,1),3))</f>
        <v>oui</v>
      </c>
      <c r="U343" s="62" t="str">
        <f>IF(ISERROR(MID(K343,20+FIND("former ou recruter:",K343,1),3)),"",MID(K343,20+FIND("former ou recruter:",K343,1),3))</f>
        <v/>
      </c>
      <c r="V343" s="63"/>
      <c r="W343" s="41"/>
      <c r="X343" s="41"/>
      <c r="Y343" s="41" t="s">
        <v>1491</v>
      </c>
      <c r="Z343" s="41"/>
      <c r="AA343" s="41"/>
      <c r="AB343" s="43">
        <v>45271</v>
      </c>
      <c r="AC343" s="72" t="s">
        <v>1001</v>
      </c>
      <c r="AD343" s="88"/>
      <c r="AE343" s="88"/>
      <c r="AF343" s="33"/>
      <c r="AG343" s="33"/>
      <c r="AH343" s="33"/>
      <c r="AI343" s="39"/>
      <c r="AJ343" s="39"/>
      <c r="AK343" s="40"/>
    </row>
    <row r="344" spans="1:37" ht="16.5" customHeight="1">
      <c r="A344" s="30">
        <v>45267</v>
      </c>
      <c r="B344" s="31" t="s">
        <v>729</v>
      </c>
      <c r="C344" s="31" t="s">
        <v>1754</v>
      </c>
      <c r="D344" s="50" t="s">
        <v>1757</v>
      </c>
      <c r="E344" s="33" t="s">
        <v>124</v>
      </c>
      <c r="F344" s="33"/>
      <c r="G344" s="99" t="s">
        <v>4917</v>
      </c>
      <c r="H344" s="41">
        <v>2</v>
      </c>
      <c r="I344" s="90" t="s">
        <v>73</v>
      </c>
      <c r="J344" s="90"/>
      <c r="K344" s="31" t="s">
        <v>4941</v>
      </c>
      <c r="L344" s="41" t="s">
        <v>701</v>
      </c>
      <c r="M344" s="42" t="str">
        <f>MID(K344,12,8)</f>
        <v xml:space="preserve">unknown </v>
      </c>
      <c r="N344" s="62" t="str">
        <f>IF(ISERROR(MID(K344,24+FIND("impact environnemental:",K344,1),3)),"",MID(K344,24+FIND("impact environnemental:",K344,1),3))</f>
        <v>oui</v>
      </c>
      <c r="O344" s="62" t="str">
        <f>IF(ISERROR(MID(K344,25+FIND("performance énergétique:",K344,1),3)),"",MID(K344,25+FIND("performance énergétique:",K344,1),3))</f>
        <v>oui</v>
      </c>
      <c r="P344" s="62" t="str">
        <f>IF(ISERROR(MID(K344,20+FIND("consommation d'eau:",K344,1),3)),"",MID(K344,20+FIND("consommation d'eau:",K344,1),3))</f>
        <v>oui</v>
      </c>
      <c r="Q344" s="62" t="str">
        <f>IF(ISERROR(MID(K344,22+FIND("rénover mon bâtiment:",K344,1),3)),"",MID(K344,22+FIND("rénover mon bâtiment:",K344,1),3))</f>
        <v/>
      </c>
      <c r="R344" s="62" t="str">
        <f>IF(ISERROR(MID(K344,21+FIND("la mobilité durable:",K344,1),3)),"",MID(K344,21+FIND("la mobilité durable:",K344,1),3))</f>
        <v/>
      </c>
      <c r="S344" s="62" t="str">
        <f>IF(ISERROR(MID(K344,21+FIND("gestion des déchets:",K344,1),3)),"",MID(K344,21+FIND("gestion des déchets:",K344,1),3))</f>
        <v>oui</v>
      </c>
      <c r="T344" s="62" t="str">
        <f>IF(ISERROR(MID(K344,17+FIND("l'écoconception:",K344,1),3)),"",MID(K344,17+FIND("l'écoconception:",K344,1),3))</f>
        <v>oui</v>
      </c>
      <c r="U344" s="62" t="str">
        <f>IF(ISERROR(MID(K344,20+FIND("former ou recruter:",K344,1),3)),"",MID(K344,20+FIND("former ou recruter:",K344,1),3))</f>
        <v/>
      </c>
      <c r="V344" s="63"/>
      <c r="W344" s="41"/>
      <c r="X344" s="41"/>
      <c r="Y344" s="41" t="s">
        <v>1491</v>
      </c>
      <c r="Z344" s="41"/>
      <c r="AA344" s="41"/>
      <c r="AB344" s="43">
        <v>45271</v>
      </c>
      <c r="AC344" s="72" t="s">
        <v>1001</v>
      </c>
      <c r="AD344" s="88"/>
      <c r="AE344" s="88"/>
      <c r="AF344" s="33"/>
      <c r="AG344" s="33"/>
      <c r="AH344" s="33"/>
      <c r="AI344" s="39"/>
      <c r="AJ344" s="39"/>
      <c r="AK344" s="40"/>
    </row>
    <row r="345" spans="1:37" ht="16.5" customHeight="1">
      <c r="A345" s="30">
        <v>45267</v>
      </c>
      <c r="B345" s="31" t="s">
        <v>123</v>
      </c>
      <c r="C345" s="31" t="s">
        <v>2184</v>
      </c>
      <c r="D345" s="50" t="s">
        <v>2188</v>
      </c>
      <c r="E345" s="33" t="s">
        <v>124</v>
      </c>
      <c r="F345" s="33"/>
      <c r="G345" s="99" t="s">
        <v>4942</v>
      </c>
      <c r="H345" s="75">
        <v>2</v>
      </c>
      <c r="I345" s="90" t="s">
        <v>73</v>
      </c>
      <c r="J345" s="90"/>
      <c r="K345" s="31" t="s">
        <v>2189</v>
      </c>
      <c r="L345" s="75" t="s">
        <v>701</v>
      </c>
      <c r="M345" s="42" t="str">
        <f>MID(K345,12,8)</f>
        <v xml:space="preserve">unknown </v>
      </c>
      <c r="N345" s="62" t="str">
        <f>IF(ISERROR(MID(K345,24+FIND("impact environnemental:",K345,1),3)),"",MID(K345,24+FIND("impact environnemental:",K345,1),3))</f>
        <v>non</v>
      </c>
      <c r="O345" s="62" t="str">
        <f>IF(ISERROR(MID(K345,25+FIND("performance énergétique:",K345,1),3)),"",MID(K345,25+FIND("performance énergétique:",K345,1),3))</f>
        <v>oui</v>
      </c>
      <c r="P345" s="62" t="str">
        <f>IF(ISERROR(MID(K345,20+FIND("consommation d'eau:",K345,1),3)),"",MID(K345,20+FIND("consommation d'eau:",K345,1),3))</f>
        <v>oui</v>
      </c>
      <c r="Q345" s="62" t="str">
        <f>IF(ISERROR(MID(K345,22+FIND("rénover mon bâtiment:",K345,1),3)),"",MID(K345,22+FIND("rénover mon bâtiment:",K345,1),3))</f>
        <v/>
      </c>
      <c r="R345" s="62" t="str">
        <f>IF(ISERROR(MID(K345,21+FIND("la mobilité durable:",K345,1),3)),"",MID(K345,21+FIND("la mobilité durable:",K345,1),3))</f>
        <v/>
      </c>
      <c r="S345" s="62" t="str">
        <f>IF(ISERROR(MID(K345,21+FIND("gestion des déchets:",K345,1),3)),"",MID(K345,21+FIND("gestion des déchets:",K345,1),3))</f>
        <v>oui</v>
      </c>
      <c r="T345" s="62" t="str">
        <f>IF(ISERROR(MID(K345,17+FIND("l'écoconception:",K345,1),3)),"",MID(K345,17+FIND("l'écoconception:",K345,1),3))</f>
        <v>oui</v>
      </c>
      <c r="U345" s="62" t="str">
        <f>IF(ISERROR(MID(K345,20+FIND("former ou recruter:",K345,1),3)),"",MID(K345,20+FIND("former ou recruter:",K345,1),3))</f>
        <v/>
      </c>
      <c r="V345" s="63"/>
      <c r="W345" s="75"/>
      <c r="X345" s="75"/>
      <c r="Y345" s="41" t="s">
        <v>1491</v>
      </c>
      <c r="Z345" s="41" t="s">
        <v>2190</v>
      </c>
      <c r="AA345" s="41"/>
      <c r="AB345" s="43">
        <v>45271</v>
      </c>
      <c r="AC345" s="72" t="s">
        <v>1001</v>
      </c>
      <c r="AD345" s="88"/>
      <c r="AE345" s="88"/>
      <c r="AF345" s="40"/>
      <c r="AG345" s="40"/>
      <c r="AH345" s="40"/>
      <c r="AI345" s="76"/>
      <c r="AJ345" s="76"/>
      <c r="AK345" s="40"/>
    </row>
    <row r="346" spans="1:37" ht="16.5" customHeight="1">
      <c r="A346" s="30">
        <v>45267</v>
      </c>
      <c r="B346" s="31" t="s">
        <v>1884</v>
      </c>
      <c r="C346" s="73" t="s">
        <v>1879</v>
      </c>
      <c r="D346" s="50" t="s">
        <v>1883</v>
      </c>
      <c r="E346" s="33" t="s">
        <v>91</v>
      </c>
      <c r="F346" s="33"/>
      <c r="G346" s="99" t="s">
        <v>4943</v>
      </c>
      <c r="H346" s="41">
        <v>2</v>
      </c>
      <c r="I346" s="90" t="s">
        <v>73</v>
      </c>
      <c r="J346" s="90"/>
      <c r="K346" s="31" t="s">
        <v>1885</v>
      </c>
      <c r="L346" s="41" t="s">
        <v>701</v>
      </c>
      <c r="M346" s="42" t="str">
        <f>MID(K346,12,8)</f>
        <v xml:space="preserve">unknown </v>
      </c>
      <c r="N346" s="62" t="str">
        <f>IF(ISERROR(MID(K346,24+FIND("impact environnemental:",K346,1),3)),"",MID(K346,24+FIND("impact environnemental:",K346,1),3))</f>
        <v>non</v>
      </c>
      <c r="O346" s="62" t="str">
        <f>IF(ISERROR(MID(K346,25+FIND("performance énergétique:",K346,1),3)),"",MID(K346,25+FIND("performance énergétique:",K346,1),3))</f>
        <v>oui</v>
      </c>
      <c r="P346" s="62" t="str">
        <f>IF(ISERROR(MID(K346,20+FIND("consommation d'eau:",K346,1),3)),"",MID(K346,20+FIND("consommation d'eau:",K346,1),3))</f>
        <v>non</v>
      </c>
      <c r="Q346" s="62" t="str">
        <f>IF(ISERROR(MID(K346,22+FIND("rénover mon bâtiment:",K346,1),3)),"",MID(K346,22+FIND("rénover mon bâtiment:",K346,1),3))</f>
        <v/>
      </c>
      <c r="R346" s="62" t="str">
        <f>IF(ISERROR(MID(K346,21+FIND("la mobilité durable:",K346,1),3)),"",MID(K346,21+FIND("la mobilité durable:",K346,1),3))</f>
        <v/>
      </c>
      <c r="S346" s="62" t="str">
        <f>IF(ISERROR(MID(K346,21+FIND("gestion des déchets:",K346,1),3)),"",MID(K346,21+FIND("gestion des déchets:",K346,1),3))</f>
        <v>oui</v>
      </c>
      <c r="T346" s="62" t="str">
        <f>IF(ISERROR(MID(K346,17+FIND("l'écoconception:",K346,1),3)),"",MID(K346,17+FIND("l'écoconception:",K346,1),3))</f>
        <v>oui</v>
      </c>
      <c r="U346" s="62" t="str">
        <f>IF(ISERROR(MID(K346,20+FIND("former ou recruter:",K346,1),3)),"",MID(K346,20+FIND("former ou recruter:",K346,1),3))</f>
        <v/>
      </c>
      <c r="V346" s="63"/>
      <c r="W346" s="41"/>
      <c r="X346" s="41"/>
      <c r="Y346" s="41" t="s">
        <v>1484</v>
      </c>
      <c r="Z346" s="41"/>
      <c r="AA346" s="41"/>
      <c r="AB346" s="43">
        <v>45271</v>
      </c>
      <c r="AC346" s="72" t="s">
        <v>1001</v>
      </c>
      <c r="AD346" s="88"/>
      <c r="AE346" s="88"/>
      <c r="AF346" s="33"/>
      <c r="AG346" s="33"/>
      <c r="AH346" s="33"/>
      <c r="AI346" s="39"/>
      <c r="AJ346" s="39"/>
      <c r="AK346" s="40"/>
    </row>
    <row r="347" spans="1:37" ht="16.5" customHeight="1">
      <c r="A347" s="30">
        <v>45267</v>
      </c>
      <c r="B347" s="31" t="s">
        <v>1732</v>
      </c>
      <c r="C347" s="31" t="s">
        <v>1728</v>
      </c>
      <c r="D347" s="50" t="s">
        <v>1731</v>
      </c>
      <c r="E347" s="33" t="s">
        <v>91</v>
      </c>
      <c r="F347" s="33"/>
      <c r="G347" s="99" t="s">
        <v>4943</v>
      </c>
      <c r="H347" s="41">
        <v>1</v>
      </c>
      <c r="I347" s="90" t="s">
        <v>73</v>
      </c>
      <c r="J347" s="90"/>
      <c r="K347" s="31" t="s">
        <v>1733</v>
      </c>
      <c r="L347" s="41" t="s">
        <v>701</v>
      </c>
      <c r="M347" s="42" t="str">
        <f>MID(K347,12,8)</f>
        <v xml:space="preserve">precise </v>
      </c>
      <c r="N347" s="62" t="str">
        <f>IF(ISERROR(MID(K347,24+FIND("impact environnemental:",K347,1),3)),"",MID(K347,24+FIND("impact environnemental:",K347,1),3))</f>
        <v>oui</v>
      </c>
      <c r="O347" s="62" t="str">
        <f>IF(ISERROR(MID(K347,25+FIND("performance énergétique:",K347,1),3)),"",MID(K347,25+FIND("performance énergétique:",K347,1),3))</f>
        <v>non</v>
      </c>
      <c r="P347" s="62" t="str">
        <f>IF(ISERROR(MID(K347,20+FIND("consommation d'eau:",K347,1),3)),"",MID(K347,20+FIND("consommation d'eau:",K347,1),3))</f>
        <v>non</v>
      </c>
      <c r="Q347" s="62" t="str">
        <f>IF(ISERROR(MID(K347,22+FIND("rénover mon bâtiment:",K347,1),3)),"",MID(K347,22+FIND("rénover mon bâtiment:",K347,1),3))</f>
        <v>non</v>
      </c>
      <c r="R347" s="62" t="str">
        <f>IF(ISERROR(MID(K347,21+FIND("la mobilité durable:",K347,1),3)),"",MID(K347,21+FIND("la mobilité durable:",K347,1),3))</f>
        <v>non</v>
      </c>
      <c r="S347" s="62" t="str">
        <f>IF(ISERROR(MID(K347,21+FIND("gestion des déchets:",K347,1),3)),"",MID(K347,21+FIND("gestion des déchets:",K347,1),3))</f>
        <v>non</v>
      </c>
      <c r="T347" s="62" t="str">
        <f>IF(ISERROR(MID(K347,17+FIND("l'écoconception:",K347,1),3)),"",MID(K347,17+FIND("l'écoconception:",K347,1),3))</f>
        <v>non</v>
      </c>
      <c r="U347" s="62" t="str">
        <f>IF(ISERROR(MID(K347,20+FIND("former ou recruter:",K347,1),3)),"",MID(K347,20+FIND("former ou recruter:",K347,1),3))</f>
        <v>non</v>
      </c>
      <c r="V347" s="63"/>
      <c r="W347" s="41"/>
      <c r="X347" s="41"/>
      <c r="Y347" s="41" t="s">
        <v>1484</v>
      </c>
      <c r="Z347" s="41"/>
      <c r="AA347" s="41"/>
      <c r="AB347" s="43">
        <v>45271</v>
      </c>
      <c r="AC347" s="72" t="s">
        <v>1001</v>
      </c>
      <c r="AD347" s="88"/>
      <c r="AE347" s="88"/>
      <c r="AF347" s="33"/>
      <c r="AG347" s="33"/>
      <c r="AH347" s="33"/>
      <c r="AI347" s="39"/>
      <c r="AJ347" s="39"/>
      <c r="AK347" s="40"/>
    </row>
    <row r="348" spans="1:37" ht="16.5" customHeight="1">
      <c r="A348" s="30">
        <v>45267</v>
      </c>
      <c r="B348" s="31" t="s">
        <v>1732</v>
      </c>
      <c r="C348" s="31" t="s">
        <v>1734</v>
      </c>
      <c r="D348" s="50" t="s">
        <v>1737</v>
      </c>
      <c r="E348" s="33" t="s">
        <v>91</v>
      </c>
      <c r="F348" s="33"/>
      <c r="G348" s="99" t="s">
        <v>4943</v>
      </c>
      <c r="H348" s="41">
        <v>2</v>
      </c>
      <c r="I348" s="90" t="s">
        <v>73</v>
      </c>
      <c r="J348" s="90"/>
      <c r="K348" s="31" t="s">
        <v>4944</v>
      </c>
      <c r="L348" s="41" t="s">
        <v>701</v>
      </c>
      <c r="M348" s="42" t="str">
        <f>MID(K348,12,8)</f>
        <v xml:space="preserve">unknown </v>
      </c>
      <c r="N348" s="62" t="str">
        <f>IF(ISERROR(MID(K348,24+FIND("impact environnemental:",K348,1),3)),"",MID(K348,24+FIND("impact environnemental:",K348,1),3))</f>
        <v>oui</v>
      </c>
      <c r="O348" s="62" t="str">
        <f>IF(ISERROR(MID(K348,25+FIND("performance énergétique:",K348,1),3)),"",MID(K348,25+FIND("performance énergétique:",K348,1),3))</f>
        <v>oui</v>
      </c>
      <c r="P348" s="62" t="str">
        <f>IF(ISERROR(MID(K348,20+FIND("consommation d'eau:",K348,1),3)),"",MID(K348,20+FIND("consommation d'eau:",K348,1),3))</f>
        <v>non</v>
      </c>
      <c r="Q348" s="62" t="str">
        <f>IF(ISERROR(MID(K348,22+FIND("rénover mon bâtiment:",K348,1),3)),"",MID(K348,22+FIND("rénover mon bâtiment:",K348,1),3))</f>
        <v/>
      </c>
      <c r="R348" s="62" t="str">
        <f>IF(ISERROR(MID(K348,21+FIND("la mobilité durable:",K348,1),3)),"",MID(K348,21+FIND("la mobilité durable:",K348,1),3))</f>
        <v/>
      </c>
      <c r="S348" s="62" t="str">
        <f>IF(ISERROR(MID(K348,21+FIND("gestion des déchets:",K348,1),3)),"",MID(K348,21+FIND("gestion des déchets:",K348,1),3))</f>
        <v>oui</v>
      </c>
      <c r="T348" s="62" t="str">
        <f>IF(ISERROR(MID(K348,17+FIND("l'écoconception:",K348,1),3)),"",MID(K348,17+FIND("l'écoconception:",K348,1),3))</f>
        <v>oui</v>
      </c>
      <c r="U348" s="62" t="str">
        <f>IF(ISERROR(MID(K348,20+FIND("former ou recruter:",K348,1),3)),"",MID(K348,20+FIND("former ou recruter:",K348,1),3))</f>
        <v/>
      </c>
      <c r="V348" s="63"/>
      <c r="W348" s="41"/>
      <c r="X348" s="41"/>
      <c r="Y348" s="41" t="s">
        <v>1484</v>
      </c>
      <c r="Z348" s="41"/>
      <c r="AA348" s="41"/>
      <c r="AB348" s="43">
        <v>45271</v>
      </c>
      <c r="AC348" s="72" t="s">
        <v>1001</v>
      </c>
      <c r="AD348" s="88"/>
      <c r="AE348" s="88"/>
      <c r="AF348" s="33"/>
      <c r="AG348" s="33"/>
      <c r="AH348" s="33"/>
      <c r="AI348" s="39"/>
      <c r="AJ348" s="39"/>
      <c r="AK348" s="40"/>
    </row>
    <row r="349" spans="1:37" ht="16.5" customHeight="1">
      <c r="A349" s="30">
        <v>45267</v>
      </c>
      <c r="B349" s="31" t="s">
        <v>2195</v>
      </c>
      <c r="C349" s="31" t="s">
        <v>2198</v>
      </c>
      <c r="D349" s="50" t="s">
        <v>2201</v>
      </c>
      <c r="E349" s="33" t="s">
        <v>91</v>
      </c>
      <c r="F349" s="33"/>
      <c r="G349" s="99" t="s">
        <v>4945</v>
      </c>
      <c r="H349" s="41">
        <v>2</v>
      </c>
      <c r="I349" s="90" t="s">
        <v>73</v>
      </c>
      <c r="J349" s="90"/>
      <c r="K349" s="31" t="s">
        <v>2202</v>
      </c>
      <c r="L349" s="41" t="s">
        <v>701</v>
      </c>
      <c r="M349" s="42" t="str">
        <f>MID(K349,12,8)</f>
        <v xml:space="preserve">unknown </v>
      </c>
      <c r="N349" s="62" t="str">
        <f>IF(ISERROR(MID(K349,24+FIND("impact environnemental:",K349,1),3)),"",MID(K349,24+FIND("impact environnemental:",K349,1),3))</f>
        <v>oui</v>
      </c>
      <c r="O349" s="62" t="str">
        <f>IF(ISERROR(MID(K349,25+FIND("performance énergétique:",K349,1),3)),"",MID(K349,25+FIND("performance énergétique:",K349,1),3))</f>
        <v>oui</v>
      </c>
      <c r="P349" s="62" t="str">
        <f>IF(ISERROR(MID(K349,20+FIND("consommation d'eau:",K349,1),3)),"",MID(K349,20+FIND("consommation d'eau:",K349,1),3))</f>
        <v>oui</v>
      </c>
      <c r="Q349" s="62" t="str">
        <f>IF(ISERROR(MID(K349,22+FIND("rénover mon bâtiment:",K349,1),3)),"",MID(K349,22+FIND("rénover mon bâtiment:",K349,1),3))</f>
        <v/>
      </c>
      <c r="R349" s="62" t="str">
        <f>IF(ISERROR(MID(K349,21+FIND("la mobilité durable:",K349,1),3)),"",MID(K349,21+FIND("la mobilité durable:",K349,1),3))</f>
        <v/>
      </c>
      <c r="S349" s="62" t="str">
        <f>IF(ISERROR(MID(K349,21+FIND("gestion des déchets:",K349,1),3)),"",MID(K349,21+FIND("gestion des déchets:",K349,1),3))</f>
        <v>non</v>
      </c>
      <c r="T349" s="62" t="str">
        <f>IF(ISERROR(MID(K349,17+FIND("l'écoconception:",K349,1),3)),"",MID(K349,17+FIND("l'écoconception:",K349,1),3))</f>
        <v>oui</v>
      </c>
      <c r="U349" s="62" t="str">
        <f>IF(ISERROR(MID(K349,20+FIND("former ou recruter:",K349,1),3)),"",MID(K349,20+FIND("former ou recruter:",K349,1),3))</f>
        <v/>
      </c>
      <c r="V349" s="63"/>
      <c r="W349" s="41"/>
      <c r="X349" s="41"/>
      <c r="Y349" s="41" t="s">
        <v>1491</v>
      </c>
      <c r="Z349" s="41" t="s">
        <v>2203</v>
      </c>
      <c r="AA349" s="41"/>
      <c r="AB349" s="43">
        <v>45271</v>
      </c>
      <c r="AC349" s="72" t="s">
        <v>1001</v>
      </c>
      <c r="AD349" s="88"/>
      <c r="AE349" s="88"/>
      <c r="AF349" s="33"/>
      <c r="AG349" s="33"/>
      <c r="AH349" s="33"/>
      <c r="AI349" s="39"/>
      <c r="AJ349" s="39"/>
      <c r="AK349" s="40"/>
    </row>
    <row r="350" spans="1:37" ht="16.5" customHeight="1">
      <c r="A350" s="30">
        <v>45267</v>
      </c>
      <c r="B350" s="31" t="s">
        <v>552</v>
      </c>
      <c r="C350" s="31" t="s">
        <v>1514</v>
      </c>
      <c r="D350" s="50" t="s">
        <v>1518</v>
      </c>
      <c r="E350" s="33" t="s">
        <v>433</v>
      </c>
      <c r="F350" s="33"/>
      <c r="G350" s="99" t="s">
        <v>4946</v>
      </c>
      <c r="H350" s="41">
        <v>2</v>
      </c>
      <c r="I350" s="90" t="s">
        <v>73</v>
      </c>
      <c r="J350" s="90"/>
      <c r="K350" s="31" t="s">
        <v>1519</v>
      </c>
      <c r="L350" s="41" t="s">
        <v>701</v>
      </c>
      <c r="M350" s="42" t="str">
        <f>MID(K350,12,8)</f>
        <v xml:space="preserve">unknown </v>
      </c>
      <c r="N350" s="62" t="str">
        <f>IF(ISERROR(MID(K350,24+FIND("impact environnemental:",K350,1),3)),"",MID(K350,24+FIND("impact environnemental:",K350,1),3))</f>
        <v>oui</v>
      </c>
      <c r="O350" s="62" t="str">
        <f>IF(ISERROR(MID(K350,25+FIND("performance énergétique:",K350,1),3)),"",MID(K350,25+FIND("performance énergétique:",K350,1),3))</f>
        <v>oui</v>
      </c>
      <c r="P350" s="62" t="str">
        <f>IF(ISERROR(MID(K350,20+FIND("consommation d'eau:",K350,1),3)),"",MID(K350,20+FIND("consommation d'eau:",K350,1),3))</f>
        <v>non</v>
      </c>
      <c r="Q350" s="62" t="str">
        <f>IF(ISERROR(MID(K350,22+FIND("rénover mon bâtiment:",K350,1),3)),"",MID(K350,22+FIND("rénover mon bâtiment:",K350,1),3))</f>
        <v/>
      </c>
      <c r="R350" s="62" t="str">
        <f>IF(ISERROR(MID(K350,21+FIND("la mobilité durable:",K350,1),3)),"",MID(K350,21+FIND("la mobilité durable:",K350,1),3))</f>
        <v/>
      </c>
      <c r="S350" s="62" t="str">
        <f>IF(ISERROR(MID(K350,21+FIND("gestion des déchets:",K350,1),3)),"",MID(K350,21+FIND("gestion des déchets:",K350,1),3))</f>
        <v>non</v>
      </c>
      <c r="T350" s="62" t="str">
        <f>IF(ISERROR(MID(K350,17+FIND("l'écoconception:",K350,1),3)),"",MID(K350,17+FIND("l'écoconception:",K350,1),3))</f>
        <v>oui</v>
      </c>
      <c r="U350" s="62" t="str">
        <f>IF(ISERROR(MID(K350,20+FIND("former ou recruter:",K350,1),3)),"",MID(K350,20+FIND("former ou recruter:",K350,1),3))</f>
        <v/>
      </c>
      <c r="V350" s="63"/>
      <c r="W350" s="41"/>
      <c r="X350" s="41"/>
      <c r="Y350" s="41" t="s">
        <v>661</v>
      </c>
      <c r="Z350" s="41" t="s">
        <v>1520</v>
      </c>
      <c r="AA350" s="41"/>
      <c r="AB350" s="43">
        <v>45267</v>
      </c>
      <c r="AC350" s="72" t="s">
        <v>1001</v>
      </c>
      <c r="AD350" s="88"/>
      <c r="AE350" s="88"/>
      <c r="AF350" s="33"/>
      <c r="AG350" s="33"/>
      <c r="AH350" s="33"/>
      <c r="AI350" s="39"/>
      <c r="AJ350" s="39"/>
      <c r="AK350" s="40"/>
    </row>
    <row r="351" spans="1:37" ht="16.5" customHeight="1">
      <c r="A351" s="30">
        <v>45267</v>
      </c>
      <c r="B351" s="31" t="s">
        <v>552</v>
      </c>
      <c r="C351" s="31" t="s">
        <v>1521</v>
      </c>
      <c r="D351" s="50" t="s">
        <v>1525</v>
      </c>
      <c r="E351" s="33" t="s">
        <v>433</v>
      </c>
      <c r="F351" s="33"/>
      <c r="G351" s="99" t="s">
        <v>4935</v>
      </c>
      <c r="H351" s="41">
        <v>1</v>
      </c>
      <c r="I351" s="90" t="s">
        <v>73</v>
      </c>
      <c r="J351" s="90"/>
      <c r="K351" s="31" t="s">
        <v>4947</v>
      </c>
      <c r="L351" s="41" t="s">
        <v>701</v>
      </c>
      <c r="M351" s="42" t="str">
        <f>MID(K351,12,8)</f>
        <v xml:space="preserve">precise </v>
      </c>
      <c r="N351" s="62" t="str">
        <f>IF(ISERROR(MID(K351,24+FIND("impact environnemental:",K351,1),3)),"",MID(K351,24+FIND("impact environnemental:",K351,1),3))</f>
        <v>non</v>
      </c>
      <c r="O351" s="62" t="str">
        <f>IF(ISERROR(MID(K351,25+FIND("performance énergétique:",K351,1),3)),"",MID(K351,25+FIND("performance énergétique:",K351,1),3))</f>
        <v>non</v>
      </c>
      <c r="P351" s="62" t="str">
        <f>IF(ISERROR(MID(K351,20+FIND("consommation d'eau:",K351,1),3)),"",MID(K351,20+FIND("consommation d'eau:",K351,1),3))</f>
        <v>non</v>
      </c>
      <c r="Q351" s="62" t="str">
        <f>IF(ISERROR(MID(K351,22+FIND("rénover mon bâtiment:",K351,1),3)),"",MID(K351,22+FIND("rénover mon bâtiment:",K351,1),3))</f>
        <v>non</v>
      </c>
      <c r="R351" s="62" t="str">
        <f>IF(ISERROR(MID(K351,21+FIND("la mobilité durable:",K351,1),3)),"",MID(K351,21+FIND("la mobilité durable:",K351,1),3))</f>
        <v>oui</v>
      </c>
      <c r="S351" s="62" t="str">
        <f>IF(ISERROR(MID(K351,21+FIND("gestion des déchets:",K351,1),3)),"",MID(K351,21+FIND("gestion des déchets:",K351,1),3))</f>
        <v>non</v>
      </c>
      <c r="T351" s="62" t="str">
        <f>IF(ISERROR(MID(K351,17+FIND("l'écoconception:",K351,1),3)),"",MID(K351,17+FIND("l'écoconception:",K351,1),3))</f>
        <v>non</v>
      </c>
      <c r="U351" s="62" t="str">
        <f>IF(ISERROR(MID(K351,20+FIND("former ou recruter:",K351,1),3)),"",MID(K351,20+FIND("former ou recruter:",K351,1),3))</f>
        <v>non</v>
      </c>
      <c r="V351" s="63"/>
      <c r="W351" s="41"/>
      <c r="X351" s="41"/>
      <c r="Y351" s="41" t="s">
        <v>661</v>
      </c>
      <c r="Z351" s="41" t="s">
        <v>1226</v>
      </c>
      <c r="AA351" s="41"/>
      <c r="AB351" s="43">
        <v>45267</v>
      </c>
      <c r="AC351" s="72" t="s">
        <v>1001</v>
      </c>
      <c r="AD351" s="88"/>
      <c r="AE351" s="88"/>
      <c r="AF351" s="33"/>
      <c r="AG351" s="33"/>
      <c r="AH351" s="33"/>
      <c r="AI351" s="39"/>
      <c r="AJ351" s="39"/>
      <c r="AK351" s="40"/>
    </row>
    <row r="352" spans="1:37" ht="16.5" customHeight="1">
      <c r="A352" s="30">
        <v>45267</v>
      </c>
      <c r="B352" s="31" t="s">
        <v>552</v>
      </c>
      <c r="C352" s="31" t="s">
        <v>1527</v>
      </c>
      <c r="D352" s="50" t="s">
        <v>1529</v>
      </c>
      <c r="E352" s="33" t="s">
        <v>433</v>
      </c>
      <c r="F352" s="33"/>
      <c r="G352" s="99" t="s">
        <v>4935</v>
      </c>
      <c r="H352" s="41">
        <v>2</v>
      </c>
      <c r="I352" s="90" t="s">
        <v>73</v>
      </c>
      <c r="J352" s="90"/>
      <c r="K352" s="31" t="s">
        <v>1530</v>
      </c>
      <c r="L352" s="41" t="s">
        <v>701</v>
      </c>
      <c r="M352" s="42" t="str">
        <f>MID(K352,12,8)</f>
        <v xml:space="preserve">unknown </v>
      </c>
      <c r="N352" s="62" t="str">
        <f>IF(ISERROR(MID(K352,24+FIND("impact environnemental:",K352,1),3)),"",MID(K352,24+FIND("impact environnemental:",K352,1),3))</f>
        <v>oui</v>
      </c>
      <c r="O352" s="62" t="str">
        <f>IF(ISERROR(MID(K352,25+FIND("performance énergétique:",K352,1),3)),"",MID(K352,25+FIND("performance énergétique:",K352,1),3))</f>
        <v>oui</v>
      </c>
      <c r="P352" s="62" t="str">
        <f>IF(ISERROR(MID(K352,20+FIND("consommation d'eau:",K352,1),3)),"",MID(K352,20+FIND("consommation d'eau:",K352,1),3))</f>
        <v>non</v>
      </c>
      <c r="Q352" s="62" t="str">
        <f>IF(ISERROR(MID(K352,22+FIND("rénover mon bâtiment:",K352,1),3)),"",MID(K352,22+FIND("rénover mon bâtiment:",K352,1),3))</f>
        <v/>
      </c>
      <c r="R352" s="62" t="str">
        <f>IF(ISERROR(MID(K352,21+FIND("la mobilité durable:",K352,1),3)),"",MID(K352,21+FIND("la mobilité durable:",K352,1),3))</f>
        <v/>
      </c>
      <c r="S352" s="62" t="str">
        <f>IF(ISERROR(MID(K352,21+FIND("gestion des déchets:",K352,1),3)),"",MID(K352,21+FIND("gestion des déchets:",K352,1),3))</f>
        <v>oui</v>
      </c>
      <c r="T352" s="62" t="str">
        <f>IF(ISERROR(MID(K352,17+FIND("l'écoconception:",K352,1),3)),"",MID(K352,17+FIND("l'écoconception:",K352,1),3))</f>
        <v>oui</v>
      </c>
      <c r="U352" s="62" t="str">
        <f>IF(ISERROR(MID(K352,20+FIND("former ou recruter:",K352,1),3)),"",MID(K352,20+FIND("former ou recruter:",K352,1),3))</f>
        <v/>
      </c>
      <c r="V352" s="63"/>
      <c r="W352" s="41"/>
      <c r="X352" s="41"/>
      <c r="Y352" s="41" t="s">
        <v>661</v>
      </c>
      <c r="Z352" s="41" t="s">
        <v>1226</v>
      </c>
      <c r="AA352" s="41"/>
      <c r="AB352" s="43">
        <v>45267</v>
      </c>
      <c r="AC352" s="72" t="s">
        <v>1001</v>
      </c>
      <c r="AD352" s="88"/>
      <c r="AE352" s="88"/>
      <c r="AF352" s="33"/>
      <c r="AG352" s="33"/>
      <c r="AH352" s="33"/>
      <c r="AI352" s="39"/>
      <c r="AJ352" s="39"/>
      <c r="AK352" s="40"/>
    </row>
    <row r="353" spans="1:37" ht="16.5" customHeight="1">
      <c r="A353" s="30">
        <v>45267</v>
      </c>
      <c r="B353" s="31" t="s">
        <v>659</v>
      </c>
      <c r="C353" s="73" t="s">
        <v>2029</v>
      </c>
      <c r="D353" s="50" t="s">
        <v>2033</v>
      </c>
      <c r="E353" s="33" t="s">
        <v>433</v>
      </c>
      <c r="F353" s="33"/>
      <c r="G353" s="99" t="s">
        <v>4948</v>
      </c>
      <c r="H353" s="41">
        <v>1</v>
      </c>
      <c r="I353" s="90" t="s">
        <v>73</v>
      </c>
      <c r="J353" s="90"/>
      <c r="K353" s="31" t="s">
        <v>2034</v>
      </c>
      <c r="L353" s="41" t="s">
        <v>701</v>
      </c>
      <c r="M353" s="42" t="str">
        <f>MID(K353,12,8)</f>
        <v xml:space="preserve">precise </v>
      </c>
      <c r="N353" s="62" t="str">
        <f>IF(ISERROR(MID(K353,24+FIND("impact environnemental:",K353,1),3)),"",MID(K353,24+FIND("impact environnemental:",K353,1),3))</f>
        <v>non</v>
      </c>
      <c r="O353" s="62" t="str">
        <f>IF(ISERROR(MID(K353,25+FIND("performance énergétique:",K353,1),3)),"",MID(K353,25+FIND("performance énergétique:",K353,1),3))</f>
        <v>oui</v>
      </c>
      <c r="P353" s="62" t="str">
        <f>IF(ISERROR(MID(K353,20+FIND("consommation d'eau:",K353,1),3)),"",MID(K353,20+FIND("consommation d'eau:",K353,1),3))</f>
        <v>non</v>
      </c>
      <c r="Q353" s="62" t="str">
        <f>IF(ISERROR(MID(K353,22+FIND("rénover mon bâtiment:",K353,1),3)),"",MID(K353,22+FIND("rénover mon bâtiment:",K353,1),3))</f>
        <v>non</v>
      </c>
      <c r="R353" s="62" t="str">
        <f>IF(ISERROR(MID(K353,21+FIND("la mobilité durable:",K353,1),3)),"",MID(K353,21+FIND("la mobilité durable:",K353,1),3))</f>
        <v>non</v>
      </c>
      <c r="S353" s="62" t="str">
        <f>IF(ISERROR(MID(K353,21+FIND("gestion des déchets:",K353,1),3)),"",MID(K353,21+FIND("gestion des déchets:",K353,1),3))</f>
        <v>non</v>
      </c>
      <c r="T353" s="62" t="str">
        <f>IF(ISERROR(MID(K353,17+FIND("l'écoconception:",K353,1),3)),"",MID(K353,17+FIND("l'écoconception:",K353,1),3))</f>
        <v>non</v>
      </c>
      <c r="U353" s="62" t="str">
        <f>IF(ISERROR(MID(K353,20+FIND("former ou recruter:",K353,1),3)),"",MID(K353,20+FIND("former ou recruter:",K353,1),3))</f>
        <v>non</v>
      </c>
      <c r="V353" s="63"/>
      <c r="W353" s="41"/>
      <c r="X353" s="41"/>
      <c r="Y353" s="41" t="s">
        <v>1484</v>
      </c>
      <c r="Z353" s="41" t="s">
        <v>2035</v>
      </c>
      <c r="AA353" s="41"/>
      <c r="AB353" s="43">
        <v>45271</v>
      </c>
      <c r="AC353" s="72" t="s">
        <v>1001</v>
      </c>
      <c r="AD353" s="88"/>
      <c r="AE353" s="88"/>
      <c r="AF353" s="33"/>
      <c r="AG353" s="33"/>
      <c r="AH353" s="33"/>
      <c r="AI353" s="39"/>
      <c r="AJ353" s="39"/>
      <c r="AK353" s="40"/>
    </row>
    <row r="354" spans="1:37" ht="16.5" customHeight="1">
      <c r="A354" s="30">
        <v>45267</v>
      </c>
      <c r="B354" s="31" t="s">
        <v>552</v>
      </c>
      <c r="C354" s="73" t="s">
        <v>1531</v>
      </c>
      <c r="D354" s="50" t="s">
        <v>1534</v>
      </c>
      <c r="E354" s="33" t="s">
        <v>433</v>
      </c>
      <c r="F354" s="33"/>
      <c r="G354" s="99" t="s">
        <v>4943</v>
      </c>
      <c r="H354" s="41">
        <v>2</v>
      </c>
      <c r="I354" s="90" t="s">
        <v>73</v>
      </c>
      <c r="J354" s="90"/>
      <c r="K354" s="31" t="s">
        <v>1535</v>
      </c>
      <c r="L354" s="41" t="s">
        <v>701</v>
      </c>
      <c r="M354" s="42" t="str">
        <f>MID(K354,12,8)</f>
        <v xml:space="preserve">unknown </v>
      </c>
      <c r="N354" s="62" t="str">
        <f>IF(ISERROR(MID(K354,24+FIND("impact environnemental:",K354,1),3)),"",MID(K354,24+FIND("impact environnemental:",K354,1),3))</f>
        <v>non</v>
      </c>
      <c r="O354" s="62" t="str">
        <f>IF(ISERROR(MID(K354,25+FIND("performance énergétique:",K354,1),3)),"",MID(K354,25+FIND("performance énergétique:",K354,1),3))</f>
        <v>non</v>
      </c>
      <c r="P354" s="62" t="str">
        <f>IF(ISERROR(MID(K354,20+FIND("consommation d'eau:",K354,1),3)),"",MID(K354,20+FIND("consommation d'eau:",K354,1),3))</f>
        <v>non</v>
      </c>
      <c r="Q354" s="62" t="str">
        <f>IF(ISERROR(MID(K354,22+FIND("rénover mon bâtiment:",K354,1),3)),"",MID(K354,22+FIND("rénover mon bâtiment:",K354,1),3))</f>
        <v/>
      </c>
      <c r="R354" s="62" t="str">
        <f>IF(ISERROR(MID(K354,21+FIND("la mobilité durable:",K354,1),3)),"",MID(K354,21+FIND("la mobilité durable:",K354,1),3))</f>
        <v/>
      </c>
      <c r="S354" s="62" t="str">
        <f>IF(ISERROR(MID(K354,21+FIND("gestion des déchets:",K354,1),3)),"",MID(K354,21+FIND("gestion des déchets:",K354,1),3))</f>
        <v>oui</v>
      </c>
      <c r="T354" s="62" t="str">
        <f>IF(ISERROR(MID(K354,17+FIND("l'écoconception:",K354,1),3)),"",MID(K354,17+FIND("l'écoconception:",K354,1),3))</f>
        <v>non</v>
      </c>
      <c r="U354" s="62" t="str">
        <f>IF(ISERROR(MID(K354,20+FIND("former ou recruter:",K354,1),3)),"",MID(K354,20+FIND("former ou recruter:",K354,1),3))</f>
        <v/>
      </c>
      <c r="V354" s="63"/>
      <c r="W354" s="41"/>
      <c r="X354" s="41"/>
      <c r="Y354" s="41" t="s">
        <v>1484</v>
      </c>
      <c r="Z354" s="41"/>
      <c r="AA354" s="41"/>
      <c r="AB354" s="43">
        <v>45271</v>
      </c>
      <c r="AC354" s="72" t="s">
        <v>1001</v>
      </c>
      <c r="AD354" s="88"/>
      <c r="AE354" s="88"/>
      <c r="AF354" s="33"/>
      <c r="AG354" s="33"/>
      <c r="AH354" s="33"/>
      <c r="AI354" s="39"/>
      <c r="AJ354" s="39"/>
      <c r="AK354" s="40"/>
    </row>
    <row r="355" spans="1:37" ht="16.5" customHeight="1">
      <c r="A355" s="30">
        <v>45267</v>
      </c>
      <c r="B355" s="31" t="s">
        <v>431</v>
      </c>
      <c r="C355" s="73" t="s">
        <v>1681</v>
      </c>
      <c r="D355" s="50" t="s">
        <v>1684</v>
      </c>
      <c r="E355" s="33" t="s">
        <v>433</v>
      </c>
      <c r="F355" s="33"/>
      <c r="G355" s="99" t="s">
        <v>4943</v>
      </c>
      <c r="H355" s="41">
        <v>1</v>
      </c>
      <c r="I355" s="90" t="s">
        <v>73</v>
      </c>
      <c r="J355" s="90"/>
      <c r="K355" s="31" t="s">
        <v>4949</v>
      </c>
      <c r="L355" s="41" t="s">
        <v>701</v>
      </c>
      <c r="M355" s="42" t="str">
        <f>MID(K355,12,8)</f>
        <v xml:space="preserve">precise </v>
      </c>
      <c r="N355" s="62" t="str">
        <f>IF(ISERROR(MID(K355,24+FIND("impact environnemental:",K355,1),3)),"",MID(K355,24+FIND("impact environnemental:",K355,1),3))</f>
        <v>non</v>
      </c>
      <c r="O355" s="62" t="str">
        <f>IF(ISERROR(MID(K355,25+FIND("performance énergétique:",K355,1),3)),"",MID(K355,25+FIND("performance énergétique:",K355,1),3))</f>
        <v>oui</v>
      </c>
      <c r="P355" s="62" t="str">
        <f>IF(ISERROR(MID(K355,20+FIND("consommation d'eau:",K355,1),3)),"",MID(K355,20+FIND("consommation d'eau:",K355,1),3))</f>
        <v>non</v>
      </c>
      <c r="Q355" s="62" t="str">
        <f>IF(ISERROR(MID(K355,22+FIND("rénover mon bâtiment:",K355,1),3)),"",MID(K355,22+FIND("rénover mon bâtiment:",K355,1),3))</f>
        <v>non</v>
      </c>
      <c r="R355" s="62" t="str">
        <f>IF(ISERROR(MID(K355,21+FIND("la mobilité durable:",K355,1),3)),"",MID(K355,21+FIND("la mobilité durable:",K355,1),3))</f>
        <v>non</v>
      </c>
      <c r="S355" s="62" t="str">
        <f>IF(ISERROR(MID(K355,21+FIND("gestion des déchets:",K355,1),3)),"",MID(K355,21+FIND("gestion des déchets:",K355,1),3))</f>
        <v>non</v>
      </c>
      <c r="T355" s="62" t="str">
        <f>IF(ISERROR(MID(K355,17+FIND("l'écoconception:",K355,1),3)),"",MID(K355,17+FIND("l'écoconception:",K355,1),3))</f>
        <v>non</v>
      </c>
      <c r="U355" s="62" t="str">
        <f>IF(ISERROR(MID(K355,20+FIND("former ou recruter:",K355,1),3)),"",MID(K355,20+FIND("former ou recruter:",K355,1),3))</f>
        <v>non</v>
      </c>
      <c r="V355" s="63"/>
      <c r="W355" s="41"/>
      <c r="X355" s="41"/>
      <c r="Y355" s="41" t="s">
        <v>1484</v>
      </c>
      <c r="Z355" s="41"/>
      <c r="AA355" s="41"/>
      <c r="AB355" s="43">
        <v>45271</v>
      </c>
      <c r="AC355" s="72" t="s">
        <v>1001</v>
      </c>
      <c r="AD355" s="88"/>
      <c r="AE355" s="88"/>
      <c r="AF355" s="33"/>
      <c r="AG355" s="33"/>
      <c r="AH355" s="33"/>
      <c r="AI355" s="39"/>
      <c r="AJ355" s="39"/>
      <c r="AK355" s="40"/>
    </row>
    <row r="356" spans="1:37" ht="16.5" customHeight="1">
      <c r="A356" s="30">
        <v>45267</v>
      </c>
      <c r="B356" s="31" t="s">
        <v>431</v>
      </c>
      <c r="C356" s="73" t="s">
        <v>1686</v>
      </c>
      <c r="D356" s="50" t="s">
        <v>1689</v>
      </c>
      <c r="E356" s="33" t="s">
        <v>433</v>
      </c>
      <c r="F356" s="33"/>
      <c r="G356" s="99" t="s">
        <v>4943</v>
      </c>
      <c r="H356" s="41">
        <v>2</v>
      </c>
      <c r="I356" s="90" t="s">
        <v>73</v>
      </c>
      <c r="J356" s="90"/>
      <c r="K356" s="31" t="s">
        <v>4950</v>
      </c>
      <c r="L356" s="41" t="s">
        <v>701</v>
      </c>
      <c r="M356" s="42" t="str">
        <f>MID(K356,12,8)</f>
        <v xml:space="preserve">unknown </v>
      </c>
      <c r="N356" s="62" t="str">
        <f>IF(ISERROR(MID(K356,24+FIND("impact environnemental:",K356,1),3)),"",MID(K356,24+FIND("impact environnemental:",K356,1),3))</f>
        <v>non</v>
      </c>
      <c r="O356" s="62" t="str">
        <f>IF(ISERROR(MID(K356,25+FIND("performance énergétique:",K356,1),3)),"",MID(K356,25+FIND("performance énergétique:",K356,1),3))</f>
        <v>oui</v>
      </c>
      <c r="P356" s="62" t="str">
        <f>IF(ISERROR(MID(K356,20+FIND("consommation d'eau:",K356,1),3)),"",MID(K356,20+FIND("consommation d'eau:",K356,1),3))</f>
        <v>oui</v>
      </c>
      <c r="Q356" s="62" t="str">
        <f>IF(ISERROR(MID(K356,22+FIND("rénover mon bâtiment:",K356,1),3)),"",MID(K356,22+FIND("rénover mon bâtiment:",K356,1),3))</f>
        <v/>
      </c>
      <c r="R356" s="62" t="str">
        <f>IF(ISERROR(MID(K356,21+FIND("la mobilité durable:",K356,1),3)),"",MID(K356,21+FIND("la mobilité durable:",K356,1),3))</f>
        <v/>
      </c>
      <c r="S356" s="62" t="str">
        <f>IF(ISERROR(MID(K356,21+FIND("gestion des déchets:",K356,1),3)),"",MID(K356,21+FIND("gestion des déchets:",K356,1),3))</f>
        <v>oui</v>
      </c>
      <c r="T356" s="62" t="str">
        <f>IF(ISERROR(MID(K356,17+FIND("l'écoconception:",K356,1),3)),"",MID(K356,17+FIND("l'écoconception:",K356,1),3))</f>
        <v>oui</v>
      </c>
      <c r="U356" s="62" t="str">
        <f>IF(ISERROR(MID(K356,20+FIND("former ou recruter:",K356,1),3)),"",MID(K356,20+FIND("former ou recruter:",K356,1),3))</f>
        <v/>
      </c>
      <c r="V356" s="63"/>
      <c r="W356" s="41"/>
      <c r="X356" s="41"/>
      <c r="Y356" s="41" t="s">
        <v>1484</v>
      </c>
      <c r="Z356" s="41"/>
      <c r="AA356" s="41"/>
      <c r="AB356" s="43">
        <v>45271</v>
      </c>
      <c r="AC356" s="72" t="s">
        <v>1001</v>
      </c>
      <c r="AD356" s="88"/>
      <c r="AE356" s="88"/>
      <c r="AF356" s="33"/>
      <c r="AG356" s="33"/>
      <c r="AH356" s="33"/>
      <c r="AI356" s="39"/>
      <c r="AJ356" s="39"/>
      <c r="AK356" s="40"/>
    </row>
    <row r="357" spans="1:37" ht="16.5" customHeight="1">
      <c r="A357" s="30">
        <v>45267</v>
      </c>
      <c r="B357" s="31" t="s">
        <v>552</v>
      </c>
      <c r="C357" s="31" t="s">
        <v>1536</v>
      </c>
      <c r="D357" s="50" t="s">
        <v>1540</v>
      </c>
      <c r="E357" s="33" t="s">
        <v>433</v>
      </c>
      <c r="F357" s="33"/>
      <c r="G357" s="99" t="s">
        <v>4943</v>
      </c>
      <c r="H357" s="41">
        <v>2</v>
      </c>
      <c r="I357" s="90" t="s">
        <v>73</v>
      </c>
      <c r="J357" s="90"/>
      <c r="K357" s="31" t="s">
        <v>1541</v>
      </c>
      <c r="L357" s="41" t="s">
        <v>701</v>
      </c>
      <c r="M357" s="42" t="str">
        <f>MID(K357,12,8)</f>
        <v xml:space="preserve">unknown </v>
      </c>
      <c r="N357" s="62" t="str">
        <f>IF(ISERROR(MID(K357,24+FIND("impact environnemental:",K357,1),3)),"",MID(K357,24+FIND("impact environnemental:",K357,1),3))</f>
        <v>oui</v>
      </c>
      <c r="O357" s="62" t="str">
        <f>IF(ISERROR(MID(K357,25+FIND("performance énergétique:",K357,1),3)),"",MID(K357,25+FIND("performance énergétique:",K357,1),3))</f>
        <v>oui</v>
      </c>
      <c r="P357" s="62" t="str">
        <f>IF(ISERROR(MID(K357,20+FIND("consommation d'eau:",K357,1),3)),"",MID(K357,20+FIND("consommation d'eau:",K357,1),3))</f>
        <v>non</v>
      </c>
      <c r="Q357" s="62" t="str">
        <f>IF(ISERROR(MID(K357,22+FIND("rénover mon bâtiment:",K357,1),3)),"",MID(K357,22+FIND("rénover mon bâtiment:",K357,1),3))</f>
        <v/>
      </c>
      <c r="R357" s="62" t="str">
        <f>IF(ISERROR(MID(K357,21+FIND("la mobilité durable:",K357,1),3)),"",MID(K357,21+FIND("la mobilité durable:",K357,1),3))</f>
        <v/>
      </c>
      <c r="S357" s="62" t="str">
        <f>IF(ISERROR(MID(K357,21+FIND("gestion des déchets:",K357,1),3)),"",MID(K357,21+FIND("gestion des déchets:",K357,1),3))</f>
        <v>oui</v>
      </c>
      <c r="T357" s="62" t="str">
        <f>IF(ISERROR(MID(K357,17+FIND("l'écoconception:",K357,1),3)),"",MID(K357,17+FIND("l'écoconception:",K357,1),3))</f>
        <v>non</v>
      </c>
      <c r="U357" s="62" t="str">
        <f>IF(ISERROR(MID(K357,20+FIND("former ou recruter:",K357,1),3)),"",MID(K357,20+FIND("former ou recruter:",K357,1),3))</f>
        <v/>
      </c>
      <c r="V357" s="63"/>
      <c r="W357" s="41"/>
      <c r="X357" s="41"/>
      <c r="Y357" s="41" t="s">
        <v>1484</v>
      </c>
      <c r="Z357" s="41"/>
      <c r="AA357" s="41"/>
      <c r="AB357" s="43">
        <v>45271</v>
      </c>
      <c r="AC357" s="72" t="s">
        <v>1001</v>
      </c>
      <c r="AD357" s="88"/>
      <c r="AE357" s="88"/>
      <c r="AF357" s="33"/>
      <c r="AG357" s="33"/>
      <c r="AH357" s="33"/>
      <c r="AI357" s="39"/>
      <c r="AJ357" s="39"/>
      <c r="AK357" s="40"/>
    </row>
    <row r="358" spans="1:37" ht="16.5" customHeight="1">
      <c r="A358" s="30">
        <v>45267</v>
      </c>
      <c r="B358" s="31" t="s">
        <v>1046</v>
      </c>
      <c r="C358" s="73" t="s">
        <v>1759</v>
      </c>
      <c r="D358" s="50" t="s">
        <v>1763</v>
      </c>
      <c r="E358" s="33" t="s">
        <v>433</v>
      </c>
      <c r="F358" s="33"/>
      <c r="G358" s="99" t="s">
        <v>4943</v>
      </c>
      <c r="H358" s="41">
        <v>2</v>
      </c>
      <c r="I358" s="90" t="s">
        <v>73</v>
      </c>
      <c r="J358" s="90"/>
      <c r="K358" s="31" t="s">
        <v>1764</v>
      </c>
      <c r="L358" s="41" t="s">
        <v>701</v>
      </c>
      <c r="M358" s="42" t="str">
        <f>MID(K358,12,8)</f>
        <v xml:space="preserve">unknown </v>
      </c>
      <c r="N358" s="62" t="str">
        <f>IF(ISERROR(MID(K358,24+FIND("impact environnemental:",K358,1),3)),"",MID(K358,24+FIND("impact environnemental:",K358,1),3))</f>
        <v>oui</v>
      </c>
      <c r="O358" s="62" t="str">
        <f>IF(ISERROR(MID(K358,25+FIND("performance énergétique:",K358,1),3)),"",MID(K358,25+FIND("performance énergétique:",K358,1),3))</f>
        <v>oui</v>
      </c>
      <c r="P358" s="62" t="str">
        <f>IF(ISERROR(MID(K358,20+FIND("consommation d'eau:",K358,1),3)),"",MID(K358,20+FIND("consommation d'eau:",K358,1),3))</f>
        <v>oui</v>
      </c>
      <c r="Q358" s="62" t="str">
        <f>IF(ISERROR(MID(K358,22+FIND("rénover mon bâtiment:",K358,1),3)),"",MID(K358,22+FIND("rénover mon bâtiment:",K358,1),3))</f>
        <v/>
      </c>
      <c r="R358" s="62" t="str">
        <f>IF(ISERROR(MID(K358,21+FIND("la mobilité durable:",K358,1),3)),"",MID(K358,21+FIND("la mobilité durable:",K358,1),3))</f>
        <v/>
      </c>
      <c r="S358" s="62" t="str">
        <f>IF(ISERROR(MID(K358,21+FIND("gestion des déchets:",K358,1),3)),"",MID(K358,21+FIND("gestion des déchets:",K358,1),3))</f>
        <v>oui</v>
      </c>
      <c r="T358" s="62" t="str">
        <f>IF(ISERROR(MID(K358,17+FIND("l'écoconception:",K358,1),3)),"",MID(K358,17+FIND("l'écoconception:",K358,1),3))</f>
        <v>oui</v>
      </c>
      <c r="U358" s="62" t="str">
        <f>IF(ISERROR(MID(K358,20+FIND("former ou recruter:",K358,1),3)),"",MID(K358,20+FIND("former ou recruter:",K358,1),3))</f>
        <v/>
      </c>
      <c r="V358" s="63"/>
      <c r="W358" s="41"/>
      <c r="X358" s="41"/>
      <c r="Y358" s="41" t="s">
        <v>1484</v>
      </c>
      <c r="Z358" s="41"/>
      <c r="AA358" s="41"/>
      <c r="AB358" s="43">
        <v>45271</v>
      </c>
      <c r="AC358" s="72" t="s">
        <v>1001</v>
      </c>
      <c r="AD358" s="88"/>
      <c r="AE358" s="88"/>
      <c r="AF358" s="33"/>
      <c r="AG358" s="33"/>
      <c r="AH358" s="33"/>
      <c r="AI358" s="39"/>
      <c r="AJ358" s="39"/>
      <c r="AK358" s="40"/>
    </row>
    <row r="359" spans="1:37" ht="16.5" customHeight="1">
      <c r="A359" s="30">
        <v>45267</v>
      </c>
      <c r="B359" s="31" t="s">
        <v>659</v>
      </c>
      <c r="C359" s="31" t="s">
        <v>2036</v>
      </c>
      <c r="D359" s="50" t="s">
        <v>2040</v>
      </c>
      <c r="E359" s="33" t="s">
        <v>433</v>
      </c>
      <c r="F359" s="33"/>
      <c r="G359" s="99" t="s">
        <v>4943</v>
      </c>
      <c r="H359" s="41">
        <v>1</v>
      </c>
      <c r="I359" s="90" t="s">
        <v>73</v>
      </c>
      <c r="J359" s="90"/>
      <c r="K359" s="31" t="s">
        <v>4951</v>
      </c>
      <c r="L359" s="41" t="s">
        <v>701</v>
      </c>
      <c r="M359" s="42" t="str">
        <f>MID(K359,12,8)</f>
        <v xml:space="preserve">precise </v>
      </c>
      <c r="N359" s="62" t="str">
        <f>IF(ISERROR(MID(K359,24+FIND("impact environnemental:",K359,1),3)),"",MID(K359,24+FIND("impact environnemental:",K359,1),3))</f>
        <v>non</v>
      </c>
      <c r="O359" s="62" t="str">
        <f>IF(ISERROR(MID(K359,25+FIND("performance énergétique:",K359,1),3)),"",MID(K359,25+FIND("performance énergétique:",K359,1),3))</f>
        <v>non</v>
      </c>
      <c r="P359" s="62" t="str">
        <f>IF(ISERROR(MID(K359,20+FIND("consommation d'eau:",K359,1),3)),"",MID(K359,20+FIND("consommation d'eau:",K359,1),3))</f>
        <v>non</v>
      </c>
      <c r="Q359" s="62" t="str">
        <f>IF(ISERROR(MID(K359,22+FIND("rénover mon bâtiment:",K359,1),3)),"",MID(K359,22+FIND("rénover mon bâtiment:",K359,1),3))</f>
        <v>oui</v>
      </c>
      <c r="R359" s="62" t="str">
        <f>IF(ISERROR(MID(K359,21+FIND("la mobilité durable:",K359,1),3)),"",MID(K359,21+FIND("la mobilité durable:",K359,1),3))</f>
        <v>non</v>
      </c>
      <c r="S359" s="62" t="str">
        <f>IF(ISERROR(MID(K359,21+FIND("gestion des déchets:",K359,1),3)),"",MID(K359,21+FIND("gestion des déchets:",K359,1),3))</f>
        <v>non</v>
      </c>
      <c r="T359" s="62" t="str">
        <f>IF(ISERROR(MID(K359,17+FIND("l'écoconception:",K359,1),3)),"",MID(K359,17+FIND("l'écoconception:",K359,1),3))</f>
        <v>non</v>
      </c>
      <c r="U359" s="62" t="str">
        <f>IF(ISERROR(MID(K359,20+FIND("former ou recruter:",K359,1),3)),"",MID(K359,20+FIND("former ou recruter:",K359,1),3))</f>
        <v>non</v>
      </c>
      <c r="V359" s="63"/>
      <c r="W359" s="41"/>
      <c r="X359" s="41"/>
      <c r="Y359" s="41" t="s">
        <v>1484</v>
      </c>
      <c r="Z359" s="41"/>
      <c r="AA359" s="41"/>
      <c r="AB359" s="43">
        <v>45271</v>
      </c>
      <c r="AC359" s="72" t="s">
        <v>1001</v>
      </c>
      <c r="AD359" s="88"/>
      <c r="AE359" s="88"/>
      <c r="AF359" s="33"/>
      <c r="AG359" s="33"/>
      <c r="AH359" s="33"/>
      <c r="AI359" s="39"/>
      <c r="AJ359" s="39"/>
      <c r="AK359" s="40"/>
    </row>
    <row r="360" spans="1:37" ht="16.5" customHeight="1">
      <c r="A360" s="30">
        <v>45267</v>
      </c>
      <c r="B360" s="31" t="s">
        <v>552</v>
      </c>
      <c r="C360" s="31" t="s">
        <v>1542</v>
      </c>
      <c r="D360" s="50" t="s">
        <v>1546</v>
      </c>
      <c r="E360" s="33" t="s">
        <v>433</v>
      </c>
      <c r="F360" s="33"/>
      <c r="G360" s="99" t="s">
        <v>4943</v>
      </c>
      <c r="H360" s="41">
        <v>2</v>
      </c>
      <c r="I360" s="90" t="s">
        <v>73</v>
      </c>
      <c r="J360" s="90"/>
      <c r="K360" s="31" t="s">
        <v>1547</v>
      </c>
      <c r="L360" s="41" t="s">
        <v>701</v>
      </c>
      <c r="M360" s="42" t="str">
        <f>MID(K360,12,8)</f>
        <v xml:space="preserve">unknown </v>
      </c>
      <c r="N360" s="62" t="str">
        <f>IF(ISERROR(MID(K360,24+FIND("impact environnemental:",K360,1),3)),"",MID(K360,24+FIND("impact environnemental:",K360,1),3))</f>
        <v>oui</v>
      </c>
      <c r="O360" s="62" t="str">
        <f>IF(ISERROR(MID(K360,25+FIND("performance énergétique:",K360,1),3)),"",MID(K360,25+FIND("performance énergétique:",K360,1),3))</f>
        <v>oui</v>
      </c>
      <c r="P360" s="62" t="str">
        <f>IF(ISERROR(MID(K360,20+FIND("consommation d'eau:",K360,1),3)),"",MID(K360,20+FIND("consommation d'eau:",K360,1),3))</f>
        <v>non</v>
      </c>
      <c r="Q360" s="62" t="str">
        <f>IF(ISERROR(MID(K360,22+FIND("rénover mon bâtiment:",K360,1),3)),"",MID(K360,22+FIND("rénover mon bâtiment:",K360,1),3))</f>
        <v/>
      </c>
      <c r="R360" s="62" t="str">
        <f>IF(ISERROR(MID(K360,21+FIND("la mobilité durable:",K360,1),3)),"",MID(K360,21+FIND("la mobilité durable:",K360,1),3))</f>
        <v/>
      </c>
      <c r="S360" s="62" t="str">
        <f>IF(ISERROR(MID(K360,21+FIND("gestion des déchets:",K360,1),3)),"",MID(K360,21+FIND("gestion des déchets:",K360,1),3))</f>
        <v>oui</v>
      </c>
      <c r="T360" s="62" t="str">
        <f>IF(ISERROR(MID(K360,17+FIND("l'écoconception:",K360,1),3)),"",MID(K360,17+FIND("l'écoconception:",K360,1),3))</f>
        <v>oui</v>
      </c>
      <c r="U360" s="62" t="str">
        <f>IF(ISERROR(MID(K360,20+FIND("former ou recruter:",K360,1),3)),"",MID(K360,20+FIND("former ou recruter:",K360,1),3))</f>
        <v/>
      </c>
      <c r="V360" s="63"/>
      <c r="W360" s="41"/>
      <c r="X360" s="41"/>
      <c r="Y360" s="41" t="s">
        <v>1484</v>
      </c>
      <c r="Z360" s="41"/>
      <c r="AA360" s="41"/>
      <c r="AB360" s="43">
        <v>45271</v>
      </c>
      <c r="AC360" s="72" t="s">
        <v>1001</v>
      </c>
      <c r="AD360" s="88"/>
      <c r="AE360" s="88"/>
      <c r="AF360" s="33"/>
      <c r="AG360" s="33"/>
      <c r="AH360" s="33"/>
      <c r="AI360" s="39"/>
      <c r="AJ360" s="39"/>
      <c r="AK360" s="40"/>
    </row>
    <row r="361" spans="1:37" ht="16.5" customHeight="1">
      <c r="A361" s="30">
        <v>45267</v>
      </c>
      <c r="B361" s="31" t="s">
        <v>552</v>
      </c>
      <c r="C361" s="73" t="s">
        <v>1548</v>
      </c>
      <c r="D361" s="50" t="s">
        <v>1552</v>
      </c>
      <c r="E361" s="33" t="s">
        <v>433</v>
      </c>
      <c r="F361" s="33"/>
      <c r="G361" s="99" t="s">
        <v>4952</v>
      </c>
      <c r="H361" s="41">
        <v>1</v>
      </c>
      <c r="I361" s="90" t="s">
        <v>73</v>
      </c>
      <c r="J361" s="90"/>
      <c r="K361" s="31" t="s">
        <v>4953</v>
      </c>
      <c r="L361" s="41" t="s">
        <v>701</v>
      </c>
      <c r="M361" s="42" t="str">
        <f>MID(K361,12,8)</f>
        <v xml:space="preserve">precise </v>
      </c>
      <c r="N361" s="62" t="str">
        <f>IF(ISERROR(MID(K361,24+FIND("impact environnemental:",K361,1),3)),"",MID(K361,24+FIND("impact environnemental:",K361,1),3))</f>
        <v>non</v>
      </c>
      <c r="O361" s="62" t="str">
        <f>IF(ISERROR(MID(K361,25+FIND("performance énergétique:",K361,1),3)),"",MID(K361,25+FIND("performance énergétique:",K361,1),3))</f>
        <v>non</v>
      </c>
      <c r="P361" s="62" t="str">
        <f>IF(ISERROR(MID(K361,20+FIND("consommation d'eau:",K361,1),3)),"",MID(K361,20+FIND("consommation d'eau:",K361,1),3))</f>
        <v>non</v>
      </c>
      <c r="Q361" s="62" t="str">
        <f>IF(ISERROR(MID(K361,22+FIND("rénover mon bâtiment:",K361,1),3)),"",MID(K361,22+FIND("rénover mon bâtiment:",K361,1),3))</f>
        <v>non</v>
      </c>
      <c r="R361" s="62" t="str">
        <f>IF(ISERROR(MID(K361,21+FIND("la mobilité durable:",K361,1),3)),"",MID(K361,21+FIND("la mobilité durable:",K361,1),3))</f>
        <v>oui</v>
      </c>
      <c r="S361" s="62" t="str">
        <f>IF(ISERROR(MID(K361,21+FIND("gestion des déchets:",K361,1),3)),"",MID(K361,21+FIND("gestion des déchets:",K361,1),3))</f>
        <v>non</v>
      </c>
      <c r="T361" s="62" t="str">
        <f>IF(ISERROR(MID(K361,17+FIND("l'écoconception:",K361,1),3)),"",MID(K361,17+FIND("l'écoconception:",K361,1),3))</f>
        <v>non</v>
      </c>
      <c r="U361" s="62" t="str">
        <f>IF(ISERROR(MID(K361,20+FIND("former ou recruter:",K361,1),3)),"",MID(K361,20+FIND("former ou recruter:",K361,1),3))</f>
        <v>non</v>
      </c>
      <c r="V361" s="63"/>
      <c r="W361" s="41"/>
      <c r="X361" s="41"/>
      <c r="Y361" s="41" t="s">
        <v>1484</v>
      </c>
      <c r="Z361" s="41" t="s">
        <v>1520</v>
      </c>
      <c r="AA361" s="41"/>
      <c r="AB361" s="43">
        <v>45271</v>
      </c>
      <c r="AC361" s="72" t="s">
        <v>1001</v>
      </c>
      <c r="AD361" s="88"/>
      <c r="AE361" s="88"/>
      <c r="AF361" s="33" t="s">
        <v>1227</v>
      </c>
      <c r="AG361" s="33"/>
      <c r="AH361" s="33"/>
      <c r="AI361" s="39"/>
      <c r="AJ361" s="39"/>
      <c r="AK361" s="40"/>
    </row>
    <row r="362" spans="1:37" ht="16.5" customHeight="1">
      <c r="A362" s="30">
        <v>45267</v>
      </c>
      <c r="B362" s="31" t="s">
        <v>450</v>
      </c>
      <c r="C362" s="31" t="s">
        <v>1478</v>
      </c>
      <c r="D362" s="50" t="s">
        <v>1482</v>
      </c>
      <c r="E362" s="33" t="s">
        <v>433</v>
      </c>
      <c r="F362" s="33"/>
      <c r="G362" s="99" t="s">
        <v>4943</v>
      </c>
      <c r="H362" s="41">
        <v>2</v>
      </c>
      <c r="I362" s="90" t="s">
        <v>73</v>
      </c>
      <c r="J362" s="90"/>
      <c r="K362" s="31" t="s">
        <v>1483</v>
      </c>
      <c r="L362" s="41" t="s">
        <v>701</v>
      </c>
      <c r="M362" s="42" t="str">
        <f>MID(K362,12,8)</f>
        <v xml:space="preserve">unknown </v>
      </c>
      <c r="N362" s="62" t="str">
        <f>IF(ISERROR(MID(K362,24+FIND("impact environnemental:",K362,1),3)),"",MID(K362,24+FIND("impact environnemental:",K362,1),3))</f>
        <v>non</v>
      </c>
      <c r="O362" s="62" t="str">
        <f>IF(ISERROR(MID(K362,25+FIND("performance énergétique:",K362,1),3)),"",MID(K362,25+FIND("performance énergétique:",K362,1),3))</f>
        <v>oui</v>
      </c>
      <c r="P362" s="62" t="str">
        <f>IF(ISERROR(MID(K362,20+FIND("consommation d'eau:",K362,1),3)),"",MID(K362,20+FIND("consommation d'eau:",K362,1),3))</f>
        <v>non</v>
      </c>
      <c r="Q362" s="62" t="str">
        <f>IF(ISERROR(MID(K362,22+FIND("rénover mon bâtiment:",K362,1),3)),"",MID(K362,22+FIND("rénover mon bâtiment:",K362,1),3))</f>
        <v/>
      </c>
      <c r="R362" s="62" t="str">
        <f>IF(ISERROR(MID(K362,21+FIND("la mobilité durable:",K362,1),3)),"",MID(K362,21+FIND("la mobilité durable:",K362,1),3))</f>
        <v/>
      </c>
      <c r="S362" s="62" t="str">
        <f>IF(ISERROR(MID(K362,21+FIND("gestion des déchets:",K362,1),3)),"",MID(K362,21+FIND("gestion des déchets:",K362,1),3))</f>
        <v>non</v>
      </c>
      <c r="T362" s="62" t="str">
        <f>IF(ISERROR(MID(K362,17+FIND("l'écoconception:",K362,1),3)),"",MID(K362,17+FIND("l'écoconception:",K362,1),3))</f>
        <v>oui</v>
      </c>
      <c r="U362" s="62" t="str">
        <f>IF(ISERROR(MID(K362,20+FIND("former ou recruter:",K362,1),3)),"",MID(K362,20+FIND("former ou recruter:",K362,1),3))</f>
        <v/>
      </c>
      <c r="V362" s="63"/>
      <c r="W362" s="41"/>
      <c r="X362" s="41"/>
      <c r="Y362" s="41" t="s">
        <v>1484</v>
      </c>
      <c r="Z362" s="41"/>
      <c r="AA362" s="41"/>
      <c r="AB362" s="43">
        <v>45271</v>
      </c>
      <c r="AC362" s="72" t="s">
        <v>1001</v>
      </c>
      <c r="AD362" s="88"/>
      <c r="AE362" s="88"/>
      <c r="AF362" s="33"/>
      <c r="AG362" s="33"/>
      <c r="AH362" s="33"/>
      <c r="AI362" s="39"/>
      <c r="AJ362" s="39"/>
      <c r="AK362" s="40"/>
    </row>
    <row r="363" spans="1:37" ht="16.5" customHeight="1">
      <c r="A363" s="30">
        <v>45267</v>
      </c>
      <c r="B363" s="31" t="s">
        <v>552</v>
      </c>
      <c r="C363" s="31" t="s">
        <v>1554</v>
      </c>
      <c r="D363" s="50" t="s">
        <v>699</v>
      </c>
      <c r="E363" s="33" t="s">
        <v>433</v>
      </c>
      <c r="F363" s="33"/>
      <c r="G363" s="99" t="s">
        <v>4943</v>
      </c>
      <c r="H363" s="41">
        <v>2</v>
      </c>
      <c r="I363" s="90" t="s">
        <v>73</v>
      </c>
      <c r="J363" s="90"/>
      <c r="K363" s="31" t="s">
        <v>4954</v>
      </c>
      <c r="L363" s="41" t="s">
        <v>701</v>
      </c>
      <c r="M363" s="42" t="str">
        <f>MID(K363,12,8)</f>
        <v xml:space="preserve">unknown </v>
      </c>
      <c r="N363" s="62" t="str">
        <f>IF(ISERROR(MID(K363,24+FIND("impact environnemental:",K363,1),3)),"",MID(K363,24+FIND("impact environnemental:",K363,1),3))</f>
        <v>oui</v>
      </c>
      <c r="O363" s="62" t="str">
        <f>IF(ISERROR(MID(K363,25+FIND("performance énergétique:",K363,1),3)),"",MID(K363,25+FIND("performance énergétique:",K363,1),3))</f>
        <v>oui</v>
      </c>
      <c r="P363" s="62" t="str">
        <f>IF(ISERROR(MID(K363,20+FIND("consommation d'eau:",K363,1),3)),"",MID(K363,20+FIND("consommation d'eau:",K363,1),3))</f>
        <v>oui</v>
      </c>
      <c r="Q363" s="62" t="str">
        <f>IF(ISERROR(MID(K363,22+FIND("rénover mon bâtiment:",K363,1),3)),"",MID(K363,22+FIND("rénover mon bâtiment:",K363,1),3))</f>
        <v/>
      </c>
      <c r="R363" s="62" t="str">
        <f>IF(ISERROR(MID(K363,21+FIND("la mobilité durable:",K363,1),3)),"",MID(K363,21+FIND("la mobilité durable:",K363,1),3))</f>
        <v/>
      </c>
      <c r="S363" s="62" t="str">
        <f>IF(ISERROR(MID(K363,21+FIND("gestion des déchets:",K363,1),3)),"",MID(K363,21+FIND("gestion des déchets:",K363,1),3))</f>
        <v>oui</v>
      </c>
      <c r="T363" s="62" t="str">
        <f>IF(ISERROR(MID(K363,17+FIND("l'écoconception:",K363,1),3)),"",MID(K363,17+FIND("l'écoconception:",K363,1),3))</f>
        <v>oui</v>
      </c>
      <c r="U363" s="62" t="str">
        <f>IF(ISERROR(MID(K363,20+FIND("former ou recruter:",K363,1),3)),"",MID(K363,20+FIND("former ou recruter:",K363,1),3))</f>
        <v/>
      </c>
      <c r="V363" s="63"/>
      <c r="W363" s="41"/>
      <c r="X363" s="41"/>
      <c r="Y363" s="41" t="s">
        <v>1484</v>
      </c>
      <c r="Z363" s="41"/>
      <c r="AA363" s="41"/>
      <c r="AB363" s="43">
        <v>45271</v>
      </c>
      <c r="AC363" s="72" t="s">
        <v>1001</v>
      </c>
      <c r="AD363" s="88"/>
      <c r="AE363" s="88"/>
      <c r="AF363" s="33"/>
      <c r="AG363" s="33"/>
      <c r="AH363" s="33"/>
      <c r="AI363" s="39"/>
      <c r="AJ363" s="39"/>
      <c r="AK363" s="40"/>
    </row>
    <row r="364" spans="1:37" ht="16.5" customHeight="1">
      <c r="A364" s="30">
        <v>45267</v>
      </c>
      <c r="B364" s="31" t="s">
        <v>1046</v>
      </c>
      <c r="C364" s="31" t="s">
        <v>1765</v>
      </c>
      <c r="D364" s="50" t="s">
        <v>1769</v>
      </c>
      <c r="E364" s="33" t="s">
        <v>433</v>
      </c>
      <c r="F364" s="33"/>
      <c r="G364" s="99" t="s">
        <v>4943</v>
      </c>
      <c r="H364" s="41">
        <v>2</v>
      </c>
      <c r="I364" s="90" t="s">
        <v>73</v>
      </c>
      <c r="J364" s="90"/>
      <c r="K364" s="31" t="s">
        <v>1770</v>
      </c>
      <c r="L364" s="41" t="s">
        <v>701</v>
      </c>
      <c r="M364" s="42" t="str">
        <f>MID(K364,12,8)</f>
        <v xml:space="preserve">unknown </v>
      </c>
      <c r="N364" s="62" t="str">
        <f>IF(ISERROR(MID(K364,24+FIND("impact environnemental:",K364,1),3)),"",MID(K364,24+FIND("impact environnemental:",K364,1),3))</f>
        <v>oui</v>
      </c>
      <c r="O364" s="62" t="str">
        <f>IF(ISERROR(MID(K364,25+FIND("performance énergétique:",K364,1),3)),"",MID(K364,25+FIND("performance énergétique:",K364,1),3))</f>
        <v>oui</v>
      </c>
      <c r="P364" s="62" t="str">
        <f>IF(ISERROR(MID(K364,20+FIND("consommation d'eau:",K364,1),3)),"",MID(K364,20+FIND("consommation d'eau:",K364,1),3))</f>
        <v>oui</v>
      </c>
      <c r="Q364" s="62" t="str">
        <f>IF(ISERROR(MID(K364,22+FIND("rénover mon bâtiment:",K364,1),3)),"",MID(K364,22+FIND("rénover mon bâtiment:",K364,1),3))</f>
        <v/>
      </c>
      <c r="R364" s="62" t="str">
        <f>IF(ISERROR(MID(K364,21+FIND("la mobilité durable:",K364,1),3)),"",MID(K364,21+FIND("la mobilité durable:",K364,1),3))</f>
        <v/>
      </c>
      <c r="S364" s="62" t="str">
        <f>IF(ISERROR(MID(K364,21+FIND("gestion des déchets:",K364,1),3)),"",MID(K364,21+FIND("gestion des déchets:",K364,1),3))</f>
        <v>oui</v>
      </c>
      <c r="T364" s="62" t="str">
        <f>IF(ISERROR(MID(K364,17+FIND("l'écoconception:",K364,1),3)),"",MID(K364,17+FIND("l'écoconception:",K364,1),3))</f>
        <v>oui</v>
      </c>
      <c r="U364" s="62" t="str">
        <f>IF(ISERROR(MID(K364,20+FIND("former ou recruter:",K364,1),3)),"",MID(K364,20+FIND("former ou recruter:",K364,1),3))</f>
        <v/>
      </c>
      <c r="V364" s="63"/>
      <c r="W364" s="41"/>
      <c r="X364" s="41"/>
      <c r="Y364" s="41" t="s">
        <v>1484</v>
      </c>
      <c r="Z364" s="41"/>
      <c r="AA364" s="41"/>
      <c r="AB364" s="43">
        <v>45271</v>
      </c>
      <c r="AC364" s="72" t="s">
        <v>1001</v>
      </c>
      <c r="AD364" s="88"/>
      <c r="AE364" s="88"/>
      <c r="AF364" s="33"/>
      <c r="AG364" s="33"/>
      <c r="AH364" s="33"/>
      <c r="AI364" s="39"/>
      <c r="AJ364" s="39"/>
      <c r="AK364" s="40"/>
    </row>
    <row r="365" spans="1:37" ht="16.5" customHeight="1">
      <c r="A365" s="30">
        <v>45267</v>
      </c>
      <c r="B365" s="31" t="s">
        <v>552</v>
      </c>
      <c r="C365" s="31" t="s">
        <v>1559</v>
      </c>
      <c r="D365" s="50" t="s">
        <v>1563</v>
      </c>
      <c r="E365" s="33" t="s">
        <v>433</v>
      </c>
      <c r="F365" s="33"/>
      <c r="G365" s="99" t="s">
        <v>4943</v>
      </c>
      <c r="H365" s="41">
        <v>1</v>
      </c>
      <c r="I365" s="90" t="s">
        <v>73</v>
      </c>
      <c r="J365" s="90"/>
      <c r="K365" s="31" t="s">
        <v>1564</v>
      </c>
      <c r="L365" s="41" t="s">
        <v>701</v>
      </c>
      <c r="M365" s="42" t="str">
        <f>MID(K365,12,8)</f>
        <v xml:space="preserve">precise </v>
      </c>
      <c r="N365" s="62" t="str">
        <f>IF(ISERROR(MID(K365,24+FIND("impact environnemental:",K365,1),3)),"",MID(K365,24+FIND("impact environnemental:",K365,1),3))</f>
        <v>non</v>
      </c>
      <c r="O365" s="62" t="str">
        <f>IF(ISERROR(MID(K365,25+FIND("performance énergétique:",K365,1),3)),"",MID(K365,25+FIND("performance énergétique:",K365,1),3))</f>
        <v>non</v>
      </c>
      <c r="P365" s="62" t="str">
        <f>IF(ISERROR(MID(K365,20+FIND("consommation d'eau:",K365,1),3)),"",MID(K365,20+FIND("consommation d'eau:",K365,1),3))</f>
        <v>non</v>
      </c>
      <c r="Q365" s="62" t="str">
        <f>IF(ISERROR(MID(K365,22+FIND("rénover mon bâtiment:",K365,1),3)),"",MID(K365,22+FIND("rénover mon bâtiment:",K365,1),3))</f>
        <v>non</v>
      </c>
      <c r="R365" s="62" t="str">
        <f>IF(ISERROR(MID(K365,21+FIND("la mobilité durable:",K365,1),3)),"",MID(K365,21+FIND("la mobilité durable:",K365,1),3))</f>
        <v>oui</v>
      </c>
      <c r="S365" s="62" t="str">
        <f>IF(ISERROR(MID(K365,21+FIND("gestion des déchets:",K365,1),3)),"",MID(K365,21+FIND("gestion des déchets:",K365,1),3))</f>
        <v>non</v>
      </c>
      <c r="T365" s="62" t="str">
        <f>IF(ISERROR(MID(K365,17+FIND("l'écoconception:",K365,1),3)),"",MID(K365,17+FIND("l'écoconception:",K365,1),3))</f>
        <v>non</v>
      </c>
      <c r="U365" s="62" t="str">
        <f>IF(ISERROR(MID(K365,20+FIND("former ou recruter:",K365,1),3)),"",MID(K365,20+FIND("former ou recruter:",K365,1),3))</f>
        <v>non</v>
      </c>
      <c r="V365" s="63"/>
      <c r="W365" s="41"/>
      <c r="X365" s="41"/>
      <c r="Y365" s="41" t="s">
        <v>1484</v>
      </c>
      <c r="Z365" s="41"/>
      <c r="AA365" s="41"/>
      <c r="AB365" s="43">
        <v>45271</v>
      </c>
      <c r="AC365" s="72" t="s">
        <v>1001</v>
      </c>
      <c r="AD365" s="88"/>
      <c r="AE365" s="88"/>
      <c r="AF365" s="33"/>
      <c r="AG365" s="33"/>
      <c r="AH365" s="33"/>
      <c r="AI365" s="39"/>
      <c r="AJ365" s="39"/>
      <c r="AK365" s="40"/>
    </row>
    <row r="366" spans="1:37" ht="16.5" customHeight="1">
      <c r="A366" s="30">
        <v>45267</v>
      </c>
      <c r="B366" s="31" t="s">
        <v>552</v>
      </c>
      <c r="C366" s="31" t="s">
        <v>1565</v>
      </c>
      <c r="D366" s="50" t="s">
        <v>1569</v>
      </c>
      <c r="E366" s="33" t="s">
        <v>433</v>
      </c>
      <c r="F366" s="33"/>
      <c r="G366" s="99" t="s">
        <v>4943</v>
      </c>
      <c r="H366" s="41">
        <v>2</v>
      </c>
      <c r="I366" s="90" t="s">
        <v>73</v>
      </c>
      <c r="J366" s="90"/>
      <c r="K366" s="31" t="s">
        <v>4955</v>
      </c>
      <c r="L366" s="41" t="s">
        <v>701</v>
      </c>
      <c r="M366" s="42" t="str">
        <f>MID(K366,12,8)</f>
        <v xml:space="preserve">unknown </v>
      </c>
      <c r="N366" s="62" t="str">
        <f>IF(ISERROR(MID(K366,24+FIND("impact environnemental:",K366,1),3)),"",MID(K366,24+FIND("impact environnemental:",K366,1),3))</f>
        <v>oui</v>
      </c>
      <c r="O366" s="62" t="str">
        <f>IF(ISERROR(MID(K366,25+FIND("performance énergétique:",K366,1),3)),"",MID(K366,25+FIND("performance énergétique:",K366,1),3))</f>
        <v>oui</v>
      </c>
      <c r="P366" s="62" t="str">
        <f>IF(ISERROR(MID(K366,20+FIND("consommation d'eau:",K366,1),3)),"",MID(K366,20+FIND("consommation d'eau:",K366,1),3))</f>
        <v>non</v>
      </c>
      <c r="Q366" s="62" t="str">
        <f>IF(ISERROR(MID(K366,22+FIND("rénover mon bâtiment:",K366,1),3)),"",MID(K366,22+FIND("rénover mon bâtiment:",K366,1),3))</f>
        <v/>
      </c>
      <c r="R366" s="62" t="str">
        <f>IF(ISERROR(MID(K366,21+FIND("la mobilité durable:",K366,1),3)),"",MID(K366,21+FIND("la mobilité durable:",K366,1),3))</f>
        <v/>
      </c>
      <c r="S366" s="62" t="str">
        <f>IF(ISERROR(MID(K366,21+FIND("gestion des déchets:",K366,1),3)),"",MID(K366,21+FIND("gestion des déchets:",K366,1),3))</f>
        <v>non</v>
      </c>
      <c r="T366" s="62" t="str">
        <f>IF(ISERROR(MID(K366,17+FIND("l'écoconception:",K366,1),3)),"",MID(K366,17+FIND("l'écoconception:",K366,1),3))</f>
        <v>oui</v>
      </c>
      <c r="U366" s="62" t="str">
        <f>IF(ISERROR(MID(K366,20+FIND("former ou recruter:",K366,1),3)),"",MID(K366,20+FIND("former ou recruter:",K366,1),3))</f>
        <v/>
      </c>
      <c r="V366" s="63"/>
      <c r="W366" s="41"/>
      <c r="X366" s="41"/>
      <c r="Y366" s="41" t="s">
        <v>1484</v>
      </c>
      <c r="Z366" s="41"/>
      <c r="AA366" s="41"/>
      <c r="AB366" s="43">
        <v>45271</v>
      </c>
      <c r="AC366" s="72" t="s">
        <v>1001</v>
      </c>
      <c r="AD366" s="88"/>
      <c r="AE366" s="88"/>
      <c r="AF366" s="33"/>
      <c r="AG366" s="33"/>
      <c r="AH366" s="33"/>
      <c r="AI366" s="39"/>
      <c r="AJ366" s="39"/>
      <c r="AK366" s="40"/>
    </row>
    <row r="367" spans="1:37" ht="16.5" customHeight="1">
      <c r="A367" s="30">
        <v>45267</v>
      </c>
      <c r="B367" s="31" t="s">
        <v>431</v>
      </c>
      <c r="C367" s="31" t="s">
        <v>1691</v>
      </c>
      <c r="D367" s="50" t="s">
        <v>1695</v>
      </c>
      <c r="E367" s="33" t="s">
        <v>433</v>
      </c>
      <c r="F367" s="33"/>
      <c r="G367" s="99" t="s">
        <v>4943</v>
      </c>
      <c r="H367" s="41">
        <v>1</v>
      </c>
      <c r="I367" s="90" t="s">
        <v>73</v>
      </c>
      <c r="J367" s="90"/>
      <c r="K367" s="31" t="s">
        <v>4956</v>
      </c>
      <c r="L367" s="41" t="s">
        <v>701</v>
      </c>
      <c r="M367" s="42" t="str">
        <f>MID(K367,12,8)</f>
        <v xml:space="preserve">precise </v>
      </c>
      <c r="N367" s="62" t="str">
        <f>IF(ISERROR(MID(K367,24+FIND("impact environnemental:",K367,1),3)),"",MID(K367,24+FIND("impact environnemental:",K367,1),3))</f>
        <v>non</v>
      </c>
      <c r="O367" s="62" t="str">
        <f>IF(ISERROR(MID(K367,25+FIND("performance énergétique:",K367,1),3)),"",MID(K367,25+FIND("performance énergétique:",K367,1),3))</f>
        <v>oui</v>
      </c>
      <c r="P367" s="62" t="str">
        <f>IF(ISERROR(MID(K367,20+FIND("consommation d'eau:",K367,1),3)),"",MID(K367,20+FIND("consommation d'eau:",K367,1),3))</f>
        <v>non</v>
      </c>
      <c r="Q367" s="62" t="str">
        <f>IF(ISERROR(MID(K367,22+FIND("rénover mon bâtiment:",K367,1),3)),"",MID(K367,22+FIND("rénover mon bâtiment:",K367,1),3))</f>
        <v>non</v>
      </c>
      <c r="R367" s="62" t="str">
        <f>IF(ISERROR(MID(K367,21+FIND("la mobilité durable:",K367,1),3)),"",MID(K367,21+FIND("la mobilité durable:",K367,1),3))</f>
        <v>non</v>
      </c>
      <c r="S367" s="62" t="str">
        <f>IF(ISERROR(MID(K367,21+FIND("gestion des déchets:",K367,1),3)),"",MID(K367,21+FIND("gestion des déchets:",K367,1),3))</f>
        <v>non</v>
      </c>
      <c r="T367" s="62" t="str">
        <f>IF(ISERROR(MID(K367,17+FIND("l'écoconception:",K367,1),3)),"",MID(K367,17+FIND("l'écoconception:",K367,1),3))</f>
        <v>non</v>
      </c>
      <c r="U367" s="62" t="str">
        <f>IF(ISERROR(MID(K367,20+FIND("former ou recruter:",K367,1),3)),"",MID(K367,20+FIND("former ou recruter:",K367,1),3))</f>
        <v>non</v>
      </c>
      <c r="V367" s="63"/>
      <c r="W367" s="41"/>
      <c r="X367" s="41"/>
      <c r="Y367" s="41" t="s">
        <v>1484</v>
      </c>
      <c r="Z367" s="41"/>
      <c r="AA367" s="41"/>
      <c r="AB367" s="43">
        <v>45271</v>
      </c>
      <c r="AC367" s="72" t="s">
        <v>1001</v>
      </c>
      <c r="AD367" s="88"/>
      <c r="AE367" s="88"/>
      <c r="AF367" s="33"/>
      <c r="AG367" s="33"/>
      <c r="AH367" s="33"/>
      <c r="AI367" s="39"/>
      <c r="AJ367" s="39"/>
      <c r="AK367" s="40"/>
    </row>
    <row r="368" spans="1:37" ht="16.5" customHeight="1">
      <c r="A368" s="30">
        <v>45267</v>
      </c>
      <c r="B368" s="31" t="s">
        <v>552</v>
      </c>
      <c r="C368" s="31" t="s">
        <v>1571</v>
      </c>
      <c r="D368" s="50" t="s">
        <v>1574</v>
      </c>
      <c r="E368" s="33" t="s">
        <v>433</v>
      </c>
      <c r="F368" s="33"/>
      <c r="G368" s="99" t="s">
        <v>4957</v>
      </c>
      <c r="H368" s="41">
        <v>2</v>
      </c>
      <c r="I368" s="90" t="s">
        <v>73</v>
      </c>
      <c r="J368" s="90"/>
      <c r="K368" s="31" t="s">
        <v>4958</v>
      </c>
      <c r="L368" s="41" t="s">
        <v>701</v>
      </c>
      <c r="M368" s="42" t="str">
        <f>MID(K368,12,8)</f>
        <v xml:space="preserve">unknown </v>
      </c>
      <c r="N368" s="62" t="str">
        <f>IF(ISERROR(MID(K368,24+FIND("impact environnemental:",K368,1),3)),"",MID(K368,24+FIND("impact environnemental:",K368,1),3))</f>
        <v>oui</v>
      </c>
      <c r="O368" s="62" t="str">
        <f>IF(ISERROR(MID(K368,25+FIND("performance énergétique:",K368,1),3)),"",MID(K368,25+FIND("performance énergétique:",K368,1),3))</f>
        <v>non</v>
      </c>
      <c r="P368" s="62" t="str">
        <f>IF(ISERROR(MID(K368,20+FIND("consommation d'eau:",K368,1),3)),"",MID(K368,20+FIND("consommation d'eau:",K368,1),3))</f>
        <v>non</v>
      </c>
      <c r="Q368" s="62" t="str">
        <f>IF(ISERROR(MID(K368,22+FIND("rénover mon bâtiment:",K368,1),3)),"",MID(K368,22+FIND("rénover mon bâtiment:",K368,1),3))</f>
        <v/>
      </c>
      <c r="R368" s="62" t="str">
        <f>IF(ISERROR(MID(K368,21+FIND("la mobilité durable:",K368,1),3)),"",MID(K368,21+FIND("la mobilité durable:",K368,1),3))</f>
        <v/>
      </c>
      <c r="S368" s="62" t="str">
        <f>IF(ISERROR(MID(K368,21+FIND("gestion des déchets:",K368,1),3)),"",MID(K368,21+FIND("gestion des déchets:",K368,1),3))</f>
        <v>oui</v>
      </c>
      <c r="T368" s="62" t="str">
        <f>IF(ISERROR(MID(K368,17+FIND("l'écoconception:",K368,1),3)),"",MID(K368,17+FIND("l'écoconception:",K368,1),3))</f>
        <v>oui</v>
      </c>
      <c r="U368" s="62" t="str">
        <f>IF(ISERROR(MID(K368,20+FIND("former ou recruter:",K368,1),3)),"",MID(K368,20+FIND("former ou recruter:",K368,1),3))</f>
        <v/>
      </c>
      <c r="V368" s="63"/>
      <c r="W368" s="41"/>
      <c r="X368" s="41"/>
      <c r="Y368" s="41" t="s">
        <v>1484</v>
      </c>
      <c r="Z368" s="41" t="s">
        <v>1576</v>
      </c>
      <c r="AA368" s="41"/>
      <c r="AB368" s="43">
        <v>45271</v>
      </c>
      <c r="AC368" s="72" t="s">
        <v>1001</v>
      </c>
      <c r="AD368" s="88"/>
      <c r="AE368" s="88"/>
      <c r="AF368" s="33"/>
      <c r="AG368" s="33"/>
      <c r="AH368" s="33"/>
      <c r="AI368" s="39"/>
      <c r="AJ368" s="39"/>
      <c r="AK368" s="40"/>
    </row>
    <row r="369" spans="1:37" ht="16.5" customHeight="1">
      <c r="A369" s="30">
        <v>45267</v>
      </c>
      <c r="B369" s="31" t="s">
        <v>552</v>
      </c>
      <c r="C369" s="31" t="s">
        <v>1577</v>
      </c>
      <c r="D369" s="50" t="s">
        <v>1581</v>
      </c>
      <c r="E369" s="33" t="s">
        <v>433</v>
      </c>
      <c r="F369" s="33"/>
      <c r="G369" s="99" t="s">
        <v>4957</v>
      </c>
      <c r="H369" s="41">
        <v>1</v>
      </c>
      <c r="I369" s="90" t="s">
        <v>73</v>
      </c>
      <c r="J369" s="90"/>
      <c r="K369" s="31" t="s">
        <v>1582</v>
      </c>
      <c r="L369" s="41" t="s">
        <v>701</v>
      </c>
      <c r="M369" s="42" t="str">
        <f>MID(K369,12,8)</f>
        <v xml:space="preserve">precise </v>
      </c>
      <c r="N369" s="62" t="str">
        <f>IF(ISERROR(MID(K369,24+FIND("impact environnemental:",K369,1),3)),"",MID(K369,24+FIND("impact environnemental:",K369,1),3))</f>
        <v>non</v>
      </c>
      <c r="O369" s="62" t="str">
        <f>IF(ISERROR(MID(K369,25+FIND("performance énergétique:",K369,1),3)),"",MID(K369,25+FIND("performance énergétique:",K369,1),3))</f>
        <v>non</v>
      </c>
      <c r="P369" s="62" t="str">
        <f>IF(ISERROR(MID(K369,20+FIND("consommation d'eau:",K369,1),3)),"",MID(K369,20+FIND("consommation d'eau:",K369,1),3))</f>
        <v>non</v>
      </c>
      <c r="Q369" s="62" t="str">
        <f>IF(ISERROR(MID(K369,22+FIND("rénover mon bâtiment:",K369,1),3)),"",MID(K369,22+FIND("rénover mon bâtiment:",K369,1),3))</f>
        <v>non</v>
      </c>
      <c r="R369" s="62" t="str">
        <f>IF(ISERROR(MID(K369,21+FIND("la mobilité durable:",K369,1),3)),"",MID(K369,21+FIND("la mobilité durable:",K369,1),3))</f>
        <v>oui</v>
      </c>
      <c r="S369" s="62" t="str">
        <f>IF(ISERROR(MID(K369,21+FIND("gestion des déchets:",K369,1),3)),"",MID(K369,21+FIND("gestion des déchets:",K369,1),3))</f>
        <v>non</v>
      </c>
      <c r="T369" s="62" t="str">
        <f>IF(ISERROR(MID(K369,17+FIND("l'écoconception:",K369,1),3)),"",MID(K369,17+FIND("l'écoconception:",K369,1),3))</f>
        <v>non</v>
      </c>
      <c r="U369" s="62" t="str">
        <f>IF(ISERROR(MID(K369,20+FIND("former ou recruter:",K369,1),3)),"",MID(K369,20+FIND("former ou recruter:",K369,1),3))</f>
        <v>non</v>
      </c>
      <c r="V369" s="63"/>
      <c r="W369" s="41"/>
      <c r="X369" s="41"/>
      <c r="Y369" s="41" t="s">
        <v>1484</v>
      </c>
      <c r="Z369" s="41" t="s">
        <v>1576</v>
      </c>
      <c r="AA369" s="41"/>
      <c r="AB369" s="43">
        <v>45271</v>
      </c>
      <c r="AC369" s="72" t="s">
        <v>1001</v>
      </c>
      <c r="AD369" s="88"/>
      <c r="AE369" s="88"/>
      <c r="AF369" s="33"/>
      <c r="AG369" s="33"/>
      <c r="AH369" s="33"/>
      <c r="AI369" s="39"/>
      <c r="AJ369" s="39"/>
      <c r="AK369" s="40"/>
    </row>
    <row r="370" spans="1:37" ht="16.5" customHeight="1">
      <c r="A370" s="30">
        <v>45267</v>
      </c>
      <c r="B370" s="31" t="s">
        <v>552</v>
      </c>
      <c r="C370" s="31" t="s">
        <v>1583</v>
      </c>
      <c r="D370" s="50" t="s">
        <v>4959</v>
      </c>
      <c r="E370" s="33" t="s">
        <v>433</v>
      </c>
      <c r="F370" s="33"/>
      <c r="G370" s="99" t="s">
        <v>4957</v>
      </c>
      <c r="H370" s="41">
        <v>1</v>
      </c>
      <c r="I370" s="90" t="s">
        <v>73</v>
      </c>
      <c r="J370" s="90"/>
      <c r="K370" s="31" t="s">
        <v>1588</v>
      </c>
      <c r="L370" s="41" t="s">
        <v>701</v>
      </c>
      <c r="M370" s="42" t="str">
        <f>MID(K370,12,8)</f>
        <v xml:space="preserve">precise </v>
      </c>
      <c r="N370" s="62" t="str">
        <f>IF(ISERROR(MID(K370,24+FIND("impact environnemental:",K370,1),3)),"",MID(K370,24+FIND("impact environnemental:",K370,1),3))</f>
        <v>non</v>
      </c>
      <c r="O370" s="62" t="str">
        <f>IF(ISERROR(MID(K370,25+FIND("performance énergétique:",K370,1),3)),"",MID(K370,25+FIND("performance énergétique:",K370,1),3))</f>
        <v>non</v>
      </c>
      <c r="P370" s="62" t="str">
        <f>IF(ISERROR(MID(K370,20+FIND("consommation d'eau:",K370,1),3)),"",MID(K370,20+FIND("consommation d'eau:",K370,1),3))</f>
        <v>non</v>
      </c>
      <c r="Q370" s="62" t="str">
        <f>IF(ISERROR(MID(K370,22+FIND("rénover mon bâtiment:",K370,1),3)),"",MID(K370,22+FIND("rénover mon bâtiment:",K370,1),3))</f>
        <v>non</v>
      </c>
      <c r="R370" s="62" t="str">
        <f>IF(ISERROR(MID(K370,21+FIND("la mobilité durable:",K370,1),3)),"",MID(K370,21+FIND("la mobilité durable:",K370,1),3))</f>
        <v>oui</v>
      </c>
      <c r="S370" s="62" t="str">
        <f>IF(ISERROR(MID(K370,21+FIND("gestion des déchets:",K370,1),3)),"",MID(K370,21+FIND("gestion des déchets:",K370,1),3))</f>
        <v>non</v>
      </c>
      <c r="T370" s="62" t="str">
        <f>IF(ISERROR(MID(K370,17+FIND("l'écoconception:",K370,1),3)),"",MID(K370,17+FIND("l'écoconception:",K370,1),3))</f>
        <v>non</v>
      </c>
      <c r="U370" s="62" t="str">
        <f>IF(ISERROR(MID(K370,20+FIND("former ou recruter:",K370,1),3)),"",MID(K370,20+FIND("former ou recruter:",K370,1),3))</f>
        <v>non</v>
      </c>
      <c r="V370" s="63"/>
      <c r="W370" s="41"/>
      <c r="X370" s="41"/>
      <c r="Y370" s="41" t="s">
        <v>1484</v>
      </c>
      <c r="Z370" s="41" t="s">
        <v>1576</v>
      </c>
      <c r="AA370" s="41"/>
      <c r="AB370" s="43">
        <v>45271</v>
      </c>
      <c r="AC370" s="72" t="s">
        <v>1001</v>
      </c>
      <c r="AD370" s="88"/>
      <c r="AE370" s="88"/>
      <c r="AF370" s="33"/>
      <c r="AG370" s="33"/>
      <c r="AH370" s="33"/>
      <c r="AI370" s="39"/>
      <c r="AJ370" s="39"/>
      <c r="AK370" s="40"/>
    </row>
    <row r="371" spans="1:37" ht="16.5" customHeight="1">
      <c r="A371" s="30">
        <v>45267</v>
      </c>
      <c r="B371" s="31" t="s">
        <v>552</v>
      </c>
      <c r="C371" s="31" t="s">
        <v>1589</v>
      </c>
      <c r="D371" s="50" t="s">
        <v>1593</v>
      </c>
      <c r="E371" s="33" t="s">
        <v>433</v>
      </c>
      <c r="F371" s="33"/>
      <c r="G371" s="99" t="s">
        <v>4960</v>
      </c>
      <c r="H371" s="41">
        <v>1</v>
      </c>
      <c r="I371" s="90" t="s">
        <v>73</v>
      </c>
      <c r="J371" s="90"/>
      <c r="K371" s="31" t="s">
        <v>4961</v>
      </c>
      <c r="L371" s="41" t="s">
        <v>701</v>
      </c>
      <c r="M371" s="42" t="str">
        <f>MID(K371,12,8)</f>
        <v xml:space="preserve">precise </v>
      </c>
      <c r="N371" s="62" t="str">
        <f>IF(ISERROR(MID(K371,24+FIND("impact environnemental:",K371,1),3)),"",MID(K371,24+FIND("impact environnemental:",K371,1),3))</f>
        <v>non</v>
      </c>
      <c r="O371" s="62" t="str">
        <f>IF(ISERROR(MID(K371,25+FIND("performance énergétique:",K371,1),3)),"",MID(K371,25+FIND("performance énergétique:",K371,1),3))</f>
        <v>non</v>
      </c>
      <c r="P371" s="62" t="str">
        <f>IF(ISERROR(MID(K371,20+FIND("consommation d'eau:",K371,1),3)),"",MID(K371,20+FIND("consommation d'eau:",K371,1),3))</f>
        <v>non</v>
      </c>
      <c r="Q371" s="62" t="str">
        <f>IF(ISERROR(MID(K371,22+FIND("rénover mon bâtiment:",K371,1),3)),"",MID(K371,22+FIND("rénover mon bâtiment:",K371,1),3))</f>
        <v>non</v>
      </c>
      <c r="R371" s="62" t="str">
        <f>IF(ISERROR(MID(K371,21+FIND("la mobilité durable:",K371,1),3)),"",MID(K371,21+FIND("la mobilité durable:",K371,1),3))</f>
        <v>oui</v>
      </c>
      <c r="S371" s="62" t="str">
        <f>IF(ISERROR(MID(K371,21+FIND("gestion des déchets:",K371,1),3)),"",MID(K371,21+FIND("gestion des déchets:",K371,1),3))</f>
        <v>non</v>
      </c>
      <c r="T371" s="62" t="str">
        <f>IF(ISERROR(MID(K371,17+FIND("l'écoconception:",K371,1),3)),"",MID(K371,17+FIND("l'écoconception:",K371,1),3))</f>
        <v>non</v>
      </c>
      <c r="U371" s="62" t="str">
        <f>IF(ISERROR(MID(K371,20+FIND("former ou recruter:",K371,1),3)),"",MID(K371,20+FIND("former ou recruter:",K371,1),3))</f>
        <v>non</v>
      </c>
      <c r="V371" s="63"/>
      <c r="W371" s="41"/>
      <c r="X371" s="41"/>
      <c r="Y371" s="41" t="s">
        <v>1484</v>
      </c>
      <c r="Z371" s="41" t="s">
        <v>1576</v>
      </c>
      <c r="AA371" s="41"/>
      <c r="AB371" s="43">
        <v>45271</v>
      </c>
      <c r="AC371" s="72" t="s">
        <v>1001</v>
      </c>
      <c r="AD371" s="88"/>
      <c r="AE371" s="88"/>
      <c r="AF371" s="33" t="s">
        <v>1227</v>
      </c>
      <c r="AG371" s="33"/>
      <c r="AH371" s="33"/>
      <c r="AI371" s="39"/>
      <c r="AJ371" s="39"/>
      <c r="AK371" s="40"/>
    </row>
    <row r="372" spans="1:37" ht="16.5" customHeight="1">
      <c r="A372" s="30">
        <v>45267</v>
      </c>
      <c r="B372" s="31" t="s">
        <v>659</v>
      </c>
      <c r="C372" s="31" t="s">
        <v>2042</v>
      </c>
      <c r="D372" s="50" t="s">
        <v>2046</v>
      </c>
      <c r="E372" s="33" t="s">
        <v>433</v>
      </c>
      <c r="F372" s="33"/>
      <c r="G372" s="99" t="s">
        <v>4917</v>
      </c>
      <c r="H372" s="41">
        <v>1</v>
      </c>
      <c r="I372" s="90" t="s">
        <v>73</v>
      </c>
      <c r="J372" s="90"/>
      <c r="K372" s="31" t="s">
        <v>2047</v>
      </c>
      <c r="L372" s="41" t="s">
        <v>701</v>
      </c>
      <c r="M372" s="42" t="str">
        <f>MID(K372,12,8)</f>
        <v xml:space="preserve">precise </v>
      </c>
      <c r="N372" s="62" t="str">
        <f>IF(ISERROR(MID(K372,24+FIND("impact environnemental:",K372,1),3)),"",MID(K372,24+FIND("impact environnemental:",K372,1),3))</f>
        <v>non</v>
      </c>
      <c r="O372" s="62" t="str">
        <f>IF(ISERROR(MID(K372,25+FIND("performance énergétique:",K372,1),3)),"",MID(K372,25+FIND("performance énergétique:",K372,1),3))</f>
        <v>non</v>
      </c>
      <c r="P372" s="62" t="str">
        <f>IF(ISERROR(MID(K372,20+FIND("consommation d'eau:",K372,1),3)),"",MID(K372,20+FIND("consommation d'eau:",K372,1),3))</f>
        <v>non</v>
      </c>
      <c r="Q372" s="62" t="str">
        <f>IF(ISERROR(MID(K372,22+FIND("rénover mon bâtiment:",K372,1),3)),"",MID(K372,22+FIND("rénover mon bâtiment:",K372,1),3))</f>
        <v>oui</v>
      </c>
      <c r="R372" s="62" t="str">
        <f>IF(ISERROR(MID(K372,21+FIND("la mobilité durable:",K372,1),3)),"",MID(K372,21+FIND("la mobilité durable:",K372,1),3))</f>
        <v>non</v>
      </c>
      <c r="S372" s="62" t="str">
        <f>IF(ISERROR(MID(K372,21+FIND("gestion des déchets:",K372,1),3)),"",MID(K372,21+FIND("gestion des déchets:",K372,1),3))</f>
        <v>non</v>
      </c>
      <c r="T372" s="62" t="str">
        <f>IF(ISERROR(MID(K372,17+FIND("l'écoconception:",K372,1),3)),"",MID(K372,17+FIND("l'écoconception:",K372,1),3))</f>
        <v>non</v>
      </c>
      <c r="U372" s="62" t="str">
        <f>IF(ISERROR(MID(K372,20+FIND("former ou recruter:",K372,1),3)),"",MID(K372,20+FIND("former ou recruter:",K372,1),3))</f>
        <v>non</v>
      </c>
      <c r="V372" s="63"/>
      <c r="W372" s="41"/>
      <c r="X372" s="41"/>
      <c r="Y372" s="41" t="s">
        <v>1491</v>
      </c>
      <c r="Z372" s="41"/>
      <c r="AA372" s="41"/>
      <c r="AB372" s="43">
        <v>45271</v>
      </c>
      <c r="AC372" s="72" t="s">
        <v>1001</v>
      </c>
      <c r="AD372" s="88"/>
      <c r="AE372" s="88"/>
      <c r="AF372" s="33"/>
      <c r="AG372" s="33"/>
      <c r="AH372" s="33"/>
      <c r="AI372" s="39"/>
      <c r="AJ372" s="39"/>
      <c r="AK372" s="40"/>
    </row>
    <row r="373" spans="1:37" ht="16.5" customHeight="1">
      <c r="A373" s="30">
        <v>45267</v>
      </c>
      <c r="B373" s="31" t="s">
        <v>431</v>
      </c>
      <c r="C373" s="31" t="s">
        <v>1697</v>
      </c>
      <c r="D373" s="50" t="s">
        <v>1701</v>
      </c>
      <c r="E373" s="33" t="s">
        <v>433</v>
      </c>
      <c r="F373" s="33"/>
      <c r="G373" s="99" t="s">
        <v>4917</v>
      </c>
      <c r="H373" s="41">
        <v>1</v>
      </c>
      <c r="I373" s="90" t="s">
        <v>73</v>
      </c>
      <c r="J373" s="90"/>
      <c r="K373" s="31" t="s">
        <v>4962</v>
      </c>
      <c r="L373" s="41" t="s">
        <v>701</v>
      </c>
      <c r="M373" s="42" t="str">
        <f>MID(K373,12,8)</f>
        <v xml:space="preserve">precise </v>
      </c>
      <c r="N373" s="62" t="str">
        <f>IF(ISERROR(MID(K373,24+FIND("impact environnemental:",K373,1),3)),"",MID(K373,24+FIND("impact environnemental:",K373,1),3))</f>
        <v>non</v>
      </c>
      <c r="O373" s="62" t="str">
        <f>IF(ISERROR(MID(K373,25+FIND("performance énergétique:",K373,1),3)),"",MID(K373,25+FIND("performance énergétique:",K373,1),3))</f>
        <v>non</v>
      </c>
      <c r="P373" s="62" t="str">
        <f>IF(ISERROR(MID(K373,20+FIND("consommation d'eau:",K373,1),3)),"",MID(K373,20+FIND("consommation d'eau:",K373,1),3))</f>
        <v>non</v>
      </c>
      <c r="Q373" s="62" t="str">
        <f>IF(ISERROR(MID(K373,22+FIND("rénover mon bâtiment:",K373,1),3)),"",MID(K373,22+FIND("rénover mon bâtiment:",K373,1),3))</f>
        <v>oui</v>
      </c>
      <c r="R373" s="62" t="str">
        <f>IF(ISERROR(MID(K373,21+FIND("la mobilité durable:",K373,1),3)),"",MID(K373,21+FIND("la mobilité durable:",K373,1),3))</f>
        <v>non</v>
      </c>
      <c r="S373" s="62" t="str">
        <f>IF(ISERROR(MID(K373,21+FIND("gestion des déchets:",K373,1),3)),"",MID(K373,21+FIND("gestion des déchets:",K373,1),3))</f>
        <v>non</v>
      </c>
      <c r="T373" s="62" t="str">
        <f>IF(ISERROR(MID(K373,17+FIND("l'écoconception:",K373,1),3)),"",MID(K373,17+FIND("l'écoconception:",K373,1),3))</f>
        <v>non</v>
      </c>
      <c r="U373" s="62" t="str">
        <f>IF(ISERROR(MID(K373,20+FIND("former ou recruter:",K373,1),3)),"",MID(K373,20+FIND("former ou recruter:",K373,1),3))</f>
        <v>non</v>
      </c>
      <c r="V373" s="63"/>
      <c r="W373" s="41"/>
      <c r="X373" s="41"/>
      <c r="Y373" s="41" t="s">
        <v>1491</v>
      </c>
      <c r="Z373" s="41"/>
      <c r="AA373" s="41"/>
      <c r="AB373" s="43">
        <v>45271</v>
      </c>
      <c r="AC373" s="72" t="s">
        <v>1001</v>
      </c>
      <c r="AD373" s="88"/>
      <c r="AE373" s="88"/>
      <c r="AF373" s="33"/>
      <c r="AG373" s="33"/>
      <c r="AH373" s="33"/>
      <c r="AI373" s="39"/>
      <c r="AJ373" s="39"/>
      <c r="AK373" s="40"/>
    </row>
    <row r="374" spans="1:37" ht="16.5" customHeight="1">
      <c r="A374" s="30">
        <v>45267</v>
      </c>
      <c r="B374" s="31" t="s">
        <v>431</v>
      </c>
      <c r="C374" s="31" t="s">
        <v>1703</v>
      </c>
      <c r="D374" s="50" t="s">
        <v>1706</v>
      </c>
      <c r="E374" s="33" t="s">
        <v>433</v>
      </c>
      <c r="F374" s="33"/>
      <c r="G374" s="99" t="s">
        <v>4917</v>
      </c>
      <c r="H374" s="41">
        <v>1</v>
      </c>
      <c r="I374" s="90" t="s">
        <v>73</v>
      </c>
      <c r="J374" s="90"/>
      <c r="K374" s="31" t="s">
        <v>1707</v>
      </c>
      <c r="L374" s="41" t="s">
        <v>701</v>
      </c>
      <c r="M374" s="42" t="str">
        <f>MID(K374,12,8)</f>
        <v xml:space="preserve">precise </v>
      </c>
      <c r="N374" s="62" t="str">
        <f>IF(ISERROR(MID(K374,24+FIND("impact environnemental:",K374,1),3)),"",MID(K374,24+FIND("impact environnemental:",K374,1),3))</f>
        <v>non</v>
      </c>
      <c r="O374" s="62" t="str">
        <f>IF(ISERROR(MID(K374,25+FIND("performance énergétique:",K374,1),3)),"",MID(K374,25+FIND("performance énergétique:",K374,1),3))</f>
        <v>non</v>
      </c>
      <c r="P374" s="62" t="str">
        <f>IF(ISERROR(MID(K374,20+FIND("consommation d'eau:",K374,1),3)),"",MID(K374,20+FIND("consommation d'eau:",K374,1),3))</f>
        <v>non</v>
      </c>
      <c r="Q374" s="62" t="str">
        <f>IF(ISERROR(MID(K374,22+FIND("rénover mon bâtiment:",K374,1),3)),"",MID(K374,22+FIND("rénover mon bâtiment:",K374,1),3))</f>
        <v>oui</v>
      </c>
      <c r="R374" s="62" t="str">
        <f>IF(ISERROR(MID(K374,21+FIND("la mobilité durable:",K374,1),3)),"",MID(K374,21+FIND("la mobilité durable:",K374,1),3))</f>
        <v>non</v>
      </c>
      <c r="S374" s="62" t="str">
        <f>IF(ISERROR(MID(K374,21+FIND("gestion des déchets:",K374,1),3)),"",MID(K374,21+FIND("gestion des déchets:",K374,1),3))</f>
        <v>non</v>
      </c>
      <c r="T374" s="62" t="str">
        <f>IF(ISERROR(MID(K374,17+FIND("l'écoconception:",K374,1),3)),"",MID(K374,17+FIND("l'écoconception:",K374,1),3))</f>
        <v>non</v>
      </c>
      <c r="U374" s="62" t="str">
        <f>IF(ISERROR(MID(K374,20+FIND("former ou recruter:",K374,1),3)),"",MID(K374,20+FIND("former ou recruter:",K374,1),3))</f>
        <v>non</v>
      </c>
      <c r="V374" s="63"/>
      <c r="W374" s="41"/>
      <c r="X374" s="41"/>
      <c r="Y374" s="41" t="s">
        <v>1491</v>
      </c>
      <c r="Z374" s="41"/>
      <c r="AA374" s="41"/>
      <c r="AB374" s="43">
        <v>45271</v>
      </c>
      <c r="AC374" s="72" t="s">
        <v>1001</v>
      </c>
      <c r="AD374" s="88"/>
      <c r="AE374" s="88"/>
      <c r="AF374" s="33"/>
      <c r="AG374" s="33"/>
      <c r="AH374" s="33"/>
      <c r="AI374" s="39"/>
      <c r="AJ374" s="39"/>
      <c r="AK374" s="40"/>
    </row>
    <row r="375" spans="1:37" ht="16.5" customHeight="1">
      <c r="A375" s="30">
        <v>45267</v>
      </c>
      <c r="B375" s="31" t="s">
        <v>552</v>
      </c>
      <c r="C375" s="31" t="s">
        <v>1595</v>
      </c>
      <c r="D375" s="50" t="s">
        <v>1599</v>
      </c>
      <c r="E375" s="33" t="s">
        <v>433</v>
      </c>
      <c r="F375" s="33"/>
      <c r="G375" s="99" t="s">
        <v>4917</v>
      </c>
      <c r="H375" s="41">
        <v>2</v>
      </c>
      <c r="I375" s="90" t="s">
        <v>73</v>
      </c>
      <c r="J375" s="90"/>
      <c r="K375" s="31" t="s">
        <v>1600</v>
      </c>
      <c r="L375" s="41" t="s">
        <v>701</v>
      </c>
      <c r="M375" s="42" t="str">
        <f>MID(K375,12,8)</f>
        <v xml:space="preserve">unknown </v>
      </c>
      <c r="N375" s="62" t="str">
        <f>IF(ISERROR(MID(K375,24+FIND("impact environnemental:",K375,1),3)),"",MID(K375,24+FIND("impact environnemental:",K375,1),3))</f>
        <v>oui</v>
      </c>
      <c r="O375" s="62" t="str">
        <f>IF(ISERROR(MID(K375,25+FIND("performance énergétique:",K375,1),3)),"",MID(K375,25+FIND("performance énergétique:",K375,1),3))</f>
        <v>oui</v>
      </c>
      <c r="P375" s="62" t="str">
        <f>IF(ISERROR(MID(K375,20+FIND("consommation d'eau:",K375,1),3)),"",MID(K375,20+FIND("consommation d'eau:",K375,1),3))</f>
        <v>oui</v>
      </c>
      <c r="Q375" s="62" t="str">
        <f>IF(ISERROR(MID(K375,22+FIND("rénover mon bâtiment:",K375,1),3)),"",MID(K375,22+FIND("rénover mon bâtiment:",K375,1),3))</f>
        <v/>
      </c>
      <c r="R375" s="62" t="str">
        <f>IF(ISERROR(MID(K375,21+FIND("la mobilité durable:",K375,1),3)),"",MID(K375,21+FIND("la mobilité durable:",K375,1),3))</f>
        <v/>
      </c>
      <c r="S375" s="62" t="str">
        <f>IF(ISERROR(MID(K375,21+FIND("gestion des déchets:",K375,1),3)),"",MID(K375,21+FIND("gestion des déchets:",K375,1),3))</f>
        <v>oui</v>
      </c>
      <c r="T375" s="62" t="str">
        <f>IF(ISERROR(MID(K375,17+FIND("l'écoconception:",K375,1),3)),"",MID(K375,17+FIND("l'écoconception:",K375,1),3))</f>
        <v>oui</v>
      </c>
      <c r="U375" s="62" t="str">
        <f>IF(ISERROR(MID(K375,20+FIND("former ou recruter:",K375,1),3)),"",MID(K375,20+FIND("former ou recruter:",K375,1),3))</f>
        <v/>
      </c>
      <c r="V375" s="63"/>
      <c r="W375" s="41"/>
      <c r="X375" s="41"/>
      <c r="Y375" s="41" t="s">
        <v>1491</v>
      </c>
      <c r="Z375" s="41"/>
      <c r="AA375" s="41"/>
      <c r="AB375" s="43">
        <v>45271</v>
      </c>
      <c r="AC375" s="72" t="s">
        <v>1001</v>
      </c>
      <c r="AD375" s="88"/>
      <c r="AE375" s="88"/>
      <c r="AF375" s="33"/>
      <c r="AG375" s="33"/>
      <c r="AH375" s="33"/>
      <c r="AI375" s="39"/>
      <c r="AJ375" s="39"/>
      <c r="AK375" s="40"/>
    </row>
    <row r="376" spans="1:37" ht="16.5" customHeight="1">
      <c r="A376" s="30">
        <v>45267</v>
      </c>
      <c r="B376" s="31" t="s">
        <v>431</v>
      </c>
      <c r="C376" s="31" t="s">
        <v>1708</v>
      </c>
      <c r="D376" s="50" t="s">
        <v>1711</v>
      </c>
      <c r="E376" s="33" t="s">
        <v>433</v>
      </c>
      <c r="F376" s="33"/>
      <c r="G376" s="99" t="s">
        <v>4917</v>
      </c>
      <c r="H376" s="41">
        <v>2</v>
      </c>
      <c r="I376" s="90" t="s">
        <v>73</v>
      </c>
      <c r="J376" s="90"/>
      <c r="K376" s="31" t="s">
        <v>1712</v>
      </c>
      <c r="L376" s="41" t="s">
        <v>701</v>
      </c>
      <c r="M376" s="42" t="str">
        <f>MID(K376,12,8)</f>
        <v xml:space="preserve">unknown </v>
      </c>
      <c r="N376" s="62" t="str">
        <f>IF(ISERROR(MID(K376,24+FIND("impact environnemental:",K376,1),3)),"",MID(K376,24+FIND("impact environnemental:",K376,1),3))</f>
        <v>oui</v>
      </c>
      <c r="O376" s="62" t="str">
        <f>IF(ISERROR(MID(K376,25+FIND("performance énergétique:",K376,1),3)),"",MID(K376,25+FIND("performance énergétique:",K376,1),3))</f>
        <v>oui</v>
      </c>
      <c r="P376" s="62" t="str">
        <f>IF(ISERROR(MID(K376,20+FIND("consommation d'eau:",K376,1),3)),"",MID(K376,20+FIND("consommation d'eau:",K376,1),3))</f>
        <v>non</v>
      </c>
      <c r="Q376" s="62" t="str">
        <f>IF(ISERROR(MID(K376,22+FIND("rénover mon bâtiment:",K376,1),3)),"",MID(K376,22+FIND("rénover mon bâtiment:",K376,1),3))</f>
        <v/>
      </c>
      <c r="R376" s="62" t="str">
        <f>IF(ISERROR(MID(K376,21+FIND("la mobilité durable:",K376,1),3)),"",MID(K376,21+FIND("la mobilité durable:",K376,1),3))</f>
        <v/>
      </c>
      <c r="S376" s="62" t="str">
        <f>IF(ISERROR(MID(K376,21+FIND("gestion des déchets:",K376,1),3)),"",MID(K376,21+FIND("gestion des déchets:",K376,1),3))</f>
        <v>oui</v>
      </c>
      <c r="T376" s="62" t="str">
        <f>IF(ISERROR(MID(K376,17+FIND("l'écoconception:",K376,1),3)),"",MID(K376,17+FIND("l'écoconception:",K376,1),3))</f>
        <v>oui</v>
      </c>
      <c r="U376" s="62" t="str">
        <f>IF(ISERROR(MID(K376,20+FIND("former ou recruter:",K376,1),3)),"",MID(K376,20+FIND("former ou recruter:",K376,1),3))</f>
        <v/>
      </c>
      <c r="V376" s="63"/>
      <c r="W376" s="41"/>
      <c r="X376" s="41"/>
      <c r="Y376" s="41" t="s">
        <v>1491</v>
      </c>
      <c r="Z376" s="41"/>
      <c r="AA376" s="41"/>
      <c r="AB376" s="43">
        <v>45271</v>
      </c>
      <c r="AC376" s="72" t="s">
        <v>1001</v>
      </c>
      <c r="AD376" s="88"/>
      <c r="AE376" s="88"/>
      <c r="AF376" s="33"/>
      <c r="AG376" s="33"/>
      <c r="AH376" s="33"/>
      <c r="AI376" s="39"/>
      <c r="AJ376" s="39"/>
      <c r="AK376" s="40"/>
    </row>
    <row r="377" spans="1:37" ht="16.5" customHeight="1">
      <c r="A377" s="30">
        <v>45267</v>
      </c>
      <c r="B377" s="31" t="s">
        <v>2027</v>
      </c>
      <c r="C377" s="31" t="s">
        <v>2022</v>
      </c>
      <c r="D377" s="50" t="s">
        <v>2026</v>
      </c>
      <c r="E377" s="33" t="s">
        <v>433</v>
      </c>
      <c r="F377" s="33"/>
      <c r="G377" s="99" t="s">
        <v>4917</v>
      </c>
      <c r="H377" s="41">
        <v>2</v>
      </c>
      <c r="I377" s="90" t="s">
        <v>73</v>
      </c>
      <c r="J377" s="90"/>
      <c r="K377" s="31" t="s">
        <v>2028</v>
      </c>
      <c r="L377" s="41" t="s">
        <v>701</v>
      </c>
      <c r="M377" s="42" t="str">
        <f>MID(K377,12,8)</f>
        <v xml:space="preserve">unknown </v>
      </c>
      <c r="N377" s="62" t="str">
        <f>IF(ISERROR(MID(K377,24+FIND("impact environnemental:",K377,1),3)),"",MID(K377,24+FIND("impact environnemental:",K377,1),3))</f>
        <v>non</v>
      </c>
      <c r="O377" s="62" t="str">
        <f>IF(ISERROR(MID(K377,25+FIND("performance énergétique:",K377,1),3)),"",MID(K377,25+FIND("performance énergétique:",K377,1),3))</f>
        <v>non</v>
      </c>
      <c r="P377" s="62" t="str">
        <f>IF(ISERROR(MID(K377,20+FIND("consommation d'eau:",K377,1),3)),"",MID(K377,20+FIND("consommation d'eau:",K377,1),3))</f>
        <v>non</v>
      </c>
      <c r="Q377" s="62" t="str">
        <f>IF(ISERROR(MID(K377,22+FIND("rénover mon bâtiment:",K377,1),3)),"",MID(K377,22+FIND("rénover mon bâtiment:",K377,1),3))</f>
        <v/>
      </c>
      <c r="R377" s="62" t="str">
        <f>IF(ISERROR(MID(K377,21+FIND("la mobilité durable:",K377,1),3)),"",MID(K377,21+FIND("la mobilité durable:",K377,1),3))</f>
        <v/>
      </c>
      <c r="S377" s="62" t="str">
        <f>IF(ISERROR(MID(K377,21+FIND("gestion des déchets:",K377,1),3)),"",MID(K377,21+FIND("gestion des déchets:",K377,1),3))</f>
        <v>oui</v>
      </c>
      <c r="T377" s="62" t="str">
        <f>IF(ISERROR(MID(K377,17+FIND("l'écoconception:",K377,1),3)),"",MID(K377,17+FIND("l'écoconception:",K377,1),3))</f>
        <v>non</v>
      </c>
      <c r="U377" s="62" t="str">
        <f>IF(ISERROR(MID(K377,20+FIND("former ou recruter:",K377,1),3)),"",MID(K377,20+FIND("former ou recruter:",K377,1),3))</f>
        <v/>
      </c>
      <c r="V377" s="63"/>
      <c r="W377" s="41"/>
      <c r="X377" s="41"/>
      <c r="Y377" s="41" t="s">
        <v>1491</v>
      </c>
      <c r="Z377" s="41"/>
      <c r="AA377" s="41"/>
      <c r="AB377" s="43">
        <v>45271</v>
      </c>
      <c r="AC377" s="72" t="s">
        <v>1001</v>
      </c>
      <c r="AD377" s="88"/>
      <c r="AE377" s="88"/>
      <c r="AF377" s="33"/>
      <c r="AG377" s="33"/>
      <c r="AH377" s="33"/>
      <c r="AI377" s="39"/>
      <c r="AJ377" s="39"/>
      <c r="AK377" s="40"/>
    </row>
    <row r="378" spans="1:37" ht="16.5" customHeight="1">
      <c r="A378" s="30">
        <v>45267</v>
      </c>
      <c r="B378" s="31" t="s">
        <v>450</v>
      </c>
      <c r="C378" s="31" t="s">
        <v>1485</v>
      </c>
      <c r="D378" s="50" t="s">
        <v>1489</v>
      </c>
      <c r="E378" s="33" t="s">
        <v>433</v>
      </c>
      <c r="F378" s="33"/>
      <c r="G378" s="99" t="s">
        <v>4917</v>
      </c>
      <c r="H378" s="41">
        <v>2</v>
      </c>
      <c r="I378" s="90" t="s">
        <v>73</v>
      </c>
      <c r="J378" s="90"/>
      <c r="K378" s="31" t="s">
        <v>1490</v>
      </c>
      <c r="L378" s="41" t="s">
        <v>701</v>
      </c>
      <c r="M378" s="42" t="str">
        <f>MID(K378,12,8)</f>
        <v xml:space="preserve">unknown </v>
      </c>
      <c r="N378" s="62" t="str">
        <f>IF(ISERROR(MID(K378,24+FIND("impact environnemental:",K378,1),3)),"",MID(K378,24+FIND("impact environnemental:",K378,1),3))</f>
        <v>oui</v>
      </c>
      <c r="O378" s="62" t="str">
        <f>IF(ISERROR(MID(K378,25+FIND("performance énergétique:",K378,1),3)),"",MID(K378,25+FIND("performance énergétique:",K378,1),3))</f>
        <v>oui</v>
      </c>
      <c r="P378" s="62" t="str">
        <f>IF(ISERROR(MID(K378,20+FIND("consommation d'eau:",K378,1),3)),"",MID(K378,20+FIND("consommation d'eau:",K378,1),3))</f>
        <v>non</v>
      </c>
      <c r="Q378" s="62" t="str">
        <f>IF(ISERROR(MID(K378,22+FIND("rénover mon bâtiment:",K378,1),3)),"",MID(K378,22+FIND("rénover mon bâtiment:",K378,1),3))</f>
        <v/>
      </c>
      <c r="R378" s="62" t="str">
        <f>IF(ISERROR(MID(K378,21+FIND("la mobilité durable:",K378,1),3)),"",MID(K378,21+FIND("la mobilité durable:",K378,1),3))</f>
        <v/>
      </c>
      <c r="S378" s="62" t="str">
        <f>IF(ISERROR(MID(K378,21+FIND("gestion des déchets:",K378,1),3)),"",MID(K378,21+FIND("gestion des déchets:",K378,1),3))</f>
        <v>oui</v>
      </c>
      <c r="T378" s="62" t="str">
        <f>IF(ISERROR(MID(K378,17+FIND("l'écoconception:",K378,1),3)),"",MID(K378,17+FIND("l'écoconception:",K378,1),3))</f>
        <v>non</v>
      </c>
      <c r="U378" s="62" t="str">
        <f>IF(ISERROR(MID(K378,20+FIND("former ou recruter:",K378,1),3)),"",MID(K378,20+FIND("former ou recruter:",K378,1),3))</f>
        <v/>
      </c>
      <c r="V378" s="63"/>
      <c r="W378" s="41"/>
      <c r="X378" s="41"/>
      <c r="Y378" s="41" t="s">
        <v>1491</v>
      </c>
      <c r="Z378" s="41"/>
      <c r="AA378" s="41"/>
      <c r="AB378" s="43">
        <v>45271</v>
      </c>
      <c r="AC378" s="72" t="s">
        <v>1001</v>
      </c>
      <c r="AD378" s="88"/>
      <c r="AE378" s="88"/>
      <c r="AF378" s="33"/>
      <c r="AG378" s="33"/>
      <c r="AH378" s="33"/>
      <c r="AI378" s="39"/>
      <c r="AJ378" s="39"/>
      <c r="AK378" s="40"/>
    </row>
    <row r="379" spans="1:37" ht="16.5" customHeight="1">
      <c r="A379" s="30">
        <v>45267</v>
      </c>
      <c r="B379" s="31" t="s">
        <v>659</v>
      </c>
      <c r="C379" s="31" t="s">
        <v>2048</v>
      </c>
      <c r="D379" s="50" t="s">
        <v>2051</v>
      </c>
      <c r="E379" s="33" t="s">
        <v>433</v>
      </c>
      <c r="F379" s="33"/>
      <c r="G379" s="99" t="s">
        <v>4917</v>
      </c>
      <c r="H379" s="41">
        <v>1</v>
      </c>
      <c r="I379" s="90" t="s">
        <v>73</v>
      </c>
      <c r="J379" s="90"/>
      <c r="K379" s="31" t="s">
        <v>4963</v>
      </c>
      <c r="L379" s="41" t="s">
        <v>701</v>
      </c>
      <c r="M379" s="42" t="str">
        <f>MID(K379,12,8)</f>
        <v xml:space="preserve">precise </v>
      </c>
      <c r="N379" s="62" t="str">
        <f>IF(ISERROR(MID(K379,24+FIND("impact environnemental:",K379,1),3)),"",MID(K379,24+FIND("impact environnemental:",K379,1),3))</f>
        <v>non</v>
      </c>
      <c r="O379" s="62" t="str">
        <f>IF(ISERROR(MID(K379,25+FIND("performance énergétique:",K379,1),3)),"",MID(K379,25+FIND("performance énergétique:",K379,1),3))</f>
        <v>non</v>
      </c>
      <c r="P379" s="62" t="str">
        <f>IF(ISERROR(MID(K379,20+FIND("consommation d'eau:",K379,1),3)),"",MID(K379,20+FIND("consommation d'eau:",K379,1),3))</f>
        <v>non</v>
      </c>
      <c r="Q379" s="62" t="str">
        <f>IF(ISERROR(MID(K379,22+FIND("rénover mon bâtiment:",K379,1),3)),"",MID(K379,22+FIND("rénover mon bâtiment:",K379,1),3))</f>
        <v>oui</v>
      </c>
      <c r="R379" s="62" t="str">
        <f>IF(ISERROR(MID(K379,21+FIND("la mobilité durable:",K379,1),3)),"",MID(K379,21+FIND("la mobilité durable:",K379,1),3))</f>
        <v>non</v>
      </c>
      <c r="S379" s="62" t="str">
        <f>IF(ISERROR(MID(K379,21+FIND("gestion des déchets:",K379,1),3)),"",MID(K379,21+FIND("gestion des déchets:",K379,1),3))</f>
        <v>non</v>
      </c>
      <c r="T379" s="62" t="str">
        <f>IF(ISERROR(MID(K379,17+FIND("l'écoconception:",K379,1),3)),"",MID(K379,17+FIND("l'écoconception:",K379,1),3))</f>
        <v>non</v>
      </c>
      <c r="U379" s="62" t="str">
        <f>IF(ISERROR(MID(K379,20+FIND("former ou recruter:",K379,1),3)),"",MID(K379,20+FIND("former ou recruter:",K379,1),3))</f>
        <v>non</v>
      </c>
      <c r="V379" s="63"/>
      <c r="W379" s="41"/>
      <c r="X379" s="41"/>
      <c r="Y379" s="41" t="s">
        <v>1491</v>
      </c>
      <c r="Z379" s="41"/>
      <c r="AA379" s="41"/>
      <c r="AB379" s="43">
        <v>45271</v>
      </c>
      <c r="AC379" s="72" t="s">
        <v>1001</v>
      </c>
      <c r="AD379" s="88"/>
      <c r="AE379" s="88"/>
      <c r="AF379" s="33"/>
      <c r="AG379" s="33"/>
      <c r="AH379" s="33"/>
      <c r="AI379" s="39"/>
      <c r="AJ379" s="39"/>
      <c r="AK379" s="40"/>
    </row>
    <row r="380" spans="1:37" ht="16.5" customHeight="1">
      <c r="A380" s="30">
        <v>45267</v>
      </c>
      <c r="B380" s="31" t="s">
        <v>552</v>
      </c>
      <c r="C380" s="31" t="s">
        <v>1601</v>
      </c>
      <c r="D380" s="50" t="s">
        <v>1605</v>
      </c>
      <c r="E380" s="33" t="s">
        <v>433</v>
      </c>
      <c r="F380" s="33"/>
      <c r="G380" s="99" t="s">
        <v>4917</v>
      </c>
      <c r="H380" s="41">
        <v>2</v>
      </c>
      <c r="I380" s="90" t="s">
        <v>73</v>
      </c>
      <c r="J380" s="90"/>
      <c r="K380" s="31" t="s">
        <v>1606</v>
      </c>
      <c r="L380" s="41" t="s">
        <v>701</v>
      </c>
      <c r="M380" s="42" t="str">
        <f>MID(K380,12,8)</f>
        <v xml:space="preserve">unknown </v>
      </c>
      <c r="N380" s="62" t="str">
        <f>IF(ISERROR(MID(K380,24+FIND("impact environnemental:",K380,1),3)),"",MID(K380,24+FIND("impact environnemental:",K380,1),3))</f>
        <v>non</v>
      </c>
      <c r="O380" s="62" t="str">
        <f>IF(ISERROR(MID(K380,25+FIND("performance énergétique:",K380,1),3)),"",MID(K380,25+FIND("performance énergétique:",K380,1),3))</f>
        <v>non</v>
      </c>
      <c r="P380" s="62" t="str">
        <f>IF(ISERROR(MID(K380,20+FIND("consommation d'eau:",K380,1),3)),"",MID(K380,20+FIND("consommation d'eau:",K380,1),3))</f>
        <v>non</v>
      </c>
      <c r="Q380" s="62" t="str">
        <f>IF(ISERROR(MID(K380,22+FIND("rénover mon bâtiment:",K380,1),3)),"",MID(K380,22+FIND("rénover mon bâtiment:",K380,1),3))</f>
        <v/>
      </c>
      <c r="R380" s="62" t="str">
        <f>IF(ISERROR(MID(K380,21+FIND("la mobilité durable:",K380,1),3)),"",MID(K380,21+FIND("la mobilité durable:",K380,1),3))</f>
        <v/>
      </c>
      <c r="S380" s="62" t="str">
        <f>IF(ISERROR(MID(K380,21+FIND("gestion des déchets:",K380,1),3)),"",MID(K380,21+FIND("gestion des déchets:",K380,1),3))</f>
        <v>non</v>
      </c>
      <c r="T380" s="62" t="str">
        <f>IF(ISERROR(MID(K380,17+FIND("l'écoconception:",K380,1),3)),"",MID(K380,17+FIND("l'écoconception:",K380,1),3))</f>
        <v>non</v>
      </c>
      <c r="U380" s="62" t="str">
        <f>IF(ISERROR(MID(K380,20+FIND("former ou recruter:",K380,1),3)),"",MID(K380,20+FIND("former ou recruter:",K380,1),3))</f>
        <v/>
      </c>
      <c r="V380" s="63"/>
      <c r="W380" s="41"/>
      <c r="X380" s="41"/>
      <c r="Y380" s="41" t="s">
        <v>1491</v>
      </c>
      <c r="Z380" s="41"/>
      <c r="AA380" s="41"/>
      <c r="AB380" s="43">
        <v>45271</v>
      </c>
      <c r="AC380" s="72" t="s">
        <v>1001</v>
      </c>
      <c r="AD380" s="88"/>
      <c r="AE380" s="88"/>
      <c r="AF380" s="33"/>
      <c r="AG380" s="33"/>
      <c r="AH380" s="33"/>
      <c r="AI380" s="39"/>
      <c r="AJ380" s="39"/>
      <c r="AK380" s="40"/>
    </row>
    <row r="381" spans="1:37" ht="16.5" customHeight="1">
      <c r="A381" s="30">
        <v>45267</v>
      </c>
      <c r="B381" s="31" t="s">
        <v>431</v>
      </c>
      <c r="C381" s="31" t="s">
        <v>1713</v>
      </c>
      <c r="D381" s="50" t="s">
        <v>1716</v>
      </c>
      <c r="E381" s="33" t="s">
        <v>433</v>
      </c>
      <c r="F381" s="33"/>
      <c r="G381" s="99" t="s">
        <v>4917</v>
      </c>
      <c r="H381" s="41">
        <v>1</v>
      </c>
      <c r="I381" s="90" t="s">
        <v>73</v>
      </c>
      <c r="J381" s="90"/>
      <c r="K381" s="31" t="s">
        <v>1717</v>
      </c>
      <c r="L381" s="41" t="s">
        <v>701</v>
      </c>
      <c r="M381" s="42" t="str">
        <f>MID(K381,12,8)</f>
        <v xml:space="preserve">precise </v>
      </c>
      <c r="N381" s="62" t="str">
        <f>IF(ISERROR(MID(K381,24+FIND("impact environnemental:",K381,1),3)),"",MID(K381,24+FIND("impact environnemental:",K381,1),3))</f>
        <v>non</v>
      </c>
      <c r="O381" s="62" t="str">
        <f>IF(ISERROR(MID(K381,25+FIND("performance énergétique:",K381,1),3)),"",MID(K381,25+FIND("performance énergétique:",K381,1),3))</f>
        <v>oui</v>
      </c>
      <c r="P381" s="62" t="str">
        <f>IF(ISERROR(MID(K381,20+FIND("consommation d'eau:",K381,1),3)),"",MID(K381,20+FIND("consommation d'eau:",K381,1),3))</f>
        <v>non</v>
      </c>
      <c r="Q381" s="62" t="str">
        <f>IF(ISERROR(MID(K381,22+FIND("rénover mon bâtiment:",K381,1),3)),"",MID(K381,22+FIND("rénover mon bâtiment:",K381,1),3))</f>
        <v>non</v>
      </c>
      <c r="R381" s="62" t="str">
        <f>IF(ISERROR(MID(K381,21+FIND("la mobilité durable:",K381,1),3)),"",MID(K381,21+FIND("la mobilité durable:",K381,1),3))</f>
        <v>non</v>
      </c>
      <c r="S381" s="62" t="str">
        <f>IF(ISERROR(MID(K381,21+FIND("gestion des déchets:",K381,1),3)),"",MID(K381,21+FIND("gestion des déchets:",K381,1),3))</f>
        <v>non</v>
      </c>
      <c r="T381" s="62" t="str">
        <f>IF(ISERROR(MID(K381,17+FIND("l'écoconception:",K381,1),3)),"",MID(K381,17+FIND("l'écoconception:",K381,1),3))</f>
        <v>non</v>
      </c>
      <c r="U381" s="62" t="str">
        <f>IF(ISERROR(MID(K381,20+FIND("former ou recruter:",K381,1),3)),"",MID(K381,20+FIND("former ou recruter:",K381,1),3))</f>
        <v>non</v>
      </c>
      <c r="V381" s="63"/>
      <c r="W381" s="41"/>
      <c r="X381" s="41"/>
      <c r="Y381" s="41" t="s">
        <v>1491</v>
      </c>
      <c r="Z381" s="41"/>
      <c r="AA381" s="41"/>
      <c r="AB381" s="43">
        <v>45271</v>
      </c>
      <c r="AC381" s="72" t="s">
        <v>1001</v>
      </c>
      <c r="AD381" s="88"/>
      <c r="AE381" s="88"/>
      <c r="AF381" s="33"/>
      <c r="AG381" s="33"/>
      <c r="AH381" s="33"/>
      <c r="AI381" s="39"/>
      <c r="AJ381" s="39"/>
      <c r="AK381" s="40"/>
    </row>
    <row r="382" spans="1:37" ht="16.5" customHeight="1">
      <c r="A382" s="30">
        <v>45267</v>
      </c>
      <c r="B382" s="31" t="s">
        <v>552</v>
      </c>
      <c r="C382" s="31" t="s">
        <v>1607</v>
      </c>
      <c r="D382" s="50" t="s">
        <v>1611</v>
      </c>
      <c r="E382" s="33" t="s">
        <v>433</v>
      </c>
      <c r="F382" s="33"/>
      <c r="G382" s="99" t="s">
        <v>4917</v>
      </c>
      <c r="H382" s="41">
        <v>2</v>
      </c>
      <c r="I382" s="90" t="s">
        <v>73</v>
      </c>
      <c r="J382" s="90"/>
      <c r="K382" s="31" t="s">
        <v>1612</v>
      </c>
      <c r="L382" s="41" t="s">
        <v>701</v>
      </c>
      <c r="M382" s="42" t="str">
        <f>MID(K382,12,8)</f>
        <v xml:space="preserve">unknown </v>
      </c>
      <c r="N382" s="62" t="str">
        <f>IF(ISERROR(MID(K382,24+FIND("impact environnemental:",K382,1),3)),"",MID(K382,24+FIND("impact environnemental:",K382,1),3))</f>
        <v>oui</v>
      </c>
      <c r="O382" s="62" t="str">
        <f>IF(ISERROR(MID(K382,25+FIND("performance énergétique:",K382,1),3)),"",MID(K382,25+FIND("performance énergétique:",K382,1),3))</f>
        <v>oui</v>
      </c>
      <c r="P382" s="62" t="str">
        <f>IF(ISERROR(MID(K382,20+FIND("consommation d'eau:",K382,1),3)),"",MID(K382,20+FIND("consommation d'eau:",K382,1),3))</f>
        <v>non</v>
      </c>
      <c r="Q382" s="62" t="str">
        <f>IF(ISERROR(MID(K382,22+FIND("rénover mon bâtiment:",K382,1),3)),"",MID(K382,22+FIND("rénover mon bâtiment:",K382,1),3))</f>
        <v/>
      </c>
      <c r="R382" s="62" t="str">
        <f>IF(ISERROR(MID(K382,21+FIND("la mobilité durable:",K382,1),3)),"",MID(K382,21+FIND("la mobilité durable:",K382,1),3))</f>
        <v/>
      </c>
      <c r="S382" s="62" t="str">
        <f>IF(ISERROR(MID(K382,21+FIND("gestion des déchets:",K382,1),3)),"",MID(K382,21+FIND("gestion des déchets:",K382,1),3))</f>
        <v>non</v>
      </c>
      <c r="T382" s="62" t="str">
        <f>IF(ISERROR(MID(K382,17+FIND("l'écoconception:",K382,1),3)),"",MID(K382,17+FIND("l'écoconception:",K382,1),3))</f>
        <v>oui</v>
      </c>
      <c r="U382" s="62" t="str">
        <f>IF(ISERROR(MID(K382,20+FIND("former ou recruter:",K382,1),3)),"",MID(K382,20+FIND("former ou recruter:",K382,1),3))</f>
        <v/>
      </c>
      <c r="V382" s="63"/>
      <c r="W382" s="41"/>
      <c r="X382" s="41"/>
      <c r="Y382" s="41" t="s">
        <v>1491</v>
      </c>
      <c r="Z382" s="41"/>
      <c r="AA382" s="41"/>
      <c r="AB382" s="43">
        <v>45271</v>
      </c>
      <c r="AC382" s="72" t="s">
        <v>1001</v>
      </c>
      <c r="AD382" s="88"/>
      <c r="AE382" s="88"/>
      <c r="AF382" s="33"/>
      <c r="AG382" s="33"/>
      <c r="AH382" s="33"/>
      <c r="AI382" s="39"/>
      <c r="AJ382" s="39"/>
      <c r="AK382" s="40"/>
    </row>
    <row r="383" spans="1:37" ht="16.5" customHeight="1">
      <c r="A383" s="30">
        <v>45267</v>
      </c>
      <c r="B383" s="31" t="s">
        <v>521</v>
      </c>
      <c r="C383" s="31" t="s">
        <v>1834</v>
      </c>
      <c r="D383" s="50" t="s">
        <v>4964</v>
      </c>
      <c r="E383" s="33" t="s">
        <v>433</v>
      </c>
      <c r="F383" s="33"/>
      <c r="G383" s="99" t="s">
        <v>4917</v>
      </c>
      <c r="H383" s="41">
        <v>1</v>
      </c>
      <c r="I383" s="90" t="s">
        <v>73</v>
      </c>
      <c r="J383" s="90"/>
      <c r="K383" s="31" t="s">
        <v>4965</v>
      </c>
      <c r="L383" s="41" t="s">
        <v>701</v>
      </c>
      <c r="M383" s="42" t="str">
        <f>MID(K383,12,8)</f>
        <v xml:space="preserve">precise </v>
      </c>
      <c r="N383" s="62" t="str">
        <f>IF(ISERROR(MID(K383,24+FIND("impact environnemental:",K383,1),3)),"",MID(K383,24+FIND("impact environnemental:",K383,1),3))</f>
        <v>non</v>
      </c>
      <c r="O383" s="62" t="str">
        <f>IF(ISERROR(MID(K383,25+FIND("performance énergétique:",K383,1),3)),"",MID(K383,25+FIND("performance énergétique:",K383,1),3))</f>
        <v>non</v>
      </c>
      <c r="P383" s="62" t="str">
        <f>IF(ISERROR(MID(K383,20+FIND("consommation d'eau:",K383,1),3)),"",MID(K383,20+FIND("consommation d'eau:",K383,1),3))</f>
        <v>non</v>
      </c>
      <c r="Q383" s="62" t="str">
        <f>IF(ISERROR(MID(K383,22+FIND("rénover mon bâtiment:",K383,1),3)),"",MID(K383,22+FIND("rénover mon bâtiment:",K383,1),3))</f>
        <v>non</v>
      </c>
      <c r="R383" s="62" t="str">
        <f>IF(ISERROR(MID(K383,21+FIND("la mobilité durable:",K383,1),3)),"",MID(K383,21+FIND("la mobilité durable:",K383,1),3))</f>
        <v>oui</v>
      </c>
      <c r="S383" s="62" t="str">
        <f>IF(ISERROR(MID(K383,21+FIND("gestion des déchets:",K383,1),3)),"",MID(K383,21+FIND("gestion des déchets:",K383,1),3))</f>
        <v>non</v>
      </c>
      <c r="T383" s="62" t="str">
        <f>IF(ISERROR(MID(K383,17+FIND("l'écoconception:",K383,1),3)),"",MID(K383,17+FIND("l'écoconception:",K383,1),3))</f>
        <v>non</v>
      </c>
      <c r="U383" s="62" t="str">
        <f>IF(ISERROR(MID(K383,20+FIND("former ou recruter:",K383,1),3)),"",MID(K383,20+FIND("former ou recruter:",K383,1),3))</f>
        <v>non</v>
      </c>
      <c r="V383" s="63"/>
      <c r="W383" s="41"/>
      <c r="X383" s="41"/>
      <c r="Y383" s="41" t="s">
        <v>1491</v>
      </c>
      <c r="Z383" s="41"/>
      <c r="AA383" s="41"/>
      <c r="AB383" s="43">
        <v>45271</v>
      </c>
      <c r="AC383" s="72" t="s">
        <v>1001</v>
      </c>
      <c r="AD383" s="88"/>
      <c r="AE383" s="88"/>
      <c r="AF383" s="33"/>
      <c r="AG383" s="33"/>
      <c r="AH383" s="33"/>
      <c r="AI383" s="39"/>
      <c r="AJ383" s="39"/>
      <c r="AK383" s="40"/>
    </row>
    <row r="384" spans="1:37" ht="16.5" customHeight="1">
      <c r="A384" s="30">
        <v>45267</v>
      </c>
      <c r="B384" s="31" t="s">
        <v>431</v>
      </c>
      <c r="C384" s="31" t="s">
        <v>1718</v>
      </c>
      <c r="D384" s="50" t="s">
        <v>1721</v>
      </c>
      <c r="E384" s="33" t="s">
        <v>433</v>
      </c>
      <c r="F384" s="33"/>
      <c r="G384" s="99" t="s">
        <v>4917</v>
      </c>
      <c r="H384" s="41">
        <v>1</v>
      </c>
      <c r="I384" s="90" t="s">
        <v>73</v>
      </c>
      <c r="J384" s="90"/>
      <c r="K384" s="31" t="s">
        <v>1722</v>
      </c>
      <c r="L384" s="41" t="s">
        <v>701</v>
      </c>
      <c r="M384" s="42" t="str">
        <f>MID(K384,12,8)</f>
        <v xml:space="preserve">precise </v>
      </c>
      <c r="N384" s="62" t="str">
        <f>IF(ISERROR(MID(K384,24+FIND("impact environnemental:",K384,1),3)),"",MID(K384,24+FIND("impact environnemental:",K384,1),3))</f>
        <v>non</v>
      </c>
      <c r="O384" s="62" t="str">
        <f>IF(ISERROR(MID(K384,25+FIND("performance énergétique:",K384,1),3)),"",MID(K384,25+FIND("performance énergétique:",K384,1),3))</f>
        <v>non</v>
      </c>
      <c r="P384" s="62" t="str">
        <f>IF(ISERROR(MID(K384,20+FIND("consommation d'eau:",K384,1),3)),"",MID(K384,20+FIND("consommation d'eau:",K384,1),3))</f>
        <v>non</v>
      </c>
      <c r="Q384" s="62" t="str">
        <f>IF(ISERROR(MID(K384,22+FIND("rénover mon bâtiment:",K384,1),3)),"",MID(K384,22+FIND("rénover mon bâtiment:",K384,1),3))</f>
        <v>oui</v>
      </c>
      <c r="R384" s="62" t="str">
        <f>IF(ISERROR(MID(K384,21+FIND("la mobilité durable:",K384,1),3)),"",MID(K384,21+FIND("la mobilité durable:",K384,1),3))</f>
        <v>non</v>
      </c>
      <c r="S384" s="62" t="str">
        <f>IF(ISERROR(MID(K384,21+FIND("gestion des déchets:",K384,1),3)),"",MID(K384,21+FIND("gestion des déchets:",K384,1),3))</f>
        <v>non</v>
      </c>
      <c r="T384" s="62" t="str">
        <f>IF(ISERROR(MID(K384,17+FIND("l'écoconception:",K384,1),3)),"",MID(K384,17+FIND("l'écoconception:",K384,1),3))</f>
        <v>non</v>
      </c>
      <c r="U384" s="62" t="str">
        <f>IF(ISERROR(MID(K384,20+FIND("former ou recruter:",K384,1),3)),"",MID(K384,20+FIND("former ou recruter:",K384,1),3))</f>
        <v>non</v>
      </c>
      <c r="V384" s="63"/>
      <c r="W384" s="41"/>
      <c r="X384" s="41"/>
      <c r="Y384" s="41" t="s">
        <v>1491</v>
      </c>
      <c r="Z384" s="41"/>
      <c r="AA384" s="41"/>
      <c r="AB384" s="43">
        <v>45271</v>
      </c>
      <c r="AC384" s="72" t="s">
        <v>1001</v>
      </c>
      <c r="AD384" s="88"/>
      <c r="AE384" s="88"/>
      <c r="AF384" s="33"/>
      <c r="AG384" s="33"/>
      <c r="AH384" s="33"/>
      <c r="AI384" s="39"/>
      <c r="AJ384" s="39"/>
      <c r="AK384" s="40"/>
    </row>
    <row r="385" spans="1:37" ht="16.5" customHeight="1">
      <c r="A385" s="30">
        <v>45267</v>
      </c>
      <c r="B385" s="31" t="s">
        <v>552</v>
      </c>
      <c r="C385" s="31" t="s">
        <v>1613</v>
      </c>
      <c r="D385" s="50" t="s">
        <v>1617</v>
      </c>
      <c r="E385" s="33" t="s">
        <v>433</v>
      </c>
      <c r="F385" s="33"/>
      <c r="G385" s="99" t="s">
        <v>4917</v>
      </c>
      <c r="H385" s="41">
        <v>2</v>
      </c>
      <c r="I385" s="90" t="s">
        <v>73</v>
      </c>
      <c r="J385" s="90"/>
      <c r="K385" s="31" t="s">
        <v>4966</v>
      </c>
      <c r="L385" s="41" t="s">
        <v>701</v>
      </c>
      <c r="M385" s="42" t="str">
        <f>MID(K385,12,8)</f>
        <v xml:space="preserve">unknown </v>
      </c>
      <c r="N385" s="62" t="str">
        <f>IF(ISERROR(MID(K385,24+FIND("impact environnemental:",K385,1),3)),"",MID(K385,24+FIND("impact environnemental:",K385,1),3))</f>
        <v>non</v>
      </c>
      <c r="O385" s="62" t="str">
        <f>IF(ISERROR(MID(K385,25+FIND("performance énergétique:",K385,1),3)),"",MID(K385,25+FIND("performance énergétique:",K385,1),3))</f>
        <v>oui</v>
      </c>
      <c r="P385" s="62" t="str">
        <f>IF(ISERROR(MID(K385,20+FIND("consommation d'eau:",K385,1),3)),"",MID(K385,20+FIND("consommation d'eau:",K385,1),3))</f>
        <v>non</v>
      </c>
      <c r="Q385" s="62" t="str">
        <f>IF(ISERROR(MID(K385,22+FIND("rénover mon bâtiment:",K385,1),3)),"",MID(K385,22+FIND("rénover mon bâtiment:",K385,1),3))</f>
        <v/>
      </c>
      <c r="R385" s="62" t="str">
        <f>IF(ISERROR(MID(K385,21+FIND("la mobilité durable:",K385,1),3)),"",MID(K385,21+FIND("la mobilité durable:",K385,1),3))</f>
        <v/>
      </c>
      <c r="S385" s="62" t="str">
        <f>IF(ISERROR(MID(K385,21+FIND("gestion des déchets:",K385,1),3)),"",MID(K385,21+FIND("gestion des déchets:",K385,1),3))</f>
        <v>oui</v>
      </c>
      <c r="T385" s="62" t="str">
        <f>IF(ISERROR(MID(K385,17+FIND("l'écoconception:",K385,1),3)),"",MID(K385,17+FIND("l'écoconception:",K385,1),3))</f>
        <v>oui</v>
      </c>
      <c r="U385" s="62" t="str">
        <f>IF(ISERROR(MID(K385,20+FIND("former ou recruter:",K385,1),3)),"",MID(K385,20+FIND("former ou recruter:",K385,1),3))</f>
        <v/>
      </c>
      <c r="V385" s="63"/>
      <c r="W385" s="41"/>
      <c r="X385" s="41"/>
      <c r="Y385" s="41" t="s">
        <v>1491</v>
      </c>
      <c r="Z385" s="41"/>
      <c r="AA385" s="41"/>
      <c r="AB385" s="43">
        <v>45271</v>
      </c>
      <c r="AC385" s="72" t="s">
        <v>1001</v>
      </c>
      <c r="AD385" s="88"/>
      <c r="AE385" s="88"/>
      <c r="AF385" s="33"/>
      <c r="AG385" s="33"/>
      <c r="AH385" s="33"/>
      <c r="AI385" s="39"/>
      <c r="AJ385" s="39"/>
      <c r="AK385" s="40"/>
    </row>
    <row r="386" spans="1:37" ht="16.5" customHeight="1">
      <c r="A386" s="30">
        <v>45267</v>
      </c>
      <c r="B386" s="31" t="s">
        <v>1210</v>
      </c>
      <c r="C386" s="31" t="s">
        <v>1926</v>
      </c>
      <c r="D386" s="50" t="s">
        <v>1929</v>
      </c>
      <c r="E386" s="33" t="s">
        <v>433</v>
      </c>
      <c r="F386" s="33"/>
      <c r="G386" s="99" t="s">
        <v>4917</v>
      </c>
      <c r="H386" s="41">
        <v>1</v>
      </c>
      <c r="I386" s="90" t="s">
        <v>73</v>
      </c>
      <c r="J386" s="90"/>
      <c r="K386" s="31" t="s">
        <v>1930</v>
      </c>
      <c r="L386" s="41" t="s">
        <v>701</v>
      </c>
      <c r="M386" s="42" t="str">
        <f>MID(K386,12,8)</f>
        <v xml:space="preserve">precise </v>
      </c>
      <c r="N386" s="62" t="str">
        <f>IF(ISERROR(MID(K386,24+FIND("impact environnemental:",K386,1),3)),"",MID(K386,24+FIND("impact environnemental:",K386,1),3))</f>
        <v>non</v>
      </c>
      <c r="O386" s="62" t="str">
        <f>IF(ISERROR(MID(K386,25+FIND("performance énergétique:",K386,1),3)),"",MID(K386,25+FIND("performance énergétique:",K386,1),3))</f>
        <v>non</v>
      </c>
      <c r="P386" s="62" t="str">
        <f>IF(ISERROR(MID(K386,20+FIND("consommation d'eau:",K386,1),3)),"",MID(K386,20+FIND("consommation d'eau:",K386,1),3))</f>
        <v>non</v>
      </c>
      <c r="Q386" s="62" t="str">
        <f>IF(ISERROR(MID(K386,22+FIND("rénover mon bâtiment:",K386,1),3)),"",MID(K386,22+FIND("rénover mon bâtiment:",K386,1),3))</f>
        <v>non</v>
      </c>
      <c r="R386" s="62" t="str">
        <f>IF(ISERROR(MID(K386,21+FIND("la mobilité durable:",K386,1),3)),"",MID(K386,21+FIND("la mobilité durable:",K386,1),3))</f>
        <v>non</v>
      </c>
      <c r="S386" s="62" t="str">
        <f>IF(ISERROR(MID(K386,21+FIND("gestion des déchets:",K386,1),3)),"",MID(K386,21+FIND("gestion des déchets:",K386,1),3))</f>
        <v>non</v>
      </c>
      <c r="T386" s="62" t="str">
        <f>IF(ISERROR(MID(K386,17+FIND("l'écoconception:",K386,1),3)),"",MID(K386,17+FIND("l'écoconception:",K386,1),3))</f>
        <v>oui</v>
      </c>
      <c r="U386" s="62" t="str">
        <f>IF(ISERROR(MID(K386,20+FIND("former ou recruter:",K386,1),3)),"",MID(K386,20+FIND("former ou recruter:",K386,1),3))</f>
        <v>non</v>
      </c>
      <c r="V386" s="63"/>
      <c r="W386" s="41"/>
      <c r="X386" s="41"/>
      <c r="Y386" s="41" t="s">
        <v>1491</v>
      </c>
      <c r="Z386" s="41"/>
      <c r="AA386" s="41"/>
      <c r="AB386" s="43">
        <v>45271</v>
      </c>
      <c r="AC386" s="72" t="s">
        <v>1001</v>
      </c>
      <c r="AD386" s="88"/>
      <c r="AE386" s="88"/>
      <c r="AF386" s="33"/>
      <c r="AG386" s="33"/>
      <c r="AH386" s="33"/>
      <c r="AI386" s="39"/>
      <c r="AJ386" s="39"/>
      <c r="AK386" s="40"/>
    </row>
    <row r="387" spans="1:37" ht="16.5" customHeight="1">
      <c r="A387" s="30">
        <v>45267</v>
      </c>
      <c r="B387" s="31" t="s">
        <v>659</v>
      </c>
      <c r="C387" s="31" t="s">
        <v>2053</v>
      </c>
      <c r="D387" s="50" t="s">
        <v>2056</v>
      </c>
      <c r="E387" s="33" t="s">
        <v>433</v>
      </c>
      <c r="F387" s="33"/>
      <c r="G387" s="99" t="s">
        <v>4917</v>
      </c>
      <c r="H387" s="41">
        <v>1</v>
      </c>
      <c r="I387" s="90" t="s">
        <v>73</v>
      </c>
      <c r="J387" s="90"/>
      <c r="K387" s="31" t="s">
        <v>4967</v>
      </c>
      <c r="L387" s="41" t="s">
        <v>701</v>
      </c>
      <c r="M387" s="42" t="str">
        <f>MID(K387,12,8)</f>
        <v xml:space="preserve">precise </v>
      </c>
      <c r="N387" s="62" t="str">
        <f>IF(ISERROR(MID(K387,24+FIND("impact environnemental:",K387,1),3)),"",MID(K387,24+FIND("impact environnemental:",K387,1),3))</f>
        <v>non</v>
      </c>
      <c r="O387" s="62" t="str">
        <f>IF(ISERROR(MID(K387,25+FIND("performance énergétique:",K387,1),3)),"",MID(K387,25+FIND("performance énergétique:",K387,1),3))</f>
        <v>non</v>
      </c>
      <c r="P387" s="62" t="str">
        <f>IF(ISERROR(MID(K387,20+FIND("consommation d'eau:",K387,1),3)),"",MID(K387,20+FIND("consommation d'eau:",K387,1),3))</f>
        <v>non</v>
      </c>
      <c r="Q387" s="62" t="str">
        <f>IF(ISERROR(MID(K387,22+FIND("rénover mon bâtiment:",K387,1),3)),"",MID(K387,22+FIND("rénover mon bâtiment:",K387,1),3))</f>
        <v>oui</v>
      </c>
      <c r="R387" s="62" t="str">
        <f>IF(ISERROR(MID(K387,21+FIND("la mobilité durable:",K387,1),3)),"",MID(K387,21+FIND("la mobilité durable:",K387,1),3))</f>
        <v>non</v>
      </c>
      <c r="S387" s="62" t="str">
        <f>IF(ISERROR(MID(K387,21+FIND("gestion des déchets:",K387,1),3)),"",MID(K387,21+FIND("gestion des déchets:",K387,1),3))</f>
        <v>non</v>
      </c>
      <c r="T387" s="62" t="str">
        <f>IF(ISERROR(MID(K387,17+FIND("l'écoconception:",K387,1),3)),"",MID(K387,17+FIND("l'écoconception:",K387,1),3))</f>
        <v>non</v>
      </c>
      <c r="U387" s="62" t="str">
        <f>IF(ISERROR(MID(K387,20+FIND("former ou recruter:",K387,1),3)),"",MID(K387,20+FIND("former ou recruter:",K387,1),3))</f>
        <v>non</v>
      </c>
      <c r="V387" s="63"/>
      <c r="W387" s="41"/>
      <c r="X387" s="41"/>
      <c r="Y387" s="41" t="s">
        <v>1491</v>
      </c>
      <c r="Z387" s="41"/>
      <c r="AA387" s="41"/>
      <c r="AB387" s="43">
        <v>45271</v>
      </c>
      <c r="AC387" s="72" t="s">
        <v>1001</v>
      </c>
      <c r="AD387" s="88"/>
      <c r="AE387" s="88"/>
      <c r="AF387" s="33"/>
      <c r="AG387" s="33"/>
      <c r="AH387" s="33"/>
      <c r="AI387" s="39"/>
      <c r="AJ387" s="39"/>
      <c r="AK387" s="40"/>
    </row>
    <row r="388" spans="1:37" ht="16.5" customHeight="1">
      <c r="A388" s="30">
        <v>45267</v>
      </c>
      <c r="B388" s="31" t="s">
        <v>659</v>
      </c>
      <c r="C388" s="31" t="s">
        <v>2058</v>
      </c>
      <c r="D388" s="50" t="s">
        <v>2060</v>
      </c>
      <c r="E388" s="33" t="s">
        <v>433</v>
      </c>
      <c r="F388" s="33"/>
      <c r="G388" s="99" t="s">
        <v>4917</v>
      </c>
      <c r="H388" s="75">
        <v>1</v>
      </c>
      <c r="I388" s="90" t="s">
        <v>73</v>
      </c>
      <c r="J388" s="90"/>
      <c r="K388" s="31" t="s">
        <v>2061</v>
      </c>
      <c r="L388" s="75" t="s">
        <v>701</v>
      </c>
      <c r="M388" s="42" t="str">
        <f>MID(K388,12,8)</f>
        <v xml:space="preserve">precise </v>
      </c>
      <c r="N388" s="62" t="str">
        <f>IF(ISERROR(MID(K388,24+FIND("impact environnemental:",K388,1),3)),"",MID(K388,24+FIND("impact environnemental:",K388,1),3))</f>
        <v>non</v>
      </c>
      <c r="O388" s="62" t="str">
        <f>IF(ISERROR(MID(K388,25+FIND("performance énergétique:",K388,1),3)),"",MID(K388,25+FIND("performance énergétique:",K388,1),3))</f>
        <v>oui</v>
      </c>
      <c r="P388" s="62" t="str">
        <f>IF(ISERROR(MID(K388,20+FIND("consommation d'eau:",K388,1),3)),"",MID(K388,20+FIND("consommation d'eau:",K388,1),3))</f>
        <v>non</v>
      </c>
      <c r="Q388" s="62" t="str">
        <f>IF(ISERROR(MID(K388,22+FIND("rénover mon bâtiment:",K388,1),3)),"",MID(K388,22+FIND("rénover mon bâtiment:",K388,1),3))</f>
        <v>non</v>
      </c>
      <c r="R388" s="62" t="str">
        <f>IF(ISERROR(MID(K388,21+FIND("la mobilité durable:",K388,1),3)),"",MID(K388,21+FIND("la mobilité durable:",K388,1),3))</f>
        <v>non</v>
      </c>
      <c r="S388" s="62" t="str">
        <f>IF(ISERROR(MID(K388,21+FIND("gestion des déchets:",K388,1),3)),"",MID(K388,21+FIND("gestion des déchets:",K388,1),3))</f>
        <v>non</v>
      </c>
      <c r="T388" s="62" t="str">
        <f>IF(ISERROR(MID(K388,17+FIND("l'écoconception:",K388,1),3)),"",MID(K388,17+FIND("l'écoconception:",K388,1),3))</f>
        <v>non</v>
      </c>
      <c r="U388" s="62" t="str">
        <f>IF(ISERROR(MID(K388,20+FIND("former ou recruter:",K388,1),3)),"",MID(K388,20+FIND("former ou recruter:",K388,1),3))</f>
        <v>non</v>
      </c>
      <c r="V388" s="63"/>
      <c r="W388" s="75"/>
      <c r="X388" s="75"/>
      <c r="Y388" s="41" t="s">
        <v>1491</v>
      </c>
      <c r="Z388" s="41"/>
      <c r="AA388" s="41"/>
      <c r="AB388" s="43">
        <v>45271</v>
      </c>
      <c r="AC388" s="72" t="s">
        <v>1001</v>
      </c>
      <c r="AD388" s="88"/>
      <c r="AE388" s="88"/>
      <c r="AF388" s="40"/>
      <c r="AG388" s="40"/>
      <c r="AH388" s="40"/>
      <c r="AI388" s="76"/>
      <c r="AJ388" s="76"/>
      <c r="AK388" s="40"/>
    </row>
    <row r="389" spans="1:37" ht="16.5" customHeight="1">
      <c r="A389" s="30">
        <v>45267</v>
      </c>
      <c r="B389" s="31" t="s">
        <v>659</v>
      </c>
      <c r="C389" s="31" t="s">
        <v>2062</v>
      </c>
      <c r="D389" s="50" t="s">
        <v>2066</v>
      </c>
      <c r="E389" s="33" t="s">
        <v>433</v>
      </c>
      <c r="F389" s="33"/>
      <c r="G389" s="99" t="s">
        <v>4917</v>
      </c>
      <c r="H389" s="75">
        <v>2</v>
      </c>
      <c r="I389" s="90" t="s">
        <v>73</v>
      </c>
      <c r="J389" s="90"/>
      <c r="K389" s="31" t="s">
        <v>2067</v>
      </c>
      <c r="L389" s="75" t="s">
        <v>701</v>
      </c>
      <c r="M389" s="42" t="str">
        <f>MID(K389,12,8)</f>
        <v xml:space="preserve">unknown </v>
      </c>
      <c r="N389" s="62" t="str">
        <f>IF(ISERROR(MID(K389,24+FIND("impact environnemental:",K389,1),3)),"",MID(K389,24+FIND("impact environnemental:",K389,1),3))</f>
        <v>oui</v>
      </c>
      <c r="O389" s="62" t="str">
        <f>IF(ISERROR(MID(K389,25+FIND("performance énergétique:",K389,1),3)),"",MID(K389,25+FIND("performance énergétique:",K389,1),3))</f>
        <v>non</v>
      </c>
      <c r="P389" s="62" t="str">
        <f>IF(ISERROR(MID(K389,20+FIND("consommation d'eau:",K389,1),3)),"",MID(K389,20+FIND("consommation d'eau:",K389,1),3))</f>
        <v>non</v>
      </c>
      <c r="Q389" s="62" t="str">
        <f>IF(ISERROR(MID(K389,22+FIND("rénover mon bâtiment:",K389,1),3)),"",MID(K389,22+FIND("rénover mon bâtiment:",K389,1),3))</f>
        <v/>
      </c>
      <c r="R389" s="62" t="str">
        <f>IF(ISERROR(MID(K389,21+FIND("la mobilité durable:",K389,1),3)),"",MID(K389,21+FIND("la mobilité durable:",K389,1),3))</f>
        <v/>
      </c>
      <c r="S389" s="62" t="str">
        <f>IF(ISERROR(MID(K389,21+FIND("gestion des déchets:",K389,1),3)),"",MID(K389,21+FIND("gestion des déchets:",K389,1),3))</f>
        <v>non</v>
      </c>
      <c r="T389" s="62" t="str">
        <f>IF(ISERROR(MID(K389,17+FIND("l'écoconception:",K389,1),3)),"",MID(K389,17+FIND("l'écoconception:",K389,1),3))</f>
        <v>oui</v>
      </c>
      <c r="U389" s="62" t="str">
        <f>IF(ISERROR(MID(K389,20+FIND("former ou recruter:",K389,1),3)),"",MID(K389,20+FIND("former ou recruter:",K389,1),3))</f>
        <v/>
      </c>
      <c r="V389" s="63"/>
      <c r="W389" s="75"/>
      <c r="X389" s="75"/>
      <c r="Y389" s="41" t="s">
        <v>1491</v>
      </c>
      <c r="Z389" s="41"/>
      <c r="AA389" s="41"/>
      <c r="AB389" s="43">
        <v>45271</v>
      </c>
      <c r="AC389" s="72" t="s">
        <v>1001</v>
      </c>
      <c r="AD389" s="88"/>
      <c r="AE389" s="88"/>
      <c r="AF389" s="40"/>
      <c r="AG389" s="40"/>
      <c r="AH389" s="40"/>
      <c r="AI389" s="76"/>
      <c r="AJ389" s="76"/>
      <c r="AK389" s="40"/>
    </row>
    <row r="390" spans="1:37" ht="16.5" customHeight="1">
      <c r="A390" s="30">
        <v>45267</v>
      </c>
      <c r="B390" s="31" t="s">
        <v>450</v>
      </c>
      <c r="C390" s="31" t="s">
        <v>1492</v>
      </c>
      <c r="D390" s="50" t="s">
        <v>1496</v>
      </c>
      <c r="E390" s="33" t="s">
        <v>433</v>
      </c>
      <c r="F390" s="33"/>
      <c r="G390" s="99" t="s">
        <v>4968</v>
      </c>
      <c r="H390" s="75">
        <v>2</v>
      </c>
      <c r="I390" s="90" t="s">
        <v>73</v>
      </c>
      <c r="J390" s="90"/>
      <c r="K390" s="31" t="s">
        <v>1497</v>
      </c>
      <c r="L390" s="75" t="s">
        <v>701</v>
      </c>
      <c r="M390" s="42" t="str">
        <f>MID(K390,12,8)</f>
        <v xml:space="preserve">unknown </v>
      </c>
      <c r="N390" s="62" t="str">
        <f>IF(ISERROR(MID(K390,24+FIND("impact environnemental:",K390,1),3)),"",MID(K390,24+FIND("impact environnemental:",K390,1),3))</f>
        <v>oui</v>
      </c>
      <c r="O390" s="62" t="str">
        <f>IF(ISERROR(MID(K390,25+FIND("performance énergétique:",K390,1),3)),"",MID(K390,25+FIND("performance énergétique:",K390,1),3))</f>
        <v>oui</v>
      </c>
      <c r="P390" s="62" t="str">
        <f>IF(ISERROR(MID(K390,20+FIND("consommation d'eau:",K390,1),3)),"",MID(K390,20+FIND("consommation d'eau:",K390,1),3))</f>
        <v>non</v>
      </c>
      <c r="Q390" s="62" t="str">
        <f>IF(ISERROR(MID(K390,22+FIND("rénover mon bâtiment:",K390,1),3)),"",MID(K390,22+FIND("rénover mon bâtiment:",K390,1),3))</f>
        <v/>
      </c>
      <c r="R390" s="62" t="str">
        <f>IF(ISERROR(MID(K390,21+FIND("la mobilité durable:",K390,1),3)),"",MID(K390,21+FIND("la mobilité durable:",K390,1),3))</f>
        <v/>
      </c>
      <c r="S390" s="62" t="str">
        <f>IF(ISERROR(MID(K390,21+FIND("gestion des déchets:",K390,1),3)),"",MID(K390,21+FIND("gestion des déchets:",K390,1),3))</f>
        <v>oui</v>
      </c>
      <c r="T390" s="62" t="str">
        <f>IF(ISERROR(MID(K390,17+FIND("l'écoconception:",K390,1),3)),"",MID(K390,17+FIND("l'écoconception:",K390,1),3))</f>
        <v>non</v>
      </c>
      <c r="U390" s="62" t="str">
        <f>IF(ISERROR(MID(K390,20+FIND("former ou recruter:",K390,1),3)),"",MID(K390,20+FIND("former ou recruter:",K390,1),3))</f>
        <v/>
      </c>
      <c r="V390" s="63"/>
      <c r="W390" s="75"/>
      <c r="X390" s="75"/>
      <c r="Y390" s="41" t="s">
        <v>1491</v>
      </c>
      <c r="Z390" s="41" t="s">
        <v>1498</v>
      </c>
      <c r="AA390" s="41"/>
      <c r="AB390" s="43">
        <v>45271</v>
      </c>
      <c r="AC390" s="72" t="s">
        <v>1001</v>
      </c>
      <c r="AD390" s="88"/>
      <c r="AE390" s="88"/>
      <c r="AF390" s="40"/>
      <c r="AG390" s="40"/>
      <c r="AH390" s="40"/>
      <c r="AI390" s="76"/>
      <c r="AJ390" s="76"/>
      <c r="AK390" s="40"/>
    </row>
    <row r="391" spans="1:37" ht="16.5" customHeight="1">
      <c r="A391" s="30">
        <v>45267</v>
      </c>
      <c r="B391" s="31" t="s">
        <v>552</v>
      </c>
      <c r="C391" s="31" t="s">
        <v>1619</v>
      </c>
      <c r="D391" s="50" t="s">
        <v>1622</v>
      </c>
      <c r="E391" s="33" t="s">
        <v>433</v>
      </c>
      <c r="F391" s="33"/>
      <c r="G391" s="99" t="s">
        <v>4917</v>
      </c>
      <c r="H391" s="75">
        <v>1</v>
      </c>
      <c r="I391" s="90" t="s">
        <v>73</v>
      </c>
      <c r="J391" s="90"/>
      <c r="K391" s="31" t="s">
        <v>1623</v>
      </c>
      <c r="L391" s="75" t="s">
        <v>701</v>
      </c>
      <c r="M391" s="42" t="str">
        <f>MID(K391,12,8)</f>
        <v xml:space="preserve">precise </v>
      </c>
      <c r="N391" s="62" t="str">
        <f>IF(ISERROR(MID(K391,24+FIND("impact environnemental:",K391,1),3)),"",MID(K391,24+FIND("impact environnemental:",K391,1),3))</f>
        <v>non</v>
      </c>
      <c r="O391" s="62" t="str">
        <f>IF(ISERROR(MID(K391,25+FIND("performance énergétique:",K391,1),3)),"",MID(K391,25+FIND("performance énergétique:",K391,1),3))</f>
        <v>non</v>
      </c>
      <c r="P391" s="62" t="str">
        <f>IF(ISERROR(MID(K391,20+FIND("consommation d'eau:",K391,1),3)),"",MID(K391,20+FIND("consommation d'eau:",K391,1),3))</f>
        <v>non</v>
      </c>
      <c r="Q391" s="62" t="str">
        <f>IF(ISERROR(MID(K391,22+FIND("rénover mon bâtiment:",K391,1),3)),"",MID(K391,22+FIND("rénover mon bâtiment:",K391,1),3))</f>
        <v>non</v>
      </c>
      <c r="R391" s="62" t="str">
        <f>IF(ISERROR(MID(K391,21+FIND("la mobilité durable:",K391,1),3)),"",MID(K391,21+FIND("la mobilité durable:",K391,1),3))</f>
        <v>oui</v>
      </c>
      <c r="S391" s="62" t="str">
        <f>IF(ISERROR(MID(K391,21+FIND("gestion des déchets:",K391,1),3)),"",MID(K391,21+FIND("gestion des déchets:",K391,1),3))</f>
        <v>non</v>
      </c>
      <c r="T391" s="62" t="str">
        <f>IF(ISERROR(MID(K391,17+FIND("l'écoconception:",K391,1),3)),"",MID(K391,17+FIND("l'écoconception:",K391,1),3))</f>
        <v>non</v>
      </c>
      <c r="U391" s="62" t="str">
        <f>IF(ISERROR(MID(K391,20+FIND("former ou recruter:",K391,1),3)),"",MID(K391,20+FIND("former ou recruter:",K391,1),3))</f>
        <v>non</v>
      </c>
      <c r="V391" s="63"/>
      <c r="W391" s="75"/>
      <c r="X391" s="75"/>
      <c r="Y391" s="41" t="s">
        <v>1491</v>
      </c>
      <c r="Z391" s="41"/>
      <c r="AA391" s="41"/>
      <c r="AB391" s="43">
        <v>45271</v>
      </c>
      <c r="AC391" s="72" t="s">
        <v>1001</v>
      </c>
      <c r="AD391" s="88"/>
      <c r="AE391" s="88"/>
      <c r="AF391" s="40"/>
      <c r="AG391" s="40"/>
      <c r="AH391" s="40"/>
      <c r="AI391" s="76"/>
      <c r="AJ391" s="76"/>
      <c r="AK391" s="40"/>
    </row>
    <row r="392" spans="1:37" ht="16.5" customHeight="1">
      <c r="A392" s="30">
        <v>45267</v>
      </c>
      <c r="B392" s="31" t="s">
        <v>552</v>
      </c>
      <c r="C392" s="31" t="s">
        <v>1624</v>
      </c>
      <c r="D392" s="50" t="s">
        <v>1628</v>
      </c>
      <c r="E392" s="33" t="s">
        <v>433</v>
      </c>
      <c r="F392" s="33"/>
      <c r="G392" s="99" t="s">
        <v>4917</v>
      </c>
      <c r="H392" s="75">
        <v>2</v>
      </c>
      <c r="I392" s="90" t="s">
        <v>73</v>
      </c>
      <c r="J392" s="90"/>
      <c r="K392" s="31" t="s">
        <v>1629</v>
      </c>
      <c r="L392" s="75" t="s">
        <v>701</v>
      </c>
      <c r="M392" s="42" t="str">
        <f>MID(K392,12,8)</f>
        <v xml:space="preserve">unknown </v>
      </c>
      <c r="N392" s="62" t="str">
        <f>IF(ISERROR(MID(K392,24+FIND("impact environnemental:",K392,1),3)),"",MID(K392,24+FIND("impact environnemental:",K392,1),3))</f>
        <v>oui</v>
      </c>
      <c r="O392" s="62" t="str">
        <f>IF(ISERROR(MID(K392,25+FIND("performance énergétique:",K392,1),3)),"",MID(K392,25+FIND("performance énergétique:",K392,1),3))</f>
        <v>oui</v>
      </c>
      <c r="P392" s="62" t="str">
        <f>IF(ISERROR(MID(K392,20+FIND("consommation d'eau:",K392,1),3)),"",MID(K392,20+FIND("consommation d'eau:",K392,1),3))</f>
        <v>non</v>
      </c>
      <c r="Q392" s="62" t="str">
        <f>IF(ISERROR(MID(K392,22+FIND("rénover mon bâtiment:",K392,1),3)),"",MID(K392,22+FIND("rénover mon bâtiment:",K392,1),3))</f>
        <v/>
      </c>
      <c r="R392" s="62" t="str">
        <f>IF(ISERROR(MID(K392,21+FIND("la mobilité durable:",K392,1),3)),"",MID(K392,21+FIND("la mobilité durable:",K392,1),3))</f>
        <v/>
      </c>
      <c r="S392" s="62" t="str">
        <f>IF(ISERROR(MID(K392,21+FIND("gestion des déchets:",K392,1),3)),"",MID(K392,21+FIND("gestion des déchets:",K392,1),3))</f>
        <v>non</v>
      </c>
      <c r="T392" s="62" t="str">
        <f>IF(ISERROR(MID(K392,17+FIND("l'écoconception:",K392,1),3)),"",MID(K392,17+FIND("l'écoconception:",K392,1),3))</f>
        <v>oui</v>
      </c>
      <c r="U392" s="62" t="str">
        <f>IF(ISERROR(MID(K392,20+FIND("former ou recruter:",K392,1),3)),"",MID(K392,20+FIND("former ou recruter:",K392,1),3))</f>
        <v/>
      </c>
      <c r="V392" s="63"/>
      <c r="W392" s="75"/>
      <c r="X392" s="75"/>
      <c r="Y392" s="41" t="s">
        <v>1491</v>
      </c>
      <c r="Z392" s="41"/>
      <c r="AA392" s="41"/>
      <c r="AB392" s="43">
        <v>45271</v>
      </c>
      <c r="AC392" s="72" t="s">
        <v>1001</v>
      </c>
      <c r="AD392" s="88"/>
      <c r="AE392" s="88"/>
      <c r="AF392" s="40"/>
      <c r="AG392" s="40"/>
      <c r="AH392" s="40"/>
      <c r="AI392" s="76"/>
      <c r="AJ392" s="76"/>
      <c r="AK392" s="40"/>
    </row>
    <row r="393" spans="1:37" ht="16.5" customHeight="1">
      <c r="A393" s="30">
        <v>45267</v>
      </c>
      <c r="B393" s="31" t="s">
        <v>431</v>
      </c>
      <c r="C393" s="31" t="s">
        <v>1723</v>
      </c>
      <c r="D393" s="50" t="s">
        <v>1726</v>
      </c>
      <c r="E393" s="33" t="s">
        <v>433</v>
      </c>
      <c r="F393" s="33"/>
      <c r="G393" s="99" t="s">
        <v>4917</v>
      </c>
      <c r="H393" s="75">
        <v>1</v>
      </c>
      <c r="I393" s="90" t="s">
        <v>73</v>
      </c>
      <c r="J393" s="90"/>
      <c r="K393" s="31" t="s">
        <v>1727</v>
      </c>
      <c r="L393" s="75" t="s">
        <v>701</v>
      </c>
      <c r="M393" s="42" t="str">
        <f>MID(K393,12,8)</f>
        <v xml:space="preserve">precise </v>
      </c>
      <c r="N393" s="62" t="str">
        <f>IF(ISERROR(MID(K393,24+FIND("impact environnemental:",K393,1),3)),"",MID(K393,24+FIND("impact environnemental:",K393,1),3))</f>
        <v>non</v>
      </c>
      <c r="O393" s="62" t="str">
        <f>IF(ISERROR(MID(K393,25+FIND("performance énergétique:",K393,1),3)),"",MID(K393,25+FIND("performance énergétique:",K393,1),3))</f>
        <v>non</v>
      </c>
      <c r="P393" s="62" t="str">
        <f>IF(ISERROR(MID(K393,20+FIND("consommation d'eau:",K393,1),3)),"",MID(K393,20+FIND("consommation d'eau:",K393,1),3))</f>
        <v>non</v>
      </c>
      <c r="Q393" s="62" t="str">
        <f>IF(ISERROR(MID(K393,22+FIND("rénover mon bâtiment:",K393,1),3)),"",MID(K393,22+FIND("rénover mon bâtiment:",K393,1),3))</f>
        <v>oui</v>
      </c>
      <c r="R393" s="62" t="str">
        <f>IF(ISERROR(MID(K393,21+FIND("la mobilité durable:",K393,1),3)),"",MID(K393,21+FIND("la mobilité durable:",K393,1),3))</f>
        <v>non</v>
      </c>
      <c r="S393" s="62" t="str">
        <f>IF(ISERROR(MID(K393,21+FIND("gestion des déchets:",K393,1),3)),"",MID(K393,21+FIND("gestion des déchets:",K393,1),3))</f>
        <v>non</v>
      </c>
      <c r="T393" s="62" t="str">
        <f>IF(ISERROR(MID(K393,17+FIND("l'écoconception:",K393,1),3)),"",MID(K393,17+FIND("l'écoconception:",K393,1),3))</f>
        <v>non</v>
      </c>
      <c r="U393" s="62" t="str">
        <f>IF(ISERROR(MID(K393,20+FIND("former ou recruter:",K393,1),3)),"",MID(K393,20+FIND("former ou recruter:",K393,1),3))</f>
        <v>non</v>
      </c>
      <c r="V393" s="63"/>
      <c r="W393" s="75"/>
      <c r="X393" s="75"/>
      <c r="Y393" s="41" t="s">
        <v>1491</v>
      </c>
      <c r="Z393" s="41"/>
      <c r="AA393" s="41"/>
      <c r="AB393" s="43">
        <v>45271</v>
      </c>
      <c r="AC393" s="72" t="s">
        <v>1001</v>
      </c>
      <c r="AD393" s="88"/>
      <c r="AE393" s="88"/>
      <c r="AF393" s="40"/>
      <c r="AG393" s="40"/>
      <c r="AH393" s="40"/>
      <c r="AI393" s="76"/>
      <c r="AJ393" s="76"/>
      <c r="AK393" s="40"/>
    </row>
    <row r="394" spans="1:37" ht="16.5" customHeight="1">
      <c r="A394" s="30">
        <v>45267</v>
      </c>
      <c r="B394" s="31" t="s">
        <v>450</v>
      </c>
      <c r="C394" s="31" t="s">
        <v>1499</v>
      </c>
      <c r="D394" s="50" t="s">
        <v>1502</v>
      </c>
      <c r="E394" s="33" t="s">
        <v>433</v>
      </c>
      <c r="F394" s="33"/>
      <c r="G394" s="99" t="s">
        <v>4917</v>
      </c>
      <c r="H394" s="75">
        <v>2</v>
      </c>
      <c r="I394" s="90" t="s">
        <v>73</v>
      </c>
      <c r="J394" s="90"/>
      <c r="K394" s="31" t="s">
        <v>4969</v>
      </c>
      <c r="L394" s="75" t="s">
        <v>701</v>
      </c>
      <c r="M394" s="42" t="str">
        <f>MID(K394,12,8)</f>
        <v xml:space="preserve">unknown </v>
      </c>
      <c r="N394" s="62" t="str">
        <f>IF(ISERROR(MID(K394,24+FIND("impact environnemental:",K394,1),3)),"",MID(K394,24+FIND("impact environnemental:",K394,1),3))</f>
        <v>oui</v>
      </c>
      <c r="O394" s="62" t="str">
        <f>IF(ISERROR(MID(K394,25+FIND("performance énergétique:",K394,1),3)),"",MID(K394,25+FIND("performance énergétique:",K394,1),3))</f>
        <v>oui</v>
      </c>
      <c r="P394" s="62" t="str">
        <f>IF(ISERROR(MID(K394,20+FIND("consommation d'eau:",K394,1),3)),"",MID(K394,20+FIND("consommation d'eau:",K394,1),3))</f>
        <v>oui</v>
      </c>
      <c r="Q394" s="62" t="str">
        <f>IF(ISERROR(MID(K394,22+FIND("rénover mon bâtiment:",K394,1),3)),"",MID(K394,22+FIND("rénover mon bâtiment:",K394,1),3))</f>
        <v/>
      </c>
      <c r="R394" s="62" t="str">
        <f>IF(ISERROR(MID(K394,21+FIND("la mobilité durable:",K394,1),3)),"",MID(K394,21+FIND("la mobilité durable:",K394,1),3))</f>
        <v/>
      </c>
      <c r="S394" s="62" t="str">
        <f>IF(ISERROR(MID(K394,21+FIND("gestion des déchets:",K394,1),3)),"",MID(K394,21+FIND("gestion des déchets:",K394,1),3))</f>
        <v>non</v>
      </c>
      <c r="T394" s="62" t="str">
        <f>IF(ISERROR(MID(K394,17+FIND("l'écoconception:",K394,1),3)),"",MID(K394,17+FIND("l'écoconception:",K394,1),3))</f>
        <v>oui</v>
      </c>
      <c r="U394" s="62" t="str">
        <f>IF(ISERROR(MID(K394,20+FIND("former ou recruter:",K394,1),3)),"",MID(K394,20+FIND("former ou recruter:",K394,1),3))</f>
        <v/>
      </c>
      <c r="V394" s="63"/>
      <c r="W394" s="75"/>
      <c r="X394" s="75"/>
      <c r="Y394" s="41" t="s">
        <v>1491</v>
      </c>
      <c r="Z394" s="41"/>
      <c r="AA394" s="41"/>
      <c r="AB394" s="43">
        <v>45271</v>
      </c>
      <c r="AC394" s="72" t="s">
        <v>1001</v>
      </c>
      <c r="AD394" s="88"/>
      <c r="AE394" s="88"/>
      <c r="AF394" s="40"/>
      <c r="AG394" s="40"/>
      <c r="AH394" s="40"/>
      <c r="AI394" s="76"/>
      <c r="AJ394" s="76"/>
      <c r="AK394" s="40"/>
    </row>
    <row r="395" spans="1:37" ht="16.5" customHeight="1">
      <c r="A395" s="30">
        <v>45267</v>
      </c>
      <c r="B395" s="31" t="s">
        <v>659</v>
      </c>
      <c r="C395" s="31" t="s">
        <v>2068</v>
      </c>
      <c r="D395" s="50" t="s">
        <v>2071</v>
      </c>
      <c r="E395" s="33" t="s">
        <v>433</v>
      </c>
      <c r="F395" s="33"/>
      <c r="G395" s="99" t="s">
        <v>4917</v>
      </c>
      <c r="H395" s="75">
        <v>1</v>
      </c>
      <c r="I395" s="90" t="s">
        <v>73</v>
      </c>
      <c r="J395" s="90"/>
      <c r="K395" s="31" t="s">
        <v>2072</v>
      </c>
      <c r="L395" s="75" t="s">
        <v>701</v>
      </c>
      <c r="M395" s="42" t="str">
        <f>MID(K395,12,8)</f>
        <v xml:space="preserve">precise </v>
      </c>
      <c r="N395" s="62" t="str">
        <f>IF(ISERROR(MID(K395,24+FIND("impact environnemental:",K395,1),3)),"",MID(K395,24+FIND("impact environnemental:",K395,1),3))</f>
        <v>non</v>
      </c>
      <c r="O395" s="62" t="str">
        <f>IF(ISERROR(MID(K395,25+FIND("performance énergétique:",K395,1),3)),"",MID(K395,25+FIND("performance énergétique:",K395,1),3))</f>
        <v>non</v>
      </c>
      <c r="P395" s="62" t="str">
        <f>IF(ISERROR(MID(K395,20+FIND("consommation d'eau:",K395,1),3)),"",MID(K395,20+FIND("consommation d'eau:",K395,1),3))</f>
        <v>non</v>
      </c>
      <c r="Q395" s="62" t="str">
        <f>IF(ISERROR(MID(K395,22+FIND("rénover mon bâtiment:",K395,1),3)),"",MID(K395,22+FIND("rénover mon bâtiment:",K395,1),3))</f>
        <v>oui</v>
      </c>
      <c r="R395" s="62" t="str">
        <f>IF(ISERROR(MID(K395,21+FIND("la mobilité durable:",K395,1),3)),"",MID(K395,21+FIND("la mobilité durable:",K395,1),3))</f>
        <v>non</v>
      </c>
      <c r="S395" s="62" t="str">
        <f>IF(ISERROR(MID(K395,21+FIND("gestion des déchets:",K395,1),3)),"",MID(K395,21+FIND("gestion des déchets:",K395,1),3))</f>
        <v>non</v>
      </c>
      <c r="T395" s="62" t="str">
        <f>IF(ISERROR(MID(K395,17+FIND("l'écoconception:",K395,1),3)),"",MID(K395,17+FIND("l'écoconception:",K395,1),3))</f>
        <v>non</v>
      </c>
      <c r="U395" s="62" t="str">
        <f>IF(ISERROR(MID(K395,20+FIND("former ou recruter:",K395,1),3)),"",MID(K395,20+FIND("former ou recruter:",K395,1),3))</f>
        <v>non</v>
      </c>
      <c r="V395" s="63"/>
      <c r="W395" s="75"/>
      <c r="X395" s="75"/>
      <c r="Y395" s="41" t="s">
        <v>1491</v>
      </c>
      <c r="Z395" s="41"/>
      <c r="AA395" s="41"/>
      <c r="AB395" s="43">
        <v>45271</v>
      </c>
      <c r="AC395" s="72" t="s">
        <v>1001</v>
      </c>
      <c r="AD395" s="88"/>
      <c r="AE395" s="88"/>
      <c r="AF395" s="40"/>
      <c r="AG395" s="40"/>
      <c r="AH395" s="40"/>
      <c r="AI395" s="76"/>
      <c r="AJ395" s="76"/>
      <c r="AK395" s="40"/>
    </row>
    <row r="396" spans="1:37" ht="16.5" customHeight="1">
      <c r="A396" s="30">
        <v>45267</v>
      </c>
      <c r="B396" s="31" t="s">
        <v>659</v>
      </c>
      <c r="C396" s="31" t="s">
        <v>2073</v>
      </c>
      <c r="D396" s="50" t="s">
        <v>2077</v>
      </c>
      <c r="E396" s="33" t="s">
        <v>433</v>
      </c>
      <c r="F396" s="33"/>
      <c r="G396" s="99" t="s">
        <v>4917</v>
      </c>
      <c r="H396" s="75">
        <v>1</v>
      </c>
      <c r="I396" s="90" t="s">
        <v>73</v>
      </c>
      <c r="J396" s="90"/>
      <c r="K396" s="31" t="s">
        <v>4970</v>
      </c>
      <c r="L396" s="75" t="s">
        <v>701</v>
      </c>
      <c r="M396" s="42" t="str">
        <f>MID(K396,12,8)</f>
        <v xml:space="preserve">precise </v>
      </c>
      <c r="N396" s="62" t="str">
        <f>IF(ISERROR(MID(K396,24+FIND("impact environnemental:",K396,1),3)),"",MID(K396,24+FIND("impact environnemental:",K396,1),3))</f>
        <v>non</v>
      </c>
      <c r="O396" s="62" t="str">
        <f>IF(ISERROR(MID(K396,25+FIND("performance énergétique:",K396,1),3)),"",MID(K396,25+FIND("performance énergétique:",K396,1),3))</f>
        <v>non</v>
      </c>
      <c r="P396" s="62" t="str">
        <f>IF(ISERROR(MID(K396,20+FIND("consommation d'eau:",K396,1),3)),"",MID(K396,20+FIND("consommation d'eau:",K396,1),3))</f>
        <v>non</v>
      </c>
      <c r="Q396" s="62" t="str">
        <f>IF(ISERROR(MID(K396,22+FIND("rénover mon bâtiment:",K396,1),3)),"",MID(K396,22+FIND("rénover mon bâtiment:",K396,1),3))</f>
        <v>oui</v>
      </c>
      <c r="R396" s="62" t="str">
        <f>IF(ISERROR(MID(K396,21+FIND("la mobilité durable:",K396,1),3)),"",MID(K396,21+FIND("la mobilité durable:",K396,1),3))</f>
        <v>non</v>
      </c>
      <c r="S396" s="62" t="str">
        <f>IF(ISERROR(MID(K396,21+FIND("gestion des déchets:",K396,1),3)),"",MID(K396,21+FIND("gestion des déchets:",K396,1),3))</f>
        <v>non</v>
      </c>
      <c r="T396" s="62" t="str">
        <f>IF(ISERROR(MID(K396,17+FIND("l'écoconception:",K396,1),3)),"",MID(K396,17+FIND("l'écoconception:",K396,1),3))</f>
        <v>non</v>
      </c>
      <c r="U396" s="62" t="str">
        <f>IF(ISERROR(MID(K396,20+FIND("former ou recruter:",K396,1),3)),"",MID(K396,20+FIND("former ou recruter:",K396,1),3))</f>
        <v>non</v>
      </c>
      <c r="V396" s="63"/>
      <c r="W396" s="75"/>
      <c r="X396" s="75"/>
      <c r="Y396" s="41" t="s">
        <v>1491</v>
      </c>
      <c r="Z396" s="41"/>
      <c r="AA396" s="41"/>
      <c r="AB396" s="43">
        <v>45271</v>
      </c>
      <c r="AC396" s="72" t="s">
        <v>1001</v>
      </c>
      <c r="AD396" s="88"/>
      <c r="AE396" s="88"/>
      <c r="AF396" s="40"/>
      <c r="AG396" s="40"/>
      <c r="AH396" s="40"/>
      <c r="AI396" s="76"/>
      <c r="AJ396" s="76"/>
      <c r="AK396" s="40"/>
    </row>
    <row r="397" spans="1:37" ht="16.5" customHeight="1">
      <c r="A397" s="30">
        <v>45267</v>
      </c>
      <c r="B397" s="31" t="s">
        <v>552</v>
      </c>
      <c r="C397" s="31" t="s">
        <v>1630</v>
      </c>
      <c r="D397" s="50" t="s">
        <v>1634</v>
      </c>
      <c r="E397" s="33" t="s">
        <v>433</v>
      </c>
      <c r="F397" s="33"/>
      <c r="G397" s="99" t="s">
        <v>4917</v>
      </c>
      <c r="H397" s="75">
        <v>2</v>
      </c>
      <c r="I397" s="90" t="s">
        <v>73</v>
      </c>
      <c r="J397" s="90"/>
      <c r="K397" s="31" t="s">
        <v>1635</v>
      </c>
      <c r="L397" s="75" t="s">
        <v>701</v>
      </c>
      <c r="M397" s="42" t="str">
        <f>MID(K397,12,8)</f>
        <v xml:space="preserve">unknown </v>
      </c>
      <c r="N397" s="62" t="str">
        <f>IF(ISERROR(MID(K397,24+FIND("impact environnemental:",K397,1),3)),"",MID(K397,24+FIND("impact environnemental:",K397,1),3))</f>
        <v>oui</v>
      </c>
      <c r="O397" s="62" t="str">
        <f>IF(ISERROR(MID(K397,25+FIND("performance énergétique:",K397,1),3)),"",MID(K397,25+FIND("performance énergétique:",K397,1),3))</f>
        <v>oui</v>
      </c>
      <c r="P397" s="62" t="str">
        <f>IF(ISERROR(MID(K397,20+FIND("consommation d'eau:",K397,1),3)),"",MID(K397,20+FIND("consommation d'eau:",K397,1),3))</f>
        <v>oui</v>
      </c>
      <c r="Q397" s="62" t="str">
        <f>IF(ISERROR(MID(K397,22+FIND("rénover mon bâtiment:",K397,1),3)),"",MID(K397,22+FIND("rénover mon bâtiment:",K397,1),3))</f>
        <v/>
      </c>
      <c r="R397" s="62" t="str">
        <f>IF(ISERROR(MID(K397,21+FIND("la mobilité durable:",K397,1),3)),"",MID(K397,21+FIND("la mobilité durable:",K397,1),3))</f>
        <v/>
      </c>
      <c r="S397" s="62" t="str">
        <f>IF(ISERROR(MID(K397,21+FIND("gestion des déchets:",K397,1),3)),"",MID(K397,21+FIND("gestion des déchets:",K397,1),3))</f>
        <v>oui</v>
      </c>
      <c r="T397" s="62" t="str">
        <f>IF(ISERROR(MID(K397,17+FIND("l'écoconception:",K397,1),3)),"",MID(K397,17+FIND("l'écoconception:",K397,1),3))</f>
        <v>oui</v>
      </c>
      <c r="U397" s="62" t="str">
        <f>IF(ISERROR(MID(K397,20+FIND("former ou recruter:",K397,1),3)),"",MID(K397,20+FIND("former ou recruter:",K397,1),3))</f>
        <v/>
      </c>
      <c r="V397" s="63"/>
      <c r="W397" s="75"/>
      <c r="X397" s="75"/>
      <c r="Y397" s="41" t="s">
        <v>1491</v>
      </c>
      <c r="Z397" s="41"/>
      <c r="AA397" s="41"/>
      <c r="AB397" s="43">
        <v>45271</v>
      </c>
      <c r="AC397" s="72" t="s">
        <v>1001</v>
      </c>
      <c r="AD397" s="88"/>
      <c r="AE397" s="88"/>
      <c r="AF397" s="40"/>
      <c r="AG397" s="40"/>
      <c r="AH397" s="40"/>
      <c r="AI397" s="76"/>
      <c r="AJ397" s="76"/>
      <c r="AK397" s="40"/>
    </row>
    <row r="398" spans="1:37" ht="16.5" customHeight="1">
      <c r="A398" s="30">
        <v>45268</v>
      </c>
      <c r="B398" s="31" t="s">
        <v>729</v>
      </c>
      <c r="C398" s="31" t="s">
        <v>2254</v>
      </c>
      <c r="D398" s="50" t="s">
        <v>2257</v>
      </c>
      <c r="E398" s="33" t="s">
        <v>55</v>
      </c>
      <c r="F398" s="33"/>
      <c r="G398" s="99" t="s">
        <v>4917</v>
      </c>
      <c r="H398" s="75">
        <v>2</v>
      </c>
      <c r="I398" s="90" t="s">
        <v>73</v>
      </c>
      <c r="J398" s="90"/>
      <c r="K398" s="31" t="s">
        <v>2258</v>
      </c>
      <c r="L398" s="75" t="s">
        <v>701</v>
      </c>
      <c r="M398" s="42" t="str">
        <f>MID(K398,12,8)</f>
        <v xml:space="preserve">unknown </v>
      </c>
      <c r="N398" s="62" t="str">
        <f>IF(ISERROR(MID(K398,24+FIND("impact environnemental:",K398,1),3)),"",MID(K398,24+FIND("impact environnemental:",K398,1),3))</f>
        <v>non</v>
      </c>
      <c r="O398" s="62" t="str">
        <f>IF(ISERROR(MID(K398,25+FIND("performance énergétique:",K398,1),3)),"",MID(K398,25+FIND("performance énergétique:",K398,1),3))</f>
        <v>oui</v>
      </c>
      <c r="P398" s="62" t="str">
        <f>IF(ISERROR(MID(K398,20+FIND("consommation d'eau:",K398,1),3)),"",MID(K398,20+FIND("consommation d'eau:",K398,1),3))</f>
        <v>oui</v>
      </c>
      <c r="Q398" s="62" t="str">
        <f>IF(ISERROR(MID(K398,22+FIND("rénover mon bâtiment:",K398,1),3)),"",MID(K398,22+FIND("rénover mon bâtiment:",K398,1),3))</f>
        <v/>
      </c>
      <c r="R398" s="62" t="str">
        <f>IF(ISERROR(MID(K398,21+FIND("la mobilité durable:",K398,1),3)),"",MID(K398,21+FIND("la mobilité durable:",K398,1),3))</f>
        <v/>
      </c>
      <c r="S398" s="62" t="str">
        <f>IF(ISERROR(MID(K398,21+FIND("gestion des déchets:",K398,1),3)),"",MID(K398,21+FIND("gestion des déchets:",K398,1),3))</f>
        <v>oui</v>
      </c>
      <c r="T398" s="62" t="str">
        <f>IF(ISERROR(MID(K398,17+FIND("l'écoconception:",K398,1),3)),"",MID(K398,17+FIND("l'écoconception:",K398,1),3))</f>
        <v>oui</v>
      </c>
      <c r="U398" s="62" t="str">
        <f>IF(ISERROR(MID(K398,20+FIND("former ou recruter:",K398,1),3)),"",MID(K398,20+FIND("former ou recruter:",K398,1),3))</f>
        <v/>
      </c>
      <c r="V398" s="63"/>
      <c r="W398" s="75"/>
      <c r="X398" s="75"/>
      <c r="Y398" s="41" t="s">
        <v>1491</v>
      </c>
      <c r="Z398" s="41"/>
      <c r="AA398" s="41"/>
      <c r="AB398" s="43">
        <v>45271</v>
      </c>
      <c r="AC398" s="72" t="s">
        <v>1001</v>
      </c>
      <c r="AD398" s="88"/>
      <c r="AE398" s="88"/>
      <c r="AF398" s="40"/>
      <c r="AG398" s="40"/>
      <c r="AH398" s="40"/>
      <c r="AI398" s="76"/>
      <c r="AJ398" s="76"/>
      <c r="AK398" s="40"/>
    </row>
    <row r="399" spans="1:37" ht="16.5" customHeight="1">
      <c r="A399" s="30">
        <v>45268</v>
      </c>
      <c r="B399" s="31" t="s">
        <v>2252</v>
      </c>
      <c r="C399" s="31" t="s">
        <v>2247</v>
      </c>
      <c r="D399" s="50" t="s">
        <v>2251</v>
      </c>
      <c r="E399" s="33" t="s">
        <v>91</v>
      </c>
      <c r="F399" s="33"/>
      <c r="G399" s="99" t="s">
        <v>4917</v>
      </c>
      <c r="H399" s="75">
        <v>2</v>
      </c>
      <c r="I399" s="90" t="s">
        <v>73</v>
      </c>
      <c r="J399" s="90"/>
      <c r="K399" s="31" t="s">
        <v>2253</v>
      </c>
      <c r="L399" s="75" t="s">
        <v>701</v>
      </c>
      <c r="M399" s="42" t="str">
        <f>MID(K399,12,8)</f>
        <v xml:space="preserve">unknown </v>
      </c>
      <c r="N399" s="62" t="str">
        <f>IF(ISERROR(MID(K399,24+FIND("impact environnemental:",K399,1),3)),"",MID(K399,24+FIND("impact environnemental:",K399,1),3))</f>
        <v>oui</v>
      </c>
      <c r="O399" s="62" t="str">
        <f>IF(ISERROR(MID(K399,25+FIND("performance énergétique:",K399,1),3)),"",MID(K399,25+FIND("performance énergétique:",K399,1),3))</f>
        <v>oui</v>
      </c>
      <c r="P399" s="62" t="str">
        <f>IF(ISERROR(MID(K399,20+FIND("consommation d'eau:",K399,1),3)),"",MID(K399,20+FIND("consommation d'eau:",K399,1),3))</f>
        <v>oui</v>
      </c>
      <c r="Q399" s="62" t="str">
        <f>IF(ISERROR(MID(K399,22+FIND("rénover mon bâtiment:",K399,1),3)),"",MID(K399,22+FIND("rénover mon bâtiment:",K399,1),3))</f>
        <v/>
      </c>
      <c r="R399" s="62" t="str">
        <f>IF(ISERROR(MID(K399,21+FIND("la mobilité durable:",K399,1),3)),"",MID(K399,21+FIND("la mobilité durable:",K399,1),3))</f>
        <v/>
      </c>
      <c r="S399" s="62" t="str">
        <f>IF(ISERROR(MID(K399,21+FIND("gestion des déchets:",K399,1),3)),"",MID(K399,21+FIND("gestion des déchets:",K399,1),3))</f>
        <v>oui</v>
      </c>
      <c r="T399" s="62" t="str">
        <f>IF(ISERROR(MID(K399,17+FIND("l'écoconception:",K399,1),3)),"",MID(K399,17+FIND("l'écoconception:",K399,1),3))</f>
        <v>oui</v>
      </c>
      <c r="U399" s="62" t="str">
        <f>IF(ISERROR(MID(K399,20+FIND("former ou recruter:",K399,1),3)),"",MID(K399,20+FIND("former ou recruter:",K399,1),3))</f>
        <v/>
      </c>
      <c r="V399" s="63"/>
      <c r="W399" s="75"/>
      <c r="X399" s="75"/>
      <c r="Y399" s="41" t="s">
        <v>1491</v>
      </c>
      <c r="Z399" s="41"/>
      <c r="AA399" s="41"/>
      <c r="AB399" s="43">
        <v>45271</v>
      </c>
      <c r="AC399" s="72" t="s">
        <v>1001</v>
      </c>
      <c r="AD399" s="88"/>
      <c r="AE399" s="88"/>
      <c r="AF399" s="40"/>
      <c r="AG399" s="40"/>
      <c r="AH399" s="40"/>
      <c r="AI399" s="76"/>
      <c r="AJ399" s="76"/>
      <c r="AK399" s="40"/>
    </row>
    <row r="400" spans="1:37" ht="16.5" customHeight="1">
      <c r="A400" s="30">
        <v>45268</v>
      </c>
      <c r="B400" s="31" t="s">
        <v>431</v>
      </c>
      <c r="C400" s="31" t="s">
        <v>2237</v>
      </c>
      <c r="D400" s="50" t="s">
        <v>2240</v>
      </c>
      <c r="E400" s="33" t="s">
        <v>433</v>
      </c>
      <c r="F400" s="33"/>
      <c r="G400" s="99" t="s">
        <v>4917</v>
      </c>
      <c r="H400" s="75">
        <v>1</v>
      </c>
      <c r="I400" s="90" t="s">
        <v>73</v>
      </c>
      <c r="J400" s="90"/>
      <c r="K400" s="31" t="s">
        <v>4971</v>
      </c>
      <c r="L400" s="75" t="s">
        <v>701</v>
      </c>
      <c r="M400" s="42" t="str">
        <f>MID(K400,12,8)</f>
        <v xml:space="preserve">precise </v>
      </c>
      <c r="N400" s="62" t="str">
        <f>IF(ISERROR(MID(K400,24+FIND("impact environnemental:",K400,1),3)),"",MID(K400,24+FIND("impact environnemental:",K400,1),3))</f>
        <v>non</v>
      </c>
      <c r="O400" s="62" t="str">
        <f>IF(ISERROR(MID(K400,25+FIND("performance énergétique:",K400,1),3)),"",MID(K400,25+FIND("performance énergétique:",K400,1),3))</f>
        <v>oui</v>
      </c>
      <c r="P400" s="62" t="str">
        <f>IF(ISERROR(MID(K400,20+FIND("consommation d'eau:",K400,1),3)),"",MID(K400,20+FIND("consommation d'eau:",K400,1),3))</f>
        <v>non</v>
      </c>
      <c r="Q400" s="62" t="str">
        <f>IF(ISERROR(MID(K400,22+FIND("rénover mon bâtiment:",K400,1),3)),"",MID(K400,22+FIND("rénover mon bâtiment:",K400,1),3))</f>
        <v>non</v>
      </c>
      <c r="R400" s="62" t="str">
        <f>IF(ISERROR(MID(K400,21+FIND("la mobilité durable:",K400,1),3)),"",MID(K400,21+FIND("la mobilité durable:",K400,1),3))</f>
        <v>non</v>
      </c>
      <c r="S400" s="62" t="str">
        <f>IF(ISERROR(MID(K400,21+FIND("gestion des déchets:",K400,1),3)),"",MID(K400,21+FIND("gestion des déchets:",K400,1),3))</f>
        <v>non</v>
      </c>
      <c r="T400" s="62" t="str">
        <f>IF(ISERROR(MID(K400,17+FIND("l'écoconception:",K400,1),3)),"",MID(K400,17+FIND("l'écoconception:",K400,1),3))</f>
        <v>non</v>
      </c>
      <c r="U400" s="62" t="str">
        <f>IF(ISERROR(MID(K400,20+FIND("former ou recruter:",K400,1),3)),"",MID(K400,20+FIND("former ou recruter:",K400,1),3))</f>
        <v>non</v>
      </c>
      <c r="V400" s="63"/>
      <c r="W400" s="75"/>
      <c r="X400" s="75"/>
      <c r="Y400" s="41" t="s">
        <v>1491</v>
      </c>
      <c r="Z400" s="41"/>
      <c r="AA400" s="41"/>
      <c r="AB400" s="43">
        <v>45271</v>
      </c>
      <c r="AC400" s="72" t="s">
        <v>1001</v>
      </c>
      <c r="AD400" s="88"/>
      <c r="AE400" s="88"/>
      <c r="AF400" s="40"/>
      <c r="AG400" s="40"/>
      <c r="AH400" s="40"/>
      <c r="AI400" s="76"/>
      <c r="AJ400" s="76"/>
      <c r="AK400" s="40"/>
    </row>
    <row r="401" spans="1:37" ht="16.5" customHeight="1">
      <c r="A401" s="30">
        <v>45268</v>
      </c>
      <c r="B401" s="31" t="s">
        <v>431</v>
      </c>
      <c r="C401" s="31" t="s">
        <v>2242</v>
      </c>
      <c r="D401" s="50" t="s">
        <v>4972</v>
      </c>
      <c r="E401" s="33" t="s">
        <v>433</v>
      </c>
      <c r="F401" s="33"/>
      <c r="G401" s="99" t="s">
        <v>4917</v>
      </c>
      <c r="H401" s="75">
        <v>1</v>
      </c>
      <c r="I401" s="90" t="s">
        <v>73</v>
      </c>
      <c r="J401" s="90"/>
      <c r="K401" s="31" t="s">
        <v>4973</v>
      </c>
      <c r="L401" s="75" t="s">
        <v>701</v>
      </c>
      <c r="M401" s="42" t="str">
        <f>MID(K401,12,8)</f>
        <v xml:space="preserve">precise </v>
      </c>
      <c r="N401" s="62" t="str">
        <f>IF(ISERROR(MID(K401,24+FIND("impact environnemental:",K401,1),3)),"",MID(K401,24+FIND("impact environnemental:",K401,1),3))</f>
        <v>non</v>
      </c>
      <c r="O401" s="62" t="str">
        <f>IF(ISERROR(MID(K401,25+FIND("performance énergétique:",K401,1),3)),"",MID(K401,25+FIND("performance énergétique:",K401,1),3))</f>
        <v>non</v>
      </c>
      <c r="P401" s="62" t="str">
        <f>IF(ISERROR(MID(K401,20+FIND("consommation d'eau:",K401,1),3)),"",MID(K401,20+FIND("consommation d'eau:",K401,1),3))</f>
        <v>non</v>
      </c>
      <c r="Q401" s="62" t="str">
        <f>IF(ISERROR(MID(K401,22+FIND("rénover mon bâtiment:",K401,1),3)),"",MID(K401,22+FIND("rénover mon bâtiment:",K401,1),3))</f>
        <v>oui</v>
      </c>
      <c r="R401" s="62" t="str">
        <f>IF(ISERROR(MID(K401,21+FIND("la mobilité durable:",K401,1),3)),"",MID(K401,21+FIND("la mobilité durable:",K401,1),3))</f>
        <v>non</v>
      </c>
      <c r="S401" s="62" t="str">
        <f>IF(ISERROR(MID(K401,21+FIND("gestion des déchets:",K401,1),3)),"",MID(K401,21+FIND("gestion des déchets:",K401,1),3))</f>
        <v>non</v>
      </c>
      <c r="T401" s="62" t="str">
        <f>IF(ISERROR(MID(K401,17+FIND("l'écoconception:",K401,1),3)),"",MID(K401,17+FIND("l'écoconception:",K401,1),3))</f>
        <v>non</v>
      </c>
      <c r="U401" s="62" t="str">
        <f>IF(ISERROR(MID(K401,20+FIND("former ou recruter:",K401,1),3)),"",MID(K401,20+FIND("former ou recruter:",K401,1),3))</f>
        <v>non</v>
      </c>
      <c r="V401" s="63"/>
      <c r="W401" s="75"/>
      <c r="X401" s="75"/>
      <c r="Y401" s="41" t="s">
        <v>1491</v>
      </c>
      <c r="Z401" s="41"/>
      <c r="AA401" s="41"/>
      <c r="AB401" s="43">
        <v>45271</v>
      </c>
      <c r="AC401" s="72" t="s">
        <v>1001</v>
      </c>
      <c r="AD401" s="88"/>
      <c r="AE401" s="88"/>
      <c r="AF401" s="40"/>
      <c r="AG401" s="40"/>
      <c r="AH401" s="40"/>
      <c r="AI401" s="76"/>
      <c r="AJ401" s="76"/>
      <c r="AK401" s="40"/>
    </row>
    <row r="402" spans="1:37" ht="16.5" customHeight="1">
      <c r="A402" s="30">
        <v>45268</v>
      </c>
      <c r="B402" s="31" t="s">
        <v>552</v>
      </c>
      <c r="C402" s="31" t="s">
        <v>2225</v>
      </c>
      <c r="D402" s="50" t="s">
        <v>2229</v>
      </c>
      <c r="E402" s="33" t="s">
        <v>433</v>
      </c>
      <c r="F402" s="33"/>
      <c r="G402" s="99" t="s">
        <v>4917</v>
      </c>
      <c r="H402" s="75">
        <v>1</v>
      </c>
      <c r="I402" s="90" t="s">
        <v>73</v>
      </c>
      <c r="J402" s="90"/>
      <c r="K402" s="31" t="s">
        <v>2230</v>
      </c>
      <c r="L402" s="75" t="s">
        <v>701</v>
      </c>
      <c r="M402" s="42" t="str">
        <f>MID(K402,12,8)</f>
        <v xml:space="preserve">precise </v>
      </c>
      <c r="N402" s="62" t="str">
        <f>IF(ISERROR(MID(K402,24+FIND("impact environnemental:",K402,1),3)),"",MID(K402,24+FIND("impact environnemental:",K402,1),3))</f>
        <v>non</v>
      </c>
      <c r="O402" s="62" t="str">
        <f>IF(ISERROR(MID(K402,25+FIND("performance énergétique:",K402,1),3)),"",MID(K402,25+FIND("performance énergétique:",K402,1),3))</f>
        <v>non</v>
      </c>
      <c r="P402" s="62" t="str">
        <f>IF(ISERROR(MID(K402,20+FIND("consommation d'eau:",K402,1),3)),"",MID(K402,20+FIND("consommation d'eau:",K402,1),3))</f>
        <v>non</v>
      </c>
      <c r="Q402" s="62" t="str">
        <f>IF(ISERROR(MID(K402,22+FIND("rénover mon bâtiment:",K402,1),3)),"",MID(K402,22+FIND("rénover mon bâtiment:",K402,1),3))</f>
        <v>non</v>
      </c>
      <c r="R402" s="62" t="str">
        <f>IF(ISERROR(MID(K402,21+FIND("la mobilité durable:",K402,1),3)),"",MID(K402,21+FIND("la mobilité durable:",K402,1),3))</f>
        <v>oui</v>
      </c>
      <c r="S402" s="62" t="str">
        <f>IF(ISERROR(MID(K402,21+FIND("gestion des déchets:",K402,1),3)),"",MID(K402,21+FIND("gestion des déchets:",K402,1),3))</f>
        <v>non</v>
      </c>
      <c r="T402" s="62" t="str">
        <f>IF(ISERROR(MID(K402,17+FIND("l'écoconception:",K402,1),3)),"",MID(K402,17+FIND("l'écoconception:",K402,1),3))</f>
        <v>non</v>
      </c>
      <c r="U402" s="62" t="str">
        <f>IF(ISERROR(MID(K402,20+FIND("former ou recruter:",K402,1),3)),"",MID(K402,20+FIND("former ou recruter:",K402,1),3))</f>
        <v>non</v>
      </c>
      <c r="V402" s="63"/>
      <c r="W402" s="75"/>
      <c r="X402" s="75"/>
      <c r="Y402" s="41" t="s">
        <v>1491</v>
      </c>
      <c r="Z402" s="41"/>
      <c r="AA402" s="41"/>
      <c r="AB402" s="43">
        <v>45271</v>
      </c>
      <c r="AC402" s="72" t="s">
        <v>1001</v>
      </c>
      <c r="AD402" s="88"/>
      <c r="AE402" s="88"/>
      <c r="AF402" s="40"/>
      <c r="AG402" s="40"/>
      <c r="AH402" s="40"/>
      <c r="AI402" s="76"/>
      <c r="AJ402" s="76"/>
      <c r="AK402" s="40"/>
    </row>
    <row r="403" spans="1:37" ht="16.5" customHeight="1">
      <c r="A403" s="30">
        <v>45268</v>
      </c>
      <c r="B403" s="31" t="s">
        <v>450</v>
      </c>
      <c r="C403" s="31" t="s">
        <v>2209</v>
      </c>
      <c r="D403" s="50" t="s">
        <v>2212</v>
      </c>
      <c r="E403" s="33" t="s">
        <v>433</v>
      </c>
      <c r="F403" s="33"/>
      <c r="G403" s="99" t="s">
        <v>4917</v>
      </c>
      <c r="H403" s="75">
        <v>2</v>
      </c>
      <c r="I403" s="90" t="s">
        <v>73</v>
      </c>
      <c r="J403" s="90"/>
      <c r="K403" s="31" t="s">
        <v>2213</v>
      </c>
      <c r="L403" s="75" t="s">
        <v>701</v>
      </c>
      <c r="M403" s="42" t="str">
        <f>MID(K403,12,8)</f>
        <v xml:space="preserve">unknown </v>
      </c>
      <c r="N403" s="62" t="str">
        <f>IF(ISERROR(MID(K403,24+FIND("impact environnemental:",K403,1),3)),"",MID(K403,24+FIND("impact environnemental:",K403,1),3))</f>
        <v>oui</v>
      </c>
      <c r="O403" s="62" t="str">
        <f>IF(ISERROR(MID(K403,25+FIND("performance énergétique:",K403,1),3)),"",MID(K403,25+FIND("performance énergétique:",K403,1),3))</f>
        <v>oui</v>
      </c>
      <c r="P403" s="62" t="str">
        <f>IF(ISERROR(MID(K403,20+FIND("consommation d'eau:",K403,1),3)),"",MID(K403,20+FIND("consommation d'eau:",K403,1),3))</f>
        <v>oui</v>
      </c>
      <c r="Q403" s="62" t="str">
        <f>IF(ISERROR(MID(K403,22+FIND("rénover mon bâtiment:",K403,1),3)),"",MID(K403,22+FIND("rénover mon bâtiment:",K403,1),3))</f>
        <v/>
      </c>
      <c r="R403" s="62" t="str">
        <f>IF(ISERROR(MID(K403,21+FIND("la mobilité durable:",K403,1),3)),"",MID(K403,21+FIND("la mobilité durable:",K403,1),3))</f>
        <v/>
      </c>
      <c r="S403" s="62" t="str">
        <f>IF(ISERROR(MID(K403,21+FIND("gestion des déchets:",K403,1),3)),"",MID(K403,21+FIND("gestion des déchets:",K403,1),3))</f>
        <v>oui</v>
      </c>
      <c r="T403" s="62" t="str">
        <f>IF(ISERROR(MID(K403,17+FIND("l'écoconception:",K403,1),3)),"",MID(K403,17+FIND("l'écoconception:",K403,1),3))</f>
        <v>oui</v>
      </c>
      <c r="U403" s="62" t="str">
        <f>IF(ISERROR(MID(K403,20+FIND("former ou recruter:",K403,1),3)),"",MID(K403,20+FIND("former ou recruter:",K403,1),3))</f>
        <v/>
      </c>
      <c r="V403" s="63"/>
      <c r="W403" s="75"/>
      <c r="X403" s="75"/>
      <c r="Y403" s="41" t="s">
        <v>1491</v>
      </c>
      <c r="Z403" s="41"/>
      <c r="AA403" s="41"/>
      <c r="AB403" s="43">
        <v>45271</v>
      </c>
      <c r="AC403" s="72" t="s">
        <v>1001</v>
      </c>
      <c r="AD403" s="88"/>
      <c r="AE403" s="88"/>
      <c r="AF403" s="40"/>
      <c r="AG403" s="40"/>
      <c r="AH403" s="40"/>
      <c r="AI403" s="76"/>
      <c r="AJ403" s="76"/>
      <c r="AK403" s="40"/>
    </row>
    <row r="404" spans="1:37" ht="16.5" customHeight="1">
      <c r="A404" s="30">
        <v>45268</v>
      </c>
      <c r="B404" s="31" t="s">
        <v>552</v>
      </c>
      <c r="C404" s="31" t="s">
        <v>2231</v>
      </c>
      <c r="D404" s="50" t="s">
        <v>2235</v>
      </c>
      <c r="E404" s="33" t="s">
        <v>433</v>
      </c>
      <c r="F404" s="33"/>
      <c r="G404" s="99" t="s">
        <v>4917</v>
      </c>
      <c r="H404" s="75">
        <v>1</v>
      </c>
      <c r="I404" s="90" t="s">
        <v>73</v>
      </c>
      <c r="J404" s="90"/>
      <c r="K404" s="31" t="s">
        <v>2236</v>
      </c>
      <c r="L404" s="75" t="s">
        <v>701</v>
      </c>
      <c r="M404" s="42" t="str">
        <f>MID(K404,12,8)</f>
        <v xml:space="preserve">precise </v>
      </c>
      <c r="N404" s="62" t="str">
        <f>IF(ISERROR(MID(K404,24+FIND("impact environnemental:",K404,1),3)),"",MID(K404,24+FIND("impact environnemental:",K404,1),3))</f>
        <v>non</v>
      </c>
      <c r="O404" s="62" t="str">
        <f>IF(ISERROR(MID(K404,25+FIND("performance énergétique:",K404,1),3)),"",MID(K404,25+FIND("performance énergétique:",K404,1),3))</f>
        <v>non</v>
      </c>
      <c r="P404" s="62" t="str">
        <f>IF(ISERROR(MID(K404,20+FIND("consommation d'eau:",K404,1),3)),"",MID(K404,20+FIND("consommation d'eau:",K404,1),3))</f>
        <v>non</v>
      </c>
      <c r="Q404" s="62" t="str">
        <f>IF(ISERROR(MID(K404,22+FIND("rénover mon bâtiment:",K404,1),3)),"",MID(K404,22+FIND("rénover mon bâtiment:",K404,1),3))</f>
        <v>non</v>
      </c>
      <c r="R404" s="62" t="str">
        <f>IF(ISERROR(MID(K404,21+FIND("la mobilité durable:",K404,1),3)),"",MID(K404,21+FIND("la mobilité durable:",K404,1),3))</f>
        <v>oui</v>
      </c>
      <c r="S404" s="62" t="str">
        <f>IF(ISERROR(MID(K404,21+FIND("gestion des déchets:",K404,1),3)),"",MID(K404,21+FIND("gestion des déchets:",K404,1),3))</f>
        <v>non</v>
      </c>
      <c r="T404" s="62" t="str">
        <f>IF(ISERROR(MID(K404,17+FIND("l'écoconception:",K404,1),3)),"",MID(K404,17+FIND("l'écoconception:",K404,1),3))</f>
        <v>non</v>
      </c>
      <c r="U404" s="62" t="str">
        <f>IF(ISERROR(MID(K404,20+FIND("former ou recruter:",K404,1),3)),"",MID(K404,20+FIND("former ou recruter:",K404,1),3))</f>
        <v>non</v>
      </c>
      <c r="V404" s="63"/>
      <c r="W404" s="75"/>
      <c r="X404" s="75"/>
      <c r="Y404" s="41" t="s">
        <v>1491</v>
      </c>
      <c r="Z404" s="41"/>
      <c r="AA404" s="41"/>
      <c r="AB404" s="43">
        <v>45271</v>
      </c>
      <c r="AC404" s="72" t="s">
        <v>1001</v>
      </c>
      <c r="AD404" s="88"/>
      <c r="AE404" s="88"/>
      <c r="AF404" s="40"/>
      <c r="AG404" s="40"/>
      <c r="AH404" s="40"/>
      <c r="AI404" s="76"/>
      <c r="AJ404" s="76"/>
      <c r="AK404" s="40"/>
    </row>
    <row r="405" spans="1:37" ht="16.5" customHeight="1">
      <c r="A405" s="30">
        <v>45268</v>
      </c>
      <c r="B405" s="31" t="s">
        <v>450</v>
      </c>
      <c r="C405" s="31" t="s">
        <v>2214</v>
      </c>
      <c r="D405" s="50" t="s">
        <v>2218</v>
      </c>
      <c r="E405" s="33" t="s">
        <v>433</v>
      </c>
      <c r="F405" s="33"/>
      <c r="G405" s="99" t="s">
        <v>4917</v>
      </c>
      <c r="H405" s="75">
        <v>2</v>
      </c>
      <c r="I405" s="90" t="s">
        <v>73</v>
      </c>
      <c r="J405" s="90"/>
      <c r="K405" s="31" t="s">
        <v>2219</v>
      </c>
      <c r="L405" s="75" t="s">
        <v>701</v>
      </c>
      <c r="M405" s="42" t="str">
        <f>MID(K405,12,8)</f>
        <v xml:space="preserve">unknown </v>
      </c>
      <c r="N405" s="62" t="str">
        <f>IF(ISERROR(MID(K405,24+FIND("impact environnemental:",K405,1),3)),"",MID(K405,24+FIND("impact environnemental:",K405,1),3))</f>
        <v>oui</v>
      </c>
      <c r="O405" s="62" t="str">
        <f>IF(ISERROR(MID(K405,25+FIND("performance énergétique:",K405,1),3)),"",MID(K405,25+FIND("performance énergétique:",K405,1),3))</f>
        <v>oui</v>
      </c>
      <c r="P405" s="62" t="str">
        <f>IF(ISERROR(MID(K405,20+FIND("consommation d'eau:",K405,1),3)),"",MID(K405,20+FIND("consommation d'eau:",K405,1),3))</f>
        <v>oui</v>
      </c>
      <c r="Q405" s="62" t="str">
        <f>IF(ISERROR(MID(K405,22+FIND("rénover mon bâtiment:",K405,1),3)),"",MID(K405,22+FIND("rénover mon bâtiment:",K405,1),3))</f>
        <v/>
      </c>
      <c r="R405" s="62" t="str">
        <f>IF(ISERROR(MID(K405,21+FIND("la mobilité durable:",K405,1),3)),"",MID(K405,21+FIND("la mobilité durable:",K405,1),3))</f>
        <v/>
      </c>
      <c r="S405" s="62" t="str">
        <f>IF(ISERROR(MID(K405,21+FIND("gestion des déchets:",K405,1),3)),"",MID(K405,21+FIND("gestion des déchets:",K405,1),3))</f>
        <v>oui</v>
      </c>
      <c r="T405" s="62" t="str">
        <f>IF(ISERROR(MID(K405,17+FIND("l'écoconception:",K405,1),3)),"",MID(K405,17+FIND("l'écoconception:",K405,1),3))</f>
        <v>oui</v>
      </c>
      <c r="U405" s="62" t="str">
        <f>IF(ISERROR(MID(K405,20+FIND("former ou recruter:",K405,1),3)),"",MID(K405,20+FIND("former ou recruter:",K405,1),3))</f>
        <v/>
      </c>
      <c r="V405" s="63"/>
      <c r="W405" s="75"/>
      <c r="X405" s="75"/>
      <c r="Y405" s="41" t="s">
        <v>1491</v>
      </c>
      <c r="Z405" s="41"/>
      <c r="AA405" s="41"/>
      <c r="AB405" s="43">
        <v>45271</v>
      </c>
      <c r="AC405" s="72" t="s">
        <v>1001</v>
      </c>
      <c r="AD405" s="88"/>
      <c r="AE405" s="88"/>
      <c r="AF405" s="40"/>
      <c r="AG405" s="40"/>
      <c r="AH405" s="40"/>
      <c r="AI405" s="76"/>
      <c r="AJ405" s="76"/>
      <c r="AK405" s="40"/>
    </row>
    <row r="406" spans="1:37" ht="16.5" customHeight="1">
      <c r="A406" s="30">
        <v>45268</v>
      </c>
      <c r="B406" s="31" t="s">
        <v>450</v>
      </c>
      <c r="C406" s="31" t="s">
        <v>2220</v>
      </c>
      <c r="D406" s="50" t="s">
        <v>2223</v>
      </c>
      <c r="E406" s="33" t="s">
        <v>433</v>
      </c>
      <c r="F406" s="33"/>
      <c r="G406" s="99" t="s">
        <v>4917</v>
      </c>
      <c r="H406" s="75">
        <v>2</v>
      </c>
      <c r="I406" s="90" t="s">
        <v>73</v>
      </c>
      <c r="J406" s="90"/>
      <c r="K406" s="31" t="s">
        <v>4974</v>
      </c>
      <c r="L406" s="75" t="s">
        <v>701</v>
      </c>
      <c r="M406" s="42" t="str">
        <f>MID(K406,12,8)</f>
        <v xml:space="preserve">unknown </v>
      </c>
      <c r="N406" s="62" t="str">
        <f>IF(ISERROR(MID(K406,24+FIND("impact environnemental:",K406,1),3)),"",MID(K406,24+FIND("impact environnemental:",K406,1),3))</f>
        <v>oui</v>
      </c>
      <c r="O406" s="62" t="str">
        <f>IF(ISERROR(MID(K406,25+FIND("performance énergétique:",K406,1),3)),"",MID(K406,25+FIND("performance énergétique:",K406,1),3))</f>
        <v>oui</v>
      </c>
      <c r="P406" s="62" t="str">
        <f>IF(ISERROR(MID(K406,20+FIND("consommation d'eau:",K406,1),3)),"",MID(K406,20+FIND("consommation d'eau:",K406,1),3))</f>
        <v>oui</v>
      </c>
      <c r="Q406" s="62" t="str">
        <f>IF(ISERROR(MID(K406,22+FIND("rénover mon bâtiment:",K406,1),3)),"",MID(K406,22+FIND("rénover mon bâtiment:",K406,1),3))</f>
        <v/>
      </c>
      <c r="R406" s="62" t="str">
        <f>IF(ISERROR(MID(K406,21+FIND("la mobilité durable:",K406,1),3)),"",MID(K406,21+FIND("la mobilité durable:",K406,1),3))</f>
        <v/>
      </c>
      <c r="S406" s="62" t="str">
        <f>IF(ISERROR(MID(K406,21+FIND("gestion des déchets:",K406,1),3)),"",MID(K406,21+FIND("gestion des déchets:",K406,1),3))</f>
        <v>non</v>
      </c>
      <c r="T406" s="62" t="str">
        <f>IF(ISERROR(MID(K406,17+FIND("l'écoconception:",K406,1),3)),"",MID(K406,17+FIND("l'écoconception:",K406,1),3))</f>
        <v>non</v>
      </c>
      <c r="U406" s="62" t="str">
        <f>IF(ISERROR(MID(K406,20+FIND("former ou recruter:",K406,1),3)),"",MID(K406,20+FIND("former ou recruter:",K406,1),3))</f>
        <v/>
      </c>
      <c r="V406" s="63"/>
      <c r="W406" s="75"/>
      <c r="X406" s="75"/>
      <c r="Y406" s="41" t="s">
        <v>1491</v>
      </c>
      <c r="Z406" s="41"/>
      <c r="AA406" s="41"/>
      <c r="AB406" s="43">
        <v>45271</v>
      </c>
      <c r="AC406" s="72" t="s">
        <v>1001</v>
      </c>
      <c r="AD406" s="88"/>
      <c r="AE406" s="88"/>
      <c r="AF406" s="40"/>
      <c r="AG406" s="40"/>
      <c r="AH406" s="40"/>
      <c r="AI406" s="76"/>
      <c r="AJ406" s="76"/>
      <c r="AK406" s="40"/>
    </row>
    <row r="407" spans="1:37" ht="16.5" customHeight="1">
      <c r="A407" s="30">
        <v>45269</v>
      </c>
      <c r="B407" s="31" t="s">
        <v>552</v>
      </c>
      <c r="C407" s="31" t="s">
        <v>2326</v>
      </c>
      <c r="D407" s="50" t="s">
        <v>4975</v>
      </c>
      <c r="E407" s="33" t="s">
        <v>433</v>
      </c>
      <c r="F407" s="33"/>
      <c r="G407" s="99" t="s">
        <v>4917</v>
      </c>
      <c r="H407" s="75">
        <v>1</v>
      </c>
      <c r="I407" s="90" t="s">
        <v>73</v>
      </c>
      <c r="J407" s="90"/>
      <c r="K407" s="31" t="s">
        <v>2331</v>
      </c>
      <c r="L407" s="75" t="s">
        <v>701</v>
      </c>
      <c r="M407" s="42" t="str">
        <f>MID(K407,12,8)</f>
        <v xml:space="preserve">precise </v>
      </c>
      <c r="N407" s="62" t="str">
        <f>IF(ISERROR(MID(K407,24+FIND("impact environnemental:",K407,1),3)),"",MID(K407,24+FIND("impact environnemental:",K407,1),3))</f>
        <v>non</v>
      </c>
      <c r="O407" s="62" t="str">
        <f>IF(ISERROR(MID(K407,25+FIND("performance énergétique:",K407,1),3)),"",MID(K407,25+FIND("performance énergétique:",K407,1),3))</f>
        <v>non</v>
      </c>
      <c r="P407" s="62" t="str">
        <f>IF(ISERROR(MID(K407,20+FIND("consommation d'eau:",K407,1),3)),"",MID(K407,20+FIND("consommation d'eau:",K407,1),3))</f>
        <v>non</v>
      </c>
      <c r="Q407" s="62" t="str">
        <f>IF(ISERROR(MID(K407,22+FIND("rénover mon bâtiment:",K407,1),3)),"",MID(K407,22+FIND("rénover mon bâtiment:",K407,1),3))</f>
        <v>non</v>
      </c>
      <c r="R407" s="62" t="str">
        <f>IF(ISERROR(MID(K407,21+FIND("la mobilité durable:",K407,1),3)),"",MID(K407,21+FIND("la mobilité durable:",K407,1),3))</f>
        <v>oui</v>
      </c>
      <c r="S407" s="62" t="str">
        <f>IF(ISERROR(MID(K407,21+FIND("gestion des déchets:",K407,1),3)),"",MID(K407,21+FIND("gestion des déchets:",K407,1),3))</f>
        <v>non</v>
      </c>
      <c r="T407" s="62" t="str">
        <f>IF(ISERROR(MID(K407,17+FIND("l'écoconception:",K407,1),3)),"",MID(K407,17+FIND("l'écoconception:",K407,1),3))</f>
        <v>non</v>
      </c>
      <c r="U407" s="62" t="str">
        <f>IF(ISERROR(MID(K407,20+FIND("former ou recruter:",K407,1),3)),"",MID(K407,20+FIND("former ou recruter:",K407,1),3))</f>
        <v>non</v>
      </c>
      <c r="V407" s="63"/>
      <c r="W407" s="75"/>
      <c r="X407" s="75"/>
      <c r="Y407" s="41" t="s">
        <v>1491</v>
      </c>
      <c r="Z407" s="41"/>
      <c r="AA407" s="41"/>
      <c r="AB407" s="43">
        <v>45271</v>
      </c>
      <c r="AC407" s="72" t="s">
        <v>1001</v>
      </c>
      <c r="AD407" s="88"/>
      <c r="AE407" s="88"/>
      <c r="AF407" s="40"/>
      <c r="AG407" s="40"/>
      <c r="AH407" s="40"/>
      <c r="AI407" s="76"/>
      <c r="AJ407" s="76"/>
      <c r="AK407" s="40"/>
    </row>
    <row r="408" spans="1:37" ht="16.5" customHeight="1">
      <c r="A408" s="30">
        <v>45269</v>
      </c>
      <c r="B408" s="31" t="s">
        <v>552</v>
      </c>
      <c r="C408" s="31" t="s">
        <v>2332</v>
      </c>
      <c r="D408" s="50" t="s">
        <v>2336</v>
      </c>
      <c r="E408" s="33" t="s">
        <v>433</v>
      </c>
      <c r="F408" s="33"/>
      <c r="G408" s="99" t="s">
        <v>4976</v>
      </c>
      <c r="H408" s="75">
        <v>1</v>
      </c>
      <c r="I408" s="90" t="s">
        <v>73</v>
      </c>
      <c r="J408" s="90"/>
      <c r="K408" s="31" t="s">
        <v>2337</v>
      </c>
      <c r="L408" s="75" t="s">
        <v>701</v>
      </c>
      <c r="M408" s="42" t="str">
        <f>MID(K408,12,8)</f>
        <v xml:space="preserve">precise </v>
      </c>
      <c r="N408" s="62" t="str">
        <f>IF(ISERROR(MID(K408,24+FIND("impact environnemental:",K408,1),3)),"",MID(K408,24+FIND("impact environnemental:",K408,1),3))</f>
        <v>non</v>
      </c>
      <c r="O408" s="62" t="str">
        <f>IF(ISERROR(MID(K408,25+FIND("performance énergétique:",K408,1),3)),"",MID(K408,25+FIND("performance énergétique:",K408,1),3))</f>
        <v>non</v>
      </c>
      <c r="P408" s="62" t="str">
        <f>IF(ISERROR(MID(K408,20+FIND("consommation d'eau:",K408,1),3)),"",MID(K408,20+FIND("consommation d'eau:",K408,1),3))</f>
        <v>non</v>
      </c>
      <c r="Q408" s="62" t="str">
        <f>IF(ISERROR(MID(K408,22+FIND("rénover mon bâtiment:",K408,1),3)),"",MID(K408,22+FIND("rénover mon bâtiment:",K408,1),3))</f>
        <v>non</v>
      </c>
      <c r="R408" s="62" t="str">
        <f>IF(ISERROR(MID(K408,21+FIND("la mobilité durable:",K408,1),3)),"",MID(K408,21+FIND("la mobilité durable:",K408,1),3))</f>
        <v>oui</v>
      </c>
      <c r="S408" s="62" t="str">
        <f>IF(ISERROR(MID(K408,21+FIND("gestion des déchets:",K408,1),3)),"",MID(K408,21+FIND("gestion des déchets:",K408,1),3))</f>
        <v>non</v>
      </c>
      <c r="T408" s="62" t="str">
        <f>IF(ISERROR(MID(K408,17+FIND("l'écoconception:",K408,1),3)),"",MID(K408,17+FIND("l'écoconception:",K408,1),3))</f>
        <v>non</v>
      </c>
      <c r="U408" s="62" t="str">
        <f>IF(ISERROR(MID(K408,20+FIND("former ou recruter:",K408,1),3)),"",MID(K408,20+FIND("former ou recruter:",K408,1),3))</f>
        <v>non</v>
      </c>
      <c r="V408" s="63"/>
      <c r="W408" s="75"/>
      <c r="X408" s="75"/>
      <c r="Y408" s="41" t="s">
        <v>1491</v>
      </c>
      <c r="Z408" s="41"/>
      <c r="AA408" s="41"/>
      <c r="AB408" s="43">
        <v>45271</v>
      </c>
      <c r="AC408" s="72" t="s">
        <v>1001</v>
      </c>
      <c r="AD408" s="88"/>
      <c r="AE408" s="88"/>
      <c r="AF408" s="33" t="s">
        <v>1227</v>
      </c>
      <c r="AG408" s="40"/>
      <c r="AH408" s="40"/>
      <c r="AI408" s="76"/>
      <c r="AJ408" s="76"/>
      <c r="AK408" s="40"/>
    </row>
    <row r="409" spans="1:37" ht="16.5" customHeight="1">
      <c r="A409" s="30">
        <v>45270</v>
      </c>
      <c r="B409" s="31" t="s">
        <v>1185</v>
      </c>
      <c r="C409" s="31" t="s">
        <v>2354</v>
      </c>
      <c r="D409" s="50" t="s">
        <v>2358</v>
      </c>
      <c r="E409" s="33" t="s">
        <v>91</v>
      </c>
      <c r="F409" s="33"/>
      <c r="G409" s="99" t="s">
        <v>4917</v>
      </c>
      <c r="H409" s="75" t="e">
        <v>#VALUE!</v>
      </c>
      <c r="I409" s="90" t="s">
        <v>73</v>
      </c>
      <c r="J409" s="90"/>
      <c r="K409" s="31"/>
      <c r="L409" s="75" t="s">
        <v>701</v>
      </c>
      <c r="M409" s="42" t="str">
        <f>MID(K409,12,8)</f>
        <v/>
      </c>
      <c r="N409" s="62" t="str">
        <f>IF(ISERROR(MID(K409,24+FIND("impact environnemental:",K409,1),3)),"",MID(K409,24+FIND("impact environnemental:",K409,1),3))</f>
        <v/>
      </c>
      <c r="O409" s="62" t="str">
        <f>IF(ISERROR(MID(K409,25+FIND("performance énergétique:",K409,1),3)),"",MID(K409,25+FIND("performance énergétique:",K409,1),3))</f>
        <v/>
      </c>
      <c r="P409" s="62" t="str">
        <f>IF(ISERROR(MID(K409,20+FIND("consommation d'eau:",K409,1),3)),"",MID(K409,20+FIND("consommation d'eau:",K409,1),3))</f>
        <v/>
      </c>
      <c r="Q409" s="62" t="str">
        <f>IF(ISERROR(MID(K409,22+FIND("rénover mon bâtiment:",K409,1),3)),"",MID(K409,22+FIND("rénover mon bâtiment:",K409,1),3))</f>
        <v/>
      </c>
      <c r="R409" s="62" t="str">
        <f>IF(ISERROR(MID(K409,21+FIND("la mobilité durable:",K409,1),3)),"",MID(K409,21+FIND("la mobilité durable:",K409,1),3))</f>
        <v/>
      </c>
      <c r="S409" s="62" t="str">
        <f>IF(ISERROR(MID(K409,21+FIND("gestion des déchets:",K409,1),3)),"",MID(K409,21+FIND("gestion des déchets:",K409,1),3))</f>
        <v/>
      </c>
      <c r="T409" s="62" t="str">
        <f>IF(ISERROR(MID(K409,17+FIND("l'écoconception:",K409,1),3)),"",MID(K409,17+FIND("l'écoconception:",K409,1),3))</f>
        <v/>
      </c>
      <c r="U409" s="62" t="str">
        <f>IF(ISERROR(MID(K409,20+FIND("former ou recruter:",K409,1),3)),"",MID(K409,20+FIND("former ou recruter:",K409,1),3))</f>
        <v/>
      </c>
      <c r="V409" s="63"/>
      <c r="W409" s="75"/>
      <c r="X409" s="75"/>
      <c r="Y409" s="41" t="s">
        <v>1491</v>
      </c>
      <c r="Z409" s="41"/>
      <c r="AA409" s="41"/>
      <c r="AB409" s="43">
        <v>45271</v>
      </c>
      <c r="AC409" s="72" t="s">
        <v>1001</v>
      </c>
      <c r="AD409" s="88"/>
      <c r="AE409" s="88"/>
      <c r="AF409" s="40"/>
      <c r="AG409" s="40"/>
      <c r="AH409" s="40"/>
      <c r="AI409" s="76"/>
      <c r="AJ409" s="76"/>
      <c r="AK409" s="40"/>
    </row>
    <row r="410" spans="1:37" ht="16.5" customHeight="1">
      <c r="A410" s="30">
        <v>45270</v>
      </c>
      <c r="B410" s="31" t="s">
        <v>2027</v>
      </c>
      <c r="C410" s="31" t="s">
        <v>2364</v>
      </c>
      <c r="D410" s="50" t="s">
        <v>2368</v>
      </c>
      <c r="E410" s="33" t="s">
        <v>433</v>
      </c>
      <c r="F410" s="33"/>
      <c r="G410" s="99" t="s">
        <v>4917</v>
      </c>
      <c r="H410" s="75">
        <v>1</v>
      </c>
      <c r="I410" s="90" t="s">
        <v>73</v>
      </c>
      <c r="J410" s="90"/>
      <c r="K410" s="31" t="s">
        <v>2369</v>
      </c>
      <c r="L410" s="75" t="s">
        <v>701</v>
      </c>
      <c r="M410" s="42" t="str">
        <f>MID(K410,12,8)</f>
        <v xml:space="preserve">precise </v>
      </c>
      <c r="N410" s="62" t="str">
        <f>IF(ISERROR(MID(K410,24+FIND("impact environnemental:",K410,1),3)),"",MID(K410,24+FIND("impact environnemental:",K410,1),3))</f>
        <v>oui</v>
      </c>
      <c r="O410" s="62" t="str">
        <f>IF(ISERROR(MID(K410,25+FIND("performance énergétique:",K410,1),3)),"",MID(K410,25+FIND("performance énergétique:",K410,1),3))</f>
        <v>non</v>
      </c>
      <c r="P410" s="62" t="str">
        <f>IF(ISERROR(MID(K410,20+FIND("consommation d'eau:",K410,1),3)),"",MID(K410,20+FIND("consommation d'eau:",K410,1),3))</f>
        <v>non</v>
      </c>
      <c r="Q410" s="62" t="str">
        <f>IF(ISERROR(MID(K410,22+FIND("rénover mon bâtiment:",K410,1),3)),"",MID(K410,22+FIND("rénover mon bâtiment:",K410,1),3))</f>
        <v>non</v>
      </c>
      <c r="R410" s="62" t="str">
        <f>IF(ISERROR(MID(K410,21+FIND("la mobilité durable:",K410,1),3)),"",MID(K410,21+FIND("la mobilité durable:",K410,1),3))</f>
        <v>non</v>
      </c>
      <c r="S410" s="62" t="str">
        <f>IF(ISERROR(MID(K410,21+FIND("gestion des déchets:",K410,1),3)),"",MID(K410,21+FIND("gestion des déchets:",K410,1),3))</f>
        <v>non</v>
      </c>
      <c r="T410" s="62" t="str">
        <f>IF(ISERROR(MID(K410,17+FIND("l'écoconception:",K410,1),3)),"",MID(K410,17+FIND("l'écoconception:",K410,1),3))</f>
        <v>non</v>
      </c>
      <c r="U410" s="62" t="str">
        <f>IF(ISERROR(MID(K410,20+FIND("former ou recruter:",K410,1),3)),"",MID(K410,20+FIND("former ou recruter:",K410,1),3))</f>
        <v>non</v>
      </c>
      <c r="V410" s="63"/>
      <c r="W410" s="75"/>
      <c r="X410" s="75"/>
      <c r="Y410" s="41" t="s">
        <v>1491</v>
      </c>
      <c r="Z410" s="41"/>
      <c r="AA410" s="41"/>
      <c r="AB410" s="43">
        <v>45271</v>
      </c>
      <c r="AC410" s="72" t="s">
        <v>1001</v>
      </c>
      <c r="AD410" s="88"/>
      <c r="AE410" s="88"/>
      <c r="AF410" s="40"/>
      <c r="AG410" s="40"/>
      <c r="AH410" s="40"/>
      <c r="AI410" s="76"/>
      <c r="AJ410" s="76"/>
      <c r="AK410" s="40"/>
    </row>
    <row r="411" spans="1:37" ht="16.5" customHeight="1">
      <c r="A411" s="30">
        <v>45271</v>
      </c>
      <c r="B411" s="31" t="s">
        <v>729</v>
      </c>
      <c r="C411" s="31" t="s">
        <v>2421</v>
      </c>
      <c r="D411" s="50" t="s">
        <v>2425</v>
      </c>
      <c r="E411" s="33" t="s">
        <v>55</v>
      </c>
      <c r="F411" s="33"/>
      <c r="G411" s="99" t="s">
        <v>4917</v>
      </c>
      <c r="H411" s="75">
        <v>2</v>
      </c>
      <c r="I411" s="90" t="s">
        <v>73</v>
      </c>
      <c r="J411" s="90"/>
      <c r="K411" s="31" t="s">
        <v>2426</v>
      </c>
      <c r="L411" s="75" t="s">
        <v>701</v>
      </c>
      <c r="M411" s="42" t="str">
        <f>MID(K411,12,8)</f>
        <v xml:space="preserve">unknown </v>
      </c>
      <c r="N411" s="62" t="str">
        <f>IF(ISERROR(MID(K411,24+FIND("impact environnemental:",K411,1),3)),"",MID(K411,24+FIND("impact environnemental:",K411,1),3))</f>
        <v>oui</v>
      </c>
      <c r="O411" s="62" t="str">
        <f>IF(ISERROR(MID(K411,25+FIND("performance énergétique:",K411,1),3)),"",MID(K411,25+FIND("performance énergétique:",K411,1),3))</f>
        <v>oui</v>
      </c>
      <c r="P411" s="62" t="str">
        <f>IF(ISERROR(MID(K411,20+FIND("consommation d'eau:",K411,1),3)),"",MID(K411,20+FIND("consommation d'eau:",K411,1),3))</f>
        <v>non</v>
      </c>
      <c r="Q411" s="62" t="str">
        <f>IF(ISERROR(MID(K411,22+FIND("rénover mon bâtiment:",K411,1),3)),"",MID(K411,22+FIND("rénover mon bâtiment:",K411,1),3))</f>
        <v/>
      </c>
      <c r="R411" s="62" t="str">
        <f>IF(ISERROR(MID(K411,21+FIND("la mobilité durable:",K411,1),3)),"",MID(K411,21+FIND("la mobilité durable:",K411,1),3))</f>
        <v/>
      </c>
      <c r="S411" s="62" t="str">
        <f>IF(ISERROR(MID(K411,21+FIND("gestion des déchets:",K411,1),3)),"",MID(K411,21+FIND("gestion des déchets:",K411,1),3))</f>
        <v>oui</v>
      </c>
      <c r="T411" s="62" t="str">
        <f>IF(ISERROR(MID(K411,17+FIND("l'écoconception:",K411,1),3)),"",MID(K411,17+FIND("l'écoconception:",K411,1),3))</f>
        <v>non</v>
      </c>
      <c r="U411" s="62" t="str">
        <f>IF(ISERROR(MID(K411,20+FIND("former ou recruter:",K411,1),3)),"",MID(K411,20+FIND("former ou recruter:",K411,1),3))</f>
        <v/>
      </c>
      <c r="V411" s="63"/>
      <c r="W411" s="75"/>
      <c r="X411" s="75"/>
      <c r="Y411" s="41" t="s">
        <v>1491</v>
      </c>
      <c r="Z411" s="41"/>
      <c r="AA411" s="41"/>
      <c r="AB411" s="43">
        <v>45272</v>
      </c>
      <c r="AC411" s="72" t="s">
        <v>1001</v>
      </c>
      <c r="AD411" s="88"/>
      <c r="AE411" s="88"/>
      <c r="AF411" s="40"/>
      <c r="AG411" s="40"/>
      <c r="AH411" s="40"/>
      <c r="AI411" s="76"/>
      <c r="AJ411" s="76"/>
      <c r="AK411" s="40"/>
    </row>
    <row r="412" spans="1:37" ht="16.5" customHeight="1">
      <c r="A412" s="30">
        <v>45271</v>
      </c>
      <c r="B412" s="31" t="s">
        <v>552</v>
      </c>
      <c r="C412" s="31" t="s">
        <v>2390</v>
      </c>
      <c r="D412" s="50" t="s">
        <v>4977</v>
      </c>
      <c r="E412" s="33" t="s">
        <v>433</v>
      </c>
      <c r="F412" s="33"/>
      <c r="G412" s="99" t="s">
        <v>4917</v>
      </c>
      <c r="H412" s="75">
        <v>1</v>
      </c>
      <c r="I412" s="90" t="s">
        <v>73</v>
      </c>
      <c r="J412" s="90"/>
      <c r="K412" s="31" t="s">
        <v>2395</v>
      </c>
      <c r="L412" s="75" t="s">
        <v>701</v>
      </c>
      <c r="M412" s="42" t="str">
        <f>MID(K412,12,8)</f>
        <v xml:space="preserve">precise </v>
      </c>
      <c r="N412" s="62" t="str">
        <f>IF(ISERROR(MID(K412,24+FIND("impact environnemental:",K412,1),3)),"",MID(K412,24+FIND("impact environnemental:",K412,1),3))</f>
        <v>non</v>
      </c>
      <c r="O412" s="62" t="str">
        <f>IF(ISERROR(MID(K412,25+FIND("performance énergétique:",K412,1),3)),"",MID(K412,25+FIND("performance énergétique:",K412,1),3))</f>
        <v>non</v>
      </c>
      <c r="P412" s="62" t="str">
        <f>IF(ISERROR(MID(K412,20+FIND("consommation d'eau:",K412,1),3)),"",MID(K412,20+FIND("consommation d'eau:",K412,1),3))</f>
        <v>non</v>
      </c>
      <c r="Q412" s="62" t="str">
        <f>IF(ISERROR(MID(K412,22+FIND("rénover mon bâtiment:",K412,1),3)),"",MID(K412,22+FIND("rénover mon bâtiment:",K412,1),3))</f>
        <v>non</v>
      </c>
      <c r="R412" s="62" t="str">
        <f>IF(ISERROR(MID(K412,21+FIND("la mobilité durable:",K412,1),3)),"",MID(K412,21+FIND("la mobilité durable:",K412,1),3))</f>
        <v>oui</v>
      </c>
      <c r="S412" s="62" t="str">
        <f>IF(ISERROR(MID(K412,21+FIND("gestion des déchets:",K412,1),3)),"",MID(K412,21+FIND("gestion des déchets:",K412,1),3))</f>
        <v>non</v>
      </c>
      <c r="T412" s="62" t="str">
        <f>IF(ISERROR(MID(K412,17+FIND("l'écoconception:",K412,1),3)),"",MID(K412,17+FIND("l'écoconception:",K412,1),3))</f>
        <v>non</v>
      </c>
      <c r="U412" s="62" t="str">
        <f>IF(ISERROR(MID(K412,20+FIND("former ou recruter:",K412,1),3)),"",MID(K412,20+FIND("former ou recruter:",K412,1),3))</f>
        <v>non</v>
      </c>
      <c r="V412" s="63"/>
      <c r="W412" s="75"/>
      <c r="X412" s="75"/>
      <c r="Y412" s="41" t="s">
        <v>1491</v>
      </c>
      <c r="Z412" s="41"/>
      <c r="AA412" s="41"/>
      <c r="AB412" s="43">
        <v>45271</v>
      </c>
      <c r="AC412" s="72" t="s">
        <v>1001</v>
      </c>
      <c r="AD412" s="88"/>
      <c r="AE412" s="88"/>
      <c r="AF412" s="40"/>
      <c r="AG412" s="40"/>
      <c r="AH412" s="40"/>
      <c r="AI412" s="76"/>
      <c r="AJ412" s="76"/>
      <c r="AK412" s="40"/>
    </row>
    <row r="413" spans="1:37" ht="16.5" customHeight="1">
      <c r="A413" s="30">
        <v>45271</v>
      </c>
      <c r="B413" s="31" t="s">
        <v>659</v>
      </c>
      <c r="C413" s="31" t="s">
        <v>2479</v>
      </c>
      <c r="D413" s="50" t="s">
        <v>2483</v>
      </c>
      <c r="E413" s="33" t="s">
        <v>433</v>
      </c>
      <c r="F413" s="33"/>
      <c r="G413" s="99" t="s">
        <v>4917</v>
      </c>
      <c r="H413" s="75">
        <v>1</v>
      </c>
      <c r="I413" s="90" t="s">
        <v>73</v>
      </c>
      <c r="J413" s="90"/>
      <c r="K413" s="31" t="s">
        <v>2484</v>
      </c>
      <c r="L413" s="75" t="s">
        <v>701</v>
      </c>
      <c r="M413" s="42" t="str">
        <f>MID(K413,12,8)</f>
        <v xml:space="preserve">precise </v>
      </c>
      <c r="N413" s="62" t="str">
        <f>IF(ISERROR(MID(K413,24+FIND("impact environnemental:",K413,1),3)),"",MID(K413,24+FIND("impact environnemental:",K413,1),3))</f>
        <v>non</v>
      </c>
      <c r="O413" s="62" t="str">
        <f>IF(ISERROR(MID(K413,25+FIND("performance énergétique:",K413,1),3)),"",MID(K413,25+FIND("performance énergétique:",K413,1),3))</f>
        <v>non</v>
      </c>
      <c r="P413" s="62" t="str">
        <f>IF(ISERROR(MID(K413,20+FIND("consommation d'eau:",K413,1),3)),"",MID(K413,20+FIND("consommation d'eau:",K413,1),3))</f>
        <v>non</v>
      </c>
      <c r="Q413" s="62" t="str">
        <f>IF(ISERROR(MID(K413,22+FIND("rénover mon bâtiment:",K413,1),3)),"",MID(K413,22+FIND("rénover mon bâtiment:",K413,1),3))</f>
        <v>oui</v>
      </c>
      <c r="R413" s="62" t="str">
        <f>IF(ISERROR(MID(K413,21+FIND("la mobilité durable:",K413,1),3)),"",MID(K413,21+FIND("la mobilité durable:",K413,1),3))</f>
        <v>non</v>
      </c>
      <c r="S413" s="62" t="str">
        <f>IF(ISERROR(MID(K413,21+FIND("gestion des déchets:",K413,1),3)),"",MID(K413,21+FIND("gestion des déchets:",K413,1),3))</f>
        <v>non</v>
      </c>
      <c r="T413" s="62" t="str">
        <f>IF(ISERROR(MID(K413,17+FIND("l'écoconception:",K413,1),3)),"",MID(K413,17+FIND("l'écoconception:",K413,1),3))</f>
        <v>non</v>
      </c>
      <c r="U413" s="62" t="str">
        <f>IF(ISERROR(MID(K413,20+FIND("former ou recruter:",K413,1),3)),"",MID(K413,20+FIND("former ou recruter:",K413,1),3))</f>
        <v>non</v>
      </c>
      <c r="V413" s="63"/>
      <c r="W413" s="75"/>
      <c r="X413" s="75"/>
      <c r="Y413" s="41" t="s">
        <v>1491</v>
      </c>
      <c r="Z413" s="41"/>
      <c r="AA413" s="41"/>
      <c r="AB413" s="43">
        <v>45272</v>
      </c>
      <c r="AC413" s="72" t="s">
        <v>1001</v>
      </c>
      <c r="AD413" s="88"/>
      <c r="AE413" s="88"/>
      <c r="AF413" s="40"/>
      <c r="AG413" s="40"/>
      <c r="AH413" s="40"/>
      <c r="AI413" s="76"/>
      <c r="AJ413" s="76"/>
      <c r="AK413" s="40"/>
    </row>
    <row r="414" spans="1:37" ht="16.5" customHeight="1">
      <c r="A414" s="30">
        <v>45271</v>
      </c>
      <c r="B414" s="31" t="s">
        <v>1877</v>
      </c>
      <c r="C414" s="31" t="s">
        <v>2446</v>
      </c>
      <c r="D414" s="50" t="s">
        <v>2449</v>
      </c>
      <c r="E414" s="33" t="s">
        <v>433</v>
      </c>
      <c r="F414" s="33"/>
      <c r="G414" s="99" t="s">
        <v>4917</v>
      </c>
      <c r="H414" s="75">
        <v>1</v>
      </c>
      <c r="I414" s="90" t="s">
        <v>73</v>
      </c>
      <c r="J414" s="90"/>
      <c r="K414" s="31" t="s">
        <v>2450</v>
      </c>
      <c r="L414" s="75" t="s">
        <v>701</v>
      </c>
      <c r="M414" s="42" t="str">
        <f>MID(K414,12,8)</f>
        <v xml:space="preserve">precise </v>
      </c>
      <c r="N414" s="62" t="str">
        <f>IF(ISERROR(MID(K414,24+FIND("impact environnemental:",K414,1),3)),"",MID(K414,24+FIND("impact environnemental:",K414,1),3))</f>
        <v>oui</v>
      </c>
      <c r="O414" s="62" t="str">
        <f>IF(ISERROR(MID(K414,25+FIND("performance énergétique:",K414,1),3)),"",MID(K414,25+FIND("performance énergétique:",K414,1),3))</f>
        <v>non</v>
      </c>
      <c r="P414" s="62" t="str">
        <f>IF(ISERROR(MID(K414,20+FIND("consommation d'eau:",K414,1),3)),"",MID(K414,20+FIND("consommation d'eau:",K414,1),3))</f>
        <v>non</v>
      </c>
      <c r="Q414" s="62" t="str">
        <f>IF(ISERROR(MID(K414,22+FIND("rénover mon bâtiment:",K414,1),3)),"",MID(K414,22+FIND("rénover mon bâtiment:",K414,1),3))</f>
        <v>non</v>
      </c>
      <c r="R414" s="62" t="str">
        <f>IF(ISERROR(MID(K414,21+FIND("la mobilité durable:",K414,1),3)),"",MID(K414,21+FIND("la mobilité durable:",K414,1),3))</f>
        <v>non</v>
      </c>
      <c r="S414" s="62" t="str">
        <f>IF(ISERROR(MID(K414,21+FIND("gestion des déchets:",K414,1),3)),"",MID(K414,21+FIND("gestion des déchets:",K414,1),3))</f>
        <v>non</v>
      </c>
      <c r="T414" s="62" t="str">
        <f>IF(ISERROR(MID(K414,17+FIND("l'écoconception:",K414,1),3)),"",MID(K414,17+FIND("l'écoconception:",K414,1),3))</f>
        <v>non</v>
      </c>
      <c r="U414" s="62" t="str">
        <f>IF(ISERROR(MID(K414,20+FIND("former ou recruter:",K414,1),3)),"",MID(K414,20+FIND("former ou recruter:",K414,1),3))</f>
        <v>non</v>
      </c>
      <c r="V414" s="63"/>
      <c r="W414" s="75"/>
      <c r="X414" s="75"/>
      <c r="Y414" s="41" t="s">
        <v>1491</v>
      </c>
      <c r="Z414" s="41"/>
      <c r="AA414" s="41"/>
      <c r="AB414" s="43">
        <v>45272</v>
      </c>
      <c r="AC414" s="72" t="s">
        <v>1001</v>
      </c>
      <c r="AD414" s="88"/>
      <c r="AE414" s="88"/>
      <c r="AF414" s="40"/>
      <c r="AG414" s="40"/>
      <c r="AH414" s="40"/>
      <c r="AI414" s="76"/>
      <c r="AJ414" s="76"/>
      <c r="AK414" s="40"/>
    </row>
    <row r="415" spans="1:37" ht="16.5" customHeight="1">
      <c r="A415" s="30">
        <v>45271</v>
      </c>
      <c r="B415" s="31" t="s">
        <v>2027</v>
      </c>
      <c r="C415" s="31" t="s">
        <v>2474</v>
      </c>
      <c r="D415" s="50" t="s">
        <v>2477</v>
      </c>
      <c r="E415" s="33" t="s">
        <v>433</v>
      </c>
      <c r="F415" s="33"/>
      <c r="G415" s="99" t="s">
        <v>4978</v>
      </c>
      <c r="H415" s="75">
        <v>1</v>
      </c>
      <c r="I415" s="90" t="s">
        <v>73</v>
      </c>
      <c r="J415" s="90"/>
      <c r="K415" s="31" t="s">
        <v>2478</v>
      </c>
      <c r="L415" s="75" t="s">
        <v>701</v>
      </c>
      <c r="M415" s="42" t="str">
        <f>MID(K415,12,8)</f>
        <v xml:space="preserve">precise </v>
      </c>
      <c r="N415" s="62" t="str">
        <f>IF(ISERROR(MID(K415,24+FIND("impact environnemental:",K415,1),3)),"",MID(K415,24+FIND("impact environnemental:",K415,1),3))</f>
        <v>oui</v>
      </c>
      <c r="O415" s="62" t="str">
        <f>IF(ISERROR(MID(K415,25+FIND("performance énergétique:",K415,1),3)),"",MID(K415,25+FIND("performance énergétique:",K415,1),3))</f>
        <v>non</v>
      </c>
      <c r="P415" s="62" t="str">
        <f>IF(ISERROR(MID(K415,20+FIND("consommation d'eau:",K415,1),3)),"",MID(K415,20+FIND("consommation d'eau:",K415,1),3))</f>
        <v>non</v>
      </c>
      <c r="Q415" s="62" t="str">
        <f>IF(ISERROR(MID(K415,22+FIND("rénover mon bâtiment:",K415,1),3)),"",MID(K415,22+FIND("rénover mon bâtiment:",K415,1),3))</f>
        <v>non</v>
      </c>
      <c r="R415" s="62" t="str">
        <f>IF(ISERROR(MID(K415,21+FIND("la mobilité durable:",K415,1),3)),"",MID(K415,21+FIND("la mobilité durable:",K415,1),3))</f>
        <v>non</v>
      </c>
      <c r="S415" s="62" t="str">
        <f>IF(ISERROR(MID(K415,21+FIND("gestion des déchets:",K415,1),3)),"",MID(K415,21+FIND("gestion des déchets:",K415,1),3))</f>
        <v>non</v>
      </c>
      <c r="T415" s="62" t="str">
        <f>IF(ISERROR(MID(K415,17+FIND("l'écoconception:",K415,1),3)),"",MID(K415,17+FIND("l'écoconception:",K415,1),3))</f>
        <v>non</v>
      </c>
      <c r="U415" s="62" t="str">
        <f>IF(ISERROR(MID(K415,20+FIND("former ou recruter:",K415,1),3)),"",MID(K415,20+FIND("former ou recruter:",K415,1),3))</f>
        <v>non</v>
      </c>
      <c r="V415" s="63"/>
      <c r="W415" s="75"/>
      <c r="X415" s="75"/>
      <c r="Y415" s="41" t="s">
        <v>1491</v>
      </c>
      <c r="Z415" s="41" t="s">
        <v>600</v>
      </c>
      <c r="AA415" s="41"/>
      <c r="AB415" s="43">
        <v>45272</v>
      </c>
      <c r="AC415" s="72" t="s">
        <v>1001</v>
      </c>
      <c r="AD415" s="88"/>
      <c r="AE415" s="88"/>
      <c r="AF415" s="40"/>
      <c r="AG415" s="40"/>
      <c r="AH415" s="40"/>
      <c r="AI415" s="76"/>
      <c r="AJ415" s="76"/>
      <c r="AK415" s="40"/>
    </row>
    <row r="416" spans="1:37" ht="16.5" customHeight="1">
      <c r="A416" s="30">
        <v>45271</v>
      </c>
      <c r="B416" s="31" t="s">
        <v>431</v>
      </c>
      <c r="C416" s="31" t="s">
        <v>2412</v>
      </c>
      <c r="D416" s="50" t="s">
        <v>2414</v>
      </c>
      <c r="E416" s="33" t="s">
        <v>433</v>
      </c>
      <c r="F416" s="33"/>
      <c r="G416" s="99" t="s">
        <v>4917</v>
      </c>
      <c r="H416" s="75" t="e">
        <v>#VALUE!</v>
      </c>
      <c r="I416" s="90" t="s">
        <v>73</v>
      </c>
      <c r="J416" s="90"/>
      <c r="K416" s="31"/>
      <c r="L416" s="75" t="s">
        <v>701</v>
      </c>
      <c r="M416" s="42" t="str">
        <f>MID(K416,12,8)</f>
        <v/>
      </c>
      <c r="N416" s="62" t="str">
        <f>IF(ISERROR(MID(K416,24+FIND("impact environnemental:",K416,1),3)),"",MID(K416,24+FIND("impact environnemental:",K416,1),3))</f>
        <v/>
      </c>
      <c r="O416" s="62" t="str">
        <f>IF(ISERROR(MID(K416,25+FIND("performance énergétique:",K416,1),3)),"",MID(K416,25+FIND("performance énergétique:",K416,1),3))</f>
        <v/>
      </c>
      <c r="P416" s="62" t="str">
        <f>IF(ISERROR(MID(K416,20+FIND("consommation d'eau:",K416,1),3)),"",MID(K416,20+FIND("consommation d'eau:",K416,1),3))</f>
        <v/>
      </c>
      <c r="Q416" s="62" t="str">
        <f>IF(ISERROR(MID(K416,22+FIND("rénover mon bâtiment:",K416,1),3)),"",MID(K416,22+FIND("rénover mon bâtiment:",K416,1),3))</f>
        <v/>
      </c>
      <c r="R416" s="62" t="str">
        <f>IF(ISERROR(MID(K416,21+FIND("la mobilité durable:",K416,1),3)),"",MID(K416,21+FIND("la mobilité durable:",K416,1),3))</f>
        <v/>
      </c>
      <c r="S416" s="62" t="str">
        <f>IF(ISERROR(MID(K416,21+FIND("gestion des déchets:",K416,1),3)),"",MID(K416,21+FIND("gestion des déchets:",K416,1),3))</f>
        <v/>
      </c>
      <c r="T416" s="62" t="str">
        <f>IF(ISERROR(MID(K416,17+FIND("l'écoconception:",K416,1),3)),"",MID(K416,17+FIND("l'écoconception:",K416,1),3))</f>
        <v/>
      </c>
      <c r="U416" s="62" t="str">
        <f>IF(ISERROR(MID(K416,20+FIND("former ou recruter:",K416,1),3)),"",MID(K416,20+FIND("former ou recruter:",K416,1),3))</f>
        <v/>
      </c>
      <c r="V416" s="63"/>
      <c r="W416" s="75"/>
      <c r="X416" s="75"/>
      <c r="Y416" s="41" t="s">
        <v>1491</v>
      </c>
      <c r="Z416" s="41"/>
      <c r="AA416" s="41"/>
      <c r="AB416" s="43">
        <v>45272</v>
      </c>
      <c r="AC416" s="72" t="s">
        <v>1001</v>
      </c>
      <c r="AD416" s="88"/>
      <c r="AE416" s="88"/>
      <c r="AF416" s="40"/>
      <c r="AG416" s="40"/>
      <c r="AH416" s="40"/>
      <c r="AI416" s="76"/>
      <c r="AJ416" s="76"/>
      <c r="AK416" s="40"/>
    </row>
    <row r="417" spans="1:37" ht="16.5" customHeight="1">
      <c r="A417" s="30">
        <v>45271</v>
      </c>
      <c r="B417" s="31" t="s">
        <v>552</v>
      </c>
      <c r="C417" s="31" t="s">
        <v>2396</v>
      </c>
      <c r="D417" s="50" t="s">
        <v>1569</v>
      </c>
      <c r="E417" s="33" t="s">
        <v>433</v>
      </c>
      <c r="F417" s="33"/>
      <c r="G417" s="99" t="s">
        <v>4917</v>
      </c>
      <c r="H417" s="75">
        <v>2</v>
      </c>
      <c r="I417" s="90" t="s">
        <v>73</v>
      </c>
      <c r="J417" s="90"/>
      <c r="K417" s="31" t="s">
        <v>2400</v>
      </c>
      <c r="L417" s="75" t="s">
        <v>701</v>
      </c>
      <c r="M417" s="42" t="str">
        <f>MID(K417,12,8)</f>
        <v xml:space="preserve">unknown </v>
      </c>
      <c r="N417" s="62" t="str">
        <f>IF(ISERROR(MID(K417,24+FIND("impact environnemental:",K417,1),3)),"",MID(K417,24+FIND("impact environnemental:",K417,1),3))</f>
        <v>oui</v>
      </c>
      <c r="O417" s="62" t="str">
        <f>IF(ISERROR(MID(K417,25+FIND("performance énergétique:",K417,1),3)),"",MID(K417,25+FIND("performance énergétique:",K417,1),3))</f>
        <v>oui</v>
      </c>
      <c r="P417" s="62" t="str">
        <f>IF(ISERROR(MID(K417,20+FIND("consommation d'eau:",K417,1),3)),"",MID(K417,20+FIND("consommation d'eau:",K417,1),3))</f>
        <v>non</v>
      </c>
      <c r="Q417" s="62" t="str">
        <f>IF(ISERROR(MID(K417,22+FIND("rénover mon bâtiment:",K417,1),3)),"",MID(K417,22+FIND("rénover mon bâtiment:",K417,1),3))</f>
        <v/>
      </c>
      <c r="R417" s="62" t="str">
        <f>IF(ISERROR(MID(K417,21+FIND("la mobilité durable:",K417,1),3)),"",MID(K417,21+FIND("la mobilité durable:",K417,1),3))</f>
        <v/>
      </c>
      <c r="S417" s="62" t="str">
        <f>IF(ISERROR(MID(K417,21+FIND("gestion des déchets:",K417,1),3)),"",MID(K417,21+FIND("gestion des déchets:",K417,1),3))</f>
        <v>oui</v>
      </c>
      <c r="T417" s="62" t="str">
        <f>IF(ISERROR(MID(K417,17+FIND("l'écoconception:",K417,1),3)),"",MID(K417,17+FIND("l'écoconception:",K417,1),3))</f>
        <v>non</v>
      </c>
      <c r="U417" s="62" t="str">
        <f>IF(ISERROR(MID(K417,20+FIND("former ou recruter:",K417,1),3)),"",MID(K417,20+FIND("former ou recruter:",K417,1),3))</f>
        <v/>
      </c>
      <c r="V417" s="63"/>
      <c r="W417" s="75"/>
      <c r="X417" s="75"/>
      <c r="Y417" s="41" t="s">
        <v>1491</v>
      </c>
      <c r="Z417" s="41"/>
      <c r="AA417" s="41"/>
      <c r="AB417" s="43">
        <v>45272</v>
      </c>
      <c r="AC417" s="72" t="s">
        <v>1001</v>
      </c>
      <c r="AD417" s="88"/>
      <c r="AE417" s="88"/>
      <c r="AF417" s="40"/>
      <c r="AG417" s="40"/>
      <c r="AH417" s="40"/>
      <c r="AI417" s="76"/>
      <c r="AJ417" s="76"/>
      <c r="AK417" s="40"/>
    </row>
    <row r="418" spans="1:37" ht="16.5" customHeight="1">
      <c r="A418" s="30">
        <v>45271</v>
      </c>
      <c r="B418" s="31" t="s">
        <v>431</v>
      </c>
      <c r="C418" s="31" t="s">
        <v>2415</v>
      </c>
      <c r="D418" s="50" t="s">
        <v>2419</v>
      </c>
      <c r="E418" s="33" t="s">
        <v>433</v>
      </c>
      <c r="F418" s="33"/>
      <c r="G418" s="99" t="s">
        <v>4917</v>
      </c>
      <c r="H418" s="75">
        <v>2</v>
      </c>
      <c r="I418" s="90" t="s">
        <v>73</v>
      </c>
      <c r="J418" s="90"/>
      <c r="K418" s="31" t="s">
        <v>4979</v>
      </c>
      <c r="L418" s="75" t="s">
        <v>701</v>
      </c>
      <c r="M418" s="42" t="str">
        <f>MID(K418,12,8)</f>
        <v xml:space="preserve">unknown </v>
      </c>
      <c r="N418" s="62" t="str">
        <f>IF(ISERROR(MID(K418,24+FIND("impact environnemental:",K418,1),3)),"",MID(K418,24+FIND("impact environnemental:",K418,1),3))</f>
        <v>oui</v>
      </c>
      <c r="O418" s="62" t="str">
        <f>IF(ISERROR(MID(K418,25+FIND("performance énergétique:",K418,1),3)),"",MID(K418,25+FIND("performance énergétique:",K418,1),3))</f>
        <v>non</v>
      </c>
      <c r="P418" s="62" t="str">
        <f>IF(ISERROR(MID(K418,20+FIND("consommation d'eau:",K418,1),3)),"",MID(K418,20+FIND("consommation d'eau:",K418,1),3))</f>
        <v>non</v>
      </c>
      <c r="Q418" s="62" t="str">
        <f>IF(ISERROR(MID(K418,22+FIND("rénover mon bâtiment:",K418,1),3)),"",MID(K418,22+FIND("rénover mon bâtiment:",K418,1),3))</f>
        <v/>
      </c>
      <c r="R418" s="62" t="str">
        <f>IF(ISERROR(MID(K418,21+FIND("la mobilité durable:",K418,1),3)),"",MID(K418,21+FIND("la mobilité durable:",K418,1),3))</f>
        <v/>
      </c>
      <c r="S418" s="62" t="str">
        <f>IF(ISERROR(MID(K418,21+FIND("gestion des déchets:",K418,1),3)),"",MID(K418,21+FIND("gestion des déchets:",K418,1),3))</f>
        <v>oui</v>
      </c>
      <c r="T418" s="62" t="str">
        <f>IF(ISERROR(MID(K418,17+FIND("l'écoconception:",K418,1),3)),"",MID(K418,17+FIND("l'écoconception:",K418,1),3))</f>
        <v>oui</v>
      </c>
      <c r="U418" s="62" t="str">
        <f>IF(ISERROR(MID(K418,20+FIND("former ou recruter:",K418,1),3)),"",MID(K418,20+FIND("former ou recruter:",K418,1),3))</f>
        <v/>
      </c>
      <c r="V418" s="63"/>
      <c r="W418" s="75"/>
      <c r="X418" s="75"/>
      <c r="Y418" s="41" t="s">
        <v>1491</v>
      </c>
      <c r="Z418" s="41"/>
      <c r="AA418" s="41"/>
      <c r="AB418" s="43">
        <v>45272</v>
      </c>
      <c r="AC418" s="72" t="s">
        <v>1001</v>
      </c>
      <c r="AD418" s="88"/>
      <c r="AE418" s="88"/>
      <c r="AF418" s="40"/>
      <c r="AG418" s="40"/>
      <c r="AH418" s="40"/>
      <c r="AI418" s="76"/>
      <c r="AJ418" s="76"/>
      <c r="AK418" s="40"/>
    </row>
    <row r="419" spans="1:37" ht="16.5" customHeight="1">
      <c r="A419" s="30">
        <v>45271</v>
      </c>
      <c r="B419" s="31" t="s">
        <v>450</v>
      </c>
      <c r="C419" s="31" t="s">
        <v>2379</v>
      </c>
      <c r="D419" s="50" t="s">
        <v>2382</v>
      </c>
      <c r="E419" s="33" t="s">
        <v>433</v>
      </c>
      <c r="F419" s="33"/>
      <c r="G419" s="99" t="s">
        <v>4968</v>
      </c>
      <c r="H419" s="75">
        <v>2</v>
      </c>
      <c r="I419" s="90" t="s">
        <v>73</v>
      </c>
      <c r="J419" s="90"/>
      <c r="K419" s="31" t="s">
        <v>2383</v>
      </c>
      <c r="L419" s="75" t="s">
        <v>701</v>
      </c>
      <c r="M419" s="42" t="str">
        <f>MID(K419,12,8)</f>
        <v xml:space="preserve">unknown </v>
      </c>
      <c r="N419" s="62" t="str">
        <f>IF(ISERROR(MID(K419,24+FIND("impact environnemental:",K419,1),3)),"",MID(K419,24+FIND("impact environnemental:",K419,1),3))</f>
        <v>oui</v>
      </c>
      <c r="O419" s="62" t="str">
        <f>IF(ISERROR(MID(K419,25+FIND("performance énergétique:",K419,1),3)),"",MID(K419,25+FIND("performance énergétique:",K419,1),3))</f>
        <v>oui</v>
      </c>
      <c r="P419" s="62" t="str">
        <f>IF(ISERROR(MID(K419,20+FIND("consommation d'eau:",K419,1),3)),"",MID(K419,20+FIND("consommation d'eau:",K419,1),3))</f>
        <v>non</v>
      </c>
      <c r="Q419" s="62" t="str">
        <f>IF(ISERROR(MID(K419,22+FIND("rénover mon bâtiment:",K419,1),3)),"",MID(K419,22+FIND("rénover mon bâtiment:",K419,1),3))</f>
        <v/>
      </c>
      <c r="R419" s="62" t="str">
        <f>IF(ISERROR(MID(K419,21+FIND("la mobilité durable:",K419,1),3)),"",MID(K419,21+FIND("la mobilité durable:",K419,1),3))</f>
        <v/>
      </c>
      <c r="S419" s="62" t="str">
        <f>IF(ISERROR(MID(K419,21+FIND("gestion des déchets:",K419,1),3)),"",MID(K419,21+FIND("gestion des déchets:",K419,1),3))</f>
        <v>oui</v>
      </c>
      <c r="T419" s="62" t="str">
        <f>IF(ISERROR(MID(K419,17+FIND("l'écoconception:",K419,1),3)),"",MID(K419,17+FIND("l'écoconception:",K419,1),3))</f>
        <v>oui</v>
      </c>
      <c r="U419" s="62" t="str">
        <f>IF(ISERROR(MID(K419,20+FIND("former ou recruter:",K419,1),3)),"",MID(K419,20+FIND("former ou recruter:",K419,1),3))</f>
        <v/>
      </c>
      <c r="V419" s="63"/>
      <c r="W419" s="75"/>
      <c r="X419" s="75"/>
      <c r="Y419" s="41" t="s">
        <v>1491</v>
      </c>
      <c r="Z419" s="41" t="s">
        <v>1498</v>
      </c>
      <c r="AA419" s="41"/>
      <c r="AB419" s="43">
        <v>45272</v>
      </c>
      <c r="AC419" s="72" t="s">
        <v>1001</v>
      </c>
      <c r="AD419" s="88"/>
      <c r="AE419" s="88"/>
      <c r="AF419" s="40"/>
      <c r="AG419" s="40"/>
      <c r="AH419" s="40"/>
      <c r="AI419" s="76"/>
      <c r="AJ419" s="76"/>
      <c r="AK419" s="40"/>
    </row>
    <row r="420" spans="1:37" ht="16.5" customHeight="1">
      <c r="A420" s="30">
        <v>45271</v>
      </c>
      <c r="B420" s="31" t="s">
        <v>450</v>
      </c>
      <c r="C420" s="31" t="s">
        <v>2384</v>
      </c>
      <c r="D420" s="50" t="s">
        <v>2388</v>
      </c>
      <c r="E420" s="33" t="s">
        <v>433</v>
      </c>
      <c r="F420" s="33"/>
      <c r="G420" s="99" t="s">
        <v>4968</v>
      </c>
      <c r="H420" s="75">
        <v>2</v>
      </c>
      <c r="I420" s="90" t="s">
        <v>73</v>
      </c>
      <c r="J420" s="90"/>
      <c r="K420" s="31" t="s">
        <v>4980</v>
      </c>
      <c r="L420" s="75" t="s">
        <v>701</v>
      </c>
      <c r="M420" s="42" t="str">
        <f>MID(K420,12,8)</f>
        <v xml:space="preserve">unknown </v>
      </c>
      <c r="N420" s="62" t="str">
        <f>IF(ISERROR(MID(K420,24+FIND("impact environnemental:",K420,1),3)),"",MID(K420,24+FIND("impact environnemental:",K420,1),3))</f>
        <v>oui</v>
      </c>
      <c r="O420" s="62" t="str">
        <f>IF(ISERROR(MID(K420,25+FIND("performance énergétique:",K420,1),3)),"",MID(K420,25+FIND("performance énergétique:",K420,1),3))</f>
        <v>oui</v>
      </c>
      <c r="P420" s="62" t="str">
        <f>IF(ISERROR(MID(K420,20+FIND("consommation d'eau:",K420,1),3)),"",MID(K420,20+FIND("consommation d'eau:",K420,1),3))</f>
        <v>non</v>
      </c>
      <c r="Q420" s="62" t="str">
        <f>IF(ISERROR(MID(K420,22+FIND("rénover mon bâtiment:",K420,1),3)),"",MID(K420,22+FIND("rénover mon bâtiment:",K420,1),3))</f>
        <v/>
      </c>
      <c r="R420" s="62" t="str">
        <f>IF(ISERROR(MID(K420,21+FIND("la mobilité durable:",K420,1),3)),"",MID(K420,21+FIND("la mobilité durable:",K420,1),3))</f>
        <v/>
      </c>
      <c r="S420" s="62" t="str">
        <f>IF(ISERROR(MID(K420,21+FIND("gestion des déchets:",K420,1),3)),"",MID(K420,21+FIND("gestion des déchets:",K420,1),3))</f>
        <v>oui</v>
      </c>
      <c r="T420" s="62" t="str">
        <f>IF(ISERROR(MID(K420,17+FIND("l'écoconception:",K420,1),3)),"",MID(K420,17+FIND("l'écoconception:",K420,1),3))</f>
        <v>oui</v>
      </c>
      <c r="U420" s="62" t="str">
        <f>IF(ISERROR(MID(K420,20+FIND("former ou recruter:",K420,1),3)),"",MID(K420,20+FIND("former ou recruter:",K420,1),3))</f>
        <v/>
      </c>
      <c r="V420" s="63"/>
      <c r="W420" s="75"/>
      <c r="X420" s="75"/>
      <c r="Y420" s="41" t="s">
        <v>1491</v>
      </c>
      <c r="Z420" s="41" t="s">
        <v>1498</v>
      </c>
      <c r="AA420" s="41"/>
      <c r="AB420" s="43">
        <v>45272</v>
      </c>
      <c r="AC420" s="72" t="s">
        <v>1001</v>
      </c>
      <c r="AD420" s="88"/>
      <c r="AE420" s="88"/>
      <c r="AF420" s="40"/>
      <c r="AG420" s="40"/>
      <c r="AH420" s="40"/>
      <c r="AI420" s="76"/>
      <c r="AJ420" s="76"/>
      <c r="AK420" s="40"/>
    </row>
    <row r="421" spans="1:37" ht="16.5" customHeight="1">
      <c r="A421" s="30">
        <v>45271</v>
      </c>
      <c r="B421" s="31" t="s">
        <v>1224</v>
      </c>
      <c r="C421" s="31" t="s">
        <v>2468</v>
      </c>
      <c r="D421" s="50" t="s">
        <v>2472</v>
      </c>
      <c r="E421" s="33" t="s">
        <v>433</v>
      </c>
      <c r="F421" s="33"/>
      <c r="G421" s="99" t="s">
        <v>4917</v>
      </c>
      <c r="H421" s="75">
        <v>1</v>
      </c>
      <c r="I421" s="90" t="s">
        <v>73</v>
      </c>
      <c r="J421" s="90"/>
      <c r="K421" s="31" t="s">
        <v>2473</v>
      </c>
      <c r="L421" s="75" t="s">
        <v>701</v>
      </c>
      <c r="M421" s="42" t="str">
        <f>MID(K421,12,8)</f>
        <v xml:space="preserve">precise </v>
      </c>
      <c r="N421" s="62" t="str">
        <f>IF(ISERROR(MID(K421,24+FIND("impact environnemental:",K421,1),3)),"",MID(K421,24+FIND("impact environnemental:",K421,1),3))</f>
        <v>non</v>
      </c>
      <c r="O421" s="62" t="str">
        <f>IF(ISERROR(MID(K421,25+FIND("performance énergétique:",K421,1),3)),"",MID(K421,25+FIND("performance énergétique:",K421,1),3))</f>
        <v>non</v>
      </c>
      <c r="P421" s="62" t="str">
        <f>IF(ISERROR(MID(K421,20+FIND("consommation d'eau:",K421,1),3)),"",MID(K421,20+FIND("consommation d'eau:",K421,1),3))</f>
        <v>non</v>
      </c>
      <c r="Q421" s="62" t="str">
        <f>IF(ISERROR(MID(K421,22+FIND("rénover mon bâtiment:",K421,1),3)),"",MID(K421,22+FIND("rénover mon bâtiment:",K421,1),3))</f>
        <v>non</v>
      </c>
      <c r="R421" s="62" t="str">
        <f>IF(ISERROR(MID(K421,21+FIND("la mobilité durable:",K421,1),3)),"",MID(K421,21+FIND("la mobilité durable:",K421,1),3))</f>
        <v>oui</v>
      </c>
      <c r="S421" s="62" t="str">
        <f>IF(ISERROR(MID(K421,21+FIND("gestion des déchets:",K421,1),3)),"",MID(K421,21+FIND("gestion des déchets:",K421,1),3))</f>
        <v>non</v>
      </c>
      <c r="T421" s="62" t="str">
        <f>IF(ISERROR(MID(K421,17+FIND("l'écoconception:",K421,1),3)),"",MID(K421,17+FIND("l'écoconception:",K421,1),3))</f>
        <v>non</v>
      </c>
      <c r="U421" s="62" t="str">
        <f>IF(ISERROR(MID(K421,20+FIND("former ou recruter:",K421,1),3)),"",MID(K421,20+FIND("former ou recruter:",K421,1),3))</f>
        <v>non</v>
      </c>
      <c r="V421" s="63"/>
      <c r="W421" s="75"/>
      <c r="X421" s="75"/>
      <c r="Y421" s="41" t="s">
        <v>1491</v>
      </c>
      <c r="Z421" s="41"/>
      <c r="AA421" s="41"/>
      <c r="AB421" s="43">
        <v>45272</v>
      </c>
      <c r="AC421" s="72" t="s">
        <v>1001</v>
      </c>
      <c r="AD421" s="88"/>
      <c r="AE421" s="88"/>
      <c r="AF421" s="40"/>
      <c r="AG421" s="40"/>
      <c r="AH421" s="40"/>
      <c r="AI421" s="76"/>
      <c r="AJ421" s="76"/>
      <c r="AK421" s="40"/>
    </row>
    <row r="422" spans="1:37" ht="16.5" customHeight="1">
      <c r="A422" s="30">
        <v>45272</v>
      </c>
      <c r="B422" s="31" t="s">
        <v>729</v>
      </c>
      <c r="C422" s="31" t="s">
        <v>2539</v>
      </c>
      <c r="D422" s="50" t="s">
        <v>2543</v>
      </c>
      <c r="E422" s="33" t="s">
        <v>55</v>
      </c>
      <c r="F422" s="33"/>
      <c r="G422" s="99" t="s">
        <v>4917</v>
      </c>
      <c r="H422" s="75">
        <v>2</v>
      </c>
      <c r="I422" s="90" t="s">
        <v>73</v>
      </c>
      <c r="J422" s="90"/>
      <c r="K422" s="31" t="s">
        <v>2544</v>
      </c>
      <c r="L422" s="75" t="s">
        <v>701</v>
      </c>
      <c r="M422" s="42" t="str">
        <f>MID(K422,12,8)</f>
        <v xml:space="preserve">unknown </v>
      </c>
      <c r="N422" s="62" t="str">
        <f>IF(ISERROR(MID(K422,24+FIND("impact environnemental:",K422,1),3)),"",MID(K422,24+FIND("impact environnemental:",K422,1),3))</f>
        <v>oui</v>
      </c>
      <c r="O422" s="62" t="str">
        <f>IF(ISERROR(MID(K422,25+FIND("performance énergétique:",K422,1),3)),"",MID(K422,25+FIND("performance énergétique:",K422,1),3))</f>
        <v>non</v>
      </c>
      <c r="P422" s="62" t="str">
        <f>IF(ISERROR(MID(K422,20+FIND("consommation d'eau:",K422,1),3)),"",MID(K422,20+FIND("consommation d'eau:",K422,1),3))</f>
        <v>non</v>
      </c>
      <c r="Q422" s="62" t="str">
        <f>IF(ISERROR(MID(K422,22+FIND("rénover mon bâtiment:",K422,1),3)),"",MID(K422,22+FIND("rénover mon bâtiment:",K422,1),3))</f>
        <v/>
      </c>
      <c r="R422" s="62" t="str">
        <f>IF(ISERROR(MID(K422,21+FIND("la mobilité durable:",K422,1),3)),"",MID(K422,21+FIND("la mobilité durable:",K422,1),3))</f>
        <v/>
      </c>
      <c r="S422" s="62" t="str">
        <f>IF(ISERROR(MID(K422,21+FIND("gestion des déchets:",K422,1),3)),"",MID(K422,21+FIND("gestion des déchets:",K422,1),3))</f>
        <v>oui</v>
      </c>
      <c r="T422" s="62" t="str">
        <f>IF(ISERROR(MID(K422,17+FIND("l'écoconception:",K422,1),3)),"",MID(K422,17+FIND("l'écoconception:",K422,1),3))</f>
        <v>oui</v>
      </c>
      <c r="U422" s="62" t="str">
        <f>IF(ISERROR(MID(K422,20+FIND("former ou recruter:",K422,1),3)),"",MID(K422,20+FIND("former ou recruter:",K422,1),3))</f>
        <v/>
      </c>
      <c r="V422" s="63"/>
      <c r="W422" s="75"/>
      <c r="X422" s="75"/>
      <c r="Y422" s="75" t="s">
        <v>1491</v>
      </c>
      <c r="Z422" s="75"/>
      <c r="AA422" s="75"/>
      <c r="AB422" s="77">
        <v>45278</v>
      </c>
      <c r="AC422" s="72" t="s">
        <v>1001</v>
      </c>
      <c r="AD422" s="88"/>
      <c r="AE422" s="88"/>
      <c r="AF422" s="40"/>
      <c r="AG422" s="40"/>
      <c r="AH422" s="40"/>
      <c r="AI422" s="76"/>
      <c r="AJ422" s="76"/>
      <c r="AK422" s="40"/>
    </row>
    <row r="423" spans="1:37" ht="16.5" customHeight="1">
      <c r="A423" s="30">
        <v>45272</v>
      </c>
      <c r="B423" s="31" t="s">
        <v>552</v>
      </c>
      <c r="C423" s="31" t="s">
        <v>2513</v>
      </c>
      <c r="D423" s="50" t="s">
        <v>2516</v>
      </c>
      <c r="E423" s="33" t="s">
        <v>433</v>
      </c>
      <c r="F423" s="33"/>
      <c r="G423" s="99" t="s">
        <v>4981</v>
      </c>
      <c r="H423" s="75">
        <v>1</v>
      </c>
      <c r="I423" s="90" t="s">
        <v>73</v>
      </c>
      <c r="J423" s="90"/>
      <c r="K423" s="31" t="s">
        <v>2517</v>
      </c>
      <c r="L423" s="75" t="s">
        <v>701</v>
      </c>
      <c r="M423" s="42" t="str">
        <f>MID(K423,12,8)</f>
        <v xml:space="preserve">precise </v>
      </c>
      <c r="N423" s="62" t="str">
        <f>IF(ISERROR(MID(K423,24+FIND("impact environnemental:",K423,1),3)),"",MID(K423,24+FIND("impact environnemental:",K423,1),3))</f>
        <v>non</v>
      </c>
      <c r="O423" s="62" t="str">
        <f>IF(ISERROR(MID(K423,25+FIND("performance énergétique:",K423,1),3)),"",MID(K423,25+FIND("performance énergétique:",K423,1),3))</f>
        <v>non</v>
      </c>
      <c r="P423" s="62" t="str">
        <f>IF(ISERROR(MID(K423,20+FIND("consommation d'eau:",K423,1),3)),"",MID(K423,20+FIND("consommation d'eau:",K423,1),3))</f>
        <v>non</v>
      </c>
      <c r="Q423" s="62" t="str">
        <f>IF(ISERROR(MID(K423,22+FIND("rénover mon bâtiment:",K423,1),3)),"",MID(K423,22+FIND("rénover mon bâtiment:",K423,1),3))</f>
        <v>non</v>
      </c>
      <c r="R423" s="62" t="str">
        <f>IF(ISERROR(MID(K423,21+FIND("la mobilité durable:",K423,1),3)),"",MID(K423,21+FIND("la mobilité durable:",K423,1),3))</f>
        <v>oui</v>
      </c>
      <c r="S423" s="62" t="str">
        <f>IF(ISERROR(MID(K423,21+FIND("gestion des déchets:",K423,1),3)),"",MID(K423,21+FIND("gestion des déchets:",K423,1),3))</f>
        <v>non</v>
      </c>
      <c r="T423" s="62" t="str">
        <f>IF(ISERROR(MID(K423,17+FIND("l'écoconception:",K423,1),3)),"",MID(K423,17+FIND("l'écoconception:",K423,1),3))</f>
        <v>non</v>
      </c>
      <c r="U423" s="62" t="str">
        <f>IF(ISERROR(MID(K423,20+FIND("former ou recruter:",K423,1),3)),"",MID(K423,20+FIND("former ou recruter:",K423,1),3))</f>
        <v>non</v>
      </c>
      <c r="V423" s="63"/>
      <c r="W423" s="75"/>
      <c r="X423" s="75"/>
      <c r="Y423" s="41" t="s">
        <v>1491</v>
      </c>
      <c r="Z423" s="41" t="s">
        <v>600</v>
      </c>
      <c r="AA423" s="41"/>
      <c r="AB423" s="43">
        <v>45272</v>
      </c>
      <c r="AC423" s="72" t="s">
        <v>1001</v>
      </c>
      <c r="AD423" s="88"/>
      <c r="AE423" s="88"/>
      <c r="AF423" s="40" t="s">
        <v>1227</v>
      </c>
      <c r="AG423" s="40"/>
      <c r="AH423" s="40"/>
      <c r="AI423" s="76"/>
      <c r="AJ423" s="76"/>
      <c r="AK423" s="40"/>
    </row>
    <row r="424" spans="1:37" ht="16.5" customHeight="1">
      <c r="A424" s="30">
        <v>45272</v>
      </c>
      <c r="B424" s="31" t="s">
        <v>1224</v>
      </c>
      <c r="C424" s="31" t="s">
        <v>2605</v>
      </c>
      <c r="D424" s="50" t="s">
        <v>2608</v>
      </c>
      <c r="E424" s="33" t="s">
        <v>433</v>
      </c>
      <c r="F424" s="33"/>
      <c r="G424" s="99" t="s">
        <v>4982</v>
      </c>
      <c r="H424" s="75">
        <v>2</v>
      </c>
      <c r="I424" s="90" t="s">
        <v>73</v>
      </c>
      <c r="J424" s="90"/>
      <c r="K424" s="31" t="s">
        <v>2609</v>
      </c>
      <c r="L424" s="75" t="s">
        <v>701</v>
      </c>
      <c r="M424" s="42" t="str">
        <f>MID(K424,12,8)</f>
        <v xml:space="preserve">unknown </v>
      </c>
      <c r="N424" s="62" t="str">
        <f>IF(ISERROR(MID(K424,24+FIND("impact environnemental:",K424,1),3)),"",MID(K424,24+FIND("impact environnemental:",K424,1),3))</f>
        <v>non</v>
      </c>
      <c r="O424" s="62" t="str">
        <f>IF(ISERROR(MID(K424,25+FIND("performance énergétique:",K424,1),3)),"",MID(K424,25+FIND("performance énergétique:",K424,1),3))</f>
        <v>non</v>
      </c>
      <c r="P424" s="62" t="str">
        <f>IF(ISERROR(MID(K424,20+FIND("consommation d'eau:",K424,1),3)),"",MID(K424,20+FIND("consommation d'eau:",K424,1),3))</f>
        <v>non</v>
      </c>
      <c r="Q424" s="62" t="str">
        <f>IF(ISERROR(MID(K424,22+FIND("rénover mon bâtiment:",K424,1),3)),"",MID(K424,22+FIND("rénover mon bâtiment:",K424,1),3))</f>
        <v/>
      </c>
      <c r="R424" s="62" t="str">
        <f>IF(ISERROR(MID(K424,21+FIND("la mobilité durable:",K424,1),3)),"",MID(K424,21+FIND("la mobilité durable:",K424,1),3))</f>
        <v/>
      </c>
      <c r="S424" s="62" t="str">
        <f>IF(ISERROR(MID(K424,21+FIND("gestion des déchets:",K424,1),3)),"",MID(K424,21+FIND("gestion des déchets:",K424,1),3))</f>
        <v>non</v>
      </c>
      <c r="T424" s="62" t="str">
        <f>IF(ISERROR(MID(K424,17+FIND("l'écoconception:",K424,1),3)),"",MID(K424,17+FIND("l'écoconception:",K424,1),3))</f>
        <v>non</v>
      </c>
      <c r="U424" s="62" t="str">
        <f>IF(ISERROR(MID(K424,20+FIND("former ou recruter:",K424,1),3)),"",MID(K424,20+FIND("former ou recruter:",K424,1),3))</f>
        <v/>
      </c>
      <c r="V424" s="63"/>
      <c r="W424" s="75"/>
      <c r="X424" s="75"/>
      <c r="Y424" s="41" t="s">
        <v>1491</v>
      </c>
      <c r="Z424" s="41" t="s">
        <v>1226</v>
      </c>
      <c r="AA424" s="41"/>
      <c r="AB424" s="43">
        <v>45272</v>
      </c>
      <c r="AC424" s="72" t="s">
        <v>1001</v>
      </c>
      <c r="AD424" s="88"/>
      <c r="AE424" s="88"/>
      <c r="AF424" s="40" t="s">
        <v>1227</v>
      </c>
      <c r="AG424" s="40"/>
      <c r="AH424" s="40"/>
      <c r="AI424" s="76"/>
      <c r="AJ424" s="76"/>
      <c r="AK424" s="40"/>
    </row>
    <row r="425" spans="1:37" ht="16.5" customHeight="1">
      <c r="A425" s="30">
        <v>45272</v>
      </c>
      <c r="B425" s="31" t="s">
        <v>450</v>
      </c>
      <c r="C425" s="31" t="s">
        <v>2498</v>
      </c>
      <c r="D425" s="50" t="s">
        <v>2502</v>
      </c>
      <c r="E425" s="33" t="s">
        <v>433</v>
      </c>
      <c r="F425" s="33"/>
      <c r="G425" s="99" t="s">
        <v>4968</v>
      </c>
      <c r="H425" s="75" t="e">
        <v>#VALUE!</v>
      </c>
      <c r="I425" s="90" t="s">
        <v>73</v>
      </c>
      <c r="J425" s="90"/>
      <c r="K425" s="31"/>
      <c r="L425" s="75" t="s">
        <v>701</v>
      </c>
      <c r="M425" s="42" t="str">
        <f>MID(K425,12,8)</f>
        <v/>
      </c>
      <c r="N425" s="62" t="str">
        <f>IF(ISERROR(MID(K425,24+FIND("impact environnemental:",K425,1),3)),"",MID(K425,24+FIND("impact environnemental:",K425,1),3))</f>
        <v/>
      </c>
      <c r="O425" s="62" t="str">
        <f>IF(ISERROR(MID(K425,25+FIND("performance énergétique:",K425,1),3)),"",MID(K425,25+FIND("performance énergétique:",K425,1),3))</f>
        <v/>
      </c>
      <c r="P425" s="62" t="str">
        <f>IF(ISERROR(MID(K425,20+FIND("consommation d'eau:",K425,1),3)),"",MID(K425,20+FIND("consommation d'eau:",K425,1),3))</f>
        <v/>
      </c>
      <c r="Q425" s="62" t="str">
        <f>IF(ISERROR(MID(K425,22+FIND("rénover mon bâtiment:",K425,1),3)),"",MID(K425,22+FIND("rénover mon bâtiment:",K425,1),3))</f>
        <v/>
      </c>
      <c r="R425" s="62" t="str">
        <f>IF(ISERROR(MID(K425,21+FIND("la mobilité durable:",K425,1),3)),"",MID(K425,21+FIND("la mobilité durable:",K425,1),3))</f>
        <v/>
      </c>
      <c r="S425" s="62" t="str">
        <f>IF(ISERROR(MID(K425,21+FIND("gestion des déchets:",K425,1),3)),"",MID(K425,21+FIND("gestion des déchets:",K425,1),3))</f>
        <v/>
      </c>
      <c r="T425" s="62" t="str">
        <f>IF(ISERROR(MID(K425,17+FIND("l'écoconception:",K425,1),3)),"",MID(K425,17+FIND("l'écoconception:",K425,1),3))</f>
        <v/>
      </c>
      <c r="U425" s="62" t="str">
        <f>IF(ISERROR(MID(K425,20+FIND("former ou recruter:",K425,1),3)),"",MID(K425,20+FIND("former ou recruter:",K425,1),3))</f>
        <v/>
      </c>
      <c r="V425" s="63"/>
      <c r="W425" s="75"/>
      <c r="X425" s="75"/>
      <c r="Y425" s="41" t="s">
        <v>1491</v>
      </c>
      <c r="Z425" s="41" t="s">
        <v>1498</v>
      </c>
      <c r="AA425" s="41"/>
      <c r="AB425" s="43">
        <v>45272</v>
      </c>
      <c r="AC425" s="72" t="s">
        <v>1001</v>
      </c>
      <c r="AD425" s="88"/>
      <c r="AE425" s="88"/>
      <c r="AF425" s="40"/>
      <c r="AG425" s="40"/>
      <c r="AH425" s="40"/>
      <c r="AI425" s="76"/>
      <c r="AJ425" s="76"/>
      <c r="AK425" s="40"/>
    </row>
    <row r="426" spans="1:37" ht="16.5" customHeight="1">
      <c r="A426" s="30">
        <v>45272</v>
      </c>
      <c r="B426" s="31" t="s">
        <v>450</v>
      </c>
      <c r="C426" s="31" t="s">
        <v>2503</v>
      </c>
      <c r="D426" s="81" t="s">
        <v>2506</v>
      </c>
      <c r="E426" s="33" t="s">
        <v>433</v>
      </c>
      <c r="F426" s="33"/>
      <c r="G426" s="99" t="s">
        <v>4968</v>
      </c>
      <c r="H426" s="75">
        <v>2</v>
      </c>
      <c r="I426" s="90" t="s">
        <v>73</v>
      </c>
      <c r="J426" s="90"/>
      <c r="K426" s="78" t="s">
        <v>2507</v>
      </c>
      <c r="L426" s="75" t="s">
        <v>701</v>
      </c>
      <c r="M426" s="42" t="str">
        <f>MID(K426,12,8)</f>
        <v xml:space="preserve">unknown </v>
      </c>
      <c r="N426" s="62" t="str">
        <f>IF(ISERROR(MID(K426,24+FIND("impact environnemental:",K426,1),3)),"",MID(K426,24+FIND("impact environnemental:",K426,1),3))</f>
        <v>oui</v>
      </c>
      <c r="O426" s="62" t="str">
        <f>IF(ISERROR(MID(K426,25+FIND("performance énergétique:",K426,1),3)),"",MID(K426,25+FIND("performance énergétique:",K426,1),3))</f>
        <v>oui</v>
      </c>
      <c r="P426" s="62" t="str">
        <f>IF(ISERROR(MID(K426,20+FIND("consommation d'eau:",K426,1),3)),"",MID(K426,20+FIND("consommation d'eau:",K426,1),3))</f>
        <v>oui</v>
      </c>
      <c r="Q426" s="62" t="str">
        <f>IF(ISERROR(MID(K426,22+FIND("rénover mon bâtiment:",K426,1),3)),"",MID(K426,22+FIND("rénover mon bâtiment:",K426,1),3))</f>
        <v/>
      </c>
      <c r="R426" s="62" t="str">
        <f>IF(ISERROR(MID(K426,21+FIND("la mobilité durable:",K426,1),3)),"",MID(K426,21+FIND("la mobilité durable:",K426,1),3))</f>
        <v/>
      </c>
      <c r="S426" s="62" t="str">
        <f>IF(ISERROR(MID(K426,21+FIND("gestion des déchets:",K426,1),3)),"",MID(K426,21+FIND("gestion des déchets:",K426,1),3))</f>
        <v>oui</v>
      </c>
      <c r="T426" s="62" t="str">
        <f>IF(ISERROR(MID(K426,17+FIND("l'écoconception:",K426,1),3)),"",MID(K426,17+FIND("l'écoconception:",K426,1),3))</f>
        <v>oui</v>
      </c>
      <c r="U426" s="62" t="str">
        <f>IF(ISERROR(MID(K426,20+FIND("former ou recruter:",K426,1),3)),"",MID(K426,20+FIND("former ou recruter:",K426,1),3))</f>
        <v/>
      </c>
      <c r="V426" s="63"/>
      <c r="W426" s="75"/>
      <c r="X426" s="75"/>
      <c r="Y426" s="41" t="s">
        <v>1491</v>
      </c>
      <c r="Z426" s="41" t="s">
        <v>1498</v>
      </c>
      <c r="AA426" s="41"/>
      <c r="AB426" s="43">
        <v>45272</v>
      </c>
      <c r="AC426" s="72" t="s">
        <v>1001</v>
      </c>
      <c r="AD426" s="88"/>
      <c r="AE426" s="88"/>
      <c r="AF426" s="40"/>
      <c r="AG426" s="40"/>
      <c r="AH426" s="40"/>
      <c r="AI426" s="76"/>
      <c r="AJ426" s="76"/>
      <c r="AK426" s="40"/>
    </row>
    <row r="427" spans="1:37" ht="16.5" customHeight="1">
      <c r="A427" s="79">
        <v>45272</v>
      </c>
      <c r="B427" s="31" t="s">
        <v>431</v>
      </c>
      <c r="C427" s="78" t="s">
        <v>2523</v>
      </c>
      <c r="D427" s="81" t="s">
        <v>2527</v>
      </c>
      <c r="E427" s="33" t="s">
        <v>433</v>
      </c>
      <c r="F427" s="33"/>
      <c r="G427" s="99" t="s">
        <v>4917</v>
      </c>
      <c r="H427" s="75">
        <v>1</v>
      </c>
      <c r="I427" s="90" t="s">
        <v>73</v>
      </c>
      <c r="J427" s="90"/>
      <c r="K427" s="78" t="s">
        <v>2528</v>
      </c>
      <c r="L427" s="75" t="s">
        <v>701</v>
      </c>
      <c r="M427" s="42" t="str">
        <f>MID(K427,12,8)</f>
        <v xml:space="preserve">precise </v>
      </c>
      <c r="N427" s="62" t="str">
        <f>IF(ISERROR(MID(K427,24+FIND("impact environnemental:",K427,1),3)),"",MID(K427,24+FIND("impact environnemental:",K427,1),3))</f>
        <v>non</v>
      </c>
      <c r="O427" s="62" t="str">
        <f>IF(ISERROR(MID(K427,25+FIND("performance énergétique:",K427,1),3)),"",MID(K427,25+FIND("performance énergétique:",K427,1),3))</f>
        <v>oui</v>
      </c>
      <c r="P427" s="62" t="str">
        <f>IF(ISERROR(MID(K427,20+FIND("consommation d'eau:",K427,1),3)),"",MID(K427,20+FIND("consommation d'eau:",K427,1),3))</f>
        <v>non</v>
      </c>
      <c r="Q427" s="62" t="str">
        <f>IF(ISERROR(MID(K427,22+FIND("rénover mon bâtiment:",K427,1),3)),"",MID(K427,22+FIND("rénover mon bâtiment:",K427,1),3))</f>
        <v>non</v>
      </c>
      <c r="R427" s="62" t="str">
        <f>IF(ISERROR(MID(K427,21+FIND("la mobilité durable:",K427,1),3)),"",MID(K427,21+FIND("la mobilité durable:",K427,1),3))</f>
        <v>non</v>
      </c>
      <c r="S427" s="62" t="str">
        <f>IF(ISERROR(MID(K427,21+FIND("gestion des déchets:",K427,1),3)),"",MID(K427,21+FIND("gestion des déchets:",K427,1),3))</f>
        <v>non</v>
      </c>
      <c r="T427" s="62" t="str">
        <f>IF(ISERROR(MID(K427,17+FIND("l'écoconception:",K427,1),3)),"",MID(K427,17+FIND("l'écoconception:",K427,1),3))</f>
        <v>non</v>
      </c>
      <c r="U427" s="62" t="str">
        <f>IF(ISERROR(MID(K427,20+FIND("former ou recruter:",K427,1),3)),"",MID(K427,20+FIND("former ou recruter:",K427,1),3))</f>
        <v>non</v>
      </c>
      <c r="V427" s="63"/>
      <c r="W427" s="75"/>
      <c r="X427" s="75"/>
      <c r="Y427" s="41" t="s">
        <v>1491</v>
      </c>
      <c r="Z427" s="41"/>
      <c r="AA427" s="41"/>
      <c r="AB427" s="43">
        <v>45272</v>
      </c>
      <c r="AC427" s="72" t="s">
        <v>1001</v>
      </c>
      <c r="AD427" s="88"/>
      <c r="AE427" s="88"/>
      <c r="AF427" s="40"/>
      <c r="AG427" s="40"/>
      <c r="AH427" s="40"/>
      <c r="AI427" s="76"/>
      <c r="AJ427" s="76"/>
      <c r="AK427" s="40"/>
    </row>
    <row r="428" spans="1:37" ht="16.5" customHeight="1">
      <c r="A428" s="79">
        <v>45272</v>
      </c>
      <c r="B428" s="78" t="s">
        <v>450</v>
      </c>
      <c r="C428" s="78" t="s">
        <v>2508</v>
      </c>
      <c r="D428" s="81" t="s">
        <v>2511</v>
      </c>
      <c r="E428" s="33" t="s">
        <v>433</v>
      </c>
      <c r="F428" s="33"/>
      <c r="G428" s="99" t="s">
        <v>4968</v>
      </c>
      <c r="H428" s="75">
        <v>2</v>
      </c>
      <c r="I428" s="90" t="s">
        <v>73</v>
      </c>
      <c r="J428" s="90"/>
      <c r="K428" s="78" t="s">
        <v>4983</v>
      </c>
      <c r="L428" s="75" t="s">
        <v>701</v>
      </c>
      <c r="M428" s="42" t="str">
        <f>MID(K428,12,8)</f>
        <v xml:space="preserve">unknown </v>
      </c>
      <c r="N428" s="62" t="str">
        <f>IF(ISERROR(MID(K428,24+FIND("impact environnemental:",K428,1),3)),"",MID(K428,24+FIND("impact environnemental:",K428,1),3))</f>
        <v>oui</v>
      </c>
      <c r="O428" s="62" t="str">
        <f>IF(ISERROR(MID(K428,25+FIND("performance énergétique:",K428,1),3)),"",MID(K428,25+FIND("performance énergétique:",K428,1),3))</f>
        <v>oui</v>
      </c>
      <c r="P428" s="62" t="str">
        <f>IF(ISERROR(MID(K428,20+FIND("consommation d'eau:",K428,1),3)),"",MID(K428,20+FIND("consommation d'eau:",K428,1),3))</f>
        <v>non</v>
      </c>
      <c r="Q428" s="62" t="str">
        <f>IF(ISERROR(MID(K428,22+FIND("rénover mon bâtiment:",K428,1),3)),"",MID(K428,22+FIND("rénover mon bâtiment:",K428,1),3))</f>
        <v/>
      </c>
      <c r="R428" s="62" t="str">
        <f>IF(ISERROR(MID(K428,21+FIND("la mobilité durable:",K428,1),3)),"",MID(K428,21+FIND("la mobilité durable:",K428,1),3))</f>
        <v/>
      </c>
      <c r="S428" s="62" t="str">
        <f>IF(ISERROR(MID(K428,21+FIND("gestion des déchets:",K428,1),3)),"",MID(K428,21+FIND("gestion des déchets:",K428,1),3))</f>
        <v>non</v>
      </c>
      <c r="T428" s="62" t="str">
        <f>IF(ISERROR(MID(K428,17+FIND("l'écoconception:",K428,1),3)),"",MID(K428,17+FIND("l'écoconception:",K428,1),3))</f>
        <v>oui</v>
      </c>
      <c r="U428" s="62" t="str">
        <f>IF(ISERROR(MID(K428,20+FIND("former ou recruter:",K428,1),3)),"",MID(K428,20+FIND("former ou recruter:",K428,1),3))</f>
        <v/>
      </c>
      <c r="V428" s="63"/>
      <c r="W428" s="75"/>
      <c r="X428" s="75"/>
      <c r="Y428" s="41" t="s">
        <v>1491</v>
      </c>
      <c r="Z428" s="41" t="s">
        <v>1498</v>
      </c>
      <c r="AA428" s="41"/>
      <c r="AB428" s="43">
        <v>45272</v>
      </c>
      <c r="AC428" s="72" t="s">
        <v>1001</v>
      </c>
      <c r="AD428" s="88"/>
      <c r="AE428" s="88"/>
      <c r="AF428" s="40"/>
      <c r="AG428" s="40"/>
      <c r="AH428" s="40"/>
      <c r="AI428" s="76"/>
      <c r="AJ428" s="76"/>
      <c r="AK428" s="40"/>
    </row>
    <row r="429" spans="1:37" ht="16.5" customHeight="1">
      <c r="A429" s="79">
        <v>45272</v>
      </c>
      <c r="B429" s="78" t="s">
        <v>1224</v>
      </c>
      <c r="C429" s="78" t="s">
        <v>2610</v>
      </c>
      <c r="D429" s="81" t="s">
        <v>2614</v>
      </c>
      <c r="E429" s="33" t="s">
        <v>433</v>
      </c>
      <c r="F429" s="33"/>
      <c r="G429" s="99" t="s">
        <v>4982</v>
      </c>
      <c r="H429" s="75">
        <v>2</v>
      </c>
      <c r="I429" s="90" t="s">
        <v>73</v>
      </c>
      <c r="J429" s="90"/>
      <c r="K429" s="78" t="s">
        <v>2615</v>
      </c>
      <c r="L429" s="75" t="s">
        <v>701</v>
      </c>
      <c r="M429" s="42" t="str">
        <f>MID(K429,12,8)</f>
        <v xml:space="preserve">unknown </v>
      </c>
      <c r="N429" s="62" t="str">
        <f>IF(ISERROR(MID(K429,24+FIND("impact environnemental:",K429,1),3)),"",MID(K429,24+FIND("impact environnemental:",K429,1),3))</f>
        <v>oui</v>
      </c>
      <c r="O429" s="62" t="str">
        <f>IF(ISERROR(MID(K429,25+FIND("performance énergétique:",K429,1),3)),"",MID(K429,25+FIND("performance énergétique:",K429,1),3))</f>
        <v>oui</v>
      </c>
      <c r="P429" s="62" t="str">
        <f>IF(ISERROR(MID(K429,20+FIND("consommation d'eau:",K429,1),3)),"",MID(K429,20+FIND("consommation d'eau:",K429,1),3))</f>
        <v>oui</v>
      </c>
      <c r="Q429" s="62" t="str">
        <f>IF(ISERROR(MID(K429,22+FIND("rénover mon bâtiment:",K429,1),3)),"",MID(K429,22+FIND("rénover mon bâtiment:",K429,1),3))</f>
        <v/>
      </c>
      <c r="R429" s="62" t="str">
        <f>IF(ISERROR(MID(K429,21+FIND("la mobilité durable:",K429,1),3)),"",MID(K429,21+FIND("la mobilité durable:",K429,1),3))</f>
        <v/>
      </c>
      <c r="S429" s="62" t="str">
        <f>IF(ISERROR(MID(K429,21+FIND("gestion des déchets:",K429,1),3)),"",MID(K429,21+FIND("gestion des déchets:",K429,1),3))</f>
        <v>oui</v>
      </c>
      <c r="T429" s="62" t="str">
        <f>IF(ISERROR(MID(K429,17+FIND("l'écoconception:",K429,1),3)),"",MID(K429,17+FIND("l'écoconception:",K429,1),3))</f>
        <v>oui</v>
      </c>
      <c r="U429" s="62" t="str">
        <f>IF(ISERROR(MID(K429,20+FIND("former ou recruter:",K429,1),3)),"",MID(K429,20+FIND("former ou recruter:",K429,1),3))</f>
        <v/>
      </c>
      <c r="V429" s="63"/>
      <c r="W429" s="75"/>
      <c r="X429" s="75"/>
      <c r="Y429" s="41" t="s">
        <v>1491</v>
      </c>
      <c r="Z429" s="41" t="s">
        <v>1226</v>
      </c>
      <c r="AA429" s="41"/>
      <c r="AB429" s="43">
        <v>45272</v>
      </c>
      <c r="AC429" s="72" t="s">
        <v>1001</v>
      </c>
      <c r="AD429" s="88"/>
      <c r="AE429" s="88"/>
      <c r="AF429" s="40" t="s">
        <v>1227</v>
      </c>
      <c r="AG429" s="40"/>
      <c r="AH429" s="40"/>
      <c r="AI429" s="76"/>
      <c r="AJ429" s="76"/>
      <c r="AK429" s="40"/>
    </row>
    <row r="430" spans="1:37" ht="16.5" customHeight="1">
      <c r="A430" s="79">
        <v>45272</v>
      </c>
      <c r="B430" s="78" t="s">
        <v>1046</v>
      </c>
      <c r="C430" s="78" t="s">
        <v>2545</v>
      </c>
      <c r="D430" s="81" t="s">
        <v>2548</v>
      </c>
      <c r="E430" s="33" t="s">
        <v>433</v>
      </c>
      <c r="F430" s="33"/>
      <c r="G430" s="99" t="s">
        <v>4984</v>
      </c>
      <c r="H430" s="75">
        <v>2</v>
      </c>
      <c r="I430" s="90" t="s">
        <v>73</v>
      </c>
      <c r="J430" s="90"/>
      <c r="K430" s="78" t="s">
        <v>2549</v>
      </c>
      <c r="L430" s="75" t="s">
        <v>701</v>
      </c>
      <c r="M430" s="42" t="str">
        <f>MID(K430,12,8)</f>
        <v xml:space="preserve">unknown </v>
      </c>
      <c r="N430" s="62" t="str">
        <f>IF(ISERROR(MID(K430,24+FIND("impact environnemental:",K430,1),3)),"",MID(K430,24+FIND("impact environnemental:",K430,1),3))</f>
        <v>non</v>
      </c>
      <c r="O430" s="62" t="str">
        <f>IF(ISERROR(MID(K430,25+FIND("performance énergétique:",K430,1),3)),"",MID(K430,25+FIND("performance énergétique:",K430,1),3))</f>
        <v>oui</v>
      </c>
      <c r="P430" s="62" t="str">
        <f>IF(ISERROR(MID(K430,20+FIND("consommation d'eau:",K430,1),3)),"",MID(K430,20+FIND("consommation d'eau:",K430,1),3))</f>
        <v>non</v>
      </c>
      <c r="Q430" s="62" t="str">
        <f>IF(ISERROR(MID(K430,22+FIND("rénover mon bâtiment:",K430,1),3)),"",MID(K430,22+FIND("rénover mon bâtiment:",K430,1),3))</f>
        <v/>
      </c>
      <c r="R430" s="62" t="str">
        <f>IF(ISERROR(MID(K430,21+FIND("la mobilité durable:",K430,1),3)),"",MID(K430,21+FIND("la mobilité durable:",K430,1),3))</f>
        <v/>
      </c>
      <c r="S430" s="62" t="str">
        <f>IF(ISERROR(MID(K430,21+FIND("gestion des déchets:",K430,1),3)),"",MID(K430,21+FIND("gestion des déchets:",K430,1),3))</f>
        <v>oui</v>
      </c>
      <c r="T430" s="62" t="str">
        <f>IF(ISERROR(MID(K430,17+FIND("l'écoconception:",K430,1),3)),"",MID(K430,17+FIND("l'écoconception:",K430,1),3))</f>
        <v>oui</v>
      </c>
      <c r="U430" s="62" t="str">
        <f>IF(ISERROR(MID(K430,20+FIND("former ou recruter:",K430,1),3)),"",MID(K430,20+FIND("former ou recruter:",K430,1),3))</f>
        <v/>
      </c>
      <c r="V430" s="63"/>
      <c r="W430" s="75"/>
      <c r="X430" s="75"/>
      <c r="Y430" s="41" t="s">
        <v>1491</v>
      </c>
      <c r="Z430" s="41" t="s">
        <v>1048</v>
      </c>
      <c r="AA430" s="41"/>
      <c r="AB430" s="43">
        <v>45272</v>
      </c>
      <c r="AC430" s="72" t="s">
        <v>1001</v>
      </c>
      <c r="AD430" s="88"/>
      <c r="AE430" s="88"/>
      <c r="AF430" s="40"/>
      <c r="AG430" s="40"/>
      <c r="AH430" s="40"/>
      <c r="AI430" s="76"/>
      <c r="AJ430" s="76"/>
      <c r="AK430" s="40"/>
    </row>
    <row r="431" spans="1:37" ht="16.5" customHeight="1">
      <c r="A431" s="30">
        <v>45272</v>
      </c>
      <c r="B431" s="31" t="s">
        <v>431</v>
      </c>
      <c r="C431" s="31" t="s">
        <v>2529</v>
      </c>
      <c r="D431" s="50" t="s">
        <v>4985</v>
      </c>
      <c r="E431" s="33" t="s">
        <v>433</v>
      </c>
      <c r="F431" s="33"/>
      <c r="G431" s="99" t="s">
        <v>4917</v>
      </c>
      <c r="H431" s="75">
        <v>2</v>
      </c>
      <c r="I431" s="90" t="s">
        <v>73</v>
      </c>
      <c r="J431" s="90"/>
      <c r="K431" s="31" t="s">
        <v>4986</v>
      </c>
      <c r="L431" s="75" t="s">
        <v>701</v>
      </c>
      <c r="M431" s="42" t="str">
        <f>MID(K431,12,8)</f>
        <v xml:space="preserve">unknown </v>
      </c>
      <c r="N431" s="62" t="str">
        <f>IF(ISERROR(MID(K431,24+FIND("impact environnemental:",K431,1),3)),"",MID(K431,24+FIND("impact environnemental:",K431,1),3))</f>
        <v>oui</v>
      </c>
      <c r="O431" s="62" t="str">
        <f>IF(ISERROR(MID(K431,25+FIND("performance énergétique:",K431,1),3)),"",MID(K431,25+FIND("performance énergétique:",K431,1),3))</f>
        <v>oui</v>
      </c>
      <c r="P431" s="62" t="str">
        <f>IF(ISERROR(MID(K431,20+FIND("consommation d'eau:",K431,1),3)),"",MID(K431,20+FIND("consommation d'eau:",K431,1),3))</f>
        <v>oui</v>
      </c>
      <c r="Q431" s="62" t="str">
        <f>IF(ISERROR(MID(K431,22+FIND("rénover mon bâtiment:",K431,1),3)),"",MID(K431,22+FIND("rénover mon bâtiment:",K431,1),3))</f>
        <v/>
      </c>
      <c r="R431" s="62" t="str">
        <f>IF(ISERROR(MID(K431,21+FIND("la mobilité durable:",K431,1),3)),"",MID(K431,21+FIND("la mobilité durable:",K431,1),3))</f>
        <v/>
      </c>
      <c r="S431" s="62" t="str">
        <f>IF(ISERROR(MID(K431,21+FIND("gestion des déchets:",K431,1),3)),"",MID(K431,21+FIND("gestion des déchets:",K431,1),3))</f>
        <v>non</v>
      </c>
      <c r="T431" s="62" t="str">
        <f>IF(ISERROR(MID(K431,17+FIND("l'écoconception:",K431,1),3)),"",MID(K431,17+FIND("l'écoconception:",K431,1),3))</f>
        <v>oui</v>
      </c>
      <c r="U431" s="62" t="str">
        <f>IF(ISERROR(MID(K431,20+FIND("former ou recruter:",K431,1),3)),"",MID(K431,20+FIND("former ou recruter:",K431,1),3))</f>
        <v/>
      </c>
      <c r="V431" s="63"/>
      <c r="W431" s="75"/>
      <c r="X431" s="75"/>
      <c r="Y431" s="75" t="s">
        <v>1491</v>
      </c>
      <c r="Z431" s="75"/>
      <c r="AA431" s="75"/>
      <c r="AB431" s="77">
        <v>45278</v>
      </c>
      <c r="AC431" s="72" t="s">
        <v>1001</v>
      </c>
      <c r="AD431" s="88"/>
      <c r="AE431" s="88"/>
      <c r="AF431" s="40"/>
      <c r="AG431" s="40"/>
      <c r="AH431" s="40"/>
      <c r="AI431" s="76"/>
      <c r="AJ431" s="76"/>
      <c r="AK431" s="40"/>
    </row>
    <row r="432" spans="1:37" ht="16.5" customHeight="1">
      <c r="A432" s="30">
        <v>45273</v>
      </c>
      <c r="B432" s="31" t="s">
        <v>729</v>
      </c>
      <c r="C432" s="31" t="s">
        <v>2649</v>
      </c>
      <c r="D432" s="50" t="s">
        <v>2653</v>
      </c>
      <c r="E432" s="33" t="s">
        <v>55</v>
      </c>
      <c r="F432" s="33"/>
      <c r="G432" s="99" t="s">
        <v>4917</v>
      </c>
      <c r="H432" s="75">
        <v>2</v>
      </c>
      <c r="I432" s="90" t="s">
        <v>73</v>
      </c>
      <c r="J432" s="90"/>
      <c r="K432" s="31" t="s">
        <v>2654</v>
      </c>
      <c r="L432" s="75" t="s">
        <v>701</v>
      </c>
      <c r="M432" s="42" t="str">
        <f>MID(K432,12,8)</f>
        <v xml:space="preserve">unknown </v>
      </c>
      <c r="N432" s="62" t="str">
        <f>IF(ISERROR(MID(K432,24+FIND("impact environnemental:",K432,1),3)),"",MID(K432,24+FIND("impact environnemental:",K432,1),3))</f>
        <v>oui</v>
      </c>
      <c r="O432" s="62" t="str">
        <f>IF(ISERROR(MID(K432,25+FIND("performance énergétique:",K432,1),3)),"",MID(K432,25+FIND("performance énergétique:",K432,1),3))</f>
        <v>oui</v>
      </c>
      <c r="P432" s="62" t="str">
        <f>IF(ISERROR(MID(K432,20+FIND("consommation d'eau:",K432,1),3)),"",MID(K432,20+FIND("consommation d'eau:",K432,1),3))</f>
        <v>oui</v>
      </c>
      <c r="Q432" s="62" t="str">
        <f>IF(ISERROR(MID(K432,22+FIND("rénover mon bâtiment:",K432,1),3)),"",MID(K432,22+FIND("rénover mon bâtiment:",K432,1),3))</f>
        <v/>
      </c>
      <c r="R432" s="62" t="str">
        <f>IF(ISERROR(MID(K432,21+FIND("la mobilité durable:",K432,1),3)),"",MID(K432,21+FIND("la mobilité durable:",K432,1),3))</f>
        <v/>
      </c>
      <c r="S432" s="62" t="str">
        <f>IF(ISERROR(MID(K432,21+FIND("gestion des déchets:",K432,1),3)),"",MID(K432,21+FIND("gestion des déchets:",K432,1),3))</f>
        <v>non</v>
      </c>
      <c r="T432" s="62" t="str">
        <f>IF(ISERROR(MID(K432,17+FIND("l'écoconception:",K432,1),3)),"",MID(K432,17+FIND("l'écoconception:",K432,1),3))</f>
        <v>oui</v>
      </c>
      <c r="U432" s="62" t="str">
        <f>IF(ISERROR(MID(K432,20+FIND("former ou recruter:",K432,1),3)),"",MID(K432,20+FIND("former ou recruter:",K432,1),3))</f>
        <v/>
      </c>
      <c r="V432" s="63"/>
      <c r="W432" s="75"/>
      <c r="X432" s="75"/>
      <c r="Y432" s="75" t="s">
        <v>1491</v>
      </c>
      <c r="Z432" s="75"/>
      <c r="AA432" s="75"/>
      <c r="AB432" s="77">
        <v>45278</v>
      </c>
      <c r="AC432" s="72" t="s">
        <v>1001</v>
      </c>
      <c r="AD432" s="88"/>
      <c r="AE432" s="88"/>
      <c r="AF432" s="40"/>
      <c r="AG432" s="40"/>
      <c r="AH432" s="40"/>
      <c r="AI432" s="76"/>
      <c r="AJ432" s="76"/>
      <c r="AK432" s="40"/>
    </row>
    <row r="433" spans="1:37" ht="16.5" customHeight="1">
      <c r="A433" s="30">
        <v>45273</v>
      </c>
      <c r="B433" s="31" t="s">
        <v>1964</v>
      </c>
      <c r="C433" s="31" t="s">
        <v>2694</v>
      </c>
      <c r="D433" s="50" t="s">
        <v>2698</v>
      </c>
      <c r="E433" s="33" t="s">
        <v>55</v>
      </c>
      <c r="F433" s="33"/>
      <c r="G433" s="99" t="s">
        <v>4917</v>
      </c>
      <c r="H433" s="75">
        <v>2</v>
      </c>
      <c r="I433" s="90" t="s">
        <v>73</v>
      </c>
      <c r="J433" s="90"/>
      <c r="K433" s="31" t="s">
        <v>2699</v>
      </c>
      <c r="L433" s="75" t="s">
        <v>701</v>
      </c>
      <c r="M433" s="42" t="str">
        <f>MID(K433,12,8)</f>
        <v xml:space="preserve">unknown </v>
      </c>
      <c r="N433" s="62" t="str">
        <f>IF(ISERROR(MID(K433,24+FIND("impact environnemental:",K433,1),3)),"",MID(K433,24+FIND("impact environnemental:",K433,1),3))</f>
        <v>oui</v>
      </c>
      <c r="O433" s="62" t="str">
        <f>IF(ISERROR(MID(K433,25+FIND("performance énergétique:",K433,1),3)),"",MID(K433,25+FIND("performance énergétique:",K433,1),3))</f>
        <v>oui</v>
      </c>
      <c r="P433" s="62" t="str">
        <f>IF(ISERROR(MID(K433,20+FIND("consommation d'eau:",K433,1),3)),"",MID(K433,20+FIND("consommation d'eau:",K433,1),3))</f>
        <v>non</v>
      </c>
      <c r="Q433" s="62" t="str">
        <f>IF(ISERROR(MID(K433,22+FIND("rénover mon bâtiment:",K433,1),3)),"",MID(K433,22+FIND("rénover mon bâtiment:",K433,1),3))</f>
        <v/>
      </c>
      <c r="R433" s="62" t="str">
        <f>IF(ISERROR(MID(K433,21+FIND("la mobilité durable:",K433,1),3)),"",MID(K433,21+FIND("la mobilité durable:",K433,1),3))</f>
        <v/>
      </c>
      <c r="S433" s="62" t="str">
        <f>IF(ISERROR(MID(K433,21+FIND("gestion des déchets:",K433,1),3)),"",MID(K433,21+FIND("gestion des déchets:",K433,1),3))</f>
        <v>oui</v>
      </c>
      <c r="T433" s="62" t="str">
        <f>IF(ISERROR(MID(K433,17+FIND("l'écoconception:",K433,1),3)),"",MID(K433,17+FIND("l'écoconception:",K433,1),3))</f>
        <v>oui</v>
      </c>
      <c r="U433" s="62" t="str">
        <f>IF(ISERROR(MID(K433,20+FIND("former ou recruter:",K433,1),3)),"",MID(K433,20+FIND("former ou recruter:",K433,1),3))</f>
        <v/>
      </c>
      <c r="V433" s="63"/>
      <c r="W433" s="75"/>
      <c r="X433" s="75"/>
      <c r="Y433" s="75" t="s">
        <v>1491</v>
      </c>
      <c r="Z433" s="75"/>
      <c r="AA433" s="75"/>
      <c r="AB433" s="77">
        <v>45278</v>
      </c>
      <c r="AC433" s="72" t="s">
        <v>1001</v>
      </c>
      <c r="AD433" s="88"/>
      <c r="AE433" s="88"/>
      <c r="AF433" s="40"/>
      <c r="AG433" s="40"/>
      <c r="AH433" s="40"/>
      <c r="AI433" s="76"/>
      <c r="AJ433" s="76"/>
      <c r="AK433" s="40"/>
    </row>
    <row r="434" spans="1:37" ht="16.5" customHeight="1">
      <c r="A434" s="30">
        <v>45273</v>
      </c>
      <c r="B434" s="31" t="s">
        <v>729</v>
      </c>
      <c r="C434" s="31" t="s">
        <v>2655</v>
      </c>
      <c r="D434" s="50" t="s">
        <v>2659</v>
      </c>
      <c r="E434" s="33" t="s">
        <v>55</v>
      </c>
      <c r="F434" s="33"/>
      <c r="G434" s="99" t="s">
        <v>4917</v>
      </c>
      <c r="H434" s="75">
        <v>2</v>
      </c>
      <c r="I434" s="90" t="s">
        <v>73</v>
      </c>
      <c r="J434" s="90"/>
      <c r="K434" s="31" t="s">
        <v>2660</v>
      </c>
      <c r="L434" s="75" t="s">
        <v>701</v>
      </c>
      <c r="M434" s="42" t="str">
        <f>MID(K434,12,8)</f>
        <v xml:space="preserve">unknown </v>
      </c>
      <c r="N434" s="62" t="str">
        <f>IF(ISERROR(MID(K434,24+FIND("impact environnemental:",K434,1),3)),"",MID(K434,24+FIND("impact environnemental:",K434,1),3))</f>
        <v>oui</v>
      </c>
      <c r="O434" s="62" t="str">
        <f>IF(ISERROR(MID(K434,25+FIND("performance énergétique:",K434,1),3)),"",MID(K434,25+FIND("performance énergétique:",K434,1),3))</f>
        <v>oui</v>
      </c>
      <c r="P434" s="62" t="str">
        <f>IF(ISERROR(MID(K434,20+FIND("consommation d'eau:",K434,1),3)),"",MID(K434,20+FIND("consommation d'eau:",K434,1),3))</f>
        <v>oui</v>
      </c>
      <c r="Q434" s="62" t="str">
        <f>IF(ISERROR(MID(K434,22+FIND("rénover mon bâtiment:",K434,1),3)),"",MID(K434,22+FIND("rénover mon bâtiment:",K434,1),3))</f>
        <v/>
      </c>
      <c r="R434" s="62" t="str">
        <f>IF(ISERROR(MID(K434,21+FIND("la mobilité durable:",K434,1),3)),"",MID(K434,21+FIND("la mobilité durable:",K434,1),3))</f>
        <v/>
      </c>
      <c r="S434" s="62" t="str">
        <f>IF(ISERROR(MID(K434,21+FIND("gestion des déchets:",K434,1),3)),"",MID(K434,21+FIND("gestion des déchets:",K434,1),3))</f>
        <v>oui</v>
      </c>
      <c r="T434" s="62" t="str">
        <f>IF(ISERROR(MID(K434,17+FIND("l'écoconception:",K434,1),3)),"",MID(K434,17+FIND("l'écoconception:",K434,1),3))</f>
        <v>oui</v>
      </c>
      <c r="U434" s="62" t="str">
        <f>IF(ISERROR(MID(K434,20+FIND("former ou recruter:",K434,1),3)),"",MID(K434,20+FIND("former ou recruter:",K434,1),3))</f>
        <v/>
      </c>
      <c r="V434" s="63"/>
      <c r="W434" s="75"/>
      <c r="X434" s="75"/>
      <c r="Y434" s="75" t="s">
        <v>1491</v>
      </c>
      <c r="Z434" s="75"/>
      <c r="AA434" s="75"/>
      <c r="AB434" s="77">
        <v>45278</v>
      </c>
      <c r="AC434" s="72" t="s">
        <v>1001</v>
      </c>
      <c r="AD434" s="88"/>
      <c r="AE434" s="88"/>
      <c r="AF434" s="40"/>
      <c r="AG434" s="40"/>
      <c r="AH434" s="40"/>
      <c r="AI434" s="76"/>
      <c r="AJ434" s="76"/>
      <c r="AK434" s="40"/>
    </row>
    <row r="435" spans="1:37" ht="16.5" customHeight="1">
      <c r="A435" s="30">
        <v>45273</v>
      </c>
      <c r="B435" s="31" t="s">
        <v>450</v>
      </c>
      <c r="C435" s="31" t="s">
        <v>2616</v>
      </c>
      <c r="D435" s="50" t="s">
        <v>2619</v>
      </c>
      <c r="E435" s="33" t="s">
        <v>433</v>
      </c>
      <c r="F435" s="33"/>
      <c r="G435" s="99" t="s">
        <v>4917</v>
      </c>
      <c r="H435" s="75">
        <v>2</v>
      </c>
      <c r="I435" s="90" t="s">
        <v>73</v>
      </c>
      <c r="J435" s="90"/>
      <c r="K435" s="31" t="s">
        <v>2620</v>
      </c>
      <c r="L435" s="75" t="s">
        <v>701</v>
      </c>
      <c r="M435" s="42" t="str">
        <f>MID(K435,12,8)</f>
        <v xml:space="preserve">unknown </v>
      </c>
      <c r="N435" s="62" t="str">
        <f>IF(ISERROR(MID(K435,24+FIND("impact environnemental:",K435,1),3)),"",MID(K435,24+FIND("impact environnemental:",K435,1),3))</f>
        <v>oui</v>
      </c>
      <c r="O435" s="62" t="str">
        <f>IF(ISERROR(MID(K435,25+FIND("performance énergétique:",K435,1),3)),"",MID(K435,25+FIND("performance énergétique:",K435,1),3))</f>
        <v>oui</v>
      </c>
      <c r="P435" s="62" t="str">
        <f>IF(ISERROR(MID(K435,20+FIND("consommation d'eau:",K435,1),3)),"",MID(K435,20+FIND("consommation d'eau:",K435,1),3))</f>
        <v>oui</v>
      </c>
      <c r="Q435" s="62" t="str">
        <f>IF(ISERROR(MID(K435,22+FIND("rénover mon bâtiment:",K435,1),3)),"",MID(K435,22+FIND("rénover mon bâtiment:",K435,1),3))</f>
        <v/>
      </c>
      <c r="R435" s="62" t="str">
        <f>IF(ISERROR(MID(K435,21+FIND("la mobilité durable:",K435,1),3)),"",MID(K435,21+FIND("la mobilité durable:",K435,1),3))</f>
        <v/>
      </c>
      <c r="S435" s="62" t="str">
        <f>IF(ISERROR(MID(K435,21+FIND("gestion des déchets:",K435,1),3)),"",MID(K435,21+FIND("gestion des déchets:",K435,1),3))</f>
        <v>non</v>
      </c>
      <c r="T435" s="62" t="str">
        <f>IF(ISERROR(MID(K435,17+FIND("l'écoconception:",K435,1),3)),"",MID(K435,17+FIND("l'écoconception:",K435,1),3))</f>
        <v>oui</v>
      </c>
      <c r="U435" s="62" t="str">
        <f>IF(ISERROR(MID(K435,20+FIND("former ou recruter:",K435,1),3)),"",MID(K435,20+FIND("former ou recruter:",K435,1),3))</f>
        <v/>
      </c>
      <c r="V435" s="63"/>
      <c r="W435" s="75"/>
      <c r="X435" s="75"/>
      <c r="Y435" s="75" t="s">
        <v>1491</v>
      </c>
      <c r="Z435" s="75"/>
      <c r="AA435" s="75"/>
      <c r="AB435" s="77">
        <v>45278</v>
      </c>
      <c r="AC435" s="72" t="s">
        <v>1001</v>
      </c>
      <c r="AD435" s="88"/>
      <c r="AE435" s="88"/>
      <c r="AF435" s="40"/>
      <c r="AG435" s="40"/>
      <c r="AH435" s="40"/>
      <c r="AI435" s="76"/>
      <c r="AJ435" s="76"/>
      <c r="AK435" s="40"/>
    </row>
    <row r="436" spans="1:37" ht="16.5" customHeight="1">
      <c r="A436" s="79">
        <v>45273</v>
      </c>
      <c r="B436" s="78" t="s">
        <v>431</v>
      </c>
      <c r="C436" s="78" t="s">
        <v>2637</v>
      </c>
      <c r="D436" s="81" t="s">
        <v>2641</v>
      </c>
      <c r="E436" s="33" t="s">
        <v>433</v>
      </c>
      <c r="F436" s="33"/>
      <c r="G436" s="99" t="s">
        <v>4917</v>
      </c>
      <c r="H436" s="75">
        <v>2</v>
      </c>
      <c r="I436" s="90" t="s">
        <v>73</v>
      </c>
      <c r="J436" s="90"/>
      <c r="K436" s="78" t="s">
        <v>2642</v>
      </c>
      <c r="L436" s="75" t="s">
        <v>701</v>
      </c>
      <c r="M436" s="42" t="str">
        <f>MID(K436,12,8)</f>
        <v xml:space="preserve">unknown </v>
      </c>
      <c r="N436" s="62" t="str">
        <f>IF(ISERROR(MID(K436,24+FIND("impact environnemental:",K436,1),3)),"",MID(K436,24+FIND("impact environnemental:",K436,1),3))</f>
        <v>oui</v>
      </c>
      <c r="O436" s="62" t="str">
        <f>IF(ISERROR(MID(K436,25+FIND("performance énergétique:",K436,1),3)),"",MID(K436,25+FIND("performance énergétique:",K436,1),3))</f>
        <v>oui</v>
      </c>
      <c r="P436" s="62" t="str">
        <f>IF(ISERROR(MID(K436,20+FIND("consommation d'eau:",K436,1),3)),"",MID(K436,20+FIND("consommation d'eau:",K436,1),3))</f>
        <v>oui</v>
      </c>
      <c r="Q436" s="62" t="str">
        <f>IF(ISERROR(MID(K436,22+FIND("rénover mon bâtiment:",K436,1),3)),"",MID(K436,22+FIND("rénover mon bâtiment:",K436,1),3))</f>
        <v/>
      </c>
      <c r="R436" s="62" t="str">
        <f>IF(ISERROR(MID(K436,21+FIND("la mobilité durable:",K436,1),3)),"",MID(K436,21+FIND("la mobilité durable:",K436,1),3))</f>
        <v/>
      </c>
      <c r="S436" s="62" t="str">
        <f>IF(ISERROR(MID(K436,21+FIND("gestion des déchets:",K436,1),3)),"",MID(K436,21+FIND("gestion des déchets:",K436,1),3))</f>
        <v>oui</v>
      </c>
      <c r="T436" s="62" t="str">
        <f>IF(ISERROR(MID(K436,17+FIND("l'écoconception:",K436,1),3)),"",MID(K436,17+FIND("l'écoconception:",K436,1),3))</f>
        <v>oui</v>
      </c>
      <c r="U436" s="62" t="str">
        <f>IF(ISERROR(MID(K436,20+FIND("former ou recruter:",K436,1),3)),"",MID(K436,20+FIND("former ou recruter:",K436,1),3))</f>
        <v/>
      </c>
      <c r="V436" s="63"/>
      <c r="W436" s="75"/>
      <c r="X436" s="75"/>
      <c r="Y436" s="75" t="s">
        <v>1491</v>
      </c>
      <c r="Z436" s="75"/>
      <c r="AA436" s="75"/>
      <c r="AB436" s="77">
        <v>45278</v>
      </c>
      <c r="AC436" s="72" t="s">
        <v>1001</v>
      </c>
      <c r="AD436" s="88"/>
      <c r="AE436" s="88"/>
      <c r="AF436" s="40"/>
      <c r="AG436" s="40"/>
      <c r="AH436" s="40"/>
      <c r="AI436" s="76"/>
      <c r="AJ436" s="76"/>
      <c r="AK436" s="40"/>
    </row>
    <row r="437" spans="1:37" ht="16.5" customHeight="1">
      <c r="A437" s="79">
        <v>45274</v>
      </c>
      <c r="B437" s="78" t="s">
        <v>1732</v>
      </c>
      <c r="C437" s="78" t="s">
        <v>2737</v>
      </c>
      <c r="D437" s="81" t="s">
        <v>2741</v>
      </c>
      <c r="E437" s="33" t="s">
        <v>91</v>
      </c>
      <c r="F437" s="33"/>
      <c r="G437" s="99" t="s">
        <v>4917</v>
      </c>
      <c r="H437" s="75">
        <v>1</v>
      </c>
      <c r="I437" s="90" t="s">
        <v>73</v>
      </c>
      <c r="J437" s="90"/>
      <c r="K437" s="78" t="s">
        <v>2742</v>
      </c>
      <c r="L437" s="75" t="s">
        <v>701</v>
      </c>
      <c r="M437" s="42" t="str">
        <f>MID(K437,12,8)</f>
        <v xml:space="preserve">precise </v>
      </c>
      <c r="N437" s="62" t="str">
        <f>IF(ISERROR(MID(K437,24+FIND("impact environnemental:",K437,1),3)),"",MID(K437,24+FIND("impact environnemental:",K437,1),3))</f>
        <v>oui</v>
      </c>
      <c r="O437" s="62" t="str">
        <f>IF(ISERROR(MID(K437,25+FIND("performance énergétique:",K437,1),3)),"",MID(K437,25+FIND("performance énergétique:",K437,1),3))</f>
        <v>non</v>
      </c>
      <c r="P437" s="62" t="str">
        <f>IF(ISERROR(MID(K437,20+FIND("consommation d'eau:",K437,1),3)),"",MID(K437,20+FIND("consommation d'eau:",K437,1),3))</f>
        <v>non</v>
      </c>
      <c r="Q437" s="62" t="str">
        <f>IF(ISERROR(MID(K437,22+FIND("rénover mon bâtiment:",K437,1),3)),"",MID(K437,22+FIND("rénover mon bâtiment:",K437,1),3))</f>
        <v>non</v>
      </c>
      <c r="R437" s="62" t="str">
        <f>IF(ISERROR(MID(K437,21+FIND("la mobilité durable:",K437,1),3)),"",MID(K437,21+FIND("la mobilité durable:",K437,1),3))</f>
        <v>non</v>
      </c>
      <c r="S437" s="62" t="str">
        <f>IF(ISERROR(MID(K437,21+FIND("gestion des déchets:",K437,1),3)),"",MID(K437,21+FIND("gestion des déchets:",K437,1),3))</f>
        <v>non</v>
      </c>
      <c r="T437" s="62" t="str">
        <f>IF(ISERROR(MID(K437,17+FIND("l'écoconception:",K437,1),3)),"",MID(K437,17+FIND("l'écoconception:",K437,1),3))</f>
        <v>non</v>
      </c>
      <c r="U437" s="62" t="str">
        <f>IF(ISERROR(MID(K437,20+FIND("former ou recruter:",K437,1),3)),"",MID(K437,20+FIND("former ou recruter:",K437,1),3))</f>
        <v>non</v>
      </c>
      <c r="V437" s="63"/>
      <c r="W437" s="75"/>
      <c r="X437" s="75"/>
      <c r="Y437" s="75" t="s">
        <v>1491</v>
      </c>
      <c r="Z437" s="75"/>
      <c r="AA437" s="75"/>
      <c r="AB437" s="77">
        <v>45278</v>
      </c>
      <c r="AC437" s="72" t="s">
        <v>1001</v>
      </c>
      <c r="AD437" s="88"/>
      <c r="AE437" s="88"/>
      <c r="AF437" s="40"/>
      <c r="AG437" s="40"/>
      <c r="AH437" s="40"/>
      <c r="AI437" s="76"/>
      <c r="AJ437" s="76"/>
      <c r="AK437" s="40"/>
    </row>
    <row r="438" spans="1:37" ht="16.5" customHeight="1">
      <c r="A438" s="79">
        <v>45274</v>
      </c>
      <c r="B438" s="78" t="s">
        <v>450</v>
      </c>
      <c r="C438" s="78" t="s">
        <v>2725</v>
      </c>
      <c r="D438" s="81" t="s">
        <v>2729</v>
      </c>
      <c r="E438" s="33" t="s">
        <v>433</v>
      </c>
      <c r="F438" s="33"/>
      <c r="G438" s="99" t="s">
        <v>4917</v>
      </c>
      <c r="H438" s="75">
        <v>2</v>
      </c>
      <c r="I438" s="90" t="s">
        <v>73</v>
      </c>
      <c r="J438" s="90"/>
      <c r="K438" s="78" t="s">
        <v>2730</v>
      </c>
      <c r="L438" s="75" t="s">
        <v>701</v>
      </c>
      <c r="M438" s="42" t="str">
        <f>MID(K438,12,8)</f>
        <v xml:space="preserve">unknown </v>
      </c>
      <c r="N438" s="62" t="str">
        <f>IF(ISERROR(MID(K438,24+FIND("impact environnemental:",K438,1),3)),"",MID(K438,24+FIND("impact environnemental:",K438,1),3))</f>
        <v>oui</v>
      </c>
      <c r="O438" s="62" t="str">
        <f>IF(ISERROR(MID(K438,25+FIND("performance énergétique:",K438,1),3)),"",MID(K438,25+FIND("performance énergétique:",K438,1),3))</f>
        <v>oui</v>
      </c>
      <c r="P438" s="62" t="str">
        <f>IF(ISERROR(MID(K438,20+FIND("consommation d'eau:",K438,1),3)),"",MID(K438,20+FIND("consommation d'eau:",K438,1),3))</f>
        <v>oui</v>
      </c>
      <c r="Q438" s="62" t="str">
        <f>IF(ISERROR(MID(K438,22+FIND("rénover mon bâtiment:",K438,1),3)),"",MID(K438,22+FIND("rénover mon bâtiment:",K438,1),3))</f>
        <v/>
      </c>
      <c r="R438" s="62" t="str">
        <f>IF(ISERROR(MID(K438,21+FIND("la mobilité durable:",K438,1),3)),"",MID(K438,21+FIND("la mobilité durable:",K438,1),3))</f>
        <v/>
      </c>
      <c r="S438" s="62" t="str">
        <f>IF(ISERROR(MID(K438,21+FIND("gestion des déchets:",K438,1),3)),"",MID(K438,21+FIND("gestion des déchets:",K438,1),3))</f>
        <v>oui</v>
      </c>
      <c r="T438" s="62" t="str">
        <f>IF(ISERROR(MID(K438,17+FIND("l'écoconception:",K438,1),3)),"",MID(K438,17+FIND("l'écoconception:",K438,1),3))</f>
        <v>oui</v>
      </c>
      <c r="U438" s="62" t="str">
        <f>IF(ISERROR(MID(K438,20+FIND("former ou recruter:",K438,1),3)),"",MID(K438,20+FIND("former ou recruter:",K438,1),3))</f>
        <v/>
      </c>
      <c r="V438" s="63"/>
      <c r="W438" s="75"/>
      <c r="X438" s="75"/>
      <c r="Y438" s="75" t="s">
        <v>1491</v>
      </c>
      <c r="Z438" s="75"/>
      <c r="AA438" s="75"/>
      <c r="AB438" s="77">
        <v>45278</v>
      </c>
      <c r="AC438" s="72" t="s">
        <v>1001</v>
      </c>
      <c r="AD438" s="88"/>
      <c r="AE438" s="88"/>
      <c r="AF438" s="40"/>
      <c r="AG438" s="40"/>
      <c r="AH438" s="40"/>
      <c r="AI438" s="76"/>
      <c r="AJ438" s="76"/>
      <c r="AK438" s="40"/>
    </row>
    <row r="439" spans="1:37" ht="16.5" customHeight="1">
      <c r="A439" s="79">
        <v>45274</v>
      </c>
      <c r="B439" s="78" t="s">
        <v>659</v>
      </c>
      <c r="C439" s="78" t="s">
        <v>2762</v>
      </c>
      <c r="D439" s="81" t="s">
        <v>4987</v>
      </c>
      <c r="E439" s="33" t="s">
        <v>433</v>
      </c>
      <c r="F439" s="33"/>
      <c r="G439" s="99" t="s">
        <v>4917</v>
      </c>
      <c r="H439" s="75">
        <v>1</v>
      </c>
      <c r="I439" s="90" t="s">
        <v>73</v>
      </c>
      <c r="J439" s="90"/>
      <c r="K439" s="78" t="s">
        <v>2767</v>
      </c>
      <c r="L439" s="75" t="s">
        <v>701</v>
      </c>
      <c r="M439" s="42" t="str">
        <f>MID(K439,12,8)</f>
        <v xml:space="preserve">precise </v>
      </c>
      <c r="N439" s="62" t="str">
        <f>IF(ISERROR(MID(K439,24+FIND("impact environnemental:",K439,1),3)),"",MID(K439,24+FIND("impact environnemental:",K439,1),3))</f>
        <v>non</v>
      </c>
      <c r="O439" s="62" t="str">
        <f>IF(ISERROR(MID(K439,25+FIND("performance énergétique:",K439,1),3)),"",MID(K439,25+FIND("performance énergétique:",K439,1),3))</f>
        <v>non</v>
      </c>
      <c r="P439" s="62" t="str">
        <f>IF(ISERROR(MID(K439,20+FIND("consommation d'eau:",K439,1),3)),"",MID(K439,20+FIND("consommation d'eau:",K439,1),3))</f>
        <v>non</v>
      </c>
      <c r="Q439" s="62" t="str">
        <f>IF(ISERROR(MID(K439,22+FIND("rénover mon bâtiment:",K439,1),3)),"",MID(K439,22+FIND("rénover mon bâtiment:",K439,1),3))</f>
        <v>oui</v>
      </c>
      <c r="R439" s="62" t="str">
        <f>IF(ISERROR(MID(K439,21+FIND("la mobilité durable:",K439,1),3)),"",MID(K439,21+FIND("la mobilité durable:",K439,1),3))</f>
        <v>non</v>
      </c>
      <c r="S439" s="62" t="str">
        <f>IF(ISERROR(MID(K439,21+FIND("gestion des déchets:",K439,1),3)),"",MID(K439,21+FIND("gestion des déchets:",K439,1),3))</f>
        <v>non</v>
      </c>
      <c r="T439" s="62" t="str">
        <f>IF(ISERROR(MID(K439,17+FIND("l'écoconception:",K439,1),3)),"",MID(K439,17+FIND("l'écoconception:",K439,1),3))</f>
        <v>non</v>
      </c>
      <c r="U439" s="62" t="str">
        <f>IF(ISERROR(MID(K439,20+FIND("former ou recruter:",K439,1),3)),"",MID(K439,20+FIND("former ou recruter:",K439,1),3))</f>
        <v>non</v>
      </c>
      <c r="V439" s="63"/>
      <c r="W439" s="75"/>
      <c r="X439" s="75"/>
      <c r="Y439" s="75" t="s">
        <v>1491</v>
      </c>
      <c r="Z439" s="75"/>
      <c r="AA439" s="75"/>
      <c r="AB439" s="77">
        <v>45278</v>
      </c>
      <c r="AC439" s="72" t="s">
        <v>1001</v>
      </c>
      <c r="AD439" s="88"/>
      <c r="AE439" s="88"/>
      <c r="AF439" s="40"/>
      <c r="AG439" s="40"/>
      <c r="AH439" s="40"/>
      <c r="AI439" s="76"/>
      <c r="AJ439" s="76"/>
      <c r="AK439" s="40"/>
    </row>
    <row r="440" spans="1:37" ht="16.5" customHeight="1">
      <c r="A440" s="79">
        <v>45275</v>
      </c>
      <c r="B440" s="78" t="s">
        <v>2027</v>
      </c>
      <c r="C440" s="78" t="s">
        <v>2799</v>
      </c>
      <c r="D440" s="81" t="s">
        <v>2803</v>
      </c>
      <c r="E440" s="33" t="s">
        <v>433</v>
      </c>
      <c r="F440" s="33"/>
      <c r="G440" s="99" t="s">
        <v>4917</v>
      </c>
      <c r="H440" s="75">
        <v>1</v>
      </c>
      <c r="I440" s="90" t="s">
        <v>73</v>
      </c>
      <c r="J440" s="90"/>
      <c r="K440" s="78" t="s">
        <v>2804</v>
      </c>
      <c r="L440" s="75" t="s">
        <v>701</v>
      </c>
      <c r="M440" s="42" t="str">
        <f>MID(K440,12,8)</f>
        <v xml:space="preserve">precise </v>
      </c>
      <c r="N440" s="62" t="str">
        <f>IF(ISERROR(MID(K440,24+FIND("impact environnemental:",K440,1),3)),"",MID(K440,24+FIND("impact environnemental:",K440,1),3))</f>
        <v>non</v>
      </c>
      <c r="O440" s="62" t="str">
        <f>IF(ISERROR(MID(K440,25+FIND("performance énergétique:",K440,1),3)),"",MID(K440,25+FIND("performance énergétique:",K440,1),3))</f>
        <v>non</v>
      </c>
      <c r="P440" s="62" t="str">
        <f>IF(ISERROR(MID(K440,20+FIND("consommation d'eau:",K440,1),3)),"",MID(K440,20+FIND("consommation d'eau:",K440,1),3))</f>
        <v>non</v>
      </c>
      <c r="Q440" s="62" t="str">
        <f>IF(ISERROR(MID(K440,22+FIND("rénover mon bâtiment:",K440,1),3)),"",MID(K440,22+FIND("rénover mon bâtiment:",K440,1),3))</f>
        <v>non</v>
      </c>
      <c r="R440" s="62" t="str">
        <f>IF(ISERROR(MID(K440,21+FIND("la mobilité durable:",K440,1),3)),"",MID(K440,21+FIND("la mobilité durable:",K440,1),3))</f>
        <v>oui</v>
      </c>
      <c r="S440" s="62" t="str">
        <f>IF(ISERROR(MID(K440,21+FIND("gestion des déchets:",K440,1),3)),"",MID(K440,21+FIND("gestion des déchets:",K440,1),3))</f>
        <v>non</v>
      </c>
      <c r="T440" s="62" t="str">
        <f>IF(ISERROR(MID(K440,17+FIND("l'écoconception:",K440,1),3)),"",MID(K440,17+FIND("l'écoconception:",K440,1),3))</f>
        <v>non</v>
      </c>
      <c r="U440" s="62" t="str">
        <f>IF(ISERROR(MID(K440,20+FIND("former ou recruter:",K440,1),3)),"",MID(K440,20+FIND("former ou recruter:",K440,1),3))</f>
        <v>non</v>
      </c>
      <c r="V440" s="63"/>
      <c r="W440" s="75"/>
      <c r="X440" s="75"/>
      <c r="Y440" s="75" t="s">
        <v>1491</v>
      </c>
      <c r="Z440" s="75"/>
      <c r="AA440" s="75"/>
      <c r="AB440" s="77">
        <v>45278</v>
      </c>
      <c r="AC440" s="72" t="s">
        <v>1001</v>
      </c>
      <c r="AD440" s="88"/>
      <c r="AE440" s="88"/>
      <c r="AF440" s="40"/>
      <c r="AG440" s="40"/>
      <c r="AH440" s="40"/>
      <c r="AI440" s="76"/>
      <c r="AJ440" s="76"/>
      <c r="AK440" s="40"/>
    </row>
    <row r="441" spans="1:37" ht="16.5" customHeight="1">
      <c r="A441" s="79">
        <v>45275</v>
      </c>
      <c r="B441" s="78" t="s">
        <v>431</v>
      </c>
      <c r="C441" s="78" t="s">
        <v>2790</v>
      </c>
      <c r="D441" s="81" t="s">
        <v>2793</v>
      </c>
      <c r="E441" s="33" t="s">
        <v>433</v>
      </c>
      <c r="F441" s="33"/>
      <c r="G441" s="99" t="s">
        <v>4917</v>
      </c>
      <c r="H441" s="75">
        <v>1</v>
      </c>
      <c r="I441" s="90" t="s">
        <v>73</v>
      </c>
      <c r="J441" s="90"/>
      <c r="K441" s="78" t="s">
        <v>2794</v>
      </c>
      <c r="L441" s="75" t="s">
        <v>701</v>
      </c>
      <c r="M441" s="42" t="str">
        <f>MID(K441,12,8)</f>
        <v xml:space="preserve">precise </v>
      </c>
      <c r="N441" s="62" t="str">
        <f>IF(ISERROR(MID(K441,24+FIND("impact environnemental:",K441,1),3)),"",MID(K441,24+FIND("impact environnemental:",K441,1),3))</f>
        <v>non</v>
      </c>
      <c r="O441" s="62" t="str">
        <f>IF(ISERROR(MID(K441,25+FIND("performance énergétique:",K441,1),3)),"",MID(K441,25+FIND("performance énergétique:",K441,1),3))</f>
        <v>oui</v>
      </c>
      <c r="P441" s="62" t="str">
        <f>IF(ISERROR(MID(K441,20+FIND("consommation d'eau:",K441,1),3)),"",MID(K441,20+FIND("consommation d'eau:",K441,1),3))</f>
        <v>non</v>
      </c>
      <c r="Q441" s="62" t="str">
        <f>IF(ISERROR(MID(K441,22+FIND("rénover mon bâtiment:",K441,1),3)),"",MID(K441,22+FIND("rénover mon bâtiment:",K441,1),3))</f>
        <v>non</v>
      </c>
      <c r="R441" s="62" t="str">
        <f>IF(ISERROR(MID(K441,21+FIND("la mobilité durable:",K441,1),3)),"",MID(K441,21+FIND("la mobilité durable:",K441,1),3))</f>
        <v>non</v>
      </c>
      <c r="S441" s="62" t="str">
        <f>IF(ISERROR(MID(K441,21+FIND("gestion des déchets:",K441,1),3)),"",MID(K441,21+FIND("gestion des déchets:",K441,1),3))</f>
        <v>non</v>
      </c>
      <c r="T441" s="62" t="str">
        <f>IF(ISERROR(MID(K441,17+FIND("l'écoconception:",K441,1),3)),"",MID(K441,17+FIND("l'écoconception:",K441,1),3))</f>
        <v>non</v>
      </c>
      <c r="U441" s="62" t="str">
        <f>IF(ISERROR(MID(K441,20+FIND("former ou recruter:",K441,1),3)),"",MID(K441,20+FIND("former ou recruter:",K441,1),3))</f>
        <v>non</v>
      </c>
      <c r="V441" s="63"/>
      <c r="W441" s="75"/>
      <c r="X441" s="75"/>
      <c r="Y441" s="75" t="s">
        <v>1491</v>
      </c>
      <c r="Z441" s="75"/>
      <c r="AA441" s="75"/>
      <c r="AB441" s="77">
        <v>45278</v>
      </c>
      <c r="AC441" s="72" t="s">
        <v>1001</v>
      </c>
      <c r="AD441" s="88"/>
      <c r="AE441" s="88"/>
      <c r="AF441" s="40"/>
      <c r="AG441" s="40"/>
      <c r="AH441" s="40"/>
      <c r="AI441" s="76"/>
      <c r="AJ441" s="76"/>
      <c r="AK441" s="40"/>
    </row>
    <row r="442" spans="1:37" ht="16.5" customHeight="1">
      <c r="A442" s="79">
        <v>45275</v>
      </c>
      <c r="B442" s="78" t="s">
        <v>659</v>
      </c>
      <c r="C442" s="78" t="s">
        <v>2805</v>
      </c>
      <c r="D442" s="81" t="s">
        <v>2808</v>
      </c>
      <c r="E442" s="33" t="s">
        <v>433</v>
      </c>
      <c r="F442" s="33"/>
      <c r="G442" s="99" t="s">
        <v>4917</v>
      </c>
      <c r="H442" s="75" t="e">
        <v>#VALUE!</v>
      </c>
      <c r="I442" s="90" t="s">
        <v>73</v>
      </c>
      <c r="J442" s="90"/>
      <c r="K442" s="78"/>
      <c r="L442" s="75" t="s">
        <v>701</v>
      </c>
      <c r="M442" s="42" t="str">
        <f>MID(K442,12,8)</f>
        <v/>
      </c>
      <c r="N442" s="62" t="str">
        <f>IF(ISERROR(MID(K442,24+FIND("impact environnemental:",K442,1),3)),"",MID(K442,24+FIND("impact environnemental:",K442,1),3))</f>
        <v/>
      </c>
      <c r="O442" s="62" t="str">
        <f>IF(ISERROR(MID(K442,25+FIND("performance énergétique:",K442,1),3)),"",MID(K442,25+FIND("performance énergétique:",K442,1),3))</f>
        <v/>
      </c>
      <c r="P442" s="62" t="str">
        <f>IF(ISERROR(MID(K442,20+FIND("consommation d'eau:",K442,1),3)),"",MID(K442,20+FIND("consommation d'eau:",K442,1),3))</f>
        <v/>
      </c>
      <c r="Q442" s="62" t="str">
        <f>IF(ISERROR(MID(K442,22+FIND("rénover mon bâtiment:",K442,1),3)),"",MID(K442,22+FIND("rénover mon bâtiment:",K442,1),3))</f>
        <v/>
      </c>
      <c r="R442" s="62" t="str">
        <f>IF(ISERROR(MID(K442,21+FIND("la mobilité durable:",K442,1),3)),"",MID(K442,21+FIND("la mobilité durable:",K442,1),3))</f>
        <v/>
      </c>
      <c r="S442" s="62" t="str">
        <f>IF(ISERROR(MID(K442,21+FIND("gestion des déchets:",K442,1),3)),"",MID(K442,21+FIND("gestion des déchets:",K442,1),3))</f>
        <v/>
      </c>
      <c r="T442" s="62" t="str">
        <f>IF(ISERROR(MID(K442,17+FIND("l'écoconception:",K442,1),3)),"",MID(K442,17+FIND("l'écoconception:",K442,1),3))</f>
        <v/>
      </c>
      <c r="U442" s="62" t="str">
        <f>IF(ISERROR(MID(K442,20+FIND("former ou recruter:",K442,1),3)),"",MID(K442,20+FIND("former ou recruter:",K442,1),3))</f>
        <v/>
      </c>
      <c r="V442" s="63"/>
      <c r="W442" s="75"/>
      <c r="X442" s="75"/>
      <c r="Y442" s="75" t="s">
        <v>1491</v>
      </c>
      <c r="Z442" s="75"/>
      <c r="AA442" s="75"/>
      <c r="AB442" s="77">
        <v>45278</v>
      </c>
      <c r="AC442" s="72" t="s">
        <v>1001</v>
      </c>
      <c r="AD442" s="88"/>
      <c r="AE442" s="88"/>
      <c r="AF442" s="40"/>
      <c r="AG442" s="40"/>
      <c r="AH442" s="40"/>
      <c r="AI442" s="76"/>
      <c r="AJ442" s="76"/>
      <c r="AK442" s="40"/>
    </row>
    <row r="443" spans="1:37" ht="16.5" customHeight="1">
      <c r="A443" s="79">
        <v>45276</v>
      </c>
      <c r="B443" s="78" t="s">
        <v>659</v>
      </c>
      <c r="C443" s="78" t="s">
        <v>2836</v>
      </c>
      <c r="D443" s="81" t="s">
        <v>2840</v>
      </c>
      <c r="E443" s="33" t="s">
        <v>433</v>
      </c>
      <c r="F443" s="33"/>
      <c r="G443" s="99" t="s">
        <v>4917</v>
      </c>
      <c r="H443" s="75">
        <v>1</v>
      </c>
      <c r="I443" s="90" t="s">
        <v>73</v>
      </c>
      <c r="J443" s="90"/>
      <c r="K443" s="78" t="s">
        <v>2841</v>
      </c>
      <c r="L443" s="75" t="s">
        <v>701</v>
      </c>
      <c r="M443" s="42" t="str">
        <f>MID(K443,12,8)</f>
        <v xml:space="preserve">precise </v>
      </c>
      <c r="N443" s="62" t="str">
        <f>IF(ISERROR(MID(K443,24+FIND("impact environnemental:",K443,1),3)),"",MID(K443,24+FIND("impact environnemental:",K443,1),3))</f>
        <v>non</v>
      </c>
      <c r="O443" s="62" t="str">
        <f>IF(ISERROR(MID(K443,25+FIND("performance énergétique:",K443,1),3)),"",MID(K443,25+FIND("performance énergétique:",K443,1),3))</f>
        <v>non</v>
      </c>
      <c r="P443" s="62" t="str">
        <f>IF(ISERROR(MID(K443,20+FIND("consommation d'eau:",K443,1),3)),"",MID(K443,20+FIND("consommation d'eau:",K443,1),3))</f>
        <v>non</v>
      </c>
      <c r="Q443" s="62" t="str">
        <f>IF(ISERROR(MID(K443,22+FIND("rénover mon bâtiment:",K443,1),3)),"",MID(K443,22+FIND("rénover mon bâtiment:",K443,1),3))</f>
        <v>oui</v>
      </c>
      <c r="R443" s="62" t="str">
        <f>IF(ISERROR(MID(K443,21+FIND("la mobilité durable:",K443,1),3)),"",MID(K443,21+FIND("la mobilité durable:",K443,1),3))</f>
        <v>non</v>
      </c>
      <c r="S443" s="62" t="str">
        <f>IF(ISERROR(MID(K443,21+FIND("gestion des déchets:",K443,1),3)),"",MID(K443,21+FIND("gestion des déchets:",K443,1),3))</f>
        <v>non</v>
      </c>
      <c r="T443" s="62" t="str">
        <f>IF(ISERROR(MID(K443,17+FIND("l'écoconception:",K443,1),3)),"",MID(K443,17+FIND("l'écoconception:",K443,1),3))</f>
        <v>non</v>
      </c>
      <c r="U443" s="62" t="str">
        <f>IF(ISERROR(MID(K443,20+FIND("former ou recruter:",K443,1),3)),"",MID(K443,20+FIND("former ou recruter:",K443,1),3))</f>
        <v>non</v>
      </c>
      <c r="V443" s="63"/>
      <c r="W443" s="75"/>
      <c r="X443" s="75"/>
      <c r="Y443" s="75" t="s">
        <v>1491</v>
      </c>
      <c r="Z443" s="75"/>
      <c r="AA443" s="75"/>
      <c r="AB443" s="77">
        <v>45278</v>
      </c>
      <c r="AC443" s="72" t="s">
        <v>1001</v>
      </c>
      <c r="AD443" s="88"/>
      <c r="AE443" s="88"/>
      <c r="AF443" s="40"/>
      <c r="AG443" s="40"/>
      <c r="AH443" s="40"/>
      <c r="AI443" s="76"/>
      <c r="AJ443" s="76"/>
      <c r="AK443" s="40"/>
    </row>
    <row r="444" spans="1:37" ht="16.5" customHeight="1">
      <c r="A444" s="79">
        <v>45277</v>
      </c>
      <c r="B444" s="78" t="s">
        <v>1185</v>
      </c>
      <c r="C444" s="78" t="s">
        <v>2853</v>
      </c>
      <c r="D444" s="81" t="s">
        <v>2857</v>
      </c>
      <c r="E444" s="33" t="s">
        <v>91</v>
      </c>
      <c r="F444" s="33"/>
      <c r="G444" s="99" t="s">
        <v>4917</v>
      </c>
      <c r="H444" s="75" t="e">
        <v>#VALUE!</v>
      </c>
      <c r="I444" s="90" t="s">
        <v>73</v>
      </c>
      <c r="J444" s="90"/>
      <c r="K444" s="78"/>
      <c r="L444" s="75" t="s">
        <v>701</v>
      </c>
      <c r="M444" s="42" t="str">
        <f>MID(K444,12,8)</f>
        <v/>
      </c>
      <c r="N444" s="62" t="str">
        <f>IF(ISERROR(MID(K444,24+FIND("impact environnemental:",K444,1),3)),"",MID(K444,24+FIND("impact environnemental:",K444,1),3))</f>
        <v/>
      </c>
      <c r="O444" s="62" t="str">
        <f>IF(ISERROR(MID(K444,25+FIND("performance énergétique:",K444,1),3)),"",MID(K444,25+FIND("performance énergétique:",K444,1),3))</f>
        <v/>
      </c>
      <c r="P444" s="62" t="str">
        <f>IF(ISERROR(MID(K444,20+FIND("consommation d'eau:",K444,1),3)),"",MID(K444,20+FIND("consommation d'eau:",K444,1),3))</f>
        <v/>
      </c>
      <c r="Q444" s="62" t="str">
        <f>IF(ISERROR(MID(K444,22+FIND("rénover mon bâtiment:",K444,1),3)),"",MID(K444,22+FIND("rénover mon bâtiment:",K444,1),3))</f>
        <v/>
      </c>
      <c r="R444" s="62" t="str">
        <f>IF(ISERROR(MID(K444,21+FIND("la mobilité durable:",K444,1),3)),"",MID(K444,21+FIND("la mobilité durable:",K444,1),3))</f>
        <v/>
      </c>
      <c r="S444" s="62" t="str">
        <f>IF(ISERROR(MID(K444,21+FIND("gestion des déchets:",K444,1),3)),"",MID(K444,21+FIND("gestion des déchets:",K444,1),3))</f>
        <v/>
      </c>
      <c r="T444" s="62" t="str">
        <f>IF(ISERROR(MID(K444,17+FIND("l'écoconception:",K444,1),3)),"",MID(K444,17+FIND("l'écoconception:",K444,1),3))</f>
        <v/>
      </c>
      <c r="U444" s="62" t="str">
        <f>IF(ISERROR(MID(K444,20+FIND("former ou recruter:",K444,1),3)),"",MID(K444,20+FIND("former ou recruter:",K444,1),3))</f>
        <v/>
      </c>
      <c r="V444" s="63"/>
      <c r="W444" s="75"/>
      <c r="X444" s="75"/>
      <c r="Y444" s="75" t="s">
        <v>1491</v>
      </c>
      <c r="Z444" s="75"/>
      <c r="AA444" s="75"/>
      <c r="AB444" s="77">
        <v>45278</v>
      </c>
      <c r="AC444" s="72" t="s">
        <v>1001</v>
      </c>
      <c r="AD444" s="88"/>
      <c r="AE444" s="88"/>
      <c r="AF444" s="40"/>
      <c r="AG444" s="40"/>
      <c r="AH444" s="40"/>
      <c r="AI444" s="76"/>
      <c r="AJ444" s="76"/>
      <c r="AK444" s="40"/>
    </row>
    <row r="445" spans="1:37" ht="16.5" customHeight="1">
      <c r="A445" s="79">
        <v>45278</v>
      </c>
      <c r="B445" s="78" t="s">
        <v>729</v>
      </c>
      <c r="C445" s="78" t="s">
        <v>2890</v>
      </c>
      <c r="D445" s="81" t="s">
        <v>2894</v>
      </c>
      <c r="E445" s="33" t="s">
        <v>55</v>
      </c>
      <c r="F445" s="33"/>
      <c r="G445" s="99" t="s">
        <v>4917</v>
      </c>
      <c r="H445" s="75">
        <v>2</v>
      </c>
      <c r="I445" s="90" t="s">
        <v>73</v>
      </c>
      <c r="J445" s="90"/>
      <c r="K445" s="78" t="s">
        <v>2895</v>
      </c>
      <c r="L445" s="75" t="s">
        <v>701</v>
      </c>
      <c r="M445" s="42" t="str">
        <f>MID(K445,12,8)</f>
        <v xml:space="preserve">unknown </v>
      </c>
      <c r="N445" s="62" t="str">
        <f>IF(ISERROR(MID(K445,24+FIND("impact environnemental:",K445,1),3)),"",MID(K445,24+FIND("impact environnemental:",K445,1),3))</f>
        <v>oui</v>
      </c>
      <c r="O445" s="62" t="str">
        <f>IF(ISERROR(MID(K445,25+FIND("performance énergétique:",K445,1),3)),"",MID(K445,25+FIND("performance énergétique:",K445,1),3))</f>
        <v>oui</v>
      </c>
      <c r="P445" s="62" t="str">
        <f>IF(ISERROR(MID(K445,20+FIND("consommation d'eau:",K445,1),3)),"",MID(K445,20+FIND("consommation d'eau:",K445,1),3))</f>
        <v>oui</v>
      </c>
      <c r="Q445" s="62" t="str">
        <f>IF(ISERROR(MID(K445,22+FIND("rénover mon bâtiment:",K445,1),3)),"",MID(K445,22+FIND("rénover mon bâtiment:",K445,1),3))</f>
        <v/>
      </c>
      <c r="R445" s="62" t="str">
        <f>IF(ISERROR(MID(K445,21+FIND("la mobilité durable:",K445,1),3)),"",MID(K445,21+FIND("la mobilité durable:",K445,1),3))</f>
        <v/>
      </c>
      <c r="S445" s="62" t="str">
        <f>IF(ISERROR(MID(K445,21+FIND("gestion des déchets:",K445,1),3)),"",MID(K445,21+FIND("gestion des déchets:",K445,1),3))</f>
        <v>oui</v>
      </c>
      <c r="T445" s="62" t="str">
        <f>IF(ISERROR(MID(K445,17+FIND("l'écoconception:",K445,1),3)),"",MID(K445,17+FIND("l'écoconception:",K445,1),3))</f>
        <v>oui</v>
      </c>
      <c r="U445" s="62" t="str">
        <f>IF(ISERROR(MID(K445,20+FIND("former ou recruter:",K445,1),3)),"",MID(K445,20+FIND("former ou recruter:",K445,1),3))</f>
        <v/>
      </c>
      <c r="V445" s="63"/>
      <c r="W445" s="75"/>
      <c r="X445" s="75"/>
      <c r="Y445" s="75" t="s">
        <v>1491</v>
      </c>
      <c r="Z445" s="75"/>
      <c r="AA445" s="75"/>
      <c r="AB445" s="77">
        <v>45279</v>
      </c>
      <c r="AC445" s="72" t="s">
        <v>1001</v>
      </c>
      <c r="AD445" s="88"/>
      <c r="AE445" s="88"/>
      <c r="AF445" s="40"/>
      <c r="AG445" s="40"/>
      <c r="AH445" s="40"/>
      <c r="AI445" s="76"/>
      <c r="AJ445" s="76"/>
      <c r="AK445" s="40"/>
    </row>
    <row r="446" spans="1:37" ht="16.5" customHeight="1">
      <c r="A446" s="79">
        <v>45278</v>
      </c>
      <c r="B446" s="78" t="s">
        <v>729</v>
      </c>
      <c r="C446" s="78" t="s">
        <v>2896</v>
      </c>
      <c r="D446" s="81" t="s">
        <v>2899</v>
      </c>
      <c r="E446" s="33" t="s">
        <v>55</v>
      </c>
      <c r="F446" s="33"/>
      <c r="G446" s="99" t="s">
        <v>4917</v>
      </c>
      <c r="H446" s="75">
        <v>2</v>
      </c>
      <c r="I446" s="90" t="s">
        <v>73</v>
      </c>
      <c r="J446" s="90"/>
      <c r="K446" s="78" t="s">
        <v>2900</v>
      </c>
      <c r="L446" s="75" t="s">
        <v>701</v>
      </c>
      <c r="M446" s="42" t="str">
        <f>MID(K446,12,8)</f>
        <v xml:space="preserve">unknown </v>
      </c>
      <c r="N446" s="62" t="str">
        <f>IF(ISERROR(MID(K446,24+FIND("impact environnemental:",K446,1),3)),"",MID(K446,24+FIND("impact environnemental:",K446,1),3))</f>
        <v>oui</v>
      </c>
      <c r="O446" s="62" t="str">
        <f>IF(ISERROR(MID(K446,25+FIND("performance énergétique:",K446,1),3)),"",MID(K446,25+FIND("performance énergétique:",K446,1),3))</f>
        <v>oui</v>
      </c>
      <c r="P446" s="62" t="str">
        <f>IF(ISERROR(MID(K446,20+FIND("consommation d'eau:",K446,1),3)),"",MID(K446,20+FIND("consommation d'eau:",K446,1),3))</f>
        <v>oui</v>
      </c>
      <c r="Q446" s="62" t="str">
        <f>IF(ISERROR(MID(K446,22+FIND("rénover mon bâtiment:",K446,1),3)),"",MID(K446,22+FIND("rénover mon bâtiment:",K446,1),3))</f>
        <v/>
      </c>
      <c r="R446" s="62" t="str">
        <f>IF(ISERROR(MID(K446,21+FIND("la mobilité durable:",K446,1),3)),"",MID(K446,21+FIND("la mobilité durable:",K446,1),3))</f>
        <v/>
      </c>
      <c r="S446" s="62" t="str">
        <f>IF(ISERROR(MID(K446,21+FIND("gestion des déchets:",K446,1),3)),"",MID(K446,21+FIND("gestion des déchets:",K446,1),3))</f>
        <v>oui</v>
      </c>
      <c r="T446" s="62" t="str">
        <f>IF(ISERROR(MID(K446,17+FIND("l'écoconception:",K446,1),3)),"",MID(K446,17+FIND("l'écoconception:",K446,1),3))</f>
        <v>oui</v>
      </c>
      <c r="U446" s="62" t="str">
        <f>IF(ISERROR(MID(K446,20+FIND("former ou recruter:",K446,1),3)),"",MID(K446,20+FIND("former ou recruter:",K446,1),3))</f>
        <v/>
      </c>
      <c r="V446" s="63"/>
      <c r="W446" s="75"/>
      <c r="X446" s="75"/>
      <c r="Y446" s="75" t="s">
        <v>1491</v>
      </c>
      <c r="Z446" s="75"/>
      <c r="AA446" s="75"/>
      <c r="AB446" s="77">
        <v>45279</v>
      </c>
      <c r="AC446" s="72" t="s">
        <v>1001</v>
      </c>
      <c r="AD446" s="88"/>
      <c r="AE446" s="88"/>
      <c r="AF446" s="40"/>
      <c r="AG446" s="40"/>
      <c r="AH446" s="40"/>
      <c r="AI446" s="76"/>
      <c r="AJ446" s="76"/>
      <c r="AK446" s="40"/>
    </row>
    <row r="447" spans="1:37" ht="16.5" customHeight="1">
      <c r="A447" s="79">
        <v>45278</v>
      </c>
      <c r="B447" s="78" t="s">
        <v>2195</v>
      </c>
      <c r="C447" s="78" t="s">
        <v>2960</v>
      </c>
      <c r="D447" s="81" t="s">
        <v>2963</v>
      </c>
      <c r="E447" s="33" t="s">
        <v>55</v>
      </c>
      <c r="F447" s="33"/>
      <c r="G447" s="99" t="s">
        <v>4917</v>
      </c>
      <c r="H447" s="75">
        <v>1</v>
      </c>
      <c r="I447" s="90" t="s">
        <v>73</v>
      </c>
      <c r="J447" s="90"/>
      <c r="K447" s="78" t="s">
        <v>2964</v>
      </c>
      <c r="L447" s="75" t="s">
        <v>701</v>
      </c>
      <c r="M447" s="42" t="str">
        <f>MID(K447,12,8)</f>
        <v xml:space="preserve">precise </v>
      </c>
      <c r="N447" s="62" t="str">
        <f>IF(ISERROR(MID(K447,24+FIND("impact environnemental:",K447,1),3)),"",MID(K447,24+FIND("impact environnemental:",K447,1),3))</f>
        <v>non</v>
      </c>
      <c r="O447" s="62" t="str">
        <f>IF(ISERROR(MID(K447,25+FIND("performance énergétique:",K447,1),3)),"",MID(K447,25+FIND("performance énergétique:",K447,1),3))</f>
        <v>oui</v>
      </c>
      <c r="P447" s="62" t="str">
        <f>IF(ISERROR(MID(K447,20+FIND("consommation d'eau:",K447,1),3)),"",MID(K447,20+FIND("consommation d'eau:",K447,1),3))</f>
        <v>non</v>
      </c>
      <c r="Q447" s="62" t="str">
        <f>IF(ISERROR(MID(K447,22+FIND("rénover mon bâtiment:",K447,1),3)),"",MID(K447,22+FIND("rénover mon bâtiment:",K447,1),3))</f>
        <v>non</v>
      </c>
      <c r="R447" s="62" t="str">
        <f>IF(ISERROR(MID(K447,21+FIND("la mobilité durable:",K447,1),3)),"",MID(K447,21+FIND("la mobilité durable:",K447,1),3))</f>
        <v>non</v>
      </c>
      <c r="S447" s="62" t="str">
        <f>IF(ISERROR(MID(K447,21+FIND("gestion des déchets:",K447,1),3)),"",MID(K447,21+FIND("gestion des déchets:",K447,1),3))</f>
        <v>non</v>
      </c>
      <c r="T447" s="62" t="str">
        <f>IF(ISERROR(MID(K447,17+FIND("l'écoconception:",K447,1),3)),"",MID(K447,17+FIND("l'écoconception:",K447,1),3))</f>
        <v>non</v>
      </c>
      <c r="U447" s="62" t="str">
        <f>IF(ISERROR(MID(K447,20+FIND("former ou recruter:",K447,1),3)),"",MID(K447,20+FIND("former ou recruter:",K447,1),3))</f>
        <v>non</v>
      </c>
      <c r="V447" s="63"/>
      <c r="W447" s="75"/>
      <c r="X447" s="75"/>
      <c r="Y447" s="75" t="s">
        <v>1491</v>
      </c>
      <c r="Z447" s="75"/>
      <c r="AA447" s="75"/>
      <c r="AB447" s="77">
        <v>45279</v>
      </c>
      <c r="AC447" s="72" t="s">
        <v>1001</v>
      </c>
      <c r="AD447" s="88"/>
      <c r="AE447" s="88"/>
      <c r="AF447" s="40"/>
      <c r="AG447" s="40"/>
      <c r="AH447" s="40"/>
      <c r="AI447" s="76"/>
      <c r="AJ447" s="76"/>
      <c r="AK447" s="40"/>
    </row>
    <row r="448" spans="1:37" ht="16.5" customHeight="1">
      <c r="A448" s="79">
        <v>45278</v>
      </c>
      <c r="B448" s="78" t="s">
        <v>1884</v>
      </c>
      <c r="C448" s="78" t="s">
        <v>2910</v>
      </c>
      <c r="D448" s="81" t="s">
        <v>2913</v>
      </c>
      <c r="E448" s="33" t="s">
        <v>91</v>
      </c>
      <c r="F448" s="33"/>
      <c r="G448" s="99" t="s">
        <v>4917</v>
      </c>
      <c r="H448" s="75">
        <v>2</v>
      </c>
      <c r="I448" s="90" t="s">
        <v>73</v>
      </c>
      <c r="J448" s="90"/>
      <c r="K448" s="78" t="s">
        <v>2914</v>
      </c>
      <c r="L448" s="75" t="s">
        <v>701</v>
      </c>
      <c r="M448" s="42" t="str">
        <f>MID(K448,12,8)</f>
        <v xml:space="preserve">unknown </v>
      </c>
      <c r="N448" s="62" t="str">
        <f>IF(ISERROR(MID(K448,24+FIND("impact environnemental:",K448,1),3)),"",MID(K448,24+FIND("impact environnemental:",K448,1),3))</f>
        <v>non</v>
      </c>
      <c r="O448" s="62" t="str">
        <f>IF(ISERROR(MID(K448,25+FIND("performance énergétique:",K448,1),3)),"",MID(K448,25+FIND("performance énergétique:",K448,1),3))</f>
        <v>oui</v>
      </c>
      <c r="P448" s="62" t="str">
        <f>IF(ISERROR(MID(K448,20+FIND("consommation d'eau:",K448,1),3)),"",MID(K448,20+FIND("consommation d'eau:",K448,1),3))</f>
        <v>non</v>
      </c>
      <c r="Q448" s="62" t="str">
        <f>IF(ISERROR(MID(K448,22+FIND("rénover mon bâtiment:",K448,1),3)),"",MID(K448,22+FIND("rénover mon bâtiment:",K448,1),3))</f>
        <v/>
      </c>
      <c r="R448" s="62" t="str">
        <f>IF(ISERROR(MID(K448,21+FIND("la mobilité durable:",K448,1),3)),"",MID(K448,21+FIND("la mobilité durable:",K448,1),3))</f>
        <v/>
      </c>
      <c r="S448" s="62" t="str">
        <f>IF(ISERROR(MID(K448,21+FIND("gestion des déchets:",K448,1),3)),"",MID(K448,21+FIND("gestion des déchets:",K448,1),3))</f>
        <v>non</v>
      </c>
      <c r="T448" s="62" t="str">
        <f>IF(ISERROR(MID(K448,17+FIND("l'écoconception:",K448,1),3)),"",MID(K448,17+FIND("l'écoconception:",K448,1),3))</f>
        <v>oui</v>
      </c>
      <c r="U448" s="62" t="str">
        <f>IF(ISERROR(MID(K448,20+FIND("former ou recruter:",K448,1),3)),"",MID(K448,20+FIND("former ou recruter:",K448,1),3))</f>
        <v/>
      </c>
      <c r="V448" s="63"/>
      <c r="W448" s="75"/>
      <c r="X448" s="75"/>
      <c r="Y448" s="75" t="s">
        <v>1491</v>
      </c>
      <c r="Z448" s="75"/>
      <c r="AA448" s="75"/>
      <c r="AB448" s="77">
        <v>45278</v>
      </c>
      <c r="AC448" s="72" t="s">
        <v>1001</v>
      </c>
      <c r="AD448" s="88"/>
      <c r="AE448" s="88"/>
      <c r="AF448" s="40"/>
      <c r="AG448" s="40"/>
      <c r="AH448" s="40"/>
      <c r="AI448" s="76"/>
      <c r="AJ448" s="76"/>
      <c r="AK448" s="40"/>
    </row>
    <row r="449" spans="1:37" ht="16.5" customHeight="1">
      <c r="A449" s="79">
        <v>45278</v>
      </c>
      <c r="B449" s="78" t="s">
        <v>2948</v>
      </c>
      <c r="C449" s="78" t="s">
        <v>2943</v>
      </c>
      <c r="D449" s="81" t="s">
        <v>2947</v>
      </c>
      <c r="E449" s="33" t="s">
        <v>433</v>
      </c>
      <c r="F449" s="33"/>
      <c r="G449" s="99" t="s">
        <v>4917</v>
      </c>
      <c r="H449" s="75">
        <v>2</v>
      </c>
      <c r="I449" s="90" t="s">
        <v>73</v>
      </c>
      <c r="J449" s="90"/>
      <c r="K449" s="78" t="s">
        <v>2949</v>
      </c>
      <c r="L449" s="75" t="s">
        <v>701</v>
      </c>
      <c r="M449" s="42" t="str">
        <f>MID(K449,12,8)</f>
        <v xml:space="preserve">unknown </v>
      </c>
      <c r="N449" s="62" t="str">
        <f>IF(ISERROR(MID(K449,24+FIND("impact environnemental:",K449,1),3)),"",MID(K449,24+FIND("impact environnemental:",K449,1),3))</f>
        <v>non</v>
      </c>
      <c r="O449" s="62" t="str">
        <f>IF(ISERROR(MID(K449,25+FIND("performance énergétique:",K449,1),3)),"",MID(K449,25+FIND("performance énergétique:",K449,1),3))</f>
        <v>oui</v>
      </c>
      <c r="P449" s="62" t="str">
        <f>IF(ISERROR(MID(K449,20+FIND("consommation d'eau:",K449,1),3)),"",MID(K449,20+FIND("consommation d'eau:",K449,1),3))</f>
        <v>non</v>
      </c>
      <c r="Q449" s="62" t="str">
        <f>IF(ISERROR(MID(K449,22+FIND("rénover mon bâtiment:",K449,1),3)),"",MID(K449,22+FIND("rénover mon bâtiment:",K449,1),3))</f>
        <v/>
      </c>
      <c r="R449" s="62" t="str">
        <f>IF(ISERROR(MID(K449,21+FIND("la mobilité durable:",K449,1),3)),"",MID(K449,21+FIND("la mobilité durable:",K449,1),3))</f>
        <v/>
      </c>
      <c r="S449" s="62" t="str">
        <f>IF(ISERROR(MID(K449,21+FIND("gestion des déchets:",K449,1),3)),"",MID(K449,21+FIND("gestion des déchets:",K449,1),3))</f>
        <v>oui</v>
      </c>
      <c r="T449" s="62" t="str">
        <f>IF(ISERROR(MID(K449,17+FIND("l'écoconception:",K449,1),3)),"",MID(K449,17+FIND("l'écoconception:",K449,1),3))</f>
        <v>oui</v>
      </c>
      <c r="U449" s="62" t="str">
        <f>IF(ISERROR(MID(K449,20+FIND("former ou recruter:",K449,1),3)),"",MID(K449,20+FIND("former ou recruter:",K449,1),3))</f>
        <v/>
      </c>
      <c r="V449" s="63"/>
      <c r="W449" s="75"/>
      <c r="X449" s="75"/>
      <c r="Y449" s="75" t="s">
        <v>1491</v>
      </c>
      <c r="Z449" s="75"/>
      <c r="AA449" s="75"/>
      <c r="AB449" s="77">
        <v>45278</v>
      </c>
      <c r="AC449" s="72" t="s">
        <v>1001</v>
      </c>
      <c r="AD449" s="88"/>
      <c r="AE449" s="88"/>
      <c r="AF449" s="40"/>
      <c r="AG449" s="40"/>
      <c r="AH449" s="40"/>
      <c r="AI449" s="76"/>
      <c r="AJ449" s="76"/>
      <c r="AK449" s="40"/>
    </row>
    <row r="450" spans="1:37" ht="16.5" customHeight="1">
      <c r="A450" s="79">
        <v>45278</v>
      </c>
      <c r="B450" s="78" t="s">
        <v>431</v>
      </c>
      <c r="C450" s="78" t="s">
        <v>2874</v>
      </c>
      <c r="D450" s="81" t="s">
        <v>2877</v>
      </c>
      <c r="E450" s="33" t="s">
        <v>433</v>
      </c>
      <c r="F450" s="33"/>
      <c r="G450" s="99" t="s">
        <v>4917</v>
      </c>
      <c r="H450" s="75">
        <v>1</v>
      </c>
      <c r="I450" s="90" t="s">
        <v>73</v>
      </c>
      <c r="J450" s="90"/>
      <c r="K450" s="78" t="s">
        <v>4894</v>
      </c>
      <c r="L450" s="75" t="s">
        <v>701</v>
      </c>
      <c r="M450" s="42" t="str">
        <f>MID(K450,12,8)</f>
        <v xml:space="preserve">precise </v>
      </c>
      <c r="N450" s="62" t="str">
        <f>IF(ISERROR(MID(K450,24+FIND("impact environnemental:",K450,1),3)),"",MID(K450,24+FIND("impact environnemental:",K450,1),3))</f>
        <v>non</v>
      </c>
      <c r="O450" s="62" t="str">
        <f>IF(ISERROR(MID(K450,25+FIND("performance énergétique:",K450,1),3)),"",MID(K450,25+FIND("performance énergétique:",K450,1),3))</f>
        <v>non</v>
      </c>
      <c r="P450" s="62" t="str">
        <f>IF(ISERROR(MID(K450,20+FIND("consommation d'eau:",K450,1),3)),"",MID(K450,20+FIND("consommation d'eau:",K450,1),3))</f>
        <v>non</v>
      </c>
      <c r="Q450" s="62" t="str">
        <f>IF(ISERROR(MID(K450,22+FIND("rénover mon bâtiment:",K450,1),3)),"",MID(K450,22+FIND("rénover mon bâtiment:",K450,1),3))</f>
        <v>oui</v>
      </c>
      <c r="R450" s="62" t="str">
        <f>IF(ISERROR(MID(K450,21+FIND("la mobilité durable:",K450,1),3)),"",MID(K450,21+FIND("la mobilité durable:",K450,1),3))</f>
        <v>non</v>
      </c>
      <c r="S450" s="62" t="str">
        <f>IF(ISERROR(MID(K450,21+FIND("gestion des déchets:",K450,1),3)),"",MID(K450,21+FIND("gestion des déchets:",K450,1),3))</f>
        <v>non</v>
      </c>
      <c r="T450" s="62" t="str">
        <f>IF(ISERROR(MID(K450,17+FIND("l'écoconception:",K450,1),3)),"",MID(K450,17+FIND("l'écoconception:",K450,1),3))</f>
        <v>non</v>
      </c>
      <c r="U450" s="62" t="str">
        <f>IF(ISERROR(MID(K450,20+FIND("former ou recruter:",K450,1),3)),"",MID(K450,20+FIND("former ou recruter:",K450,1),3))</f>
        <v>non</v>
      </c>
      <c r="V450" s="63"/>
      <c r="W450" s="75"/>
      <c r="X450" s="75"/>
      <c r="Y450" s="75" t="s">
        <v>1491</v>
      </c>
      <c r="Z450" s="75"/>
      <c r="AA450" s="75"/>
      <c r="AB450" s="77">
        <v>45279</v>
      </c>
      <c r="AC450" s="72" t="s">
        <v>1001</v>
      </c>
      <c r="AD450" s="88"/>
      <c r="AE450" s="88"/>
      <c r="AF450" s="40"/>
      <c r="AG450" s="40"/>
      <c r="AH450" s="40"/>
      <c r="AI450" s="76"/>
      <c r="AJ450" s="76"/>
      <c r="AK450" s="40"/>
    </row>
    <row r="451" spans="1:37" ht="16.5" customHeight="1">
      <c r="A451" s="79">
        <v>45278</v>
      </c>
      <c r="B451" s="78" t="s">
        <v>450</v>
      </c>
      <c r="C451" s="78" t="s">
        <v>2864</v>
      </c>
      <c r="D451" s="81" t="s">
        <v>2867</v>
      </c>
      <c r="E451" s="33" t="s">
        <v>433</v>
      </c>
      <c r="F451" s="33"/>
      <c r="G451" s="99" t="s">
        <v>4917</v>
      </c>
      <c r="H451" s="75">
        <v>2</v>
      </c>
      <c r="I451" s="90" t="s">
        <v>73</v>
      </c>
      <c r="J451" s="90"/>
      <c r="K451" s="78" t="s">
        <v>2868</v>
      </c>
      <c r="L451" s="75" t="s">
        <v>701</v>
      </c>
      <c r="M451" s="42" t="str">
        <f>MID(K451,12,8)</f>
        <v xml:space="preserve">unknown </v>
      </c>
      <c r="N451" s="62" t="str">
        <f>IF(ISERROR(MID(K451,24+FIND("impact environnemental:",K451,1),3)),"",MID(K451,24+FIND("impact environnemental:",K451,1),3))</f>
        <v>oui</v>
      </c>
      <c r="O451" s="62" t="str">
        <f>IF(ISERROR(MID(K451,25+FIND("performance énergétique:",K451,1),3)),"",MID(K451,25+FIND("performance énergétique:",K451,1),3))</f>
        <v>oui</v>
      </c>
      <c r="P451" s="62" t="str">
        <f>IF(ISERROR(MID(K451,20+FIND("consommation d'eau:",K451,1),3)),"",MID(K451,20+FIND("consommation d'eau:",K451,1),3))</f>
        <v>oui</v>
      </c>
      <c r="Q451" s="62" t="str">
        <f>IF(ISERROR(MID(K451,22+FIND("rénover mon bâtiment:",K451,1),3)),"",MID(K451,22+FIND("rénover mon bâtiment:",K451,1),3))</f>
        <v/>
      </c>
      <c r="R451" s="62" t="str">
        <f>IF(ISERROR(MID(K451,21+FIND("la mobilité durable:",K451,1),3)),"",MID(K451,21+FIND("la mobilité durable:",K451,1),3))</f>
        <v/>
      </c>
      <c r="S451" s="62" t="str">
        <f>IF(ISERROR(MID(K451,21+FIND("gestion des déchets:",K451,1),3)),"",MID(K451,21+FIND("gestion des déchets:",K451,1),3))</f>
        <v>oui</v>
      </c>
      <c r="T451" s="62" t="str">
        <f>IF(ISERROR(MID(K451,17+FIND("l'écoconception:",K451,1),3)),"",MID(K451,17+FIND("l'écoconception:",K451,1),3))</f>
        <v>oui</v>
      </c>
      <c r="U451" s="62" t="str">
        <f>IF(ISERROR(MID(K451,20+FIND("former ou recruter:",K451,1),3)),"",MID(K451,20+FIND("former ou recruter:",K451,1),3))</f>
        <v/>
      </c>
      <c r="V451" s="63"/>
      <c r="W451" s="75"/>
      <c r="X451" s="75"/>
      <c r="Y451" s="75" t="s">
        <v>1491</v>
      </c>
      <c r="Z451" s="75"/>
      <c r="AA451" s="75"/>
      <c r="AB451" s="77">
        <v>45279</v>
      </c>
      <c r="AC451" s="72" t="s">
        <v>1001</v>
      </c>
      <c r="AD451" s="88"/>
      <c r="AE451" s="88"/>
      <c r="AF451" s="40"/>
      <c r="AG451" s="40"/>
      <c r="AH451" s="40"/>
      <c r="AI451" s="76"/>
      <c r="AJ451" s="76"/>
      <c r="AK451" s="40"/>
    </row>
    <row r="452" spans="1:37" ht="16.5" customHeight="1">
      <c r="A452" s="79">
        <v>45279</v>
      </c>
      <c r="B452" s="78" t="s">
        <v>450</v>
      </c>
      <c r="C452" s="78" t="s">
        <v>2965</v>
      </c>
      <c r="D452" s="81" t="s">
        <v>2969</v>
      </c>
      <c r="E452" s="33" t="s">
        <v>433</v>
      </c>
      <c r="F452" s="33"/>
      <c r="G452" s="99" t="s">
        <v>4917</v>
      </c>
      <c r="H452" s="75">
        <v>2</v>
      </c>
      <c r="I452" s="90" t="s">
        <v>73</v>
      </c>
      <c r="J452" s="90"/>
      <c r="K452" s="78" t="s">
        <v>4988</v>
      </c>
      <c r="L452" s="75" t="s">
        <v>701</v>
      </c>
      <c r="M452" s="42" t="str">
        <f>MID(K452,12,8)</f>
        <v xml:space="preserve">unknown </v>
      </c>
      <c r="N452" s="62" t="str">
        <f>IF(ISERROR(MID(K452,24+FIND("impact environnemental:",K452,1),3)),"",MID(K452,24+FIND("impact environnemental:",K452,1),3))</f>
        <v>oui</v>
      </c>
      <c r="O452" s="62" t="str">
        <f>IF(ISERROR(MID(K452,25+FIND("performance énergétique:",K452,1),3)),"",MID(K452,25+FIND("performance énergétique:",K452,1),3))</f>
        <v>oui</v>
      </c>
      <c r="P452" s="62" t="str">
        <f>IF(ISERROR(MID(K452,20+FIND("consommation d'eau:",K452,1),3)),"",MID(K452,20+FIND("consommation d'eau:",K452,1),3))</f>
        <v>oui</v>
      </c>
      <c r="Q452" s="62" t="str">
        <f>IF(ISERROR(MID(K452,22+FIND("rénover mon bâtiment:",K452,1),3)),"",MID(K452,22+FIND("rénover mon bâtiment:",K452,1),3))</f>
        <v/>
      </c>
      <c r="R452" s="62" t="str">
        <f>IF(ISERROR(MID(K452,21+FIND("la mobilité durable:",K452,1),3)),"",MID(K452,21+FIND("la mobilité durable:",K452,1),3))</f>
        <v/>
      </c>
      <c r="S452" s="62" t="str">
        <f>IF(ISERROR(MID(K452,21+FIND("gestion des déchets:",K452,1),3)),"",MID(K452,21+FIND("gestion des déchets:",K452,1),3))</f>
        <v>oui</v>
      </c>
      <c r="T452" s="62" t="str">
        <f>IF(ISERROR(MID(K452,17+FIND("l'écoconception:",K452,1),3)),"",MID(K452,17+FIND("l'écoconception:",K452,1),3))</f>
        <v>non</v>
      </c>
      <c r="U452" s="62" t="str">
        <f>IF(ISERROR(MID(K452,20+FIND("former ou recruter:",K452,1),3)),"",MID(K452,20+FIND("former ou recruter:",K452,1),3))</f>
        <v/>
      </c>
      <c r="V452" s="63"/>
      <c r="W452" s="75"/>
      <c r="X452" s="75"/>
      <c r="Y452" s="75" t="s">
        <v>1491</v>
      </c>
      <c r="Z452" s="75"/>
      <c r="AA452" s="75"/>
      <c r="AB452" s="77">
        <v>45279</v>
      </c>
      <c r="AC452" s="72" t="s">
        <v>1001</v>
      </c>
      <c r="AD452" s="88"/>
      <c r="AE452" s="88"/>
      <c r="AF452" s="40"/>
      <c r="AG452" s="40"/>
      <c r="AH452" s="40"/>
      <c r="AI452" s="76"/>
      <c r="AJ452" s="76"/>
      <c r="AK452" s="40"/>
    </row>
    <row r="453" spans="1:37" ht="16.5" customHeight="1">
      <c r="A453" s="79">
        <v>45279</v>
      </c>
      <c r="B453" s="78" t="s">
        <v>3011</v>
      </c>
      <c r="C453" s="78" t="s">
        <v>3007</v>
      </c>
      <c r="D453" s="81" t="s">
        <v>3010</v>
      </c>
      <c r="E453" s="33" t="s">
        <v>433</v>
      </c>
      <c r="F453" s="33"/>
      <c r="G453" s="99" t="s">
        <v>4917</v>
      </c>
      <c r="H453" s="75">
        <v>2</v>
      </c>
      <c r="I453" s="90" t="s">
        <v>73</v>
      </c>
      <c r="J453" s="90"/>
      <c r="K453" s="78" t="s">
        <v>3012</v>
      </c>
      <c r="L453" s="75" t="s">
        <v>701</v>
      </c>
      <c r="M453" s="42" t="str">
        <f>MID(K453,12,8)</f>
        <v xml:space="preserve">unknown </v>
      </c>
      <c r="N453" s="62" t="str">
        <f>IF(ISERROR(MID(K453,24+FIND("impact environnemental:",K453,1),3)),"",MID(K453,24+FIND("impact environnemental:",K453,1),3))</f>
        <v>oui</v>
      </c>
      <c r="O453" s="62" t="str">
        <f>IF(ISERROR(MID(K453,25+FIND("performance énergétique:",K453,1),3)),"",MID(K453,25+FIND("performance énergétique:",K453,1),3))</f>
        <v>non</v>
      </c>
      <c r="P453" s="62" t="str">
        <f>IF(ISERROR(MID(K453,20+FIND("consommation d'eau:",K453,1),3)),"",MID(K453,20+FIND("consommation d'eau:",K453,1),3))</f>
        <v>non</v>
      </c>
      <c r="Q453" s="62" t="str">
        <f>IF(ISERROR(MID(K453,22+FIND("rénover mon bâtiment:",K453,1),3)),"",MID(K453,22+FIND("rénover mon bâtiment:",K453,1),3))</f>
        <v/>
      </c>
      <c r="R453" s="62" t="str">
        <f>IF(ISERROR(MID(K453,21+FIND("la mobilité durable:",K453,1),3)),"",MID(K453,21+FIND("la mobilité durable:",K453,1),3))</f>
        <v/>
      </c>
      <c r="S453" s="62" t="str">
        <f>IF(ISERROR(MID(K453,21+FIND("gestion des déchets:",K453,1),3)),"",MID(K453,21+FIND("gestion des déchets:",K453,1),3))</f>
        <v>oui</v>
      </c>
      <c r="T453" s="62" t="str">
        <f>IF(ISERROR(MID(K453,17+FIND("l'écoconception:",K453,1),3)),"",MID(K453,17+FIND("l'écoconception:",K453,1),3))</f>
        <v>oui</v>
      </c>
      <c r="U453" s="62" t="str">
        <f>IF(ISERROR(MID(K453,20+FIND("former ou recruter:",K453,1),3)),"",MID(K453,20+FIND("former ou recruter:",K453,1),3))</f>
        <v/>
      </c>
      <c r="V453" s="63"/>
      <c r="W453" s="75"/>
      <c r="X453" s="75"/>
      <c r="Y453" s="75" t="s">
        <v>1491</v>
      </c>
      <c r="Z453" s="75"/>
      <c r="AA453" s="75"/>
      <c r="AB453" s="77">
        <v>45288</v>
      </c>
      <c r="AC453" s="72" t="s">
        <v>1001</v>
      </c>
      <c r="AD453" s="88"/>
      <c r="AE453" s="88"/>
      <c r="AF453" s="40"/>
      <c r="AG453" s="40"/>
      <c r="AH453" s="40"/>
      <c r="AI453" s="76"/>
      <c r="AJ453" s="76"/>
      <c r="AK453" s="40"/>
    </row>
    <row r="454" spans="1:37" ht="16.5" customHeight="1">
      <c r="A454" s="79">
        <v>45279</v>
      </c>
      <c r="B454" s="78" t="s">
        <v>431</v>
      </c>
      <c r="C454" s="78" t="s">
        <v>2984</v>
      </c>
      <c r="D454" s="81" t="s">
        <v>2988</v>
      </c>
      <c r="E454" s="33" t="s">
        <v>433</v>
      </c>
      <c r="F454" s="33"/>
      <c r="G454" s="99" t="s">
        <v>4917</v>
      </c>
      <c r="H454" s="75">
        <v>2</v>
      </c>
      <c r="I454" s="90" t="s">
        <v>73</v>
      </c>
      <c r="J454" s="90"/>
      <c r="K454" s="78" t="s">
        <v>2989</v>
      </c>
      <c r="L454" s="75" t="s">
        <v>701</v>
      </c>
      <c r="M454" s="42" t="str">
        <f>MID(K454,12,8)</f>
        <v xml:space="preserve">unknown </v>
      </c>
      <c r="N454" s="62" t="str">
        <f>IF(ISERROR(MID(K454,24+FIND("impact environnemental:",K454,1),3)),"",MID(K454,24+FIND("impact environnemental:",K454,1),3))</f>
        <v>oui</v>
      </c>
      <c r="O454" s="62" t="str">
        <f>IF(ISERROR(MID(K454,25+FIND("performance énergétique:",K454,1),3)),"",MID(K454,25+FIND("performance énergétique:",K454,1),3))</f>
        <v>oui</v>
      </c>
      <c r="P454" s="62" t="str">
        <f>IF(ISERROR(MID(K454,20+FIND("consommation d'eau:",K454,1),3)),"",MID(K454,20+FIND("consommation d'eau:",K454,1),3))</f>
        <v>oui</v>
      </c>
      <c r="Q454" s="62" t="str">
        <f>IF(ISERROR(MID(K454,22+FIND("rénover mon bâtiment:",K454,1),3)),"",MID(K454,22+FIND("rénover mon bâtiment:",K454,1),3))</f>
        <v/>
      </c>
      <c r="R454" s="62" t="str">
        <f>IF(ISERROR(MID(K454,21+FIND("la mobilité durable:",K454,1),3)),"",MID(K454,21+FIND("la mobilité durable:",K454,1),3))</f>
        <v/>
      </c>
      <c r="S454" s="62" t="str">
        <f>IF(ISERROR(MID(K454,21+FIND("gestion des déchets:",K454,1),3)),"",MID(K454,21+FIND("gestion des déchets:",K454,1),3))</f>
        <v>oui</v>
      </c>
      <c r="T454" s="62" t="str">
        <f>IF(ISERROR(MID(K454,17+FIND("l'écoconception:",K454,1),3)),"",MID(K454,17+FIND("l'écoconception:",K454,1),3))</f>
        <v>oui</v>
      </c>
      <c r="U454" s="62" t="str">
        <f>IF(ISERROR(MID(K454,20+FIND("former ou recruter:",K454,1),3)),"",MID(K454,20+FIND("former ou recruter:",K454,1),3))</f>
        <v/>
      </c>
      <c r="V454" s="63"/>
      <c r="W454" s="75"/>
      <c r="X454" s="75"/>
      <c r="Y454" s="75" t="s">
        <v>1491</v>
      </c>
      <c r="Z454" s="75"/>
      <c r="AA454" s="75"/>
      <c r="AB454" s="77">
        <v>45288</v>
      </c>
      <c r="AC454" s="72" t="s">
        <v>1001</v>
      </c>
      <c r="AD454" s="88"/>
      <c r="AE454" s="88"/>
      <c r="AF454" s="40"/>
      <c r="AG454" s="40"/>
      <c r="AH454" s="40"/>
      <c r="AI454" s="76"/>
      <c r="AJ454" s="76"/>
      <c r="AK454" s="40"/>
    </row>
    <row r="455" spans="1:37" ht="16.5" customHeight="1">
      <c r="A455" s="79">
        <v>45280</v>
      </c>
      <c r="B455" s="78" t="s">
        <v>729</v>
      </c>
      <c r="C455" s="78" t="s">
        <v>3038</v>
      </c>
      <c r="D455" s="81" t="s">
        <v>3041</v>
      </c>
      <c r="E455" s="33" t="s">
        <v>55</v>
      </c>
      <c r="F455" s="33"/>
      <c r="G455" s="99" t="s">
        <v>4917</v>
      </c>
      <c r="H455" s="75">
        <v>2</v>
      </c>
      <c r="I455" s="90" t="s">
        <v>73</v>
      </c>
      <c r="J455" s="90"/>
      <c r="K455" s="78" t="s">
        <v>3042</v>
      </c>
      <c r="L455" s="75" t="s">
        <v>701</v>
      </c>
      <c r="M455" s="42" t="str">
        <f>MID(K455,12,8)</f>
        <v xml:space="preserve">unknown </v>
      </c>
      <c r="N455" s="62" t="str">
        <f>IF(ISERROR(MID(K455,24+FIND("impact environnemental:",K455,1),3)),"",MID(K455,24+FIND("impact environnemental:",K455,1),3))</f>
        <v>oui</v>
      </c>
      <c r="O455" s="62" t="str">
        <f>IF(ISERROR(MID(K455,25+FIND("performance énergétique:",K455,1),3)),"",MID(K455,25+FIND("performance énergétique:",K455,1),3))</f>
        <v>oui</v>
      </c>
      <c r="P455" s="62" t="str">
        <f>IF(ISERROR(MID(K455,20+FIND("consommation d'eau:",K455,1),3)),"",MID(K455,20+FIND("consommation d'eau:",K455,1),3))</f>
        <v>oui</v>
      </c>
      <c r="Q455" s="62" t="str">
        <f>IF(ISERROR(MID(K455,22+FIND("rénover mon bâtiment:",K455,1),3)),"",MID(K455,22+FIND("rénover mon bâtiment:",K455,1),3))</f>
        <v/>
      </c>
      <c r="R455" s="62" t="str">
        <f>IF(ISERROR(MID(K455,21+FIND("la mobilité durable:",K455,1),3)),"",MID(K455,21+FIND("la mobilité durable:",K455,1),3))</f>
        <v/>
      </c>
      <c r="S455" s="62" t="str">
        <f>IF(ISERROR(MID(K455,21+FIND("gestion des déchets:",K455,1),3)),"",MID(K455,21+FIND("gestion des déchets:",K455,1),3))</f>
        <v>oui</v>
      </c>
      <c r="T455" s="62" t="str">
        <f>IF(ISERROR(MID(K455,17+FIND("l'écoconception:",K455,1),3)),"",MID(K455,17+FIND("l'écoconception:",K455,1),3))</f>
        <v>oui</v>
      </c>
      <c r="U455" s="62" t="str">
        <f>IF(ISERROR(MID(K455,20+FIND("former ou recruter:",K455,1),3)),"",MID(K455,20+FIND("former ou recruter:",K455,1),3))</f>
        <v/>
      </c>
      <c r="V455" s="63"/>
      <c r="W455" s="75"/>
      <c r="X455" s="75"/>
      <c r="Y455" s="75" t="s">
        <v>1491</v>
      </c>
      <c r="Z455" s="75"/>
      <c r="AA455" s="75"/>
      <c r="AB455" s="77">
        <v>45288</v>
      </c>
      <c r="AC455" s="72" t="s">
        <v>1001</v>
      </c>
      <c r="AD455" s="88"/>
      <c r="AE455" s="88"/>
      <c r="AF455" s="40"/>
      <c r="AG455" s="40"/>
      <c r="AH455" s="40"/>
      <c r="AI455" s="76"/>
      <c r="AJ455" s="76"/>
      <c r="AK455" s="40"/>
    </row>
    <row r="456" spans="1:37" ht="16.5" customHeight="1">
      <c r="A456" s="79">
        <v>45280</v>
      </c>
      <c r="B456" s="78" t="s">
        <v>450</v>
      </c>
      <c r="C456" s="78" t="s">
        <v>3022</v>
      </c>
      <c r="D456" s="81" t="s">
        <v>3025</v>
      </c>
      <c r="E456" s="33" t="s">
        <v>433</v>
      </c>
      <c r="F456" s="33"/>
      <c r="G456" s="99" t="s">
        <v>4917</v>
      </c>
      <c r="H456" s="75">
        <v>2</v>
      </c>
      <c r="I456" s="90" t="s">
        <v>73</v>
      </c>
      <c r="J456" s="90"/>
      <c r="K456" s="78" t="s">
        <v>3026</v>
      </c>
      <c r="L456" s="75" t="s">
        <v>701</v>
      </c>
      <c r="M456" s="42" t="str">
        <f>MID(K456,12,8)</f>
        <v xml:space="preserve">unknown </v>
      </c>
      <c r="N456" s="62" t="str">
        <f>IF(ISERROR(MID(K456,24+FIND("impact environnemental:",K456,1),3)),"",MID(K456,24+FIND("impact environnemental:",K456,1),3))</f>
        <v>oui</v>
      </c>
      <c r="O456" s="62" t="str">
        <f>IF(ISERROR(MID(K456,25+FIND("performance énergétique:",K456,1),3)),"",MID(K456,25+FIND("performance énergétique:",K456,1),3))</f>
        <v>oui</v>
      </c>
      <c r="P456" s="62" t="str">
        <f>IF(ISERROR(MID(K456,20+FIND("consommation d'eau:",K456,1),3)),"",MID(K456,20+FIND("consommation d'eau:",K456,1),3))</f>
        <v>oui</v>
      </c>
      <c r="Q456" s="62" t="str">
        <f>IF(ISERROR(MID(K456,22+FIND("rénover mon bâtiment:",K456,1),3)),"",MID(K456,22+FIND("rénover mon bâtiment:",K456,1),3))</f>
        <v/>
      </c>
      <c r="R456" s="62" t="str">
        <f>IF(ISERROR(MID(K456,21+FIND("la mobilité durable:",K456,1),3)),"",MID(K456,21+FIND("la mobilité durable:",K456,1),3))</f>
        <v/>
      </c>
      <c r="S456" s="62" t="str">
        <f>IF(ISERROR(MID(K456,21+FIND("gestion des déchets:",K456,1),3)),"",MID(K456,21+FIND("gestion des déchets:",K456,1),3))</f>
        <v>oui</v>
      </c>
      <c r="T456" s="62" t="str">
        <f>IF(ISERROR(MID(K456,17+FIND("l'écoconception:",K456,1),3)),"",MID(K456,17+FIND("l'écoconception:",K456,1),3))</f>
        <v>non</v>
      </c>
      <c r="U456" s="62" t="str">
        <f>IF(ISERROR(MID(K456,20+FIND("former ou recruter:",K456,1),3)),"",MID(K456,20+FIND("former ou recruter:",K456,1),3))</f>
        <v/>
      </c>
      <c r="V456" s="63"/>
      <c r="W456" s="75"/>
      <c r="X456" s="75"/>
      <c r="Y456" s="75" t="s">
        <v>1491</v>
      </c>
      <c r="Z456" s="75"/>
      <c r="AA456" s="75"/>
      <c r="AB456" s="77">
        <v>45288</v>
      </c>
      <c r="AC456" s="72" t="s">
        <v>1001</v>
      </c>
      <c r="AD456" s="88"/>
      <c r="AE456" s="88"/>
      <c r="AF456" s="40"/>
      <c r="AG456" s="40"/>
      <c r="AH456" s="40"/>
      <c r="AI456" s="76"/>
      <c r="AJ456" s="76"/>
      <c r="AK456" s="40"/>
    </row>
    <row r="457" spans="1:37" ht="16.5" customHeight="1">
      <c r="A457" s="79">
        <v>45280</v>
      </c>
      <c r="B457" s="78" t="s">
        <v>431</v>
      </c>
      <c r="C457" s="78" t="s">
        <v>3032</v>
      </c>
      <c r="D457" s="81" t="s">
        <v>3035</v>
      </c>
      <c r="E457" s="33" t="s">
        <v>433</v>
      </c>
      <c r="F457" s="33"/>
      <c r="G457" s="99" t="s">
        <v>4989</v>
      </c>
      <c r="H457" s="75">
        <v>2</v>
      </c>
      <c r="I457" s="90" t="s">
        <v>73</v>
      </c>
      <c r="J457" s="90"/>
      <c r="K457" s="78" t="s">
        <v>3036</v>
      </c>
      <c r="L457" s="75" t="s">
        <v>701</v>
      </c>
      <c r="M457" s="42" t="str">
        <f>MID(K457,12,8)</f>
        <v xml:space="preserve">unknown </v>
      </c>
      <c r="N457" s="62" t="str">
        <f>IF(ISERROR(MID(K457,24+FIND("impact environnemental:",K457,1),3)),"",MID(K457,24+FIND("impact environnemental:",K457,1),3))</f>
        <v>oui</v>
      </c>
      <c r="O457" s="62" t="str">
        <f>IF(ISERROR(MID(K457,25+FIND("performance énergétique:",K457,1),3)),"",MID(K457,25+FIND("performance énergétique:",K457,1),3))</f>
        <v>oui</v>
      </c>
      <c r="P457" s="62" t="str">
        <f>IF(ISERROR(MID(K457,20+FIND("consommation d'eau:",K457,1),3)),"",MID(K457,20+FIND("consommation d'eau:",K457,1),3))</f>
        <v>oui</v>
      </c>
      <c r="Q457" s="62" t="str">
        <f>IF(ISERROR(MID(K457,22+FIND("rénover mon bâtiment:",K457,1),3)),"",MID(K457,22+FIND("rénover mon bâtiment:",K457,1),3))</f>
        <v/>
      </c>
      <c r="R457" s="62" t="str">
        <f>IF(ISERROR(MID(K457,21+FIND("la mobilité durable:",K457,1),3)),"",MID(K457,21+FIND("la mobilité durable:",K457,1),3))</f>
        <v/>
      </c>
      <c r="S457" s="62" t="str">
        <f>IF(ISERROR(MID(K457,21+FIND("gestion des déchets:",K457,1),3)),"",MID(K457,21+FIND("gestion des déchets:",K457,1),3))</f>
        <v>oui</v>
      </c>
      <c r="T457" s="62" t="str">
        <f>IF(ISERROR(MID(K457,17+FIND("l'écoconception:",K457,1),3)),"",MID(K457,17+FIND("l'écoconception:",K457,1),3))</f>
        <v>oui</v>
      </c>
      <c r="U457" s="62" t="str">
        <f>IF(ISERROR(MID(K457,20+FIND("former ou recruter:",K457,1),3)),"",MID(K457,20+FIND("former ou recruter:",K457,1),3))</f>
        <v/>
      </c>
      <c r="V457" s="63"/>
      <c r="W457" s="75"/>
      <c r="X457" s="75"/>
      <c r="Y457" s="75" t="s">
        <v>3037</v>
      </c>
      <c r="Z457" s="75"/>
      <c r="AA457" s="75"/>
      <c r="AB457" s="77">
        <v>45306</v>
      </c>
      <c r="AC457" s="72" t="s">
        <v>1001</v>
      </c>
      <c r="AD457" s="88"/>
      <c r="AE457" s="88"/>
      <c r="AF457" s="40"/>
      <c r="AG457" s="40"/>
      <c r="AH457" s="40"/>
      <c r="AI457" s="76"/>
      <c r="AJ457" s="76"/>
      <c r="AK457" s="40"/>
    </row>
    <row r="458" spans="1:37" ht="16.5" customHeight="1">
      <c r="A458" s="79">
        <v>45280</v>
      </c>
      <c r="B458" s="78" t="s">
        <v>659</v>
      </c>
      <c r="C458" s="78" t="s">
        <v>3057</v>
      </c>
      <c r="D458" s="81" t="s">
        <v>3060</v>
      </c>
      <c r="E458" s="33" t="s">
        <v>433</v>
      </c>
      <c r="F458" s="33"/>
      <c r="G458" s="99" t="s">
        <v>4917</v>
      </c>
      <c r="H458" s="75">
        <v>1</v>
      </c>
      <c r="I458" s="90" t="s">
        <v>73</v>
      </c>
      <c r="J458" s="90"/>
      <c r="K458" s="78" t="s">
        <v>4990</v>
      </c>
      <c r="L458" s="75" t="s">
        <v>701</v>
      </c>
      <c r="M458" s="42" t="str">
        <f>MID(K458,12,8)</f>
        <v xml:space="preserve">precise </v>
      </c>
      <c r="N458" s="62" t="str">
        <f>IF(ISERROR(MID(K458,24+FIND("impact environnemental:",K458,1),3)),"",MID(K458,24+FIND("impact environnemental:",K458,1),3))</f>
        <v>non</v>
      </c>
      <c r="O458" s="62" t="str">
        <f>IF(ISERROR(MID(K458,25+FIND("performance énergétique:",K458,1),3)),"",MID(K458,25+FIND("performance énergétique:",K458,1),3))</f>
        <v>oui</v>
      </c>
      <c r="P458" s="62" t="str">
        <f>IF(ISERROR(MID(K458,20+FIND("consommation d'eau:",K458,1),3)),"",MID(K458,20+FIND("consommation d'eau:",K458,1),3))</f>
        <v>non</v>
      </c>
      <c r="Q458" s="62" t="str">
        <f>IF(ISERROR(MID(K458,22+FIND("rénover mon bâtiment:",K458,1),3)),"",MID(K458,22+FIND("rénover mon bâtiment:",K458,1),3))</f>
        <v>non</v>
      </c>
      <c r="R458" s="62" t="str">
        <f>IF(ISERROR(MID(K458,21+FIND("la mobilité durable:",K458,1),3)),"",MID(K458,21+FIND("la mobilité durable:",K458,1),3))</f>
        <v>non</v>
      </c>
      <c r="S458" s="62" t="str">
        <f>IF(ISERROR(MID(K458,21+FIND("gestion des déchets:",K458,1),3)),"",MID(K458,21+FIND("gestion des déchets:",K458,1),3))</f>
        <v>non</v>
      </c>
      <c r="T458" s="62" t="str">
        <f>IF(ISERROR(MID(K458,17+FIND("l'écoconception:",K458,1),3)),"",MID(K458,17+FIND("l'écoconception:",K458,1),3))</f>
        <v>non</v>
      </c>
      <c r="U458" s="62" t="str">
        <f>IF(ISERROR(MID(K458,20+FIND("former ou recruter:",K458,1),3)),"",MID(K458,20+FIND("former ou recruter:",K458,1),3))</f>
        <v>non</v>
      </c>
      <c r="V458" s="63"/>
      <c r="W458" s="75"/>
      <c r="X458" s="75"/>
      <c r="Y458" s="75" t="s">
        <v>1491</v>
      </c>
      <c r="Z458" s="75"/>
      <c r="AA458" s="75"/>
      <c r="AB458" s="77">
        <v>45288</v>
      </c>
      <c r="AC458" s="72" t="s">
        <v>1001</v>
      </c>
      <c r="AD458" s="88"/>
      <c r="AE458" s="88"/>
      <c r="AF458" s="40"/>
      <c r="AG458" s="40"/>
      <c r="AH458" s="40"/>
      <c r="AI458" s="76"/>
      <c r="AJ458" s="76"/>
      <c r="AK458" s="40"/>
    </row>
    <row r="459" spans="1:37" ht="16.5" customHeight="1">
      <c r="A459" s="79">
        <v>45281</v>
      </c>
      <c r="B459" s="78" t="s">
        <v>1877</v>
      </c>
      <c r="C459" s="78" t="s">
        <v>3089</v>
      </c>
      <c r="D459" s="81" t="s">
        <v>3093</v>
      </c>
      <c r="E459" s="33" t="s">
        <v>124</v>
      </c>
      <c r="F459" s="33"/>
      <c r="G459" s="99" t="s">
        <v>4917</v>
      </c>
      <c r="H459" s="75">
        <v>2</v>
      </c>
      <c r="I459" s="90" t="s">
        <v>73</v>
      </c>
      <c r="J459" s="90"/>
      <c r="K459" s="78" t="s">
        <v>3094</v>
      </c>
      <c r="L459" s="75" t="s">
        <v>701</v>
      </c>
      <c r="M459" s="42" t="str">
        <f>MID(K459,12,8)</f>
        <v xml:space="preserve">unknown </v>
      </c>
      <c r="N459" s="62" t="str">
        <f>IF(ISERROR(MID(K459,24+FIND("impact environnemental:",K459,1),3)),"",MID(K459,24+FIND("impact environnemental:",K459,1),3))</f>
        <v>oui</v>
      </c>
      <c r="O459" s="62" t="str">
        <f>IF(ISERROR(MID(K459,25+FIND("performance énergétique:",K459,1),3)),"",MID(K459,25+FIND("performance énergétique:",K459,1),3))</f>
        <v>non</v>
      </c>
      <c r="P459" s="62" t="str">
        <f>IF(ISERROR(MID(K459,20+FIND("consommation d'eau:",K459,1),3)),"",MID(K459,20+FIND("consommation d'eau:",K459,1),3))</f>
        <v>oui</v>
      </c>
      <c r="Q459" s="62" t="str">
        <f>IF(ISERROR(MID(K459,22+FIND("rénover mon bâtiment:",K459,1),3)),"",MID(K459,22+FIND("rénover mon bâtiment:",K459,1),3))</f>
        <v/>
      </c>
      <c r="R459" s="62" t="str">
        <f>IF(ISERROR(MID(K459,21+FIND("la mobilité durable:",K459,1),3)),"",MID(K459,21+FIND("la mobilité durable:",K459,1),3))</f>
        <v/>
      </c>
      <c r="S459" s="62" t="str">
        <f>IF(ISERROR(MID(K459,21+FIND("gestion des déchets:",K459,1),3)),"",MID(K459,21+FIND("gestion des déchets:",K459,1),3))</f>
        <v>oui</v>
      </c>
      <c r="T459" s="62" t="str">
        <f>IF(ISERROR(MID(K459,17+FIND("l'écoconception:",K459,1),3)),"",MID(K459,17+FIND("l'écoconception:",K459,1),3))</f>
        <v>oui</v>
      </c>
      <c r="U459" s="62" t="str">
        <f>IF(ISERROR(MID(K459,20+FIND("former ou recruter:",K459,1),3)),"",MID(K459,20+FIND("former ou recruter:",K459,1),3))</f>
        <v/>
      </c>
      <c r="V459" s="63"/>
      <c r="W459" s="75"/>
      <c r="X459" s="75"/>
      <c r="Y459" s="75" t="s">
        <v>1491</v>
      </c>
      <c r="Z459" s="75"/>
      <c r="AA459" s="75"/>
      <c r="AB459" s="77">
        <v>45288</v>
      </c>
      <c r="AC459" s="72" t="s">
        <v>1001</v>
      </c>
      <c r="AD459" s="88"/>
      <c r="AE459" s="88"/>
      <c r="AF459" s="40"/>
      <c r="AG459" s="40"/>
      <c r="AH459" s="40"/>
      <c r="AI459" s="76"/>
      <c r="AJ459" s="76"/>
      <c r="AK459" s="40"/>
    </row>
    <row r="460" spans="1:37" ht="16.5" customHeight="1">
      <c r="A460" s="79">
        <v>45281</v>
      </c>
      <c r="B460" s="78" t="s">
        <v>1732</v>
      </c>
      <c r="C460" s="78" t="s">
        <v>3075</v>
      </c>
      <c r="D460" s="81" t="s">
        <v>3078</v>
      </c>
      <c r="E460" s="33" t="s">
        <v>91</v>
      </c>
      <c r="F460" s="33"/>
      <c r="G460" s="99" t="s">
        <v>4917</v>
      </c>
      <c r="H460" s="75">
        <v>2</v>
      </c>
      <c r="I460" s="90" t="s">
        <v>73</v>
      </c>
      <c r="J460" s="90"/>
      <c r="K460" s="78" t="s">
        <v>3079</v>
      </c>
      <c r="L460" s="75" t="s">
        <v>701</v>
      </c>
      <c r="M460" s="42" t="str">
        <f>MID(K460,12,8)</f>
        <v xml:space="preserve">unknown </v>
      </c>
      <c r="N460" s="62" t="str">
        <f>IF(ISERROR(MID(K460,24+FIND("impact environnemental:",K460,1),3)),"",MID(K460,24+FIND("impact environnemental:",K460,1),3))</f>
        <v>oui</v>
      </c>
      <c r="O460" s="62" t="str">
        <f>IF(ISERROR(MID(K460,25+FIND("performance énergétique:",K460,1),3)),"",MID(K460,25+FIND("performance énergétique:",K460,1),3))</f>
        <v>oui</v>
      </c>
      <c r="P460" s="62" t="str">
        <f>IF(ISERROR(MID(K460,20+FIND("consommation d'eau:",K460,1),3)),"",MID(K460,20+FIND("consommation d'eau:",K460,1),3))</f>
        <v>non</v>
      </c>
      <c r="Q460" s="62" t="str">
        <f>IF(ISERROR(MID(K460,22+FIND("rénover mon bâtiment:",K460,1),3)),"",MID(K460,22+FIND("rénover mon bâtiment:",K460,1),3))</f>
        <v/>
      </c>
      <c r="R460" s="62" t="str">
        <f>IF(ISERROR(MID(K460,21+FIND("la mobilité durable:",K460,1),3)),"",MID(K460,21+FIND("la mobilité durable:",K460,1),3))</f>
        <v/>
      </c>
      <c r="S460" s="62" t="str">
        <f>IF(ISERROR(MID(K460,21+FIND("gestion des déchets:",K460,1),3)),"",MID(K460,21+FIND("gestion des déchets:",K460,1),3))</f>
        <v>oui</v>
      </c>
      <c r="T460" s="62" t="str">
        <f>IF(ISERROR(MID(K460,17+FIND("l'écoconception:",K460,1),3)),"",MID(K460,17+FIND("l'écoconception:",K460,1),3))</f>
        <v>oui</v>
      </c>
      <c r="U460" s="62" t="str">
        <f>IF(ISERROR(MID(K460,20+FIND("former ou recruter:",K460,1),3)),"",MID(K460,20+FIND("former ou recruter:",K460,1),3))</f>
        <v/>
      </c>
      <c r="V460" s="63"/>
      <c r="W460" s="75"/>
      <c r="X460" s="75"/>
      <c r="Y460" s="75" t="s">
        <v>1491</v>
      </c>
      <c r="Z460" s="75"/>
      <c r="AA460" s="75"/>
      <c r="AB460" s="77">
        <v>45288</v>
      </c>
      <c r="AC460" s="72" t="s">
        <v>1001</v>
      </c>
      <c r="AD460" s="88"/>
      <c r="AE460" s="88"/>
      <c r="AF460" s="40"/>
      <c r="AG460" s="40"/>
      <c r="AH460" s="40"/>
      <c r="AI460" s="76"/>
      <c r="AJ460" s="76"/>
      <c r="AK460" s="40"/>
    </row>
    <row r="461" spans="1:37" ht="16.5" customHeight="1">
      <c r="A461" s="79">
        <v>45285</v>
      </c>
      <c r="B461" s="78" t="s">
        <v>659</v>
      </c>
      <c r="C461" s="78" t="s">
        <v>3144</v>
      </c>
      <c r="D461" s="81" t="s">
        <v>3148</v>
      </c>
      <c r="E461" s="33" t="s">
        <v>433</v>
      </c>
      <c r="F461" s="33"/>
      <c r="G461" s="99" t="s">
        <v>4917</v>
      </c>
      <c r="H461" s="75">
        <v>2</v>
      </c>
      <c r="I461" s="90" t="s">
        <v>73</v>
      </c>
      <c r="J461" s="90"/>
      <c r="K461" s="78" t="s">
        <v>3149</v>
      </c>
      <c r="L461" s="75" t="s">
        <v>701</v>
      </c>
      <c r="M461" s="42" t="str">
        <f>MID(K461,12,8)</f>
        <v xml:space="preserve">unknown </v>
      </c>
      <c r="N461" s="62" t="str">
        <f>IF(ISERROR(MID(K461,24+FIND("impact environnemental:",K461,1),3)),"",MID(K461,24+FIND("impact environnemental:",K461,1),3))</f>
        <v>oui</v>
      </c>
      <c r="O461" s="62" t="str">
        <f>IF(ISERROR(MID(K461,25+FIND("performance énergétique:",K461,1),3)),"",MID(K461,25+FIND("performance énergétique:",K461,1),3))</f>
        <v>oui</v>
      </c>
      <c r="P461" s="62" t="str">
        <f>IF(ISERROR(MID(K461,20+FIND("consommation d'eau:",K461,1),3)),"",MID(K461,20+FIND("consommation d'eau:",K461,1),3))</f>
        <v>non</v>
      </c>
      <c r="Q461" s="62" t="str">
        <f>IF(ISERROR(MID(K461,22+FIND("rénover mon bâtiment:",K461,1),3)),"",MID(K461,22+FIND("rénover mon bâtiment:",K461,1),3))</f>
        <v/>
      </c>
      <c r="R461" s="62" t="str">
        <f>IF(ISERROR(MID(K461,21+FIND("la mobilité durable:",K461,1),3)),"",MID(K461,21+FIND("la mobilité durable:",K461,1),3))</f>
        <v/>
      </c>
      <c r="S461" s="62" t="str">
        <f>IF(ISERROR(MID(K461,21+FIND("gestion des déchets:",K461,1),3)),"",MID(K461,21+FIND("gestion des déchets:",K461,1),3))</f>
        <v>non</v>
      </c>
      <c r="T461" s="62" t="str">
        <f>IF(ISERROR(MID(K461,17+FIND("l'écoconception:",K461,1),3)),"",MID(K461,17+FIND("l'écoconception:",K461,1),3))</f>
        <v>oui</v>
      </c>
      <c r="U461" s="62" t="str">
        <f>IF(ISERROR(MID(K461,20+FIND("former ou recruter:",K461,1),3)),"",MID(K461,20+FIND("former ou recruter:",K461,1),3))</f>
        <v/>
      </c>
      <c r="V461" s="63"/>
      <c r="W461" s="75"/>
      <c r="X461" s="75"/>
      <c r="Y461" s="75" t="s">
        <v>1491</v>
      </c>
      <c r="Z461" s="75"/>
      <c r="AA461" s="75"/>
      <c r="AB461" s="77">
        <v>45288</v>
      </c>
      <c r="AC461" s="72" t="s">
        <v>1001</v>
      </c>
      <c r="AD461" s="88"/>
      <c r="AE461" s="88"/>
      <c r="AF461" s="40"/>
      <c r="AG461" s="40"/>
      <c r="AH461" s="40"/>
      <c r="AI461" s="76"/>
      <c r="AJ461" s="76"/>
      <c r="AK461" s="40"/>
    </row>
    <row r="462" spans="1:37" ht="16.5" customHeight="1">
      <c r="A462" s="79">
        <v>45286</v>
      </c>
      <c r="B462" s="78" t="s">
        <v>729</v>
      </c>
      <c r="C462" s="78" t="s">
        <v>3190</v>
      </c>
      <c r="D462" s="81" t="s">
        <v>3194</v>
      </c>
      <c r="E462" s="33" t="s">
        <v>55</v>
      </c>
      <c r="F462" s="33"/>
      <c r="G462" s="99" t="s">
        <v>4917</v>
      </c>
      <c r="H462" s="75">
        <v>2</v>
      </c>
      <c r="I462" s="90" t="s">
        <v>73</v>
      </c>
      <c r="J462" s="90"/>
      <c r="K462" s="78" t="s">
        <v>3195</v>
      </c>
      <c r="L462" s="75" t="s">
        <v>701</v>
      </c>
      <c r="M462" s="42" t="str">
        <f>MID(K462,12,8)</f>
        <v xml:space="preserve">unknown </v>
      </c>
      <c r="N462" s="62" t="str">
        <f>IF(ISERROR(MID(K462,24+FIND("impact environnemental:",K462,1),3)),"",MID(K462,24+FIND("impact environnemental:",K462,1),3))</f>
        <v>oui</v>
      </c>
      <c r="O462" s="62" t="str">
        <f>IF(ISERROR(MID(K462,25+FIND("performance énergétique:",K462,1),3)),"",MID(K462,25+FIND("performance énergétique:",K462,1),3))</f>
        <v>non</v>
      </c>
      <c r="P462" s="62" t="str">
        <f>IF(ISERROR(MID(K462,20+FIND("consommation d'eau:",K462,1),3)),"",MID(K462,20+FIND("consommation d'eau:",K462,1),3))</f>
        <v>non</v>
      </c>
      <c r="Q462" s="62" t="str">
        <f>IF(ISERROR(MID(K462,22+FIND("rénover mon bâtiment:",K462,1),3)),"",MID(K462,22+FIND("rénover mon bâtiment:",K462,1),3))</f>
        <v/>
      </c>
      <c r="R462" s="62" t="str">
        <f>IF(ISERROR(MID(K462,21+FIND("la mobilité durable:",K462,1),3)),"",MID(K462,21+FIND("la mobilité durable:",K462,1),3))</f>
        <v/>
      </c>
      <c r="S462" s="62" t="str">
        <f>IF(ISERROR(MID(K462,21+FIND("gestion des déchets:",K462,1),3)),"",MID(K462,21+FIND("gestion des déchets:",K462,1),3))</f>
        <v>oui</v>
      </c>
      <c r="T462" s="62" t="str">
        <f>IF(ISERROR(MID(K462,17+FIND("l'écoconception:",K462,1),3)),"",MID(K462,17+FIND("l'écoconception:",K462,1),3))</f>
        <v>non</v>
      </c>
      <c r="U462" s="62" t="str">
        <f>IF(ISERROR(MID(K462,20+FIND("former ou recruter:",K462,1),3)),"",MID(K462,20+FIND("former ou recruter:",K462,1),3))</f>
        <v/>
      </c>
      <c r="V462" s="63"/>
      <c r="W462" s="75"/>
      <c r="X462" s="75"/>
      <c r="Y462" s="75" t="s">
        <v>1491</v>
      </c>
      <c r="Z462" s="75"/>
      <c r="AA462" s="75"/>
      <c r="AB462" s="77">
        <v>45288</v>
      </c>
      <c r="AC462" s="72" t="s">
        <v>1001</v>
      </c>
      <c r="AD462" s="88"/>
      <c r="AE462" s="88"/>
      <c r="AF462" s="40"/>
      <c r="AG462" s="40"/>
      <c r="AH462" s="40"/>
      <c r="AI462" s="76"/>
      <c r="AJ462" s="76"/>
      <c r="AK462" s="40"/>
    </row>
    <row r="463" spans="1:37" ht="16.5" customHeight="1">
      <c r="A463" s="79">
        <v>45286</v>
      </c>
      <c r="B463" s="78" t="s">
        <v>2554</v>
      </c>
      <c r="C463" s="78" t="s">
        <v>3196</v>
      </c>
      <c r="D463" s="81" t="s">
        <v>3200</v>
      </c>
      <c r="E463" s="33" t="s">
        <v>91</v>
      </c>
      <c r="F463" s="33"/>
      <c r="G463" s="99" t="s">
        <v>4917</v>
      </c>
      <c r="H463" s="75">
        <v>1</v>
      </c>
      <c r="I463" s="90" t="s">
        <v>73</v>
      </c>
      <c r="J463" s="90"/>
      <c r="K463" s="78" t="s">
        <v>3201</v>
      </c>
      <c r="L463" s="75" t="s">
        <v>701</v>
      </c>
      <c r="M463" s="42" t="str">
        <f>MID(K463,12,8)</f>
        <v xml:space="preserve">precise </v>
      </c>
      <c r="N463" s="62" t="str">
        <f>IF(ISERROR(MID(K463,24+FIND("impact environnemental:",K463,1),3)),"",MID(K463,24+FIND("impact environnemental:",K463,1),3))</f>
        <v>non</v>
      </c>
      <c r="O463" s="62" t="str">
        <f>IF(ISERROR(MID(K463,25+FIND("performance énergétique:",K463,1),3)),"",MID(K463,25+FIND("performance énergétique:",K463,1),3))</f>
        <v>oui</v>
      </c>
      <c r="P463" s="62" t="str">
        <f>IF(ISERROR(MID(K463,20+FIND("consommation d'eau:",K463,1),3)),"",MID(K463,20+FIND("consommation d'eau:",K463,1),3))</f>
        <v>non</v>
      </c>
      <c r="Q463" s="62" t="str">
        <f>IF(ISERROR(MID(K463,22+FIND("rénover mon bâtiment:",K463,1),3)),"",MID(K463,22+FIND("rénover mon bâtiment:",K463,1),3))</f>
        <v>non</v>
      </c>
      <c r="R463" s="62" t="str">
        <f>IF(ISERROR(MID(K463,21+FIND("la mobilité durable:",K463,1),3)),"",MID(K463,21+FIND("la mobilité durable:",K463,1),3))</f>
        <v>non</v>
      </c>
      <c r="S463" s="62" t="str">
        <f>IF(ISERROR(MID(K463,21+FIND("gestion des déchets:",K463,1),3)),"",MID(K463,21+FIND("gestion des déchets:",K463,1),3))</f>
        <v>non</v>
      </c>
      <c r="T463" s="62" t="str">
        <f>IF(ISERROR(MID(K463,17+FIND("l'écoconception:",K463,1),3)),"",MID(K463,17+FIND("l'écoconception:",K463,1),3))</f>
        <v>non</v>
      </c>
      <c r="U463" s="62" t="str">
        <f>IF(ISERROR(MID(K463,20+FIND("former ou recruter:",K463,1),3)),"",MID(K463,20+FIND("former ou recruter:",K463,1),3))</f>
        <v>non</v>
      </c>
      <c r="V463" s="63"/>
      <c r="W463" s="75"/>
      <c r="X463" s="75"/>
      <c r="Y463" s="75" t="s">
        <v>1491</v>
      </c>
      <c r="Z463" s="75"/>
      <c r="AA463" s="75"/>
      <c r="AB463" s="77">
        <v>45288</v>
      </c>
      <c r="AC463" s="72" t="s">
        <v>1001</v>
      </c>
      <c r="AD463" s="88"/>
      <c r="AE463" s="88"/>
      <c r="AF463" s="40"/>
      <c r="AG463" s="40"/>
      <c r="AH463" s="40"/>
      <c r="AI463" s="76"/>
      <c r="AJ463" s="76"/>
      <c r="AK463" s="40"/>
    </row>
    <row r="464" spans="1:37" ht="16.5" customHeight="1">
      <c r="A464" s="79">
        <v>45286</v>
      </c>
      <c r="B464" s="78" t="s">
        <v>2436</v>
      </c>
      <c r="C464" s="78" t="s">
        <v>3202</v>
      </c>
      <c r="D464" s="81" t="s">
        <v>3205</v>
      </c>
      <c r="E464" s="33" t="s">
        <v>91</v>
      </c>
      <c r="F464" s="33"/>
      <c r="G464" s="99" t="s">
        <v>4917</v>
      </c>
      <c r="H464" s="75">
        <v>1</v>
      </c>
      <c r="I464" s="90" t="s">
        <v>73</v>
      </c>
      <c r="J464" s="90"/>
      <c r="K464" s="78" t="s">
        <v>4893</v>
      </c>
      <c r="L464" s="75" t="s">
        <v>701</v>
      </c>
      <c r="M464" s="42" t="str">
        <f>MID(K464,12,8)</f>
        <v xml:space="preserve">precise </v>
      </c>
      <c r="N464" s="62" t="str">
        <f>IF(ISERROR(MID(K464,24+FIND("impact environnemental:",K464,1),3)),"",MID(K464,24+FIND("impact environnemental:",K464,1),3))</f>
        <v>non</v>
      </c>
      <c r="O464" s="62" t="str">
        <f>IF(ISERROR(MID(K464,25+FIND("performance énergétique:",K464,1),3)),"",MID(K464,25+FIND("performance énergétique:",K464,1),3))</f>
        <v>oui</v>
      </c>
      <c r="P464" s="62" t="str">
        <f>IF(ISERROR(MID(K464,20+FIND("consommation d'eau:",K464,1),3)),"",MID(K464,20+FIND("consommation d'eau:",K464,1),3))</f>
        <v>non</v>
      </c>
      <c r="Q464" s="62" t="str">
        <f>IF(ISERROR(MID(K464,22+FIND("rénover mon bâtiment:",K464,1),3)),"",MID(K464,22+FIND("rénover mon bâtiment:",K464,1),3))</f>
        <v>non</v>
      </c>
      <c r="R464" s="62" t="str">
        <f>IF(ISERROR(MID(K464,21+FIND("la mobilité durable:",K464,1),3)),"",MID(K464,21+FIND("la mobilité durable:",K464,1),3))</f>
        <v>non</v>
      </c>
      <c r="S464" s="62" t="str">
        <f>IF(ISERROR(MID(K464,21+FIND("gestion des déchets:",K464,1),3)),"",MID(K464,21+FIND("gestion des déchets:",K464,1),3))</f>
        <v>non</v>
      </c>
      <c r="T464" s="62" t="str">
        <f>IF(ISERROR(MID(K464,17+FIND("l'écoconception:",K464,1),3)),"",MID(K464,17+FIND("l'écoconception:",K464,1),3))</f>
        <v>non</v>
      </c>
      <c r="U464" s="62" t="str">
        <f>IF(ISERROR(MID(K464,20+FIND("former ou recruter:",K464,1),3)),"",MID(K464,20+FIND("former ou recruter:",K464,1),3))</f>
        <v>non</v>
      </c>
      <c r="V464" s="63"/>
      <c r="W464" s="75"/>
      <c r="X464" s="75"/>
      <c r="Y464" s="75" t="s">
        <v>1491</v>
      </c>
      <c r="Z464" s="75"/>
      <c r="AA464" s="75"/>
      <c r="AB464" s="77">
        <v>45288</v>
      </c>
      <c r="AC464" s="72" t="s">
        <v>1001</v>
      </c>
      <c r="AD464" s="88"/>
      <c r="AE464" s="88"/>
      <c r="AF464" s="40"/>
      <c r="AG464" s="40"/>
      <c r="AH464" s="40"/>
      <c r="AI464" s="76"/>
      <c r="AJ464" s="76"/>
      <c r="AK464" s="40"/>
    </row>
    <row r="465" spans="1:37" ht="16.5" customHeight="1">
      <c r="A465" s="79">
        <v>45286</v>
      </c>
      <c r="B465" s="78" t="s">
        <v>2436</v>
      </c>
      <c r="C465" s="78" t="s">
        <v>3206</v>
      </c>
      <c r="D465" s="81" t="s">
        <v>3209</v>
      </c>
      <c r="E465" s="33" t="s">
        <v>91</v>
      </c>
      <c r="F465" s="33"/>
      <c r="G465" s="99" t="s">
        <v>4917</v>
      </c>
      <c r="H465" s="75">
        <v>1</v>
      </c>
      <c r="I465" s="90" t="s">
        <v>73</v>
      </c>
      <c r="J465" s="90"/>
      <c r="K465" s="78" t="s">
        <v>4991</v>
      </c>
      <c r="L465" s="75" t="s">
        <v>701</v>
      </c>
      <c r="M465" s="42" t="str">
        <f>MID(K465,12,8)</f>
        <v xml:space="preserve">precise </v>
      </c>
      <c r="N465" s="62" t="str">
        <f>IF(ISERROR(MID(K465,24+FIND("impact environnemental:",K465,1),3)),"",MID(K465,24+FIND("impact environnemental:",K465,1),3))</f>
        <v>non</v>
      </c>
      <c r="O465" s="62" t="str">
        <f>IF(ISERROR(MID(K465,25+FIND("performance énergétique:",K465,1),3)),"",MID(K465,25+FIND("performance énergétique:",K465,1),3))</f>
        <v>oui</v>
      </c>
      <c r="P465" s="62" t="str">
        <f>IF(ISERROR(MID(K465,20+FIND("consommation d'eau:",K465,1),3)),"",MID(K465,20+FIND("consommation d'eau:",K465,1),3))</f>
        <v>non</v>
      </c>
      <c r="Q465" s="62" t="str">
        <f>IF(ISERROR(MID(K465,22+FIND("rénover mon bâtiment:",K465,1),3)),"",MID(K465,22+FIND("rénover mon bâtiment:",K465,1),3))</f>
        <v>non</v>
      </c>
      <c r="R465" s="62" t="str">
        <f>IF(ISERROR(MID(K465,21+FIND("la mobilité durable:",K465,1),3)),"",MID(K465,21+FIND("la mobilité durable:",K465,1),3))</f>
        <v>non</v>
      </c>
      <c r="S465" s="62" t="str">
        <f>IF(ISERROR(MID(K465,21+FIND("gestion des déchets:",K465,1),3)),"",MID(K465,21+FIND("gestion des déchets:",K465,1),3))</f>
        <v>non</v>
      </c>
      <c r="T465" s="62" t="str">
        <f>IF(ISERROR(MID(K465,17+FIND("l'écoconception:",K465,1),3)),"",MID(K465,17+FIND("l'écoconception:",K465,1),3))</f>
        <v>non</v>
      </c>
      <c r="U465" s="62" t="str">
        <f>IF(ISERROR(MID(K465,20+FIND("former ou recruter:",K465,1),3)),"",MID(K465,20+FIND("former ou recruter:",K465,1),3))</f>
        <v>non</v>
      </c>
      <c r="V465" s="63"/>
      <c r="W465" s="75"/>
      <c r="X465" s="75"/>
      <c r="Y465" s="75" t="s">
        <v>1491</v>
      </c>
      <c r="Z465" s="75"/>
      <c r="AA465" s="75"/>
      <c r="AB465" s="77">
        <v>45288</v>
      </c>
      <c r="AC465" s="72" t="s">
        <v>1001</v>
      </c>
      <c r="AD465" s="88"/>
      <c r="AE465" s="88"/>
      <c r="AF465" s="40"/>
      <c r="AG465" s="40"/>
      <c r="AH465" s="40"/>
      <c r="AI465" s="76"/>
      <c r="AJ465" s="76"/>
      <c r="AK465" s="40"/>
    </row>
    <row r="466" spans="1:37" ht="16.5" customHeight="1">
      <c r="A466" s="79">
        <v>45286</v>
      </c>
      <c r="B466" s="78" t="s">
        <v>659</v>
      </c>
      <c r="C466" s="78" t="s">
        <v>3227</v>
      </c>
      <c r="D466" s="81" t="s">
        <v>3231</v>
      </c>
      <c r="E466" s="33" t="s">
        <v>433</v>
      </c>
      <c r="F466" s="33"/>
      <c r="G466" s="99" t="s">
        <v>4917</v>
      </c>
      <c r="H466" s="75">
        <v>1</v>
      </c>
      <c r="I466" s="90" t="s">
        <v>73</v>
      </c>
      <c r="J466" s="90"/>
      <c r="K466" s="78" t="s">
        <v>3232</v>
      </c>
      <c r="L466" s="75" t="s">
        <v>701</v>
      </c>
      <c r="M466" s="42" t="str">
        <f>MID(K466,12,8)</f>
        <v xml:space="preserve">precise </v>
      </c>
      <c r="N466" s="62" t="str">
        <f>IF(ISERROR(MID(K466,24+FIND("impact environnemental:",K466,1),3)),"",MID(K466,24+FIND("impact environnemental:",K466,1),3))</f>
        <v>non</v>
      </c>
      <c r="O466" s="62" t="str">
        <f>IF(ISERROR(MID(K466,25+FIND("performance énergétique:",K466,1),3)),"",MID(K466,25+FIND("performance énergétique:",K466,1),3))</f>
        <v>non</v>
      </c>
      <c r="P466" s="62" t="str">
        <f>IF(ISERROR(MID(K466,20+FIND("consommation d'eau:",K466,1),3)),"",MID(K466,20+FIND("consommation d'eau:",K466,1),3))</f>
        <v>non</v>
      </c>
      <c r="Q466" s="62" t="str">
        <f>IF(ISERROR(MID(K466,22+FIND("rénover mon bâtiment:",K466,1),3)),"",MID(K466,22+FIND("rénover mon bâtiment:",K466,1),3))</f>
        <v>oui</v>
      </c>
      <c r="R466" s="62" t="str">
        <f>IF(ISERROR(MID(K466,21+FIND("la mobilité durable:",K466,1),3)),"",MID(K466,21+FIND("la mobilité durable:",K466,1),3))</f>
        <v>non</v>
      </c>
      <c r="S466" s="62" t="str">
        <f>IF(ISERROR(MID(K466,21+FIND("gestion des déchets:",K466,1),3)),"",MID(K466,21+FIND("gestion des déchets:",K466,1),3))</f>
        <v>non</v>
      </c>
      <c r="T466" s="62" t="str">
        <f>IF(ISERROR(MID(K466,17+FIND("l'écoconception:",K466,1),3)),"",MID(K466,17+FIND("l'écoconception:",K466,1),3))</f>
        <v>non</v>
      </c>
      <c r="U466" s="62" t="str">
        <f>IF(ISERROR(MID(K466,20+FIND("former ou recruter:",K466,1),3)),"",MID(K466,20+FIND("former ou recruter:",K466,1),3))</f>
        <v>non</v>
      </c>
      <c r="V466" s="63"/>
      <c r="W466" s="75"/>
      <c r="X466" s="75"/>
      <c r="Y466" s="75" t="s">
        <v>1491</v>
      </c>
      <c r="Z466" s="75"/>
      <c r="AA466" s="75"/>
      <c r="AB466" s="77">
        <v>45288</v>
      </c>
      <c r="AC466" s="72" t="s">
        <v>1001</v>
      </c>
      <c r="AD466" s="88"/>
      <c r="AE466" s="88"/>
      <c r="AF466" s="40"/>
      <c r="AG466" s="40"/>
      <c r="AH466" s="40"/>
      <c r="AI466" s="76"/>
      <c r="AJ466" s="76"/>
      <c r="AK466" s="40"/>
    </row>
    <row r="467" spans="1:37" ht="16.5" customHeight="1">
      <c r="A467" s="79">
        <v>45286</v>
      </c>
      <c r="B467" s="78" t="s">
        <v>450</v>
      </c>
      <c r="C467" s="78" t="s">
        <v>3154</v>
      </c>
      <c r="D467" s="81" t="s">
        <v>3158</v>
      </c>
      <c r="E467" s="33" t="s">
        <v>433</v>
      </c>
      <c r="F467" s="33"/>
      <c r="G467" s="99" t="s">
        <v>4917</v>
      </c>
      <c r="H467" s="75">
        <v>2</v>
      </c>
      <c r="I467" s="90" t="s">
        <v>73</v>
      </c>
      <c r="J467" s="90"/>
      <c r="K467" s="78" t="s">
        <v>3159</v>
      </c>
      <c r="L467" s="75" t="s">
        <v>701</v>
      </c>
      <c r="M467" s="42" t="str">
        <f>MID(K467,12,8)</f>
        <v xml:space="preserve">unknown </v>
      </c>
      <c r="N467" s="62" t="str">
        <f>IF(ISERROR(MID(K467,24+FIND("impact environnemental:",K467,1),3)),"",MID(K467,24+FIND("impact environnemental:",K467,1),3))</f>
        <v>oui</v>
      </c>
      <c r="O467" s="62" t="str">
        <f>IF(ISERROR(MID(K467,25+FIND("performance énergétique:",K467,1),3)),"",MID(K467,25+FIND("performance énergétique:",K467,1),3))</f>
        <v>oui</v>
      </c>
      <c r="P467" s="62" t="str">
        <f>IF(ISERROR(MID(K467,20+FIND("consommation d'eau:",K467,1),3)),"",MID(K467,20+FIND("consommation d'eau:",K467,1),3))</f>
        <v>oui</v>
      </c>
      <c r="Q467" s="62" t="str">
        <f>IF(ISERROR(MID(K467,22+FIND("rénover mon bâtiment:",K467,1),3)),"",MID(K467,22+FIND("rénover mon bâtiment:",K467,1),3))</f>
        <v/>
      </c>
      <c r="R467" s="62" t="str">
        <f>IF(ISERROR(MID(K467,21+FIND("la mobilité durable:",K467,1),3)),"",MID(K467,21+FIND("la mobilité durable:",K467,1),3))</f>
        <v/>
      </c>
      <c r="S467" s="62" t="str">
        <f>IF(ISERROR(MID(K467,21+FIND("gestion des déchets:",K467,1),3)),"",MID(K467,21+FIND("gestion des déchets:",K467,1),3))</f>
        <v>oui</v>
      </c>
      <c r="T467" s="62" t="str">
        <f>IF(ISERROR(MID(K467,17+FIND("l'écoconception:",K467,1),3)),"",MID(K467,17+FIND("l'écoconception:",K467,1),3))</f>
        <v>oui</v>
      </c>
      <c r="U467" s="62" t="str">
        <f>IF(ISERROR(MID(K467,20+FIND("former ou recruter:",K467,1),3)),"",MID(K467,20+FIND("former ou recruter:",K467,1),3))</f>
        <v/>
      </c>
      <c r="V467" s="63"/>
      <c r="W467" s="75"/>
      <c r="X467" s="75"/>
      <c r="Y467" s="75" t="s">
        <v>1491</v>
      </c>
      <c r="Z467" s="75"/>
      <c r="AA467" s="75"/>
      <c r="AB467" s="77">
        <v>45288</v>
      </c>
      <c r="AC467" s="72" t="s">
        <v>1001</v>
      </c>
      <c r="AD467" s="88"/>
      <c r="AE467" s="88"/>
      <c r="AF467" s="40"/>
      <c r="AG467" s="40"/>
      <c r="AH467" s="40"/>
      <c r="AI467" s="76"/>
      <c r="AJ467" s="76"/>
      <c r="AK467" s="40"/>
    </row>
    <row r="468" spans="1:37" ht="16.5" customHeight="1">
      <c r="A468" s="79">
        <v>45286</v>
      </c>
      <c r="B468" s="78" t="s">
        <v>1877</v>
      </c>
      <c r="C468" s="78" t="s">
        <v>3211</v>
      </c>
      <c r="D468" s="81" t="s">
        <v>3215</v>
      </c>
      <c r="E468" s="33" t="s">
        <v>433</v>
      </c>
      <c r="F468" s="33"/>
      <c r="G468" s="99" t="s">
        <v>4917</v>
      </c>
      <c r="H468" s="75">
        <v>2</v>
      </c>
      <c r="I468" s="90" t="s">
        <v>73</v>
      </c>
      <c r="J468" s="90"/>
      <c r="K468" s="78" t="s">
        <v>3216</v>
      </c>
      <c r="L468" s="75" t="s">
        <v>701</v>
      </c>
      <c r="M468" s="42" t="str">
        <f>MID(K468,12,8)</f>
        <v xml:space="preserve">unknown </v>
      </c>
      <c r="N468" s="62" t="str">
        <f>IF(ISERROR(MID(K468,24+FIND("impact environnemental:",K468,1),3)),"",MID(K468,24+FIND("impact environnemental:",K468,1),3))</f>
        <v>oui</v>
      </c>
      <c r="O468" s="62" t="str">
        <f>IF(ISERROR(MID(K468,25+FIND("performance énergétique:",K468,1),3)),"",MID(K468,25+FIND("performance énergétique:",K468,1),3))</f>
        <v>non</v>
      </c>
      <c r="P468" s="62" t="str">
        <f>IF(ISERROR(MID(K468,20+FIND("consommation d'eau:",K468,1),3)),"",MID(K468,20+FIND("consommation d'eau:",K468,1),3))</f>
        <v>non</v>
      </c>
      <c r="Q468" s="62" t="str">
        <f>IF(ISERROR(MID(K468,22+FIND("rénover mon bâtiment:",K468,1),3)),"",MID(K468,22+FIND("rénover mon bâtiment:",K468,1),3))</f>
        <v/>
      </c>
      <c r="R468" s="62" t="str">
        <f>IF(ISERROR(MID(K468,21+FIND("la mobilité durable:",K468,1),3)),"",MID(K468,21+FIND("la mobilité durable:",K468,1),3))</f>
        <v/>
      </c>
      <c r="S468" s="62" t="str">
        <f>IF(ISERROR(MID(K468,21+FIND("gestion des déchets:",K468,1),3)),"",MID(K468,21+FIND("gestion des déchets:",K468,1),3))</f>
        <v>oui</v>
      </c>
      <c r="T468" s="62" t="str">
        <f>IF(ISERROR(MID(K468,17+FIND("l'écoconception:",K468,1),3)),"",MID(K468,17+FIND("l'écoconception:",K468,1),3))</f>
        <v>oui</v>
      </c>
      <c r="U468" s="62" t="str">
        <f>IF(ISERROR(MID(K468,20+FIND("former ou recruter:",K468,1),3)),"",MID(K468,20+FIND("former ou recruter:",K468,1),3))</f>
        <v/>
      </c>
      <c r="V468" s="63"/>
      <c r="W468" s="75"/>
      <c r="X468" s="75"/>
      <c r="Y468" s="75" t="s">
        <v>1491</v>
      </c>
      <c r="Z468" s="75"/>
      <c r="AA468" s="75"/>
      <c r="AB468" s="77">
        <v>45288</v>
      </c>
      <c r="AC468" s="72" t="s">
        <v>1001</v>
      </c>
      <c r="AD468" s="88"/>
      <c r="AE468" s="88"/>
      <c r="AF468" s="40"/>
      <c r="AG468" s="40"/>
      <c r="AH468" s="40"/>
      <c r="AI468" s="76"/>
      <c r="AJ468" s="76"/>
      <c r="AK468" s="40"/>
    </row>
    <row r="469" spans="1:37" ht="16.5" customHeight="1">
      <c r="A469" s="79">
        <v>45287</v>
      </c>
      <c r="B469" s="78" t="s">
        <v>3252</v>
      </c>
      <c r="C469" s="78" t="s">
        <v>3248</v>
      </c>
      <c r="D469" s="81" t="s">
        <v>3251</v>
      </c>
      <c r="E469" s="33" t="s">
        <v>91</v>
      </c>
      <c r="F469" s="33"/>
      <c r="G469" s="99" t="s">
        <v>4917</v>
      </c>
      <c r="H469" s="75">
        <v>2</v>
      </c>
      <c r="I469" s="90" t="s">
        <v>73</v>
      </c>
      <c r="J469" s="90"/>
      <c r="K469" s="78" t="s">
        <v>4992</v>
      </c>
      <c r="L469" s="75" t="s">
        <v>701</v>
      </c>
      <c r="M469" s="42" t="str">
        <f>MID(K469,12,8)</f>
        <v xml:space="preserve">unknown </v>
      </c>
      <c r="N469" s="62" t="str">
        <f>IF(ISERROR(MID(K469,24+FIND("impact environnemental:",K469,1),3)),"",MID(K469,24+FIND("impact environnemental:",K469,1),3))</f>
        <v>oui</v>
      </c>
      <c r="O469" s="62" t="str">
        <f>IF(ISERROR(MID(K469,25+FIND("performance énergétique:",K469,1),3)),"",MID(K469,25+FIND("performance énergétique:",K469,1),3))</f>
        <v>oui</v>
      </c>
      <c r="P469" s="62" t="str">
        <f>IF(ISERROR(MID(K469,20+FIND("consommation d'eau:",K469,1),3)),"",MID(K469,20+FIND("consommation d'eau:",K469,1),3))</f>
        <v>oui</v>
      </c>
      <c r="Q469" s="62" t="str">
        <f>IF(ISERROR(MID(K469,22+FIND("rénover mon bâtiment:",K469,1),3)),"",MID(K469,22+FIND("rénover mon bâtiment:",K469,1),3))</f>
        <v/>
      </c>
      <c r="R469" s="62" t="str">
        <f>IF(ISERROR(MID(K469,21+FIND("la mobilité durable:",K469,1),3)),"",MID(K469,21+FIND("la mobilité durable:",K469,1),3))</f>
        <v/>
      </c>
      <c r="S469" s="62" t="str">
        <f>IF(ISERROR(MID(K469,21+FIND("gestion des déchets:",K469,1),3)),"",MID(K469,21+FIND("gestion des déchets:",K469,1),3))</f>
        <v>oui</v>
      </c>
      <c r="T469" s="62" t="str">
        <f>IF(ISERROR(MID(K469,17+FIND("l'écoconception:",K469,1),3)),"",MID(K469,17+FIND("l'écoconception:",K469,1),3))</f>
        <v>non</v>
      </c>
      <c r="U469" s="62" t="str">
        <f>IF(ISERROR(MID(K469,20+FIND("former ou recruter:",K469,1),3)),"",MID(K469,20+FIND("former ou recruter:",K469,1),3))</f>
        <v/>
      </c>
      <c r="V469" s="63"/>
      <c r="W469" s="75"/>
      <c r="X469" s="75"/>
      <c r="Y469" s="75" t="s">
        <v>1491</v>
      </c>
      <c r="Z469" s="75"/>
      <c r="AA469" s="75"/>
      <c r="AB469" s="77">
        <v>45288</v>
      </c>
      <c r="AC469" s="72" t="s">
        <v>1001</v>
      </c>
      <c r="AD469" s="88"/>
      <c r="AE469" s="88"/>
      <c r="AF469" s="40"/>
      <c r="AG469" s="40"/>
      <c r="AH469" s="40"/>
      <c r="AI469" s="76"/>
      <c r="AJ469" s="76"/>
      <c r="AK469" s="40"/>
    </row>
    <row r="470" spans="1:37" ht="16.5" customHeight="1">
      <c r="A470" s="79">
        <v>45287</v>
      </c>
      <c r="B470" s="78" t="s">
        <v>3252</v>
      </c>
      <c r="C470" s="78" t="s">
        <v>3254</v>
      </c>
      <c r="D470" s="81" t="s">
        <v>3257</v>
      </c>
      <c r="E470" s="33" t="s">
        <v>91</v>
      </c>
      <c r="F470" s="33"/>
      <c r="G470" s="99" t="s">
        <v>4917</v>
      </c>
      <c r="H470" s="75">
        <v>2</v>
      </c>
      <c r="I470" s="90" t="s">
        <v>73</v>
      </c>
      <c r="J470" s="90"/>
      <c r="K470" s="78" t="s">
        <v>3258</v>
      </c>
      <c r="L470" s="75" t="s">
        <v>701</v>
      </c>
      <c r="M470" s="42" t="str">
        <f>MID(K470,12,8)</f>
        <v xml:space="preserve">unknown </v>
      </c>
      <c r="N470" s="62" t="str">
        <f>IF(ISERROR(MID(K470,24+FIND("impact environnemental:",K470,1),3)),"",MID(K470,24+FIND("impact environnemental:",K470,1),3))</f>
        <v>oui</v>
      </c>
      <c r="O470" s="62" t="str">
        <f>IF(ISERROR(MID(K470,25+FIND("performance énergétique:",K470,1),3)),"",MID(K470,25+FIND("performance énergétique:",K470,1),3))</f>
        <v>oui</v>
      </c>
      <c r="P470" s="62" t="str">
        <f>IF(ISERROR(MID(K470,20+FIND("consommation d'eau:",K470,1),3)),"",MID(K470,20+FIND("consommation d'eau:",K470,1),3))</f>
        <v>oui</v>
      </c>
      <c r="Q470" s="62" t="str">
        <f>IF(ISERROR(MID(K470,22+FIND("rénover mon bâtiment:",K470,1),3)),"",MID(K470,22+FIND("rénover mon bâtiment:",K470,1),3))</f>
        <v/>
      </c>
      <c r="R470" s="62" t="str">
        <f>IF(ISERROR(MID(K470,21+FIND("la mobilité durable:",K470,1),3)),"",MID(K470,21+FIND("la mobilité durable:",K470,1),3))</f>
        <v/>
      </c>
      <c r="S470" s="62" t="str">
        <f>IF(ISERROR(MID(K470,21+FIND("gestion des déchets:",K470,1),3)),"",MID(K470,21+FIND("gestion des déchets:",K470,1),3))</f>
        <v>oui</v>
      </c>
      <c r="T470" s="62" t="str">
        <f>IF(ISERROR(MID(K470,17+FIND("l'écoconception:",K470,1),3)),"",MID(K470,17+FIND("l'écoconception:",K470,1),3))</f>
        <v>oui</v>
      </c>
      <c r="U470" s="62" t="str">
        <f>IF(ISERROR(MID(K470,20+FIND("former ou recruter:",K470,1),3)),"",MID(K470,20+FIND("former ou recruter:",K470,1),3))</f>
        <v/>
      </c>
      <c r="V470" s="63"/>
      <c r="W470" s="75"/>
      <c r="X470" s="75"/>
      <c r="Y470" s="75" t="s">
        <v>1491</v>
      </c>
      <c r="Z470" s="75"/>
      <c r="AA470" s="75"/>
      <c r="AB470" s="77">
        <v>45288</v>
      </c>
      <c r="AC470" s="72" t="s">
        <v>1001</v>
      </c>
      <c r="AD470" s="88"/>
      <c r="AE470" s="88"/>
      <c r="AF470" s="40"/>
      <c r="AG470" s="40"/>
      <c r="AH470" s="40"/>
      <c r="AI470" s="76"/>
      <c r="AJ470" s="76"/>
      <c r="AK470" s="40"/>
    </row>
    <row r="471" spans="1:37" ht="16.5" customHeight="1">
      <c r="A471" s="79">
        <v>45287</v>
      </c>
      <c r="B471" s="78" t="s">
        <v>1732</v>
      </c>
      <c r="C471" s="78" t="s">
        <v>3261</v>
      </c>
      <c r="D471" s="81" t="s">
        <v>3265</v>
      </c>
      <c r="E471" s="33" t="s">
        <v>91</v>
      </c>
      <c r="F471" s="33"/>
      <c r="G471" s="99" t="s">
        <v>4917</v>
      </c>
      <c r="H471" s="75">
        <v>2</v>
      </c>
      <c r="I471" s="90" t="s">
        <v>73</v>
      </c>
      <c r="J471" s="90"/>
      <c r="K471" s="78" t="s">
        <v>4993</v>
      </c>
      <c r="L471" s="75" t="s">
        <v>701</v>
      </c>
      <c r="M471" s="42" t="str">
        <f>MID(K471,12,8)</f>
        <v xml:space="preserve">unknown </v>
      </c>
      <c r="N471" s="62" t="str">
        <f>IF(ISERROR(MID(K471,24+FIND("impact environnemental:",K471,1),3)),"",MID(K471,24+FIND("impact environnemental:",K471,1),3))</f>
        <v>oui</v>
      </c>
      <c r="O471" s="62" t="str">
        <f>IF(ISERROR(MID(K471,25+FIND("performance énergétique:",K471,1),3)),"",MID(K471,25+FIND("performance énergétique:",K471,1),3))</f>
        <v>oui</v>
      </c>
      <c r="P471" s="62" t="str">
        <f>IF(ISERROR(MID(K471,20+FIND("consommation d'eau:",K471,1),3)),"",MID(K471,20+FIND("consommation d'eau:",K471,1),3))</f>
        <v>non</v>
      </c>
      <c r="Q471" s="62" t="str">
        <f>IF(ISERROR(MID(K471,22+FIND("rénover mon bâtiment:",K471,1),3)),"",MID(K471,22+FIND("rénover mon bâtiment:",K471,1),3))</f>
        <v/>
      </c>
      <c r="R471" s="62" t="str">
        <f>IF(ISERROR(MID(K471,21+FIND("la mobilité durable:",K471,1),3)),"",MID(K471,21+FIND("la mobilité durable:",K471,1),3))</f>
        <v/>
      </c>
      <c r="S471" s="62" t="str">
        <f>IF(ISERROR(MID(K471,21+FIND("gestion des déchets:",K471,1),3)),"",MID(K471,21+FIND("gestion des déchets:",K471,1),3))</f>
        <v>oui</v>
      </c>
      <c r="T471" s="62" t="str">
        <f>IF(ISERROR(MID(K471,17+FIND("l'écoconception:",K471,1),3)),"",MID(K471,17+FIND("l'écoconception:",K471,1),3))</f>
        <v>oui</v>
      </c>
      <c r="U471" s="62" t="str">
        <f>IF(ISERROR(MID(K471,20+FIND("former ou recruter:",K471,1),3)),"",MID(K471,20+FIND("former ou recruter:",K471,1),3))</f>
        <v/>
      </c>
      <c r="V471" s="63"/>
      <c r="W471" s="75"/>
      <c r="X471" s="75"/>
      <c r="Y471" s="75" t="s">
        <v>1491</v>
      </c>
      <c r="Z471" s="75"/>
      <c r="AA471" s="75"/>
      <c r="AB471" s="77">
        <v>45288</v>
      </c>
      <c r="AC471" s="72" t="s">
        <v>1001</v>
      </c>
      <c r="AD471" s="88"/>
      <c r="AE471" s="88"/>
      <c r="AF471" s="40"/>
      <c r="AG471" s="40"/>
      <c r="AH471" s="40"/>
      <c r="AI471" s="76"/>
      <c r="AJ471" s="76"/>
      <c r="AK471" s="40"/>
    </row>
    <row r="472" spans="1:37" ht="16.5" customHeight="1">
      <c r="A472" s="79">
        <v>45287</v>
      </c>
      <c r="B472" s="78" t="s">
        <v>659</v>
      </c>
      <c r="C472" s="78" t="s">
        <v>3284</v>
      </c>
      <c r="D472" s="81" t="s">
        <v>3294</v>
      </c>
      <c r="E472" s="33" t="s">
        <v>433</v>
      </c>
      <c r="F472" s="33"/>
      <c r="G472" s="99" t="s">
        <v>4917</v>
      </c>
      <c r="H472" s="75">
        <v>1</v>
      </c>
      <c r="I472" s="90" t="s">
        <v>73</v>
      </c>
      <c r="J472" s="90"/>
      <c r="K472" s="78" t="s">
        <v>3287</v>
      </c>
      <c r="L472" s="75" t="s">
        <v>701</v>
      </c>
      <c r="M472" s="42" t="str">
        <f>MID(K472,12,8)</f>
        <v xml:space="preserve">precise </v>
      </c>
      <c r="N472" s="62" t="str">
        <f>IF(ISERROR(MID(K472,24+FIND("impact environnemental:",K472,1),3)),"",MID(K472,24+FIND("impact environnemental:",K472,1),3))</f>
        <v>non</v>
      </c>
      <c r="O472" s="62" t="str">
        <f>IF(ISERROR(MID(K472,25+FIND("performance énergétique:",K472,1),3)),"",MID(K472,25+FIND("performance énergétique:",K472,1),3))</f>
        <v>non</v>
      </c>
      <c r="P472" s="62" t="str">
        <f>IF(ISERROR(MID(K472,20+FIND("consommation d'eau:",K472,1),3)),"",MID(K472,20+FIND("consommation d'eau:",K472,1),3))</f>
        <v>non</v>
      </c>
      <c r="Q472" s="62" t="str">
        <f>IF(ISERROR(MID(K472,22+FIND("rénover mon bâtiment:",K472,1),3)),"",MID(K472,22+FIND("rénover mon bâtiment:",K472,1),3))</f>
        <v>oui</v>
      </c>
      <c r="R472" s="62" t="str">
        <f>IF(ISERROR(MID(K472,21+FIND("la mobilité durable:",K472,1),3)),"",MID(K472,21+FIND("la mobilité durable:",K472,1),3))</f>
        <v>non</v>
      </c>
      <c r="S472" s="62" t="str">
        <f>IF(ISERROR(MID(K472,21+FIND("gestion des déchets:",K472,1),3)),"",MID(K472,21+FIND("gestion des déchets:",K472,1),3))</f>
        <v>non</v>
      </c>
      <c r="T472" s="62" t="str">
        <f>IF(ISERROR(MID(K472,17+FIND("l'écoconception:",K472,1),3)),"",MID(K472,17+FIND("l'écoconception:",K472,1),3))</f>
        <v>non</v>
      </c>
      <c r="U472" s="62" t="str">
        <f>IF(ISERROR(MID(K472,20+FIND("former ou recruter:",K472,1),3)),"",MID(K472,20+FIND("former ou recruter:",K472,1),3))</f>
        <v>non</v>
      </c>
      <c r="V472" s="63"/>
      <c r="W472" s="75"/>
      <c r="X472" s="75"/>
      <c r="Y472" s="75" t="s">
        <v>1491</v>
      </c>
      <c r="Z472" s="75"/>
      <c r="AA472" s="75"/>
      <c r="AB472" s="77">
        <v>45288</v>
      </c>
      <c r="AC472" s="72" t="s">
        <v>1001</v>
      </c>
      <c r="AD472" s="88"/>
      <c r="AE472" s="88"/>
      <c r="AF472" s="40"/>
      <c r="AG472" s="40"/>
      <c r="AH472" s="40"/>
      <c r="AI472" s="76"/>
      <c r="AJ472" s="76"/>
      <c r="AK472" s="40"/>
    </row>
    <row r="473" spans="1:37" ht="16.5" customHeight="1">
      <c r="A473" s="79">
        <v>45288</v>
      </c>
      <c r="B473" s="78" t="s">
        <v>729</v>
      </c>
      <c r="C473" s="78" t="s">
        <v>3302</v>
      </c>
      <c r="D473" s="81" t="s">
        <v>3306</v>
      </c>
      <c r="E473" s="33" t="s">
        <v>55</v>
      </c>
      <c r="F473" s="33"/>
      <c r="G473" s="99" t="s">
        <v>4917</v>
      </c>
      <c r="H473" s="75">
        <v>2</v>
      </c>
      <c r="I473" s="90" t="s">
        <v>73</v>
      </c>
      <c r="J473" s="90"/>
      <c r="K473" s="78" t="s">
        <v>4994</v>
      </c>
      <c r="L473" s="75" t="s">
        <v>701</v>
      </c>
      <c r="M473" s="42" t="str">
        <f>MID(K473,12,8)</f>
        <v xml:space="preserve">unknown </v>
      </c>
      <c r="N473" s="62" t="str">
        <f>IF(ISERROR(MID(K473,24+FIND("impact environnemental:",K473,1),3)),"",MID(K473,24+FIND("impact environnemental:",K473,1),3))</f>
        <v>oui</v>
      </c>
      <c r="O473" s="62" t="str">
        <f>IF(ISERROR(MID(K473,25+FIND("performance énergétique:",K473,1),3)),"",MID(K473,25+FIND("performance énergétique:",K473,1),3))</f>
        <v>oui</v>
      </c>
      <c r="P473" s="62" t="str">
        <f>IF(ISERROR(MID(K473,20+FIND("consommation d'eau:",K473,1),3)),"",MID(K473,20+FIND("consommation d'eau:",K473,1),3))</f>
        <v>oui</v>
      </c>
      <c r="Q473" s="62" t="str">
        <f>IF(ISERROR(MID(K473,22+FIND("rénover mon bâtiment:",K473,1),3)),"",MID(K473,22+FIND("rénover mon bâtiment:",K473,1),3))</f>
        <v/>
      </c>
      <c r="R473" s="62" t="str">
        <f>IF(ISERROR(MID(K473,21+FIND("la mobilité durable:",K473,1),3)),"",MID(K473,21+FIND("la mobilité durable:",K473,1),3))</f>
        <v/>
      </c>
      <c r="S473" s="62" t="str">
        <f>IF(ISERROR(MID(K473,21+FIND("gestion des déchets:",K473,1),3)),"",MID(K473,21+FIND("gestion des déchets:",K473,1),3))</f>
        <v>oui</v>
      </c>
      <c r="T473" s="62" t="str">
        <f>IF(ISERROR(MID(K473,17+FIND("l'écoconception:",K473,1),3)),"",MID(K473,17+FIND("l'écoconception:",K473,1),3))</f>
        <v>oui</v>
      </c>
      <c r="U473" s="62" t="str">
        <f>IF(ISERROR(MID(K473,20+FIND("former ou recruter:",K473,1),3)),"",MID(K473,20+FIND("former ou recruter:",K473,1),3))</f>
        <v/>
      </c>
      <c r="V473" s="63"/>
      <c r="W473" s="75"/>
      <c r="X473" s="75"/>
      <c r="Y473" s="75" t="s">
        <v>1491</v>
      </c>
      <c r="Z473" s="75"/>
      <c r="AA473" s="75"/>
      <c r="AB473" s="77">
        <v>45295</v>
      </c>
      <c r="AC473" s="72" t="s">
        <v>1001</v>
      </c>
      <c r="AD473" s="88"/>
      <c r="AE473" s="88"/>
      <c r="AF473" s="40"/>
      <c r="AG473" s="40"/>
      <c r="AH473" s="40"/>
      <c r="AI473" s="76"/>
      <c r="AJ473" s="76"/>
      <c r="AK473" s="40"/>
    </row>
    <row r="474" spans="1:37" ht="16.5" customHeight="1">
      <c r="A474" s="79">
        <v>45289</v>
      </c>
      <c r="B474" s="78" t="s">
        <v>729</v>
      </c>
      <c r="C474" s="78" t="s">
        <v>3337</v>
      </c>
      <c r="D474" s="81" t="s">
        <v>3341</v>
      </c>
      <c r="E474" s="33" t="s">
        <v>55</v>
      </c>
      <c r="F474" s="33"/>
      <c r="G474" s="99" t="s">
        <v>4917</v>
      </c>
      <c r="H474" s="75" t="e">
        <v>#VALUE!</v>
      </c>
      <c r="I474" s="90" t="s">
        <v>73</v>
      </c>
      <c r="J474" s="90"/>
      <c r="K474" s="78"/>
      <c r="L474" s="75" t="s">
        <v>701</v>
      </c>
      <c r="M474" s="42" t="str">
        <f>MID(K474,12,8)</f>
        <v/>
      </c>
      <c r="N474" s="62" t="str">
        <f>IF(ISERROR(MID(K474,24+FIND("impact environnemental:",K474,1),3)),"",MID(K474,24+FIND("impact environnemental:",K474,1),3))</f>
        <v/>
      </c>
      <c r="O474" s="62" t="str">
        <f>IF(ISERROR(MID(K474,25+FIND("performance énergétique:",K474,1),3)),"",MID(K474,25+FIND("performance énergétique:",K474,1),3))</f>
        <v/>
      </c>
      <c r="P474" s="62" t="str">
        <f>IF(ISERROR(MID(K474,20+FIND("consommation d'eau:",K474,1),3)),"",MID(K474,20+FIND("consommation d'eau:",K474,1),3))</f>
        <v/>
      </c>
      <c r="Q474" s="62" t="str">
        <f>IF(ISERROR(MID(K474,22+FIND("rénover mon bâtiment:",K474,1),3)),"",MID(K474,22+FIND("rénover mon bâtiment:",K474,1),3))</f>
        <v/>
      </c>
      <c r="R474" s="62" t="str">
        <f>IF(ISERROR(MID(K474,21+FIND("la mobilité durable:",K474,1),3)),"",MID(K474,21+FIND("la mobilité durable:",K474,1),3))</f>
        <v/>
      </c>
      <c r="S474" s="62" t="str">
        <f>IF(ISERROR(MID(K474,21+FIND("gestion des déchets:",K474,1),3)),"",MID(K474,21+FIND("gestion des déchets:",K474,1),3))</f>
        <v/>
      </c>
      <c r="T474" s="62" t="str">
        <f>IF(ISERROR(MID(K474,17+FIND("l'écoconception:",K474,1),3)),"",MID(K474,17+FIND("l'écoconception:",K474,1),3))</f>
        <v/>
      </c>
      <c r="U474" s="62" t="str">
        <f>IF(ISERROR(MID(K474,20+FIND("former ou recruter:",K474,1),3)),"",MID(K474,20+FIND("former ou recruter:",K474,1),3))</f>
        <v/>
      </c>
      <c r="V474" s="63"/>
      <c r="W474" s="75"/>
      <c r="X474" s="75"/>
      <c r="Y474" s="75" t="s">
        <v>1491</v>
      </c>
      <c r="Z474" s="75"/>
      <c r="AA474" s="75"/>
      <c r="AB474" s="77">
        <v>45295</v>
      </c>
      <c r="AC474" s="72" t="s">
        <v>1001</v>
      </c>
      <c r="AD474" s="88"/>
      <c r="AE474" s="88"/>
      <c r="AF474" s="40"/>
      <c r="AG474" s="40"/>
      <c r="AH474" s="40"/>
      <c r="AI474" s="76"/>
      <c r="AJ474" s="76"/>
      <c r="AK474" s="40"/>
    </row>
    <row r="475" spans="1:37" ht="16.5" customHeight="1">
      <c r="A475" s="79">
        <v>45289</v>
      </c>
      <c r="B475" s="78" t="s">
        <v>659</v>
      </c>
      <c r="C475" s="78" t="s">
        <v>3342</v>
      </c>
      <c r="D475" s="81" t="s">
        <v>3345</v>
      </c>
      <c r="E475" s="33" t="s">
        <v>433</v>
      </c>
      <c r="F475" s="33"/>
      <c r="G475" s="99" t="s">
        <v>4917</v>
      </c>
      <c r="H475" s="75">
        <v>1</v>
      </c>
      <c r="I475" s="90" t="s">
        <v>73</v>
      </c>
      <c r="J475" s="90"/>
      <c r="K475" s="78" t="s">
        <v>3346</v>
      </c>
      <c r="L475" s="75" t="s">
        <v>701</v>
      </c>
      <c r="M475" s="42" t="str">
        <f>MID(K475,12,8)</f>
        <v xml:space="preserve">precise </v>
      </c>
      <c r="N475" s="62" t="str">
        <f>IF(ISERROR(MID(K475,24+FIND("impact environnemental:",K475,1),3)),"",MID(K475,24+FIND("impact environnemental:",K475,1),3))</f>
        <v>non</v>
      </c>
      <c r="O475" s="62" t="str">
        <f>IF(ISERROR(MID(K475,25+FIND("performance énergétique:",K475,1),3)),"",MID(K475,25+FIND("performance énergétique:",K475,1),3))</f>
        <v>non</v>
      </c>
      <c r="P475" s="62" t="str">
        <f>IF(ISERROR(MID(K475,20+FIND("consommation d'eau:",K475,1),3)),"",MID(K475,20+FIND("consommation d'eau:",K475,1),3))</f>
        <v>non</v>
      </c>
      <c r="Q475" s="62" t="str">
        <f>IF(ISERROR(MID(K475,22+FIND("rénover mon bâtiment:",K475,1),3)),"",MID(K475,22+FIND("rénover mon bâtiment:",K475,1),3))</f>
        <v>oui</v>
      </c>
      <c r="R475" s="62" t="str">
        <f>IF(ISERROR(MID(K475,21+FIND("la mobilité durable:",K475,1),3)),"",MID(K475,21+FIND("la mobilité durable:",K475,1),3))</f>
        <v>non</v>
      </c>
      <c r="S475" s="62" t="str">
        <f>IF(ISERROR(MID(K475,21+FIND("gestion des déchets:",K475,1),3)),"",MID(K475,21+FIND("gestion des déchets:",K475,1),3))</f>
        <v>non</v>
      </c>
      <c r="T475" s="62" t="str">
        <f>IF(ISERROR(MID(K475,17+FIND("l'écoconception:",K475,1),3)),"",MID(K475,17+FIND("l'écoconception:",K475,1),3))</f>
        <v>non</v>
      </c>
      <c r="U475" s="62" t="str">
        <f>IF(ISERROR(MID(K475,20+FIND("former ou recruter:",K475,1),3)),"",MID(K475,20+FIND("former ou recruter:",K475,1),3))</f>
        <v>non</v>
      </c>
      <c r="V475" s="63"/>
      <c r="W475" s="75"/>
      <c r="X475" s="75"/>
      <c r="Y475" s="75" t="s">
        <v>1491</v>
      </c>
      <c r="Z475" s="75"/>
      <c r="AA475" s="75"/>
      <c r="AB475" s="77">
        <v>45295</v>
      </c>
      <c r="AC475" s="72" t="s">
        <v>1001</v>
      </c>
      <c r="AD475" s="88"/>
      <c r="AE475" s="88"/>
      <c r="AF475" s="40"/>
      <c r="AG475" s="40"/>
      <c r="AH475" s="40"/>
      <c r="AI475" s="76"/>
      <c r="AJ475" s="76"/>
      <c r="AK475" s="40"/>
    </row>
    <row r="476" spans="1:37" ht="16.5" customHeight="1">
      <c r="A476" s="79">
        <v>45293</v>
      </c>
      <c r="B476" s="78" t="s">
        <v>2195</v>
      </c>
      <c r="C476" s="78" t="s">
        <v>3393</v>
      </c>
      <c r="D476" s="81" t="s">
        <v>4995</v>
      </c>
      <c r="E476" s="33" t="s">
        <v>55</v>
      </c>
      <c r="F476" s="33"/>
      <c r="G476" s="99" t="s">
        <v>4917</v>
      </c>
      <c r="H476" s="75">
        <v>1</v>
      </c>
      <c r="I476" s="90" t="s">
        <v>73</v>
      </c>
      <c r="J476" s="90"/>
      <c r="K476" s="78" t="s">
        <v>3397</v>
      </c>
      <c r="L476" s="75" t="s">
        <v>701</v>
      </c>
      <c r="M476" s="42" t="str">
        <f>MID(K476,12,8)</f>
        <v xml:space="preserve">precise </v>
      </c>
      <c r="N476" s="62" t="str">
        <f>IF(ISERROR(MID(K476,24+FIND("impact environnemental:",K476,1),3)),"",MID(K476,24+FIND("impact environnemental:",K476,1),3))</f>
        <v>non</v>
      </c>
      <c r="O476" s="62" t="str">
        <f>IF(ISERROR(MID(K476,25+FIND("performance énergétique:",K476,1),3)),"",MID(K476,25+FIND("performance énergétique:",K476,1),3))</f>
        <v>oui</v>
      </c>
      <c r="P476" s="62" t="str">
        <f>IF(ISERROR(MID(K476,20+FIND("consommation d'eau:",K476,1),3)),"",MID(K476,20+FIND("consommation d'eau:",K476,1),3))</f>
        <v>non</v>
      </c>
      <c r="Q476" s="62" t="str">
        <f>IF(ISERROR(MID(K476,22+FIND("rénover mon bâtiment:",K476,1),3)),"",MID(K476,22+FIND("rénover mon bâtiment:",K476,1),3))</f>
        <v>non</v>
      </c>
      <c r="R476" s="62" t="str">
        <f>IF(ISERROR(MID(K476,21+FIND("la mobilité durable:",K476,1),3)),"",MID(K476,21+FIND("la mobilité durable:",K476,1),3))</f>
        <v>non</v>
      </c>
      <c r="S476" s="62" t="str">
        <f>IF(ISERROR(MID(K476,21+FIND("gestion des déchets:",K476,1),3)),"",MID(K476,21+FIND("gestion des déchets:",K476,1),3))</f>
        <v>non</v>
      </c>
      <c r="T476" s="62" t="str">
        <f>IF(ISERROR(MID(K476,17+FIND("l'écoconception:",K476,1),3)),"",MID(K476,17+FIND("l'écoconception:",K476,1),3))</f>
        <v>non</v>
      </c>
      <c r="U476" s="62" t="str">
        <f>IF(ISERROR(MID(K476,20+FIND("former ou recruter:",K476,1),3)),"",MID(K476,20+FIND("former ou recruter:",K476,1),3))</f>
        <v>non</v>
      </c>
      <c r="V476" s="63"/>
      <c r="W476" s="75"/>
      <c r="X476" s="75"/>
      <c r="Y476" s="75" t="s">
        <v>1491</v>
      </c>
      <c r="Z476" s="75"/>
      <c r="AA476" s="75"/>
      <c r="AB476" s="77">
        <v>45295</v>
      </c>
      <c r="AC476" s="72" t="s">
        <v>1001</v>
      </c>
      <c r="AD476" s="88"/>
      <c r="AE476" s="88"/>
      <c r="AF476" s="40"/>
      <c r="AG476" s="40"/>
      <c r="AH476" s="40"/>
      <c r="AI476" s="76"/>
      <c r="AJ476" s="76"/>
      <c r="AK476" s="40"/>
    </row>
    <row r="477" spans="1:37" ht="16.5" customHeight="1">
      <c r="A477" s="79">
        <v>45293</v>
      </c>
      <c r="B477" s="78" t="s">
        <v>2027</v>
      </c>
      <c r="C477" s="78" t="s">
        <v>3378</v>
      </c>
      <c r="D477" s="81" t="s">
        <v>3382</v>
      </c>
      <c r="E477" s="33" t="s">
        <v>433</v>
      </c>
      <c r="F477" s="33"/>
      <c r="G477" s="99" t="s">
        <v>4917</v>
      </c>
      <c r="H477" s="75">
        <v>2</v>
      </c>
      <c r="I477" s="90" t="s">
        <v>73</v>
      </c>
      <c r="J477" s="90"/>
      <c r="K477" s="78" t="s">
        <v>4996</v>
      </c>
      <c r="L477" s="75" t="s">
        <v>701</v>
      </c>
      <c r="M477" s="42" t="str">
        <f>MID(K477,12,8)</f>
        <v xml:space="preserve">unknown </v>
      </c>
      <c r="N477" s="62" t="str">
        <f>IF(ISERROR(MID(K477,24+FIND("impact environnemental:",K477,1),3)),"",MID(K477,24+FIND("impact environnemental:",K477,1),3))</f>
        <v>non</v>
      </c>
      <c r="O477" s="62" t="str">
        <f>IF(ISERROR(MID(K477,25+FIND("performance énergétique:",K477,1),3)),"",MID(K477,25+FIND("performance énergétique:",K477,1),3))</f>
        <v>oui</v>
      </c>
      <c r="P477" s="62" t="str">
        <f>IF(ISERROR(MID(K477,20+FIND("consommation d'eau:",K477,1),3)),"",MID(K477,20+FIND("consommation d'eau:",K477,1),3))</f>
        <v>non</v>
      </c>
      <c r="Q477" s="62" t="str">
        <f>IF(ISERROR(MID(K477,22+FIND("rénover mon bâtiment:",K477,1),3)),"",MID(K477,22+FIND("rénover mon bâtiment:",K477,1),3))</f>
        <v/>
      </c>
      <c r="R477" s="62" t="str">
        <f>IF(ISERROR(MID(K477,21+FIND("la mobilité durable:",K477,1),3)),"",MID(K477,21+FIND("la mobilité durable:",K477,1),3))</f>
        <v/>
      </c>
      <c r="S477" s="62" t="str">
        <f>IF(ISERROR(MID(K477,21+FIND("gestion des déchets:",K477,1),3)),"",MID(K477,21+FIND("gestion des déchets:",K477,1),3))</f>
        <v>oui</v>
      </c>
      <c r="T477" s="62" t="str">
        <f>IF(ISERROR(MID(K477,17+FIND("l'écoconception:",K477,1),3)),"",MID(K477,17+FIND("l'écoconception:",K477,1),3))</f>
        <v>non</v>
      </c>
      <c r="U477" s="62" t="str">
        <f>IF(ISERROR(MID(K477,20+FIND("former ou recruter:",K477,1),3)),"",MID(K477,20+FIND("former ou recruter:",K477,1),3))</f>
        <v/>
      </c>
      <c r="V477" s="63"/>
      <c r="W477" s="75"/>
      <c r="X477" s="75"/>
      <c r="Y477" s="75" t="s">
        <v>1491</v>
      </c>
      <c r="Z477" s="75"/>
      <c r="AA477" s="75"/>
      <c r="AB477" s="77">
        <v>45295</v>
      </c>
      <c r="AC477" s="72" t="s">
        <v>1001</v>
      </c>
      <c r="AD477" s="88"/>
      <c r="AE477" s="88"/>
      <c r="AF477" s="40"/>
      <c r="AG477" s="40"/>
      <c r="AH477" s="40"/>
      <c r="AI477" s="76"/>
      <c r="AJ477" s="76"/>
      <c r="AK477" s="40"/>
    </row>
    <row r="478" spans="1:37" ht="16.5" customHeight="1">
      <c r="A478" s="79">
        <v>45293</v>
      </c>
      <c r="B478" s="78" t="s">
        <v>659</v>
      </c>
      <c r="C478" s="78" t="s">
        <v>3384</v>
      </c>
      <c r="D478" s="81" t="s">
        <v>3387</v>
      </c>
      <c r="E478" s="33" t="s">
        <v>433</v>
      </c>
      <c r="F478" s="33"/>
      <c r="G478" s="99" t="s">
        <v>4917</v>
      </c>
      <c r="H478" s="75">
        <v>1</v>
      </c>
      <c r="I478" s="90" t="s">
        <v>73</v>
      </c>
      <c r="J478" s="90"/>
      <c r="K478" s="78" t="s">
        <v>3388</v>
      </c>
      <c r="L478" s="75" t="s">
        <v>701</v>
      </c>
      <c r="M478" s="42" t="str">
        <f>MID(K478,12,8)</f>
        <v xml:space="preserve">precise </v>
      </c>
      <c r="N478" s="62" t="str">
        <f>IF(ISERROR(MID(K478,24+FIND("impact environnemental:",K478,1),3)),"",MID(K478,24+FIND("impact environnemental:",K478,1),3))</f>
        <v>non</v>
      </c>
      <c r="O478" s="62" t="str">
        <f>IF(ISERROR(MID(K478,25+FIND("performance énergétique:",K478,1),3)),"",MID(K478,25+FIND("performance énergétique:",K478,1),3))</f>
        <v>non</v>
      </c>
      <c r="P478" s="62" t="str">
        <f>IF(ISERROR(MID(K478,20+FIND("consommation d'eau:",K478,1),3)),"",MID(K478,20+FIND("consommation d'eau:",K478,1),3))</f>
        <v>non</v>
      </c>
      <c r="Q478" s="62" t="str">
        <f>IF(ISERROR(MID(K478,22+FIND("rénover mon bâtiment:",K478,1),3)),"",MID(K478,22+FIND("rénover mon bâtiment:",K478,1),3))</f>
        <v>oui</v>
      </c>
      <c r="R478" s="62" t="str">
        <f>IF(ISERROR(MID(K478,21+FIND("la mobilité durable:",K478,1),3)),"",MID(K478,21+FIND("la mobilité durable:",K478,1),3))</f>
        <v>non</v>
      </c>
      <c r="S478" s="62" t="str">
        <f>IF(ISERROR(MID(K478,21+FIND("gestion des déchets:",K478,1),3)),"",MID(K478,21+FIND("gestion des déchets:",K478,1),3))</f>
        <v>non</v>
      </c>
      <c r="T478" s="62" t="str">
        <f>IF(ISERROR(MID(K478,17+FIND("l'écoconception:",K478,1),3)),"",MID(K478,17+FIND("l'écoconception:",K478,1),3))</f>
        <v>non</v>
      </c>
      <c r="U478" s="62" t="str">
        <f>IF(ISERROR(MID(K478,20+FIND("former ou recruter:",K478,1),3)),"",MID(K478,20+FIND("former ou recruter:",K478,1),3))</f>
        <v>non</v>
      </c>
      <c r="V478" s="63"/>
      <c r="W478" s="75"/>
      <c r="X478" s="75"/>
      <c r="Y478" s="75" t="s">
        <v>1491</v>
      </c>
      <c r="Z478" s="75"/>
      <c r="AA478" s="75"/>
      <c r="AB478" s="77">
        <v>45295</v>
      </c>
      <c r="AC478" s="72" t="s">
        <v>1001</v>
      </c>
      <c r="AD478" s="88"/>
      <c r="AE478" s="88"/>
      <c r="AF478" s="40"/>
      <c r="AG478" s="40"/>
      <c r="AH478" s="40"/>
      <c r="AI478" s="76"/>
      <c r="AJ478" s="76"/>
      <c r="AK478" s="40"/>
    </row>
    <row r="479" spans="1:37" ht="16.5" customHeight="1">
      <c r="A479" s="79">
        <v>45294</v>
      </c>
      <c r="B479" s="78" t="s">
        <v>729</v>
      </c>
      <c r="C479" s="78" t="s">
        <v>3412</v>
      </c>
      <c r="D479" s="81" t="s">
        <v>3415</v>
      </c>
      <c r="E479" s="33" t="s">
        <v>55</v>
      </c>
      <c r="F479" s="33"/>
      <c r="G479" s="99" t="s">
        <v>4917</v>
      </c>
      <c r="H479" s="75">
        <v>2</v>
      </c>
      <c r="I479" s="90" t="s">
        <v>73</v>
      </c>
      <c r="J479" s="90"/>
      <c r="K479" s="78" t="s">
        <v>3416</v>
      </c>
      <c r="L479" s="75" t="s">
        <v>701</v>
      </c>
      <c r="M479" s="42" t="str">
        <f>MID(K479,12,8)</f>
        <v xml:space="preserve">unknown </v>
      </c>
      <c r="N479" s="62" t="str">
        <f>IF(ISERROR(MID(K479,24+FIND("impact environnemental:",K479,1),3)),"",MID(K479,24+FIND("impact environnemental:",K479,1),3))</f>
        <v>oui</v>
      </c>
      <c r="O479" s="62" t="str">
        <f>IF(ISERROR(MID(K479,25+FIND("performance énergétique:",K479,1),3)),"",MID(K479,25+FIND("performance énergétique:",K479,1),3))</f>
        <v>oui</v>
      </c>
      <c r="P479" s="62" t="str">
        <f>IF(ISERROR(MID(K479,20+FIND("consommation d'eau:",K479,1),3)),"",MID(K479,20+FIND("consommation d'eau:",K479,1),3))</f>
        <v>oui</v>
      </c>
      <c r="Q479" s="62" t="str">
        <f>IF(ISERROR(MID(K479,22+FIND("rénover mon bâtiment:",K479,1),3)),"",MID(K479,22+FIND("rénover mon bâtiment:",K479,1),3))</f>
        <v/>
      </c>
      <c r="R479" s="62" t="str">
        <f>IF(ISERROR(MID(K479,21+FIND("la mobilité durable:",K479,1),3)),"",MID(K479,21+FIND("la mobilité durable:",K479,1),3))</f>
        <v/>
      </c>
      <c r="S479" s="62" t="str">
        <f>IF(ISERROR(MID(K479,21+FIND("gestion des déchets:",K479,1),3)),"",MID(K479,21+FIND("gestion des déchets:",K479,1),3))</f>
        <v>oui</v>
      </c>
      <c r="T479" s="62" t="str">
        <f>IF(ISERROR(MID(K479,17+FIND("l'écoconception:",K479,1),3)),"",MID(K479,17+FIND("l'écoconception:",K479,1),3))</f>
        <v>oui</v>
      </c>
      <c r="U479" s="62" t="str">
        <f>IF(ISERROR(MID(K479,20+FIND("former ou recruter:",K479,1),3)),"",MID(K479,20+FIND("former ou recruter:",K479,1),3))</f>
        <v/>
      </c>
      <c r="V479" s="63"/>
      <c r="W479" s="75"/>
      <c r="X479" s="75"/>
      <c r="Y479" s="75" t="s">
        <v>1491</v>
      </c>
      <c r="Z479" s="75"/>
      <c r="AA479" s="75"/>
      <c r="AB479" s="77">
        <v>45295</v>
      </c>
      <c r="AC479" s="72" t="s">
        <v>1001</v>
      </c>
      <c r="AD479" s="88"/>
      <c r="AE479" s="88"/>
      <c r="AF479" s="40"/>
      <c r="AG479" s="40"/>
      <c r="AH479" s="40"/>
      <c r="AI479" s="76"/>
      <c r="AJ479" s="76"/>
      <c r="AK479" s="40"/>
    </row>
    <row r="480" spans="1:37" ht="16.5" customHeight="1">
      <c r="A480" s="79">
        <v>45294</v>
      </c>
      <c r="B480" s="78" t="s">
        <v>1884</v>
      </c>
      <c r="C480" s="78" t="s">
        <v>3417</v>
      </c>
      <c r="D480" s="81" t="s">
        <v>3418</v>
      </c>
      <c r="E480" s="33" t="s">
        <v>91</v>
      </c>
      <c r="F480" s="33"/>
      <c r="G480" s="99" t="s">
        <v>4917</v>
      </c>
      <c r="H480" s="75">
        <v>2</v>
      </c>
      <c r="I480" s="90" t="s">
        <v>73</v>
      </c>
      <c r="J480" s="90"/>
      <c r="K480" s="78" t="s">
        <v>3419</v>
      </c>
      <c r="L480" s="75" t="s">
        <v>701</v>
      </c>
      <c r="M480" s="42" t="str">
        <f>MID(K480,12,8)</f>
        <v xml:space="preserve">unknown </v>
      </c>
      <c r="N480" s="62" t="str">
        <f>IF(ISERROR(MID(K480,24+FIND("impact environnemental:",K480,1),3)),"",MID(K480,24+FIND("impact environnemental:",K480,1),3))</f>
        <v>oui</v>
      </c>
      <c r="O480" s="62" t="str">
        <f>IF(ISERROR(MID(K480,25+FIND("performance énergétique:",K480,1),3)),"",MID(K480,25+FIND("performance énergétique:",K480,1),3))</f>
        <v>oui</v>
      </c>
      <c r="P480" s="62" t="str">
        <f>IF(ISERROR(MID(K480,20+FIND("consommation d'eau:",K480,1),3)),"",MID(K480,20+FIND("consommation d'eau:",K480,1),3))</f>
        <v>oui</v>
      </c>
      <c r="Q480" s="62" t="str">
        <f>IF(ISERROR(MID(K480,22+FIND("rénover mon bâtiment:",K480,1),3)),"",MID(K480,22+FIND("rénover mon bâtiment:",K480,1),3))</f>
        <v/>
      </c>
      <c r="R480" s="62" t="str">
        <f>IF(ISERROR(MID(K480,21+FIND("la mobilité durable:",K480,1),3)),"",MID(K480,21+FIND("la mobilité durable:",K480,1),3))</f>
        <v/>
      </c>
      <c r="S480" s="62" t="str">
        <f>IF(ISERROR(MID(K480,21+FIND("gestion des déchets:",K480,1),3)),"",MID(K480,21+FIND("gestion des déchets:",K480,1),3))</f>
        <v>oui</v>
      </c>
      <c r="T480" s="62" t="str">
        <f>IF(ISERROR(MID(K480,17+FIND("l'écoconception:",K480,1),3)),"",MID(K480,17+FIND("l'écoconception:",K480,1),3))</f>
        <v>oui</v>
      </c>
      <c r="U480" s="62" t="str">
        <f>IF(ISERROR(MID(K480,20+FIND("former ou recruter:",K480,1),3)),"",MID(K480,20+FIND("former ou recruter:",K480,1),3))</f>
        <v/>
      </c>
      <c r="V480" s="63"/>
      <c r="W480" s="75"/>
      <c r="X480" s="75"/>
      <c r="Y480" s="75" t="s">
        <v>1491</v>
      </c>
      <c r="Z480" s="75"/>
      <c r="AA480" s="75"/>
      <c r="AB480" s="77">
        <v>45295</v>
      </c>
      <c r="AC480" s="72" t="s">
        <v>1001</v>
      </c>
      <c r="AD480" s="88"/>
      <c r="AE480" s="88"/>
      <c r="AF480" s="40"/>
      <c r="AG480" s="40"/>
      <c r="AH480" s="40"/>
      <c r="AI480" s="76"/>
      <c r="AJ480" s="76"/>
      <c r="AK480" s="40"/>
    </row>
    <row r="481" spans="1:37" ht="16.5" customHeight="1">
      <c r="A481" s="79">
        <v>45294</v>
      </c>
      <c r="B481" s="78" t="s">
        <v>450</v>
      </c>
      <c r="C481" s="78" t="s">
        <v>3398</v>
      </c>
      <c r="D481" s="81" t="s">
        <v>3401</v>
      </c>
      <c r="E481" s="33" t="s">
        <v>433</v>
      </c>
      <c r="F481" s="33"/>
      <c r="G481" s="99" t="s">
        <v>4917</v>
      </c>
      <c r="H481" s="75">
        <v>2</v>
      </c>
      <c r="I481" s="90" t="s">
        <v>73</v>
      </c>
      <c r="J481" s="90"/>
      <c r="K481" s="78" t="s">
        <v>3402</v>
      </c>
      <c r="L481" s="75" t="s">
        <v>701</v>
      </c>
      <c r="M481" s="42" t="str">
        <f>MID(K481,12,8)</f>
        <v xml:space="preserve">unknown </v>
      </c>
      <c r="N481" s="62" t="str">
        <f>IF(ISERROR(MID(K481,24+FIND("impact environnemental:",K481,1),3)),"",MID(K481,24+FIND("impact environnemental:",K481,1),3))</f>
        <v>oui</v>
      </c>
      <c r="O481" s="62" t="str">
        <f>IF(ISERROR(MID(K481,25+FIND("performance énergétique:",K481,1),3)),"",MID(K481,25+FIND("performance énergétique:",K481,1),3))</f>
        <v>oui</v>
      </c>
      <c r="P481" s="62" t="str">
        <f>IF(ISERROR(MID(K481,20+FIND("consommation d'eau:",K481,1),3)),"",MID(K481,20+FIND("consommation d'eau:",K481,1),3))</f>
        <v>oui</v>
      </c>
      <c r="Q481" s="62" t="str">
        <f>IF(ISERROR(MID(K481,22+FIND("rénover mon bâtiment:",K481,1),3)),"",MID(K481,22+FIND("rénover mon bâtiment:",K481,1),3))</f>
        <v/>
      </c>
      <c r="R481" s="62" t="str">
        <f>IF(ISERROR(MID(K481,21+FIND("la mobilité durable:",K481,1),3)),"",MID(K481,21+FIND("la mobilité durable:",K481,1),3))</f>
        <v/>
      </c>
      <c r="S481" s="62" t="str">
        <f>IF(ISERROR(MID(K481,21+FIND("gestion des déchets:",K481,1),3)),"",MID(K481,21+FIND("gestion des déchets:",K481,1),3))</f>
        <v>non</v>
      </c>
      <c r="T481" s="62" t="str">
        <f>IF(ISERROR(MID(K481,17+FIND("l'écoconception:",K481,1),3)),"",MID(K481,17+FIND("l'écoconception:",K481,1),3))</f>
        <v>non</v>
      </c>
      <c r="U481" s="62" t="str">
        <f>IF(ISERROR(MID(K481,20+FIND("former ou recruter:",K481,1),3)),"",MID(K481,20+FIND("former ou recruter:",K481,1),3))</f>
        <v/>
      </c>
      <c r="V481" s="63"/>
      <c r="W481" s="75"/>
      <c r="X481" s="75"/>
      <c r="Y481" s="75" t="s">
        <v>1491</v>
      </c>
      <c r="Z481" s="75"/>
      <c r="AA481" s="75"/>
      <c r="AB481" s="77">
        <v>45295</v>
      </c>
      <c r="AC481" s="72" t="s">
        <v>1001</v>
      </c>
      <c r="AD481" s="88"/>
      <c r="AE481" s="88"/>
      <c r="AF481" s="40"/>
      <c r="AG481" s="40"/>
      <c r="AH481" s="40"/>
      <c r="AI481" s="76"/>
      <c r="AJ481" s="76"/>
      <c r="AK481" s="40"/>
    </row>
    <row r="482" spans="1:37" ht="16.5" customHeight="1">
      <c r="A482" s="79">
        <v>45294</v>
      </c>
      <c r="B482" s="78" t="s">
        <v>2948</v>
      </c>
      <c r="C482" s="78" t="s">
        <v>3436</v>
      </c>
      <c r="D482" s="81" t="s">
        <v>3439</v>
      </c>
      <c r="E482" s="33" t="s">
        <v>433</v>
      </c>
      <c r="F482" s="33"/>
      <c r="G482" s="99" t="s">
        <v>4917</v>
      </c>
      <c r="H482" s="75">
        <v>2</v>
      </c>
      <c r="I482" s="90" t="s">
        <v>73</v>
      </c>
      <c r="J482" s="90"/>
      <c r="K482" s="78" t="s">
        <v>4997</v>
      </c>
      <c r="L482" s="75" t="s">
        <v>701</v>
      </c>
      <c r="M482" s="42" t="str">
        <f>MID(K482,12,8)</f>
        <v xml:space="preserve">unknown </v>
      </c>
      <c r="N482" s="62" t="str">
        <f>IF(ISERROR(MID(K482,24+FIND("impact environnemental:",K482,1),3)),"",MID(K482,24+FIND("impact environnemental:",K482,1),3))</f>
        <v>oui</v>
      </c>
      <c r="O482" s="62" t="str">
        <f>IF(ISERROR(MID(K482,25+FIND("performance énergétique:",K482,1),3)),"",MID(K482,25+FIND("performance énergétique:",K482,1),3))</f>
        <v>oui</v>
      </c>
      <c r="P482" s="62" t="str">
        <f>IF(ISERROR(MID(K482,20+FIND("consommation d'eau:",K482,1),3)),"",MID(K482,20+FIND("consommation d'eau:",K482,1),3))</f>
        <v>oui</v>
      </c>
      <c r="Q482" s="62" t="str">
        <f>IF(ISERROR(MID(K482,22+FIND("rénover mon bâtiment:",K482,1),3)),"",MID(K482,22+FIND("rénover mon bâtiment:",K482,1),3))</f>
        <v/>
      </c>
      <c r="R482" s="62" t="str">
        <f>IF(ISERROR(MID(K482,21+FIND("la mobilité durable:",K482,1),3)),"",MID(K482,21+FIND("la mobilité durable:",K482,1),3))</f>
        <v/>
      </c>
      <c r="S482" s="62" t="str">
        <f>IF(ISERROR(MID(K482,21+FIND("gestion des déchets:",K482,1),3)),"",MID(K482,21+FIND("gestion des déchets:",K482,1),3))</f>
        <v>oui</v>
      </c>
      <c r="T482" s="62" t="str">
        <f>IF(ISERROR(MID(K482,17+FIND("l'écoconception:",K482,1),3)),"",MID(K482,17+FIND("l'écoconception:",K482,1),3))</f>
        <v>oui</v>
      </c>
      <c r="U482" s="62" t="str">
        <f>IF(ISERROR(MID(K482,20+FIND("former ou recruter:",K482,1),3)),"",MID(K482,20+FIND("former ou recruter:",K482,1),3))</f>
        <v/>
      </c>
      <c r="V482" s="63"/>
      <c r="W482" s="75"/>
      <c r="X482" s="75"/>
      <c r="Y482" s="75" t="s">
        <v>1491</v>
      </c>
      <c r="Z482" s="75"/>
      <c r="AA482" s="75"/>
      <c r="AB482" s="77">
        <v>45295</v>
      </c>
      <c r="AC482" s="72" t="s">
        <v>1001</v>
      </c>
      <c r="AD482" s="88"/>
      <c r="AE482" s="88"/>
      <c r="AF482" s="40"/>
      <c r="AG482" s="40"/>
      <c r="AH482" s="40"/>
      <c r="AI482" s="76"/>
      <c r="AJ482" s="76"/>
      <c r="AK482" s="40"/>
    </row>
    <row r="483" spans="1:37" ht="16.5" customHeight="1">
      <c r="A483" s="79">
        <v>45294</v>
      </c>
      <c r="B483" s="78" t="s">
        <v>659</v>
      </c>
      <c r="C483" s="78" t="s">
        <v>3431</v>
      </c>
      <c r="D483" s="81" t="s">
        <v>3434</v>
      </c>
      <c r="E483" s="33" t="s">
        <v>433</v>
      </c>
      <c r="F483" s="33"/>
      <c r="G483" s="99" t="s">
        <v>4917</v>
      </c>
      <c r="H483" s="75">
        <v>1</v>
      </c>
      <c r="I483" s="90" t="s">
        <v>73</v>
      </c>
      <c r="J483" s="90"/>
      <c r="K483" s="78" t="s">
        <v>3435</v>
      </c>
      <c r="L483" s="75" t="s">
        <v>701</v>
      </c>
      <c r="M483" s="42" t="str">
        <f>MID(K483,12,8)</f>
        <v xml:space="preserve">precise </v>
      </c>
      <c r="N483" s="62" t="str">
        <f>IF(ISERROR(MID(K483,24+FIND("impact environnemental:",K483,1),3)),"",MID(K483,24+FIND("impact environnemental:",K483,1),3))</f>
        <v>non</v>
      </c>
      <c r="O483" s="62" t="str">
        <f>IF(ISERROR(MID(K483,25+FIND("performance énergétique:",K483,1),3)),"",MID(K483,25+FIND("performance énergétique:",K483,1),3))</f>
        <v>non</v>
      </c>
      <c r="P483" s="62" t="str">
        <f>IF(ISERROR(MID(K483,20+FIND("consommation d'eau:",K483,1),3)),"",MID(K483,20+FIND("consommation d'eau:",K483,1),3))</f>
        <v>non</v>
      </c>
      <c r="Q483" s="62" t="str">
        <f>IF(ISERROR(MID(K483,22+FIND("rénover mon bâtiment:",K483,1),3)),"",MID(K483,22+FIND("rénover mon bâtiment:",K483,1),3))</f>
        <v>oui</v>
      </c>
      <c r="R483" s="62" t="str">
        <f>IF(ISERROR(MID(K483,21+FIND("la mobilité durable:",K483,1),3)),"",MID(K483,21+FIND("la mobilité durable:",K483,1),3))</f>
        <v>non</v>
      </c>
      <c r="S483" s="62" t="str">
        <f>IF(ISERROR(MID(K483,21+FIND("gestion des déchets:",K483,1),3)),"",MID(K483,21+FIND("gestion des déchets:",K483,1),3))</f>
        <v>non</v>
      </c>
      <c r="T483" s="62" t="str">
        <f>IF(ISERROR(MID(K483,17+FIND("l'écoconception:",K483,1),3)),"",MID(K483,17+FIND("l'écoconception:",K483,1),3))</f>
        <v>non</v>
      </c>
      <c r="U483" s="62" t="str">
        <f>IF(ISERROR(MID(K483,20+FIND("former ou recruter:",K483,1),3)),"",MID(K483,20+FIND("former ou recruter:",K483,1),3))</f>
        <v>non</v>
      </c>
      <c r="V483" s="63"/>
      <c r="W483" s="75"/>
      <c r="X483" s="75"/>
      <c r="Y483" s="75" t="s">
        <v>1491</v>
      </c>
      <c r="Z483" s="75"/>
      <c r="AA483" s="75"/>
      <c r="AB483" s="77">
        <v>45295</v>
      </c>
      <c r="AC483" s="72" t="s">
        <v>1001</v>
      </c>
      <c r="AD483" s="88"/>
      <c r="AE483" s="88"/>
      <c r="AF483" s="40"/>
      <c r="AG483" s="40"/>
      <c r="AH483" s="40"/>
      <c r="AI483" s="76"/>
      <c r="AJ483" s="76"/>
      <c r="AK483" s="40"/>
    </row>
    <row r="484" spans="1:37" ht="16.5" customHeight="1">
      <c r="A484" s="79">
        <v>45295</v>
      </c>
      <c r="B484" s="78" t="s">
        <v>2554</v>
      </c>
      <c r="C484" s="78" t="s">
        <v>3448</v>
      </c>
      <c r="D484" s="81" t="s">
        <v>4998</v>
      </c>
      <c r="E484" s="33" t="s">
        <v>91</v>
      </c>
      <c r="F484" s="33"/>
      <c r="G484" s="99" t="s">
        <v>4917</v>
      </c>
      <c r="H484" s="75">
        <v>1</v>
      </c>
      <c r="I484" s="90" t="s">
        <v>73</v>
      </c>
      <c r="J484" s="90"/>
      <c r="K484" s="78" t="s">
        <v>3453</v>
      </c>
      <c r="L484" s="75" t="s">
        <v>701</v>
      </c>
      <c r="M484" s="42" t="str">
        <f>MID(K484,12,8)</f>
        <v xml:space="preserve">precise </v>
      </c>
      <c r="N484" s="62" t="str">
        <f>IF(ISERROR(MID(K484,24+FIND("impact environnemental:",K484,1),3)),"",MID(K484,24+FIND("impact environnemental:",K484,1),3))</f>
        <v>non</v>
      </c>
      <c r="O484" s="62" t="str">
        <f>IF(ISERROR(MID(K484,25+FIND("performance énergétique:",K484,1),3)),"",MID(K484,25+FIND("performance énergétique:",K484,1),3))</f>
        <v>non</v>
      </c>
      <c r="P484" s="62" t="str">
        <f>IF(ISERROR(MID(K484,20+FIND("consommation d'eau:",K484,1),3)),"",MID(K484,20+FIND("consommation d'eau:",K484,1),3))</f>
        <v>non</v>
      </c>
      <c r="Q484" s="62" t="str">
        <f>IF(ISERROR(MID(K484,22+FIND("rénover mon bâtiment:",K484,1),3)),"",MID(K484,22+FIND("rénover mon bâtiment:",K484,1),3))</f>
        <v>oui</v>
      </c>
      <c r="R484" s="62" t="str">
        <f>IF(ISERROR(MID(K484,21+FIND("la mobilité durable:",K484,1),3)),"",MID(K484,21+FIND("la mobilité durable:",K484,1),3))</f>
        <v>non</v>
      </c>
      <c r="S484" s="62" t="str">
        <f>IF(ISERROR(MID(K484,21+FIND("gestion des déchets:",K484,1),3)),"",MID(K484,21+FIND("gestion des déchets:",K484,1),3))</f>
        <v>non</v>
      </c>
      <c r="T484" s="62" t="str">
        <f>IF(ISERROR(MID(K484,17+FIND("l'écoconception:",K484,1),3)),"",MID(K484,17+FIND("l'écoconception:",K484,1),3))</f>
        <v>non</v>
      </c>
      <c r="U484" s="62" t="str">
        <f>IF(ISERROR(MID(K484,20+FIND("former ou recruter:",K484,1),3)),"",MID(K484,20+FIND("former ou recruter:",K484,1),3))</f>
        <v>non</v>
      </c>
      <c r="V484" s="63"/>
      <c r="W484" s="75"/>
      <c r="X484" s="75"/>
      <c r="Y484" s="75" t="s">
        <v>1491</v>
      </c>
      <c r="Z484" s="75"/>
      <c r="AA484" s="75"/>
      <c r="AB484" s="77">
        <v>45299</v>
      </c>
      <c r="AC484" s="72" t="s">
        <v>1001</v>
      </c>
      <c r="AD484" s="88"/>
      <c r="AE484" s="88"/>
      <c r="AF484" s="40"/>
      <c r="AG484" s="40"/>
      <c r="AH484" s="40"/>
      <c r="AI484" s="76"/>
      <c r="AJ484" s="76"/>
      <c r="AK484" s="40"/>
    </row>
    <row r="485" spans="1:37" ht="16.5" customHeight="1">
      <c r="A485" s="79">
        <v>45295</v>
      </c>
      <c r="B485" s="78" t="s">
        <v>659</v>
      </c>
      <c r="C485" s="78" t="s">
        <v>3469</v>
      </c>
      <c r="D485" s="81" t="s">
        <v>3471</v>
      </c>
      <c r="E485" s="33" t="s">
        <v>433</v>
      </c>
      <c r="F485" s="33"/>
      <c r="G485" s="99" t="s">
        <v>4917</v>
      </c>
      <c r="H485" s="75">
        <v>1</v>
      </c>
      <c r="I485" s="90" t="s">
        <v>73</v>
      </c>
      <c r="J485" s="90"/>
      <c r="K485" s="78" t="s">
        <v>4999</v>
      </c>
      <c r="L485" s="75" t="s">
        <v>701</v>
      </c>
      <c r="M485" s="42" t="str">
        <f>MID(K485,12,8)</f>
        <v xml:space="preserve">precise </v>
      </c>
      <c r="N485" s="62" t="str">
        <f>IF(ISERROR(MID(K485,24+FIND("impact environnemental:",K485,1),3)),"",MID(K485,24+FIND("impact environnemental:",K485,1),3))</f>
        <v>non</v>
      </c>
      <c r="O485" s="62" t="str">
        <f>IF(ISERROR(MID(K485,25+FIND("performance énergétique:",K485,1),3)),"",MID(K485,25+FIND("performance énergétique:",K485,1),3))</f>
        <v>oui</v>
      </c>
      <c r="P485" s="62" t="str">
        <f>IF(ISERROR(MID(K485,20+FIND("consommation d'eau:",K485,1),3)),"",MID(K485,20+FIND("consommation d'eau:",K485,1),3))</f>
        <v>non</v>
      </c>
      <c r="Q485" s="62" t="str">
        <f>IF(ISERROR(MID(K485,22+FIND("rénover mon bâtiment:",K485,1),3)),"",MID(K485,22+FIND("rénover mon bâtiment:",K485,1),3))</f>
        <v>non</v>
      </c>
      <c r="R485" s="62" t="str">
        <f>IF(ISERROR(MID(K485,21+FIND("la mobilité durable:",K485,1),3)),"",MID(K485,21+FIND("la mobilité durable:",K485,1),3))</f>
        <v>non</v>
      </c>
      <c r="S485" s="62" t="str">
        <f>IF(ISERROR(MID(K485,21+FIND("gestion des déchets:",K485,1),3)),"",MID(K485,21+FIND("gestion des déchets:",K485,1),3))</f>
        <v>non</v>
      </c>
      <c r="T485" s="62" t="str">
        <f>IF(ISERROR(MID(K485,17+FIND("l'écoconception:",K485,1),3)),"",MID(K485,17+FIND("l'écoconception:",K485,1),3))</f>
        <v>non</v>
      </c>
      <c r="U485" s="62" t="str">
        <f>IF(ISERROR(MID(K485,20+FIND("former ou recruter:",K485,1),3)),"",MID(K485,20+FIND("former ou recruter:",K485,1),3))</f>
        <v>non</v>
      </c>
      <c r="V485" s="63"/>
      <c r="W485" s="75"/>
      <c r="X485" s="75"/>
      <c r="Y485" s="75" t="s">
        <v>1491</v>
      </c>
      <c r="Z485" s="75"/>
      <c r="AA485" s="75"/>
      <c r="AB485" s="77">
        <v>45295</v>
      </c>
      <c r="AC485" s="72" t="s">
        <v>1001</v>
      </c>
      <c r="AD485" s="88"/>
      <c r="AE485" s="88"/>
      <c r="AF485" s="40"/>
      <c r="AG485" s="40"/>
      <c r="AH485" s="40"/>
      <c r="AI485" s="76"/>
      <c r="AJ485" s="76"/>
      <c r="AK485" s="40"/>
    </row>
    <row r="486" spans="1:37" ht="16.5" customHeight="1">
      <c r="A486" s="79">
        <v>45295</v>
      </c>
      <c r="B486" s="78" t="s">
        <v>431</v>
      </c>
      <c r="C486" s="78" t="s">
        <v>3441</v>
      </c>
      <c r="D486" s="81" t="s">
        <v>3445</v>
      </c>
      <c r="E486" s="33" t="s">
        <v>433</v>
      </c>
      <c r="F486" s="33"/>
      <c r="G486" s="99" t="s">
        <v>5000</v>
      </c>
      <c r="H486" s="75">
        <v>1</v>
      </c>
      <c r="I486" s="90" t="s">
        <v>73</v>
      </c>
      <c r="J486" s="90"/>
      <c r="K486" s="78" t="s">
        <v>3446</v>
      </c>
      <c r="L486" s="75" t="s">
        <v>701</v>
      </c>
      <c r="M486" s="42" t="str">
        <f>MID(K486,12,8)</f>
        <v xml:space="preserve">precise </v>
      </c>
      <c r="N486" s="62" t="str">
        <f>IF(ISERROR(MID(K486,24+FIND("impact environnemental:",K486,1),3)),"",MID(K486,24+FIND("impact environnemental:",K486,1),3))</f>
        <v>non</v>
      </c>
      <c r="O486" s="62" t="str">
        <f>IF(ISERROR(MID(K486,25+FIND("performance énergétique:",K486,1),3)),"",MID(K486,25+FIND("performance énergétique:",K486,1),3))</f>
        <v>oui</v>
      </c>
      <c r="P486" s="62" t="str">
        <f>IF(ISERROR(MID(K486,20+FIND("consommation d'eau:",K486,1),3)),"",MID(K486,20+FIND("consommation d'eau:",K486,1),3))</f>
        <v>non</v>
      </c>
      <c r="Q486" s="62" t="str">
        <f>IF(ISERROR(MID(K486,22+FIND("rénover mon bâtiment:",K486,1),3)),"",MID(K486,22+FIND("rénover mon bâtiment:",K486,1),3))</f>
        <v>non</v>
      </c>
      <c r="R486" s="62" t="str">
        <f>IF(ISERROR(MID(K486,21+FIND("la mobilité durable:",K486,1),3)),"",MID(K486,21+FIND("la mobilité durable:",K486,1),3))</f>
        <v>non</v>
      </c>
      <c r="S486" s="62" t="str">
        <f>IF(ISERROR(MID(K486,21+FIND("gestion des déchets:",K486,1),3)),"",MID(K486,21+FIND("gestion des déchets:",K486,1),3))</f>
        <v>non</v>
      </c>
      <c r="T486" s="62" t="str">
        <f>IF(ISERROR(MID(K486,17+FIND("l'écoconception:",K486,1),3)),"",MID(K486,17+FIND("l'écoconception:",K486,1),3))</f>
        <v>non</v>
      </c>
      <c r="U486" s="62" t="str">
        <f>IF(ISERROR(MID(K486,20+FIND("former ou recruter:",K486,1),3)),"",MID(K486,20+FIND("former ou recruter:",K486,1),3))</f>
        <v>non</v>
      </c>
      <c r="V486" s="63"/>
      <c r="W486" s="75"/>
      <c r="X486" s="75"/>
      <c r="Y486" s="75" t="s">
        <v>3447</v>
      </c>
      <c r="Z486" s="75" t="s">
        <v>563</v>
      </c>
      <c r="AA486" s="75"/>
      <c r="AB486" s="77">
        <v>45306</v>
      </c>
      <c r="AC486" s="72" t="s">
        <v>1001</v>
      </c>
      <c r="AD486" s="88"/>
      <c r="AE486" s="88"/>
      <c r="AF486" s="40"/>
      <c r="AG486" s="40"/>
      <c r="AH486" s="40"/>
      <c r="AI486" s="76"/>
      <c r="AJ486" s="76"/>
      <c r="AK486" s="40"/>
    </row>
    <row r="487" spans="1:37" ht="16.5" customHeight="1">
      <c r="A487" s="79">
        <v>45296</v>
      </c>
      <c r="B487" s="78" t="s">
        <v>1732</v>
      </c>
      <c r="C487" s="78" t="s">
        <v>3487</v>
      </c>
      <c r="D487" s="81" t="s">
        <v>3490</v>
      </c>
      <c r="E487" s="33" t="s">
        <v>91</v>
      </c>
      <c r="F487" s="33"/>
      <c r="G487" s="99" t="s">
        <v>4917</v>
      </c>
      <c r="H487" s="75">
        <v>2</v>
      </c>
      <c r="I487" s="90" t="s">
        <v>73</v>
      </c>
      <c r="J487" s="90"/>
      <c r="K487" s="78" t="s">
        <v>3491</v>
      </c>
      <c r="L487" s="75" t="s">
        <v>701</v>
      </c>
      <c r="M487" s="42" t="str">
        <f>MID(K487,12,8)</f>
        <v xml:space="preserve">unknown </v>
      </c>
      <c r="N487" s="62" t="str">
        <f>IF(ISERROR(MID(K487,24+FIND("impact environnemental:",K487,1),3)),"",MID(K487,24+FIND("impact environnemental:",K487,1),3))</f>
        <v>oui</v>
      </c>
      <c r="O487" s="62" t="str">
        <f>IF(ISERROR(MID(K487,25+FIND("performance énergétique:",K487,1),3)),"",MID(K487,25+FIND("performance énergétique:",K487,1),3))</f>
        <v>oui</v>
      </c>
      <c r="P487" s="62" t="str">
        <f>IF(ISERROR(MID(K487,20+FIND("consommation d'eau:",K487,1),3)),"",MID(K487,20+FIND("consommation d'eau:",K487,1),3))</f>
        <v>oui</v>
      </c>
      <c r="Q487" s="62" t="str">
        <f>IF(ISERROR(MID(K487,22+FIND("rénover mon bâtiment:",K487,1),3)),"",MID(K487,22+FIND("rénover mon bâtiment:",K487,1),3))</f>
        <v/>
      </c>
      <c r="R487" s="62" t="str">
        <f>IF(ISERROR(MID(K487,21+FIND("la mobilité durable:",K487,1),3)),"",MID(K487,21+FIND("la mobilité durable:",K487,1),3))</f>
        <v/>
      </c>
      <c r="S487" s="62" t="str">
        <f>IF(ISERROR(MID(K487,21+FIND("gestion des déchets:",K487,1),3)),"",MID(K487,21+FIND("gestion des déchets:",K487,1),3))</f>
        <v>oui</v>
      </c>
      <c r="T487" s="62" t="str">
        <f>IF(ISERROR(MID(K487,17+FIND("l'écoconception:",K487,1),3)),"",MID(K487,17+FIND("l'écoconception:",K487,1),3))</f>
        <v>oui</v>
      </c>
      <c r="U487" s="62" t="str">
        <f>IF(ISERROR(MID(K487,20+FIND("former ou recruter:",K487,1),3)),"",MID(K487,20+FIND("former ou recruter:",K487,1),3))</f>
        <v/>
      </c>
      <c r="V487" s="63"/>
      <c r="W487" s="75"/>
      <c r="X487" s="75"/>
      <c r="Y487" s="75" t="s">
        <v>1491</v>
      </c>
      <c r="Z487" s="75"/>
      <c r="AA487" s="75"/>
      <c r="AB487" s="77">
        <v>45299</v>
      </c>
      <c r="AC487" s="72" t="s">
        <v>1001</v>
      </c>
      <c r="AD487" s="88"/>
      <c r="AE487" s="88"/>
      <c r="AF487" s="40"/>
      <c r="AG487" s="40"/>
      <c r="AH487" s="40"/>
      <c r="AI487" s="76"/>
      <c r="AJ487" s="76"/>
      <c r="AK487" s="40"/>
    </row>
    <row r="488" spans="1:37" ht="16.5" customHeight="1">
      <c r="A488" s="79">
        <v>45296</v>
      </c>
      <c r="B488" s="78" t="s">
        <v>431</v>
      </c>
      <c r="C488" s="78" t="s">
        <v>3482</v>
      </c>
      <c r="D488" s="81" t="s">
        <v>3485</v>
      </c>
      <c r="E488" s="33" t="s">
        <v>433</v>
      </c>
      <c r="F488" s="33"/>
      <c r="G488" s="99" t="s">
        <v>5000</v>
      </c>
      <c r="H488" s="75">
        <v>1</v>
      </c>
      <c r="I488" s="90" t="s">
        <v>73</v>
      </c>
      <c r="J488" s="90"/>
      <c r="K488" s="78" t="s">
        <v>5001</v>
      </c>
      <c r="L488" s="75" t="s">
        <v>701</v>
      </c>
      <c r="M488" s="42" t="str">
        <f>MID(K488,12,8)</f>
        <v xml:space="preserve">precise </v>
      </c>
      <c r="N488" s="62" t="str">
        <f>IF(ISERROR(MID(K488,24+FIND("impact environnemental:",K488,1),3)),"",MID(K488,24+FIND("impact environnemental:",K488,1),3))</f>
        <v>non</v>
      </c>
      <c r="O488" s="62" t="str">
        <f>IF(ISERROR(MID(K488,25+FIND("performance énergétique:",K488,1),3)),"",MID(K488,25+FIND("performance énergétique:",K488,1),3))</f>
        <v>oui</v>
      </c>
      <c r="P488" s="62" t="str">
        <f>IF(ISERROR(MID(K488,20+FIND("consommation d'eau:",K488,1),3)),"",MID(K488,20+FIND("consommation d'eau:",K488,1),3))</f>
        <v>non</v>
      </c>
      <c r="Q488" s="62" t="str">
        <f>IF(ISERROR(MID(K488,22+FIND("rénover mon bâtiment:",K488,1),3)),"",MID(K488,22+FIND("rénover mon bâtiment:",K488,1),3))</f>
        <v>non</v>
      </c>
      <c r="R488" s="62" t="str">
        <f>IF(ISERROR(MID(K488,21+FIND("la mobilité durable:",K488,1),3)),"",MID(K488,21+FIND("la mobilité durable:",K488,1),3))</f>
        <v>non</v>
      </c>
      <c r="S488" s="62" t="str">
        <f>IF(ISERROR(MID(K488,21+FIND("gestion des déchets:",K488,1),3)),"",MID(K488,21+FIND("gestion des déchets:",K488,1),3))</f>
        <v>non</v>
      </c>
      <c r="T488" s="62" t="str">
        <f>IF(ISERROR(MID(K488,17+FIND("l'écoconception:",K488,1),3)),"",MID(K488,17+FIND("l'écoconception:",K488,1),3))</f>
        <v>non</v>
      </c>
      <c r="U488" s="62" t="str">
        <f>IF(ISERROR(MID(K488,20+FIND("former ou recruter:",K488,1),3)),"",MID(K488,20+FIND("former ou recruter:",K488,1),3))</f>
        <v>non</v>
      </c>
      <c r="V488" s="63"/>
      <c r="W488" s="75"/>
      <c r="X488" s="75"/>
      <c r="Y488" s="75" t="s">
        <v>3447</v>
      </c>
      <c r="Z488" s="75" t="s">
        <v>563</v>
      </c>
      <c r="AA488" s="75"/>
      <c r="AB488" s="77">
        <v>45306</v>
      </c>
      <c r="AC488" s="72" t="s">
        <v>1001</v>
      </c>
      <c r="AD488" s="88"/>
      <c r="AE488" s="88"/>
      <c r="AF488" s="40"/>
      <c r="AG488" s="40"/>
      <c r="AH488" s="40"/>
      <c r="AI488" s="76"/>
      <c r="AJ488" s="76"/>
      <c r="AK488" s="40"/>
    </row>
    <row r="489" spans="1:37" ht="16.5" customHeight="1">
      <c r="A489" s="79">
        <v>45297</v>
      </c>
      <c r="B489" s="78" t="s">
        <v>431</v>
      </c>
      <c r="C489" s="78" t="s">
        <v>3508</v>
      </c>
      <c r="D489" s="81" t="s">
        <v>3512</v>
      </c>
      <c r="E489" s="33" t="s">
        <v>433</v>
      </c>
      <c r="F489" s="33"/>
      <c r="G489" s="99" t="s">
        <v>5000</v>
      </c>
      <c r="H489" s="75">
        <v>2</v>
      </c>
      <c r="I489" s="90" t="s">
        <v>73</v>
      </c>
      <c r="J489" s="90"/>
      <c r="K489" s="78" t="s">
        <v>3513</v>
      </c>
      <c r="L489" s="75" t="s">
        <v>701</v>
      </c>
      <c r="M489" s="42" t="str">
        <f>MID(K489,12,8)</f>
        <v xml:space="preserve">unknown </v>
      </c>
      <c r="N489" s="62" t="str">
        <f>IF(ISERROR(MID(K489,24+FIND("impact environnemental:",K489,1),3)),"",MID(K489,24+FIND("impact environnemental:",K489,1),3))</f>
        <v>oui</v>
      </c>
      <c r="O489" s="62" t="str">
        <f>IF(ISERROR(MID(K489,25+FIND("performance énergétique:",K489,1),3)),"",MID(K489,25+FIND("performance énergétique:",K489,1),3))</f>
        <v>oui</v>
      </c>
      <c r="P489" s="62" t="str">
        <f>IF(ISERROR(MID(K489,20+FIND("consommation d'eau:",K489,1),3)),"",MID(K489,20+FIND("consommation d'eau:",K489,1),3))</f>
        <v>non</v>
      </c>
      <c r="Q489" s="62" t="str">
        <f>IF(ISERROR(MID(K489,22+FIND("rénover mon bâtiment:",K489,1),3)),"",MID(K489,22+FIND("rénover mon bâtiment:",K489,1),3))</f>
        <v/>
      </c>
      <c r="R489" s="62" t="str">
        <f>IF(ISERROR(MID(K489,21+FIND("la mobilité durable:",K489,1),3)),"",MID(K489,21+FIND("la mobilité durable:",K489,1),3))</f>
        <v/>
      </c>
      <c r="S489" s="62" t="str">
        <f>IF(ISERROR(MID(K489,21+FIND("gestion des déchets:",K489,1),3)),"",MID(K489,21+FIND("gestion des déchets:",K489,1),3))</f>
        <v>non</v>
      </c>
      <c r="T489" s="62" t="str">
        <f>IF(ISERROR(MID(K489,17+FIND("l'écoconception:",K489,1),3)),"",MID(K489,17+FIND("l'écoconception:",K489,1),3))</f>
        <v>oui</v>
      </c>
      <c r="U489" s="62" t="str">
        <f>IF(ISERROR(MID(K489,20+FIND("former ou recruter:",K489,1),3)),"",MID(K489,20+FIND("former ou recruter:",K489,1),3))</f>
        <v/>
      </c>
      <c r="V489" s="63"/>
      <c r="W489" s="75"/>
      <c r="X489" s="75"/>
      <c r="Y489" s="75" t="s">
        <v>3447</v>
      </c>
      <c r="Z489" s="75" t="s">
        <v>563</v>
      </c>
      <c r="AA489" s="75"/>
      <c r="AB489" s="77">
        <v>45306</v>
      </c>
      <c r="AC489" s="72" t="s">
        <v>1001</v>
      </c>
      <c r="AD489" s="88"/>
      <c r="AE489" s="88"/>
      <c r="AF489" s="40"/>
      <c r="AG489" s="40"/>
      <c r="AH489" s="40"/>
      <c r="AI489" s="76"/>
      <c r="AJ489" s="76"/>
      <c r="AK489" s="40"/>
    </row>
    <row r="490" spans="1:37" ht="16.5" customHeight="1">
      <c r="A490" s="79">
        <v>45299</v>
      </c>
      <c r="B490" s="78" t="s">
        <v>2195</v>
      </c>
      <c r="C490" s="78" t="s">
        <v>3555</v>
      </c>
      <c r="D490" s="81" t="s">
        <v>3559</v>
      </c>
      <c r="E490" s="33" t="s">
        <v>55</v>
      </c>
      <c r="F490" s="33"/>
      <c r="G490" s="99" t="s">
        <v>4917</v>
      </c>
      <c r="H490" s="75">
        <v>2</v>
      </c>
      <c r="I490" s="90" t="s">
        <v>73</v>
      </c>
      <c r="J490" s="90"/>
      <c r="K490" s="78" t="s">
        <v>3560</v>
      </c>
      <c r="L490" s="75" t="s">
        <v>701</v>
      </c>
      <c r="M490" s="42" t="str">
        <f>MID(K490,12,8)</f>
        <v xml:space="preserve">unknown </v>
      </c>
      <c r="N490" s="62" t="str">
        <f>IF(ISERROR(MID(K490,24+FIND("impact environnemental:",K490,1),3)),"",MID(K490,24+FIND("impact environnemental:",K490,1),3))</f>
        <v>oui</v>
      </c>
      <c r="O490" s="62" t="str">
        <f>IF(ISERROR(MID(K490,25+FIND("performance énergétique:",K490,1),3)),"",MID(K490,25+FIND("performance énergétique:",K490,1),3))</f>
        <v>oui</v>
      </c>
      <c r="P490" s="62" t="str">
        <f>IF(ISERROR(MID(K490,20+FIND("consommation d'eau:",K490,1),3)),"",MID(K490,20+FIND("consommation d'eau:",K490,1),3))</f>
        <v>oui</v>
      </c>
      <c r="Q490" s="62" t="str">
        <f>IF(ISERROR(MID(K490,22+FIND("rénover mon bâtiment:",K490,1),3)),"",MID(K490,22+FIND("rénover mon bâtiment:",K490,1),3))</f>
        <v/>
      </c>
      <c r="R490" s="62" t="str">
        <f>IF(ISERROR(MID(K490,21+FIND("la mobilité durable:",K490,1),3)),"",MID(K490,21+FIND("la mobilité durable:",K490,1),3))</f>
        <v/>
      </c>
      <c r="S490" s="62" t="str">
        <f>IF(ISERROR(MID(K490,21+FIND("gestion des déchets:",K490,1),3)),"",MID(K490,21+FIND("gestion des déchets:",K490,1),3))</f>
        <v>oui</v>
      </c>
      <c r="T490" s="62" t="str">
        <f>IF(ISERROR(MID(K490,17+FIND("l'écoconception:",K490,1),3)),"",MID(K490,17+FIND("l'écoconception:",K490,1),3))</f>
        <v>oui</v>
      </c>
      <c r="U490" s="62" t="str">
        <f>IF(ISERROR(MID(K490,20+FIND("former ou recruter:",K490,1),3)),"",MID(K490,20+FIND("former ou recruter:",K490,1),3))</f>
        <v/>
      </c>
      <c r="V490" s="63"/>
      <c r="W490" s="75"/>
      <c r="X490" s="75"/>
      <c r="Y490" s="75" t="s">
        <v>1491</v>
      </c>
      <c r="Z490" s="75"/>
      <c r="AA490" s="75"/>
      <c r="AB490" s="77">
        <v>45299</v>
      </c>
      <c r="AC490" s="72" t="s">
        <v>1001</v>
      </c>
      <c r="AD490" s="88"/>
      <c r="AE490" s="88"/>
      <c r="AF490" s="40"/>
      <c r="AG490" s="40"/>
      <c r="AH490" s="40"/>
      <c r="AI490" s="76"/>
      <c r="AJ490" s="76"/>
      <c r="AK490" s="40"/>
    </row>
    <row r="491" spans="1:37" ht="16.5" customHeight="1">
      <c r="A491" s="79">
        <v>45299</v>
      </c>
      <c r="B491" s="78" t="s">
        <v>729</v>
      </c>
      <c r="C491" s="78" t="s">
        <v>3529</v>
      </c>
      <c r="D491" s="81" t="s">
        <v>3041</v>
      </c>
      <c r="E491" s="33" t="s">
        <v>124</v>
      </c>
      <c r="F491" s="33"/>
      <c r="G491" s="99" t="s">
        <v>4917</v>
      </c>
      <c r="H491" s="75">
        <v>2</v>
      </c>
      <c r="I491" s="90" t="s">
        <v>73</v>
      </c>
      <c r="J491" s="90"/>
      <c r="K491" s="78" t="s">
        <v>3533</v>
      </c>
      <c r="L491" s="75" t="s">
        <v>701</v>
      </c>
      <c r="M491" s="42" t="str">
        <f>MID(K491,12,8)</f>
        <v xml:space="preserve">unknown </v>
      </c>
      <c r="N491" s="62" t="str">
        <f>IF(ISERROR(MID(K491,24+FIND("impact environnemental:",K491,1),3)),"",MID(K491,24+FIND("impact environnemental:",K491,1),3))</f>
        <v>oui</v>
      </c>
      <c r="O491" s="62" t="str">
        <f>IF(ISERROR(MID(K491,25+FIND("performance énergétique:",K491,1),3)),"",MID(K491,25+FIND("performance énergétique:",K491,1),3))</f>
        <v>oui</v>
      </c>
      <c r="P491" s="62" t="str">
        <f>IF(ISERROR(MID(K491,20+FIND("consommation d'eau:",K491,1),3)),"",MID(K491,20+FIND("consommation d'eau:",K491,1),3))</f>
        <v>oui</v>
      </c>
      <c r="Q491" s="62" t="str">
        <f>IF(ISERROR(MID(K491,22+FIND("rénover mon bâtiment:",K491,1),3)),"",MID(K491,22+FIND("rénover mon bâtiment:",K491,1),3))</f>
        <v/>
      </c>
      <c r="R491" s="62" t="str">
        <f>IF(ISERROR(MID(K491,21+FIND("la mobilité durable:",K491,1),3)),"",MID(K491,21+FIND("la mobilité durable:",K491,1),3))</f>
        <v/>
      </c>
      <c r="S491" s="62" t="str">
        <f>IF(ISERROR(MID(K491,21+FIND("gestion des déchets:",K491,1),3)),"",MID(K491,21+FIND("gestion des déchets:",K491,1),3))</f>
        <v>non</v>
      </c>
      <c r="T491" s="62" t="str">
        <f>IF(ISERROR(MID(K491,17+FIND("l'écoconception:",K491,1),3)),"",MID(K491,17+FIND("l'écoconception:",K491,1),3))</f>
        <v>oui</v>
      </c>
      <c r="U491" s="62" t="str">
        <f>IF(ISERROR(MID(K491,20+FIND("former ou recruter:",K491,1),3)),"",MID(K491,20+FIND("former ou recruter:",K491,1),3))</f>
        <v/>
      </c>
      <c r="V491" s="63"/>
      <c r="W491" s="75"/>
      <c r="X491" s="75"/>
      <c r="Y491" s="75" t="s">
        <v>1491</v>
      </c>
      <c r="Z491" s="75"/>
      <c r="AA491" s="75"/>
      <c r="AB491" s="77">
        <v>45299</v>
      </c>
      <c r="AC491" s="72" t="s">
        <v>1001</v>
      </c>
      <c r="AD491" s="88"/>
      <c r="AE491" s="88"/>
      <c r="AF491" s="40"/>
      <c r="AG491" s="40"/>
      <c r="AH491" s="40"/>
      <c r="AI491" s="76"/>
      <c r="AJ491" s="76"/>
      <c r="AK491" s="40"/>
    </row>
    <row r="492" spans="1:37" ht="16.5" customHeight="1">
      <c r="A492" s="79">
        <v>45299</v>
      </c>
      <c r="B492" s="78" t="s">
        <v>521</v>
      </c>
      <c r="C492" s="78" t="s">
        <v>3534</v>
      </c>
      <c r="D492" s="81" t="s">
        <v>3536</v>
      </c>
      <c r="E492" s="33" t="s">
        <v>433</v>
      </c>
      <c r="F492" s="33"/>
      <c r="G492" s="99" t="s">
        <v>4917</v>
      </c>
      <c r="H492" s="75">
        <v>1</v>
      </c>
      <c r="I492" s="90" t="s">
        <v>73</v>
      </c>
      <c r="J492" s="90"/>
      <c r="K492" s="78" t="s">
        <v>3537</v>
      </c>
      <c r="L492" s="75" t="s">
        <v>701</v>
      </c>
      <c r="M492" s="42" t="str">
        <f>MID(K492,12,8)</f>
        <v xml:space="preserve">precise </v>
      </c>
      <c r="N492" s="62" t="str">
        <f>IF(ISERROR(MID(K492,24+FIND("impact environnemental:",K492,1),3)),"",MID(K492,24+FIND("impact environnemental:",K492,1),3))</f>
        <v>non</v>
      </c>
      <c r="O492" s="62" t="str">
        <f>IF(ISERROR(MID(K492,25+FIND("performance énergétique:",K492,1),3)),"",MID(K492,25+FIND("performance énergétique:",K492,1),3))</f>
        <v>non</v>
      </c>
      <c r="P492" s="62" t="str">
        <f>IF(ISERROR(MID(K492,20+FIND("consommation d'eau:",K492,1),3)),"",MID(K492,20+FIND("consommation d'eau:",K492,1),3))</f>
        <v>non</v>
      </c>
      <c r="Q492" s="62" t="str">
        <f>IF(ISERROR(MID(K492,22+FIND("rénover mon bâtiment:",K492,1),3)),"",MID(K492,22+FIND("rénover mon bâtiment:",K492,1),3))</f>
        <v>non</v>
      </c>
      <c r="R492" s="62" t="str">
        <f>IF(ISERROR(MID(K492,21+FIND("la mobilité durable:",K492,1),3)),"",MID(K492,21+FIND("la mobilité durable:",K492,1),3))</f>
        <v>oui</v>
      </c>
      <c r="S492" s="62" t="str">
        <f>IF(ISERROR(MID(K492,21+FIND("gestion des déchets:",K492,1),3)),"",MID(K492,21+FIND("gestion des déchets:",K492,1),3))</f>
        <v>non</v>
      </c>
      <c r="T492" s="62" t="str">
        <f>IF(ISERROR(MID(K492,17+FIND("l'écoconception:",K492,1),3)),"",MID(K492,17+FIND("l'écoconception:",K492,1),3))</f>
        <v>non</v>
      </c>
      <c r="U492" s="62" t="str">
        <f>IF(ISERROR(MID(K492,20+FIND("former ou recruter:",K492,1),3)),"",MID(K492,20+FIND("former ou recruter:",K492,1),3))</f>
        <v>non</v>
      </c>
      <c r="V492" s="63"/>
      <c r="W492" s="75"/>
      <c r="X492" s="75"/>
      <c r="Y492" s="75" t="s">
        <v>1491</v>
      </c>
      <c r="Z492" s="75"/>
      <c r="AA492" s="75"/>
      <c r="AB492" s="77">
        <v>45306</v>
      </c>
      <c r="AC492" s="72" t="s">
        <v>1001</v>
      </c>
      <c r="AD492" s="88"/>
      <c r="AE492" s="88"/>
      <c r="AF492" s="40"/>
      <c r="AG492" s="40"/>
      <c r="AH492" s="40"/>
      <c r="AI492" s="76"/>
      <c r="AJ492" s="76"/>
      <c r="AK492" s="40"/>
    </row>
    <row r="493" spans="1:37" ht="16.5" customHeight="1">
      <c r="A493" s="79">
        <v>45300</v>
      </c>
      <c r="B493" s="78" t="s">
        <v>431</v>
      </c>
      <c r="C493" s="78" t="s">
        <v>3572</v>
      </c>
      <c r="D493" s="81" t="s">
        <v>3575</v>
      </c>
      <c r="E493" s="33" t="s">
        <v>433</v>
      </c>
      <c r="F493" s="33"/>
      <c r="G493" s="99" t="s">
        <v>5002</v>
      </c>
      <c r="H493" s="75">
        <v>1</v>
      </c>
      <c r="I493" s="90" t="s">
        <v>73</v>
      </c>
      <c r="J493" s="90"/>
      <c r="K493" s="78" t="s">
        <v>3576</v>
      </c>
      <c r="L493" s="75" t="s">
        <v>701</v>
      </c>
      <c r="M493" s="42" t="str">
        <f>MID(K493,12,8)</f>
        <v xml:space="preserve">precise </v>
      </c>
      <c r="N493" s="62" t="str">
        <f>IF(ISERROR(MID(K493,24+FIND("impact environnemental:",K493,1),3)),"",MID(K493,24+FIND("impact environnemental:",K493,1),3))</f>
        <v>non</v>
      </c>
      <c r="O493" s="62" t="str">
        <f>IF(ISERROR(MID(K493,25+FIND("performance énergétique:",K493,1),3)),"",MID(K493,25+FIND("performance énergétique:",K493,1),3))</f>
        <v>non</v>
      </c>
      <c r="P493" s="62" t="str">
        <f>IF(ISERROR(MID(K493,20+FIND("consommation d'eau:",K493,1),3)),"",MID(K493,20+FIND("consommation d'eau:",K493,1),3))</f>
        <v>non</v>
      </c>
      <c r="Q493" s="62" t="str">
        <f>IF(ISERROR(MID(K493,22+FIND("rénover mon bâtiment:",K493,1),3)),"",MID(K493,22+FIND("rénover mon bâtiment:",K493,1),3))</f>
        <v>oui</v>
      </c>
      <c r="R493" s="62" t="str">
        <f>IF(ISERROR(MID(K493,21+FIND("la mobilité durable:",K493,1),3)),"",MID(K493,21+FIND("la mobilité durable:",K493,1),3))</f>
        <v>non</v>
      </c>
      <c r="S493" s="62" t="str">
        <f>IF(ISERROR(MID(K493,21+FIND("gestion des déchets:",K493,1),3)),"",MID(K493,21+FIND("gestion des déchets:",K493,1),3))</f>
        <v>non</v>
      </c>
      <c r="T493" s="62" t="str">
        <f>IF(ISERROR(MID(K493,17+FIND("l'écoconception:",K493,1),3)),"",MID(K493,17+FIND("l'écoconception:",K493,1),3))</f>
        <v>non</v>
      </c>
      <c r="U493" s="62" t="str">
        <f>IF(ISERROR(MID(K493,20+FIND("former ou recruter:",K493,1),3)),"",MID(K493,20+FIND("former ou recruter:",K493,1),3))</f>
        <v>non</v>
      </c>
      <c r="V493" s="63"/>
      <c r="W493" s="75"/>
      <c r="X493" s="75"/>
      <c r="Y493" s="75" t="s">
        <v>3577</v>
      </c>
      <c r="Z493" s="75"/>
      <c r="AA493" s="75"/>
      <c r="AB493" s="77">
        <v>45306</v>
      </c>
      <c r="AC493" s="72" t="s">
        <v>1001</v>
      </c>
      <c r="AD493" s="88"/>
      <c r="AE493" s="88"/>
      <c r="AF493" s="40"/>
      <c r="AG493" s="40"/>
      <c r="AH493" s="40"/>
      <c r="AI493" s="76"/>
      <c r="AJ493" s="76"/>
      <c r="AK493" s="40"/>
    </row>
    <row r="494" spans="1:37" ht="16.5" customHeight="1">
      <c r="A494" s="79">
        <v>45300</v>
      </c>
      <c r="B494" s="78" t="s">
        <v>450</v>
      </c>
      <c r="C494" s="78" t="s">
        <v>3561</v>
      </c>
      <c r="D494" s="81" t="s">
        <v>3565</v>
      </c>
      <c r="E494" s="33" t="s">
        <v>433</v>
      </c>
      <c r="F494" s="33"/>
      <c r="G494" s="99" t="s">
        <v>4917</v>
      </c>
      <c r="H494" s="75">
        <v>2</v>
      </c>
      <c r="I494" s="90" t="s">
        <v>73</v>
      </c>
      <c r="J494" s="90"/>
      <c r="K494" s="78" t="s">
        <v>3566</v>
      </c>
      <c r="L494" s="75" t="s">
        <v>701</v>
      </c>
      <c r="M494" s="42" t="str">
        <f>MID(K494,12,8)</f>
        <v xml:space="preserve">unknown </v>
      </c>
      <c r="N494" s="62" t="str">
        <f>IF(ISERROR(MID(K494,24+FIND("impact environnemental:",K494,1),3)),"",MID(K494,24+FIND("impact environnemental:",K494,1),3))</f>
        <v>oui</v>
      </c>
      <c r="O494" s="62" t="str">
        <f>IF(ISERROR(MID(K494,25+FIND("performance énergétique:",K494,1),3)),"",MID(K494,25+FIND("performance énergétique:",K494,1),3))</f>
        <v>oui</v>
      </c>
      <c r="P494" s="62" t="str">
        <f>IF(ISERROR(MID(K494,20+FIND("consommation d'eau:",K494,1),3)),"",MID(K494,20+FIND("consommation d'eau:",K494,1),3))</f>
        <v>non</v>
      </c>
      <c r="Q494" s="62" t="str">
        <f>IF(ISERROR(MID(K494,22+FIND("rénover mon bâtiment:",K494,1),3)),"",MID(K494,22+FIND("rénover mon bâtiment:",K494,1),3))</f>
        <v/>
      </c>
      <c r="R494" s="62" t="str">
        <f>IF(ISERROR(MID(K494,21+FIND("la mobilité durable:",K494,1),3)),"",MID(K494,21+FIND("la mobilité durable:",K494,1),3))</f>
        <v/>
      </c>
      <c r="S494" s="62" t="str">
        <f>IF(ISERROR(MID(K494,21+FIND("gestion des déchets:",K494,1),3)),"",MID(K494,21+FIND("gestion des déchets:",K494,1),3))</f>
        <v>oui</v>
      </c>
      <c r="T494" s="62" t="str">
        <f>IF(ISERROR(MID(K494,17+FIND("l'écoconception:",K494,1),3)),"",MID(K494,17+FIND("l'écoconception:",K494,1),3))</f>
        <v>oui</v>
      </c>
      <c r="U494" s="62" t="str">
        <f>IF(ISERROR(MID(K494,20+FIND("former ou recruter:",K494,1),3)),"",MID(K494,20+FIND("former ou recruter:",K494,1),3))</f>
        <v/>
      </c>
      <c r="V494" s="63"/>
      <c r="W494" s="75"/>
      <c r="X494" s="75"/>
      <c r="Y494" s="75" t="s">
        <v>1491</v>
      </c>
      <c r="Z494" s="75"/>
      <c r="AA494" s="75"/>
      <c r="AB494" s="77">
        <v>45306</v>
      </c>
      <c r="AC494" s="72" t="s">
        <v>1001</v>
      </c>
      <c r="AD494" s="88"/>
      <c r="AE494" s="88"/>
      <c r="AF494" s="40"/>
      <c r="AG494" s="40"/>
      <c r="AH494" s="40"/>
      <c r="AI494" s="76"/>
      <c r="AJ494" s="76"/>
      <c r="AK494" s="40"/>
    </row>
    <row r="495" spans="1:37" ht="16.5" customHeight="1">
      <c r="A495" s="79">
        <v>45301</v>
      </c>
      <c r="B495" s="78" t="s">
        <v>1185</v>
      </c>
      <c r="C495" s="78" t="s">
        <v>3602</v>
      </c>
      <c r="D495" s="81" t="s">
        <v>3605</v>
      </c>
      <c r="E495" s="33" t="s">
        <v>977</v>
      </c>
      <c r="F495" s="33"/>
      <c r="G495" s="99" t="s">
        <v>4917</v>
      </c>
      <c r="H495" s="75">
        <v>1</v>
      </c>
      <c r="I495" s="90" t="s">
        <v>73</v>
      </c>
      <c r="J495" s="90"/>
      <c r="K495" s="78" t="s">
        <v>3606</v>
      </c>
      <c r="L495" s="75" t="s">
        <v>701</v>
      </c>
      <c r="M495" s="42" t="str">
        <f>MID(K495,12,8)</f>
        <v xml:space="preserve">precise </v>
      </c>
      <c r="N495" s="62" t="str">
        <f>IF(ISERROR(MID(K495,24+FIND("impact environnemental:",K495,1),3)),"",MID(K495,24+FIND("impact environnemental:",K495,1),3))</f>
        <v>non</v>
      </c>
      <c r="O495" s="62" t="str">
        <f>IF(ISERROR(MID(K495,25+FIND("performance énergétique:",K495,1),3)),"",MID(K495,25+FIND("performance énergétique:",K495,1),3))</f>
        <v>non</v>
      </c>
      <c r="P495" s="62" t="str">
        <f>IF(ISERROR(MID(K495,20+FIND("consommation d'eau:",K495,1),3)),"",MID(K495,20+FIND("consommation d'eau:",K495,1),3))</f>
        <v>non</v>
      </c>
      <c r="Q495" s="62" t="str">
        <f>IF(ISERROR(MID(K495,22+FIND("rénover mon bâtiment:",K495,1),3)),"",MID(K495,22+FIND("rénover mon bâtiment:",K495,1),3))</f>
        <v>non</v>
      </c>
      <c r="R495" s="62" t="str">
        <f>IF(ISERROR(MID(K495,21+FIND("la mobilité durable:",K495,1),3)),"",MID(K495,21+FIND("la mobilité durable:",K495,1),3))</f>
        <v>non</v>
      </c>
      <c r="S495" s="62" t="str">
        <f>IF(ISERROR(MID(K495,21+FIND("gestion des déchets:",K495,1),3)),"",MID(K495,21+FIND("gestion des déchets:",K495,1),3))</f>
        <v>non</v>
      </c>
      <c r="T495" s="62" t="str">
        <f>IF(ISERROR(MID(K495,17+FIND("l'écoconception:",K495,1),3)),"",MID(K495,17+FIND("l'écoconception:",K495,1),3))</f>
        <v>oui</v>
      </c>
      <c r="U495" s="62" t="str">
        <f>IF(ISERROR(MID(K495,20+FIND("former ou recruter:",K495,1),3)),"",MID(K495,20+FIND("former ou recruter:",K495,1),3))</f>
        <v>non</v>
      </c>
      <c r="V495" s="63"/>
      <c r="W495" s="75"/>
      <c r="X495" s="75"/>
      <c r="Y495" s="75" t="s">
        <v>1491</v>
      </c>
      <c r="Z495" s="75"/>
      <c r="AA495" s="75"/>
      <c r="AB495" s="77">
        <v>45306</v>
      </c>
      <c r="AC495" s="72" t="s">
        <v>1001</v>
      </c>
      <c r="AD495" s="88"/>
      <c r="AE495" s="88"/>
      <c r="AF495" s="40"/>
      <c r="AG495" s="40"/>
      <c r="AH495" s="40"/>
      <c r="AI495" s="76"/>
      <c r="AJ495" s="76"/>
      <c r="AK495" s="40"/>
    </row>
    <row r="496" spans="1:37" ht="16.5" customHeight="1">
      <c r="A496" s="79">
        <v>45301</v>
      </c>
      <c r="B496" s="78" t="s">
        <v>431</v>
      </c>
      <c r="C496" s="78" t="s">
        <v>3592</v>
      </c>
      <c r="D496" s="81" t="s">
        <v>3596</v>
      </c>
      <c r="E496" s="33" t="s">
        <v>433</v>
      </c>
      <c r="F496" s="33"/>
      <c r="G496" s="99" t="s">
        <v>5000</v>
      </c>
      <c r="H496" s="75">
        <v>2</v>
      </c>
      <c r="I496" s="90" t="s">
        <v>73</v>
      </c>
      <c r="J496" s="90"/>
      <c r="K496" s="78" t="s">
        <v>3597</v>
      </c>
      <c r="L496" s="75" t="s">
        <v>701</v>
      </c>
      <c r="M496" s="42" t="str">
        <f>MID(K496,12,8)</f>
        <v xml:space="preserve">unknown </v>
      </c>
      <c r="N496" s="62" t="str">
        <f>IF(ISERROR(MID(K496,24+FIND("impact environnemental:",K496,1),3)),"",MID(K496,24+FIND("impact environnemental:",K496,1),3))</f>
        <v>oui</v>
      </c>
      <c r="O496" s="62" t="str">
        <f>IF(ISERROR(MID(K496,25+FIND("performance énergétique:",K496,1),3)),"",MID(K496,25+FIND("performance énergétique:",K496,1),3))</f>
        <v>oui</v>
      </c>
      <c r="P496" s="62" t="str">
        <f>IF(ISERROR(MID(K496,20+FIND("consommation d'eau:",K496,1),3)),"",MID(K496,20+FIND("consommation d'eau:",K496,1),3))</f>
        <v>non</v>
      </c>
      <c r="Q496" s="62" t="str">
        <f>IF(ISERROR(MID(K496,22+FIND("rénover mon bâtiment:",K496,1),3)),"",MID(K496,22+FIND("rénover mon bâtiment:",K496,1),3))</f>
        <v/>
      </c>
      <c r="R496" s="62" t="str">
        <f>IF(ISERROR(MID(K496,21+FIND("la mobilité durable:",K496,1),3)),"",MID(K496,21+FIND("la mobilité durable:",K496,1),3))</f>
        <v/>
      </c>
      <c r="S496" s="62" t="str">
        <f>IF(ISERROR(MID(K496,21+FIND("gestion des déchets:",K496,1),3)),"",MID(K496,21+FIND("gestion des déchets:",K496,1),3))</f>
        <v>oui</v>
      </c>
      <c r="T496" s="62" t="str">
        <f>IF(ISERROR(MID(K496,17+FIND("l'écoconception:",K496,1),3)),"",MID(K496,17+FIND("l'écoconception:",K496,1),3))</f>
        <v>oui</v>
      </c>
      <c r="U496" s="62" t="str">
        <f>IF(ISERROR(MID(K496,20+FIND("former ou recruter:",K496,1),3)),"",MID(K496,20+FIND("former ou recruter:",K496,1),3))</f>
        <v/>
      </c>
      <c r="V496" s="63"/>
      <c r="W496" s="75"/>
      <c r="X496" s="75"/>
      <c r="Y496" s="75" t="s">
        <v>3447</v>
      </c>
      <c r="Z496" s="75" t="s">
        <v>563</v>
      </c>
      <c r="AA496" s="75"/>
      <c r="AB496" s="77">
        <v>45306</v>
      </c>
      <c r="AC496" s="72" t="s">
        <v>1001</v>
      </c>
      <c r="AD496" s="88"/>
      <c r="AE496" s="88"/>
      <c r="AF496" s="40"/>
      <c r="AG496" s="40"/>
      <c r="AH496" s="40"/>
      <c r="AI496" s="76"/>
      <c r="AJ496" s="76"/>
      <c r="AK496" s="40"/>
    </row>
    <row r="497" spans="1:37" ht="16.5" customHeight="1">
      <c r="A497" s="79">
        <v>45301</v>
      </c>
      <c r="B497" s="78" t="s">
        <v>431</v>
      </c>
      <c r="C497" s="78" t="s">
        <v>3598</v>
      </c>
      <c r="D497" s="81" t="s">
        <v>5003</v>
      </c>
      <c r="E497" s="33" t="s">
        <v>433</v>
      </c>
      <c r="F497" s="33"/>
      <c r="G497" s="99" t="s">
        <v>5002</v>
      </c>
      <c r="H497" s="75" t="e">
        <v>#VALUE!</v>
      </c>
      <c r="I497" s="90" t="s">
        <v>73</v>
      </c>
      <c r="J497" s="90"/>
      <c r="K497" s="78"/>
      <c r="L497" s="75" t="s">
        <v>701</v>
      </c>
      <c r="M497" s="42" t="str">
        <f>MID(K497,12,8)</f>
        <v/>
      </c>
      <c r="N497" s="62" t="str">
        <f>IF(ISERROR(MID(K497,24+FIND("impact environnemental:",K497,1),3)),"",MID(K497,24+FIND("impact environnemental:",K497,1),3))</f>
        <v/>
      </c>
      <c r="O497" s="62" t="str">
        <f>IF(ISERROR(MID(K497,25+FIND("performance énergétique:",K497,1),3)),"",MID(K497,25+FIND("performance énergétique:",K497,1),3))</f>
        <v/>
      </c>
      <c r="P497" s="62" t="str">
        <f>IF(ISERROR(MID(K497,20+FIND("consommation d'eau:",K497,1),3)),"",MID(K497,20+FIND("consommation d'eau:",K497,1),3))</f>
        <v/>
      </c>
      <c r="Q497" s="62" t="str">
        <f>IF(ISERROR(MID(K497,22+FIND("rénover mon bâtiment:",K497,1),3)),"",MID(K497,22+FIND("rénover mon bâtiment:",K497,1),3))</f>
        <v/>
      </c>
      <c r="R497" s="62" t="str">
        <f>IF(ISERROR(MID(K497,21+FIND("la mobilité durable:",K497,1),3)),"",MID(K497,21+FIND("la mobilité durable:",K497,1),3))</f>
        <v/>
      </c>
      <c r="S497" s="62" t="str">
        <f>IF(ISERROR(MID(K497,21+FIND("gestion des déchets:",K497,1),3)),"",MID(K497,21+FIND("gestion des déchets:",K497,1),3))</f>
        <v/>
      </c>
      <c r="T497" s="62" t="str">
        <f>IF(ISERROR(MID(K497,17+FIND("l'écoconception:",K497,1),3)),"",MID(K497,17+FIND("l'écoconception:",K497,1),3))</f>
        <v/>
      </c>
      <c r="U497" s="62" t="str">
        <f>IF(ISERROR(MID(K497,20+FIND("former ou recruter:",K497,1),3)),"",MID(K497,20+FIND("former ou recruter:",K497,1),3))</f>
        <v/>
      </c>
      <c r="V497" s="63"/>
      <c r="W497" s="75"/>
      <c r="X497" s="75"/>
      <c r="Y497" s="75" t="s">
        <v>3577</v>
      </c>
      <c r="Z497" s="75"/>
      <c r="AA497" s="75"/>
      <c r="AB497" s="77">
        <v>45306</v>
      </c>
      <c r="AC497" s="72" t="s">
        <v>1001</v>
      </c>
      <c r="AD497" s="88"/>
      <c r="AE497" s="88"/>
      <c r="AF497" s="40"/>
      <c r="AG497" s="40"/>
      <c r="AH497" s="40"/>
      <c r="AI497" s="76"/>
      <c r="AJ497" s="76"/>
      <c r="AK497" s="40"/>
    </row>
    <row r="498" spans="1:37" ht="16.5" customHeight="1">
      <c r="A498" s="79">
        <v>45302</v>
      </c>
      <c r="B498" s="78" t="s">
        <v>1732</v>
      </c>
      <c r="C498" s="78" t="s">
        <v>3626</v>
      </c>
      <c r="D498" s="81" t="s">
        <v>3630</v>
      </c>
      <c r="E498" s="33" t="s">
        <v>91</v>
      </c>
      <c r="F498" s="33"/>
      <c r="G498" s="99" t="s">
        <v>4917</v>
      </c>
      <c r="H498" s="75">
        <v>2</v>
      </c>
      <c r="I498" s="90" t="s">
        <v>73</v>
      </c>
      <c r="J498" s="90"/>
      <c r="K498" s="78" t="s">
        <v>3631</v>
      </c>
      <c r="L498" s="75" t="s">
        <v>701</v>
      </c>
      <c r="M498" s="42" t="str">
        <f>MID(K498,12,8)</f>
        <v xml:space="preserve">unknown </v>
      </c>
      <c r="N498" s="62" t="str">
        <f>IF(ISERROR(MID(K498,24+FIND("impact environnemental:",K498,1),3)),"",MID(K498,24+FIND("impact environnemental:",K498,1),3))</f>
        <v>oui</v>
      </c>
      <c r="O498" s="62" t="str">
        <f>IF(ISERROR(MID(K498,25+FIND("performance énergétique:",K498,1),3)),"",MID(K498,25+FIND("performance énergétique:",K498,1),3))</f>
        <v>oui</v>
      </c>
      <c r="P498" s="62" t="str">
        <f>IF(ISERROR(MID(K498,20+FIND("consommation d'eau:",K498,1),3)),"",MID(K498,20+FIND("consommation d'eau:",K498,1),3))</f>
        <v>non</v>
      </c>
      <c r="Q498" s="62" t="str">
        <f>IF(ISERROR(MID(K498,22+FIND("rénover mon bâtiment:",K498,1),3)),"",MID(K498,22+FIND("rénover mon bâtiment:",K498,1),3))</f>
        <v/>
      </c>
      <c r="R498" s="62" t="str">
        <f>IF(ISERROR(MID(K498,21+FIND("la mobilité durable:",K498,1),3)),"",MID(K498,21+FIND("la mobilité durable:",K498,1),3))</f>
        <v/>
      </c>
      <c r="S498" s="62" t="str">
        <f>IF(ISERROR(MID(K498,21+FIND("gestion des déchets:",K498,1),3)),"",MID(K498,21+FIND("gestion des déchets:",K498,1),3))</f>
        <v>oui</v>
      </c>
      <c r="T498" s="62" t="str">
        <f>IF(ISERROR(MID(K498,17+FIND("l'écoconception:",K498,1),3)),"",MID(K498,17+FIND("l'écoconception:",K498,1),3))</f>
        <v>oui</v>
      </c>
      <c r="U498" s="62" t="str">
        <f>IF(ISERROR(MID(K498,20+FIND("former ou recruter:",K498,1),3)),"",MID(K498,20+FIND("former ou recruter:",K498,1),3))</f>
        <v/>
      </c>
      <c r="V498" s="63"/>
      <c r="W498" s="75"/>
      <c r="X498" s="75"/>
      <c r="Y498" s="75" t="s">
        <v>1491</v>
      </c>
      <c r="Z498" s="75"/>
      <c r="AA498" s="75"/>
      <c r="AB498" s="77">
        <v>45306</v>
      </c>
      <c r="AC498" s="72" t="s">
        <v>1001</v>
      </c>
      <c r="AD498" s="88"/>
      <c r="AE498" s="88"/>
      <c r="AF498" s="40"/>
      <c r="AG498" s="40"/>
      <c r="AH498" s="40"/>
      <c r="AI498" s="76"/>
      <c r="AJ498" s="76"/>
      <c r="AK498" s="40"/>
    </row>
    <row r="499" spans="1:37" ht="16.5" customHeight="1">
      <c r="A499" s="79">
        <v>45302</v>
      </c>
      <c r="B499" s="78" t="s">
        <v>450</v>
      </c>
      <c r="C499" s="78" t="s">
        <v>3617</v>
      </c>
      <c r="D499" s="81" t="s">
        <v>3621</v>
      </c>
      <c r="E499" s="33" t="s">
        <v>433</v>
      </c>
      <c r="F499" s="33"/>
      <c r="G499" s="99" t="s">
        <v>4917</v>
      </c>
      <c r="H499" s="75">
        <v>2</v>
      </c>
      <c r="I499" s="90" t="s">
        <v>73</v>
      </c>
      <c r="J499" s="90"/>
      <c r="K499" s="78" t="s">
        <v>3622</v>
      </c>
      <c r="L499" s="75" t="s">
        <v>701</v>
      </c>
      <c r="M499" s="42" t="str">
        <f>MID(K499,12,8)</f>
        <v xml:space="preserve">unknown </v>
      </c>
      <c r="N499" s="62" t="str">
        <f>IF(ISERROR(MID(K499,24+FIND("impact environnemental:",K499,1),3)),"",MID(K499,24+FIND("impact environnemental:",K499,1),3))</f>
        <v>oui</v>
      </c>
      <c r="O499" s="62" t="str">
        <f>IF(ISERROR(MID(K499,25+FIND("performance énergétique:",K499,1),3)),"",MID(K499,25+FIND("performance énergétique:",K499,1),3))</f>
        <v>oui</v>
      </c>
      <c r="P499" s="62" t="str">
        <f>IF(ISERROR(MID(K499,20+FIND("consommation d'eau:",K499,1),3)),"",MID(K499,20+FIND("consommation d'eau:",K499,1),3))</f>
        <v>non</v>
      </c>
      <c r="Q499" s="62" t="str">
        <f>IF(ISERROR(MID(K499,22+FIND("rénover mon bâtiment:",K499,1),3)),"",MID(K499,22+FIND("rénover mon bâtiment:",K499,1),3))</f>
        <v/>
      </c>
      <c r="R499" s="62" t="str">
        <f>IF(ISERROR(MID(K499,21+FIND("la mobilité durable:",K499,1),3)),"",MID(K499,21+FIND("la mobilité durable:",K499,1),3))</f>
        <v/>
      </c>
      <c r="S499" s="62" t="str">
        <f>IF(ISERROR(MID(K499,21+FIND("gestion des déchets:",K499,1),3)),"",MID(K499,21+FIND("gestion des déchets:",K499,1),3))</f>
        <v>non</v>
      </c>
      <c r="T499" s="62" t="str">
        <f>IF(ISERROR(MID(K499,17+FIND("l'écoconception:",K499,1),3)),"",MID(K499,17+FIND("l'écoconception:",K499,1),3))</f>
        <v>oui</v>
      </c>
      <c r="U499" s="62" t="str">
        <f>IF(ISERROR(MID(K499,20+FIND("former ou recruter:",K499,1),3)),"",MID(K499,20+FIND("former ou recruter:",K499,1),3))</f>
        <v/>
      </c>
      <c r="V499" s="63"/>
      <c r="W499" s="75"/>
      <c r="X499" s="75"/>
      <c r="Y499" s="75" t="s">
        <v>1491</v>
      </c>
      <c r="Z499" s="75"/>
      <c r="AA499" s="75"/>
      <c r="AB499" s="77">
        <v>45306</v>
      </c>
      <c r="AC499" s="72" t="s">
        <v>1001</v>
      </c>
      <c r="AD499" s="88"/>
      <c r="AE499" s="88"/>
      <c r="AF499" s="40"/>
      <c r="AG499" s="40"/>
      <c r="AH499" s="40"/>
      <c r="AI499" s="76"/>
      <c r="AJ499" s="76"/>
      <c r="AK499" s="40"/>
    </row>
    <row r="500" spans="1:37" ht="16.5" customHeight="1">
      <c r="A500" s="79">
        <v>45303</v>
      </c>
      <c r="B500" s="78" t="s">
        <v>450</v>
      </c>
      <c r="C500" s="78" t="s">
        <v>3658</v>
      </c>
      <c r="D500" s="81" t="s">
        <v>3661</v>
      </c>
      <c r="E500" s="33" t="s">
        <v>433</v>
      </c>
      <c r="F500" s="33"/>
      <c r="G500" s="99" t="s">
        <v>4917</v>
      </c>
      <c r="H500" s="75">
        <v>2</v>
      </c>
      <c r="I500" s="90" t="s">
        <v>73</v>
      </c>
      <c r="J500" s="90"/>
      <c r="K500" s="78" t="s">
        <v>3662</v>
      </c>
      <c r="L500" s="75" t="s">
        <v>701</v>
      </c>
      <c r="M500" s="42" t="str">
        <f>MID(K500,12,8)</f>
        <v xml:space="preserve">unknown </v>
      </c>
      <c r="N500" s="62" t="str">
        <f>IF(ISERROR(MID(K500,24+FIND("impact environnemental:",K500,1),3)),"",MID(K500,24+FIND("impact environnemental:",K500,1),3))</f>
        <v>oui</v>
      </c>
      <c r="O500" s="62" t="str">
        <f>IF(ISERROR(MID(K500,25+FIND("performance énergétique:",K500,1),3)),"",MID(K500,25+FIND("performance énergétique:",K500,1),3))</f>
        <v>oui</v>
      </c>
      <c r="P500" s="62" t="str">
        <f>IF(ISERROR(MID(K500,20+FIND("consommation d'eau:",K500,1),3)),"",MID(K500,20+FIND("consommation d'eau:",K500,1),3))</f>
        <v>oui</v>
      </c>
      <c r="Q500" s="62" t="str">
        <f>IF(ISERROR(MID(K500,22+FIND("rénover mon bâtiment:",K500,1),3)),"",MID(K500,22+FIND("rénover mon bâtiment:",K500,1),3))</f>
        <v/>
      </c>
      <c r="R500" s="62" t="str">
        <f>IF(ISERROR(MID(K500,21+FIND("la mobilité durable:",K500,1),3)),"",MID(K500,21+FIND("la mobilité durable:",K500,1),3))</f>
        <v/>
      </c>
      <c r="S500" s="62" t="str">
        <f>IF(ISERROR(MID(K500,21+FIND("gestion des déchets:",K500,1),3)),"",MID(K500,21+FIND("gestion des déchets:",K500,1),3))</f>
        <v>oui</v>
      </c>
      <c r="T500" s="62" t="str">
        <f>IF(ISERROR(MID(K500,17+FIND("l'écoconception:",K500,1),3)),"",MID(K500,17+FIND("l'écoconception:",K500,1),3))</f>
        <v>non</v>
      </c>
      <c r="U500" s="62" t="str">
        <f>IF(ISERROR(MID(K500,20+FIND("former ou recruter:",K500,1),3)),"",MID(K500,20+FIND("former ou recruter:",K500,1),3))</f>
        <v/>
      </c>
      <c r="V500" s="63"/>
      <c r="W500" s="75"/>
      <c r="X500" s="75"/>
      <c r="Y500" s="75" t="s">
        <v>1491</v>
      </c>
      <c r="Z500" s="75"/>
      <c r="AA500" s="75"/>
      <c r="AB500" s="77">
        <v>45306</v>
      </c>
      <c r="AC500" s="72" t="s">
        <v>1001</v>
      </c>
      <c r="AD500" s="88"/>
      <c r="AE500" s="88"/>
      <c r="AF500" s="40"/>
      <c r="AG500" s="40"/>
      <c r="AH500" s="40"/>
      <c r="AI500" s="76"/>
      <c r="AJ500" s="76"/>
      <c r="AK500" s="40"/>
    </row>
    <row r="501" spans="1:37" ht="16.5" customHeight="1">
      <c r="A501" s="79">
        <v>45303</v>
      </c>
      <c r="B501" s="78" t="s">
        <v>450</v>
      </c>
      <c r="C501" s="78" t="s">
        <v>3663</v>
      </c>
      <c r="D501" s="81" t="s">
        <v>3667</v>
      </c>
      <c r="E501" s="33" t="s">
        <v>433</v>
      </c>
      <c r="F501" s="33"/>
      <c r="G501" s="99" t="s">
        <v>4917</v>
      </c>
      <c r="H501" s="75">
        <v>2</v>
      </c>
      <c r="I501" s="90" t="s">
        <v>73</v>
      </c>
      <c r="J501" s="90"/>
      <c r="K501" s="78" t="s">
        <v>3668</v>
      </c>
      <c r="L501" s="75" t="s">
        <v>701</v>
      </c>
      <c r="M501" s="42" t="str">
        <f>MID(K501,12,8)</f>
        <v xml:space="preserve">unknown </v>
      </c>
      <c r="N501" s="62" t="str">
        <f>IF(ISERROR(MID(K501,24+FIND("impact environnemental:",K501,1),3)),"",MID(K501,24+FIND("impact environnemental:",K501,1),3))</f>
        <v>oui</v>
      </c>
      <c r="O501" s="62" t="str">
        <f>IF(ISERROR(MID(K501,25+FIND("performance énergétique:",K501,1),3)),"",MID(K501,25+FIND("performance énergétique:",K501,1),3))</f>
        <v>oui</v>
      </c>
      <c r="P501" s="62" t="str">
        <f>IF(ISERROR(MID(K501,20+FIND("consommation d'eau:",K501,1),3)),"",MID(K501,20+FIND("consommation d'eau:",K501,1),3))</f>
        <v>oui</v>
      </c>
      <c r="Q501" s="62" t="str">
        <f>IF(ISERROR(MID(K501,22+FIND("rénover mon bâtiment:",K501,1),3)),"",MID(K501,22+FIND("rénover mon bâtiment:",K501,1),3))</f>
        <v/>
      </c>
      <c r="R501" s="62" t="str">
        <f>IF(ISERROR(MID(K501,21+FIND("la mobilité durable:",K501,1),3)),"",MID(K501,21+FIND("la mobilité durable:",K501,1),3))</f>
        <v/>
      </c>
      <c r="S501" s="62" t="str">
        <f>IF(ISERROR(MID(K501,21+FIND("gestion des déchets:",K501,1),3)),"",MID(K501,21+FIND("gestion des déchets:",K501,1),3))</f>
        <v>oui</v>
      </c>
      <c r="T501" s="62" t="str">
        <f>IF(ISERROR(MID(K501,17+FIND("l'écoconception:",K501,1),3)),"",MID(K501,17+FIND("l'écoconception:",K501,1),3))</f>
        <v>oui</v>
      </c>
      <c r="U501" s="62" t="str">
        <f>IF(ISERROR(MID(K501,20+FIND("former ou recruter:",K501,1),3)),"",MID(K501,20+FIND("former ou recruter:",K501,1),3))</f>
        <v/>
      </c>
      <c r="V501" s="63"/>
      <c r="W501" s="75"/>
      <c r="X501" s="75"/>
      <c r="Y501" s="75" t="s">
        <v>1491</v>
      </c>
      <c r="Z501" s="75"/>
      <c r="AA501" s="75"/>
      <c r="AB501" s="77">
        <v>45306</v>
      </c>
      <c r="AC501" s="72" t="s">
        <v>1001</v>
      </c>
      <c r="AD501" s="88"/>
      <c r="AE501" s="88"/>
      <c r="AF501" s="40"/>
      <c r="AG501" s="40"/>
      <c r="AH501" s="40"/>
      <c r="AI501" s="76"/>
      <c r="AJ501" s="76"/>
      <c r="AK501" s="40"/>
    </row>
    <row r="502" spans="1:37" ht="16.5" customHeight="1">
      <c r="A502" s="79">
        <v>45304</v>
      </c>
      <c r="B502" s="78" t="s">
        <v>431</v>
      </c>
      <c r="C502" s="78" t="s">
        <v>3684</v>
      </c>
      <c r="D502" s="81" t="s">
        <v>3688</v>
      </c>
      <c r="E502" s="33" t="s">
        <v>433</v>
      </c>
      <c r="F502" s="33"/>
      <c r="G502" s="99" t="s">
        <v>5002</v>
      </c>
      <c r="H502" s="75">
        <v>1</v>
      </c>
      <c r="I502" s="90" t="s">
        <v>73</v>
      </c>
      <c r="J502" s="90"/>
      <c r="K502" s="78" t="s">
        <v>3689</v>
      </c>
      <c r="L502" s="75" t="s">
        <v>701</v>
      </c>
      <c r="M502" s="42" t="str">
        <f>MID(K502,12,8)</f>
        <v xml:space="preserve">precise </v>
      </c>
      <c r="N502" s="62" t="str">
        <f>IF(ISERROR(MID(K502,24+FIND("impact environnemental:",K502,1),3)),"",MID(K502,24+FIND("impact environnemental:",K502,1),3))</f>
        <v>non</v>
      </c>
      <c r="O502" s="62" t="str">
        <f>IF(ISERROR(MID(K502,25+FIND("performance énergétique:",K502,1),3)),"",MID(K502,25+FIND("performance énergétique:",K502,1),3))</f>
        <v>non</v>
      </c>
      <c r="P502" s="62" t="str">
        <f>IF(ISERROR(MID(K502,20+FIND("consommation d'eau:",K502,1),3)),"",MID(K502,20+FIND("consommation d'eau:",K502,1),3))</f>
        <v>non</v>
      </c>
      <c r="Q502" s="62" t="str">
        <f>IF(ISERROR(MID(K502,22+FIND("rénover mon bâtiment:",K502,1),3)),"",MID(K502,22+FIND("rénover mon bâtiment:",K502,1),3))</f>
        <v>oui</v>
      </c>
      <c r="R502" s="62" t="str">
        <f>IF(ISERROR(MID(K502,21+FIND("la mobilité durable:",K502,1),3)),"",MID(K502,21+FIND("la mobilité durable:",K502,1),3))</f>
        <v>non</v>
      </c>
      <c r="S502" s="62" t="str">
        <f>IF(ISERROR(MID(K502,21+FIND("gestion des déchets:",K502,1),3)),"",MID(K502,21+FIND("gestion des déchets:",K502,1),3))</f>
        <v>non</v>
      </c>
      <c r="T502" s="62" t="str">
        <f>IF(ISERROR(MID(K502,17+FIND("l'écoconception:",K502,1),3)),"",MID(K502,17+FIND("l'écoconception:",K502,1),3))</f>
        <v>non</v>
      </c>
      <c r="U502" s="62" t="str">
        <f>IF(ISERROR(MID(K502,20+FIND("former ou recruter:",K502,1),3)),"",MID(K502,20+FIND("former ou recruter:",K502,1),3))</f>
        <v>non</v>
      </c>
      <c r="V502" s="63"/>
      <c r="W502" s="75"/>
      <c r="X502" s="75"/>
      <c r="Y502" s="75" t="s">
        <v>3577</v>
      </c>
      <c r="Z502" s="75"/>
      <c r="AA502" s="75"/>
      <c r="AB502" s="77">
        <v>45306</v>
      </c>
      <c r="AC502" s="72" t="s">
        <v>1001</v>
      </c>
      <c r="AD502" s="88"/>
      <c r="AE502" s="88"/>
      <c r="AF502" s="40"/>
      <c r="AG502" s="40"/>
      <c r="AH502" s="40"/>
      <c r="AI502" s="76"/>
      <c r="AJ502" s="76"/>
      <c r="AK502" s="40"/>
    </row>
    <row r="503" spans="1:37" ht="16.5" customHeight="1">
      <c r="A503" s="79">
        <v>45305</v>
      </c>
      <c r="B503" s="78" t="s">
        <v>431</v>
      </c>
      <c r="C503" s="78" t="s">
        <v>3705</v>
      </c>
      <c r="D503" s="81" t="s">
        <v>3709</v>
      </c>
      <c r="E503" s="33" t="s">
        <v>433</v>
      </c>
      <c r="F503" s="33"/>
      <c r="G503" s="99" t="s">
        <v>5000</v>
      </c>
      <c r="H503" s="75">
        <v>2</v>
      </c>
      <c r="I503" s="90" t="s">
        <v>73</v>
      </c>
      <c r="J503" s="90"/>
      <c r="K503" s="78" t="s">
        <v>3710</v>
      </c>
      <c r="L503" s="75" t="s">
        <v>701</v>
      </c>
      <c r="M503" s="42" t="str">
        <f>MID(K503,12,8)</f>
        <v xml:space="preserve">unknown </v>
      </c>
      <c r="N503" s="62" t="str">
        <f>IF(ISERROR(MID(K503,24+FIND("impact environnemental:",K503,1),3)),"",MID(K503,24+FIND("impact environnemental:",K503,1),3))</f>
        <v>oui</v>
      </c>
      <c r="O503" s="62" t="str">
        <f>IF(ISERROR(MID(K503,25+FIND("performance énergétique:",K503,1),3)),"",MID(K503,25+FIND("performance énergétique:",K503,1),3))</f>
        <v>oui</v>
      </c>
      <c r="P503" s="62" t="str">
        <f>IF(ISERROR(MID(K503,20+FIND("consommation d'eau:",K503,1),3)),"",MID(K503,20+FIND("consommation d'eau:",K503,1),3))</f>
        <v>non</v>
      </c>
      <c r="Q503" s="62" t="str">
        <f>IF(ISERROR(MID(K503,22+FIND("rénover mon bâtiment:",K503,1),3)),"",MID(K503,22+FIND("rénover mon bâtiment:",K503,1),3))</f>
        <v/>
      </c>
      <c r="R503" s="62" t="str">
        <f>IF(ISERROR(MID(K503,21+FIND("la mobilité durable:",K503,1),3)),"",MID(K503,21+FIND("la mobilité durable:",K503,1),3))</f>
        <v/>
      </c>
      <c r="S503" s="62" t="str">
        <f>IF(ISERROR(MID(K503,21+FIND("gestion des déchets:",K503,1),3)),"",MID(K503,21+FIND("gestion des déchets:",K503,1),3))</f>
        <v>non</v>
      </c>
      <c r="T503" s="62" t="str">
        <f>IF(ISERROR(MID(K503,17+FIND("l'écoconception:",K503,1),3)),"",MID(K503,17+FIND("l'écoconception:",K503,1),3))</f>
        <v>oui</v>
      </c>
      <c r="U503" s="62" t="str">
        <f>IF(ISERROR(MID(K503,20+FIND("former ou recruter:",K503,1),3)),"",MID(K503,20+FIND("former ou recruter:",K503,1),3))</f>
        <v/>
      </c>
      <c r="V503" s="63"/>
      <c r="W503" s="75"/>
      <c r="X503" s="75"/>
      <c r="Y503" s="75" t="s">
        <v>3447</v>
      </c>
      <c r="Z503" s="75" t="s">
        <v>563</v>
      </c>
      <c r="AA503" s="75"/>
      <c r="AB503" s="77">
        <v>45306</v>
      </c>
      <c r="AC503" s="72" t="s">
        <v>1001</v>
      </c>
      <c r="AD503" s="88"/>
      <c r="AE503" s="88"/>
      <c r="AF503" s="40"/>
      <c r="AG503" s="40"/>
      <c r="AH503" s="40"/>
      <c r="AI503" s="76"/>
      <c r="AJ503" s="76"/>
      <c r="AK503" s="40"/>
    </row>
    <row r="504" spans="1:37" ht="16.5" customHeight="1">
      <c r="A504" s="79">
        <v>45306</v>
      </c>
      <c r="B504" s="78" t="s">
        <v>1884</v>
      </c>
      <c r="C504" s="78" t="s">
        <v>3740</v>
      </c>
      <c r="D504" s="81" t="s">
        <v>3741</v>
      </c>
      <c r="E504" s="33" t="s">
        <v>91</v>
      </c>
      <c r="F504" s="33"/>
      <c r="G504" s="100" t="s">
        <v>4917</v>
      </c>
      <c r="H504" s="75">
        <v>3</v>
      </c>
      <c r="I504" s="90" t="s">
        <v>73</v>
      </c>
      <c r="J504" s="90"/>
      <c r="K504" s="78"/>
      <c r="L504" s="75" t="s">
        <v>701</v>
      </c>
      <c r="M504" s="86"/>
      <c r="N504" s="91"/>
      <c r="O504" s="91"/>
      <c r="P504" s="91"/>
      <c r="Q504" s="91"/>
      <c r="R504" s="91"/>
      <c r="S504" s="91"/>
      <c r="T504" s="91"/>
      <c r="U504" s="91"/>
      <c r="V504" s="92"/>
      <c r="W504" s="75"/>
      <c r="X504" s="75"/>
      <c r="Y504" s="75" t="s">
        <v>1491</v>
      </c>
      <c r="Z504" s="75"/>
      <c r="AA504" s="75"/>
      <c r="AB504" s="77">
        <v>45309</v>
      </c>
      <c r="AC504" s="72" t="s">
        <v>1001</v>
      </c>
      <c r="AD504" s="88"/>
      <c r="AE504" s="88"/>
      <c r="AF504" s="40"/>
      <c r="AG504" s="40"/>
      <c r="AH504" s="40"/>
      <c r="AI504" s="76"/>
      <c r="AJ504" s="76"/>
      <c r="AK504" s="40"/>
    </row>
    <row r="505" spans="1:37" ht="16.5" customHeight="1">
      <c r="A505" s="79">
        <v>45307</v>
      </c>
      <c r="B505" s="78" t="s">
        <v>729</v>
      </c>
      <c r="C505" s="78" t="s">
        <v>3763</v>
      </c>
      <c r="D505" s="81" t="s">
        <v>3767</v>
      </c>
      <c r="E505" s="33" t="s">
        <v>124</v>
      </c>
      <c r="F505" s="33"/>
      <c r="G505" s="100" t="s">
        <v>4917</v>
      </c>
      <c r="H505" s="75">
        <v>3</v>
      </c>
      <c r="I505" s="90" t="s">
        <v>73</v>
      </c>
      <c r="J505" s="90"/>
      <c r="K505" s="78" t="s">
        <v>5004</v>
      </c>
      <c r="L505" s="75" t="s">
        <v>701</v>
      </c>
      <c r="M505" s="86"/>
      <c r="N505" s="91"/>
      <c r="O505" s="91"/>
      <c r="P505" s="91"/>
      <c r="Q505" s="91"/>
      <c r="R505" s="91"/>
      <c r="S505" s="91"/>
      <c r="T505" s="91"/>
      <c r="U505" s="91"/>
      <c r="V505" s="92"/>
      <c r="W505" s="75"/>
      <c r="X505" s="75"/>
      <c r="Y505" s="75" t="s">
        <v>1491</v>
      </c>
      <c r="Z505" s="75"/>
      <c r="AA505" s="75"/>
      <c r="AB505" s="77">
        <v>45309</v>
      </c>
      <c r="AC505" s="72" t="s">
        <v>1001</v>
      </c>
      <c r="AD505" s="88"/>
      <c r="AE505" s="88"/>
      <c r="AF505" s="40"/>
      <c r="AG505" s="40"/>
      <c r="AH505" s="40"/>
      <c r="AI505" s="76"/>
      <c r="AJ505" s="76"/>
      <c r="AK505" s="40"/>
    </row>
    <row r="506" spans="1:37" ht="16.5" customHeight="1">
      <c r="A506" s="79">
        <v>45307</v>
      </c>
      <c r="B506" s="78" t="s">
        <v>450</v>
      </c>
      <c r="C506" s="78" t="s">
        <v>3752</v>
      </c>
      <c r="D506" s="81" t="s">
        <v>3756</v>
      </c>
      <c r="E506" s="33" t="s">
        <v>433</v>
      </c>
      <c r="F506" s="33"/>
      <c r="G506" s="100" t="s">
        <v>4917</v>
      </c>
      <c r="H506" s="75">
        <v>3</v>
      </c>
      <c r="I506" s="90" t="s">
        <v>73</v>
      </c>
      <c r="J506" s="90"/>
      <c r="K506" s="78" t="s">
        <v>3757</v>
      </c>
      <c r="L506" s="75" t="s">
        <v>701</v>
      </c>
      <c r="M506" s="86"/>
      <c r="N506" s="91"/>
      <c r="O506" s="91"/>
      <c r="P506" s="91"/>
      <c r="Q506" s="91"/>
      <c r="R506" s="91"/>
      <c r="S506" s="91"/>
      <c r="T506" s="91"/>
      <c r="U506" s="91"/>
      <c r="V506" s="92"/>
      <c r="W506" s="75"/>
      <c r="X506" s="75"/>
      <c r="Y506" s="75" t="s">
        <v>1491</v>
      </c>
      <c r="Z506" s="75"/>
      <c r="AA506" s="75"/>
      <c r="AB506" s="77">
        <v>45309</v>
      </c>
      <c r="AC506" s="72" t="s">
        <v>1001</v>
      </c>
      <c r="AD506" s="88"/>
      <c r="AE506" s="88"/>
      <c r="AF506" s="40"/>
      <c r="AG506" s="40"/>
      <c r="AH506" s="40"/>
      <c r="AI506" s="76"/>
      <c r="AJ506" s="76"/>
      <c r="AK506" s="40"/>
    </row>
    <row r="507" spans="1:37" ht="16.5" customHeight="1">
      <c r="A507" s="79">
        <v>45307</v>
      </c>
      <c r="B507" s="78" t="s">
        <v>2195</v>
      </c>
      <c r="C507" s="78" t="s">
        <v>3800</v>
      </c>
      <c r="D507" s="81" t="s">
        <v>3803</v>
      </c>
      <c r="E507" s="33" t="s">
        <v>55</v>
      </c>
      <c r="F507" s="33"/>
      <c r="G507" s="100" t="s">
        <v>4917</v>
      </c>
      <c r="H507" s="75">
        <v>3</v>
      </c>
      <c r="I507" s="90" t="s">
        <v>73</v>
      </c>
      <c r="J507" s="90"/>
      <c r="K507" s="78" t="s">
        <v>3804</v>
      </c>
      <c r="L507" s="75" t="s">
        <v>701</v>
      </c>
      <c r="M507" s="86"/>
      <c r="N507" s="91"/>
      <c r="O507" s="91"/>
      <c r="P507" s="91"/>
      <c r="Q507" s="91"/>
      <c r="R507" s="91"/>
      <c r="S507" s="91"/>
      <c r="T507" s="91"/>
      <c r="U507" s="91"/>
      <c r="V507" s="92"/>
      <c r="W507" s="75"/>
      <c r="X507" s="75"/>
      <c r="Y507" s="75" t="s">
        <v>1491</v>
      </c>
      <c r="Z507" s="75"/>
      <c r="AA507" s="75"/>
      <c r="AB507" s="77">
        <v>45309</v>
      </c>
      <c r="AC507" s="72" t="s">
        <v>1001</v>
      </c>
      <c r="AD507" s="88"/>
      <c r="AE507" s="88"/>
      <c r="AF507" s="40"/>
      <c r="AG507" s="40"/>
      <c r="AH507" s="40"/>
      <c r="AI507" s="76"/>
      <c r="AJ507" s="76"/>
      <c r="AK507" s="40"/>
    </row>
    <row r="508" spans="1:37" ht="16.5" customHeight="1">
      <c r="A508" s="79">
        <v>45307</v>
      </c>
      <c r="B508" s="78" t="s">
        <v>3792</v>
      </c>
      <c r="C508" s="78" t="s">
        <v>3787</v>
      </c>
      <c r="D508" s="81" t="s">
        <v>3791</v>
      </c>
      <c r="E508" s="33" t="s">
        <v>91</v>
      </c>
      <c r="F508" s="33"/>
      <c r="G508" s="100" t="s">
        <v>4917</v>
      </c>
      <c r="H508" s="75">
        <v>3</v>
      </c>
      <c r="I508" s="90" t="s">
        <v>73</v>
      </c>
      <c r="J508" s="90"/>
      <c r="K508" s="78" t="s">
        <v>3793</v>
      </c>
      <c r="L508" s="75" t="s">
        <v>701</v>
      </c>
      <c r="M508" s="86"/>
      <c r="N508" s="91"/>
      <c r="O508" s="91"/>
      <c r="P508" s="91"/>
      <c r="Q508" s="91"/>
      <c r="R508" s="91"/>
      <c r="S508" s="91"/>
      <c r="T508" s="91"/>
      <c r="U508" s="91"/>
      <c r="V508" s="92"/>
      <c r="W508" s="75"/>
      <c r="X508" s="75"/>
      <c r="Y508" s="75" t="s">
        <v>1491</v>
      </c>
      <c r="Z508" s="75"/>
      <c r="AA508" s="75"/>
      <c r="AB508" s="77">
        <v>45309</v>
      </c>
      <c r="AC508" s="72" t="s">
        <v>1001</v>
      </c>
      <c r="AD508" s="88"/>
      <c r="AE508" s="88"/>
      <c r="AF508" s="40"/>
      <c r="AG508" s="40"/>
      <c r="AH508" s="40"/>
      <c r="AI508" s="76"/>
      <c r="AJ508" s="76"/>
      <c r="AK508" s="40"/>
    </row>
    <row r="509" spans="1:37" ht="16.5" customHeight="1">
      <c r="A509" s="79">
        <v>45307</v>
      </c>
      <c r="B509" s="78" t="s">
        <v>729</v>
      </c>
      <c r="C509" s="78" t="s">
        <v>3769</v>
      </c>
      <c r="D509" s="81" t="s">
        <v>3773</v>
      </c>
      <c r="E509" s="33" t="s">
        <v>124</v>
      </c>
      <c r="F509" s="33"/>
      <c r="G509" s="100" t="s">
        <v>4917</v>
      </c>
      <c r="H509" s="75">
        <v>3</v>
      </c>
      <c r="I509" s="90" t="s">
        <v>73</v>
      </c>
      <c r="J509" s="90"/>
      <c r="K509" s="78" t="s">
        <v>5005</v>
      </c>
      <c r="L509" s="75" t="s">
        <v>701</v>
      </c>
      <c r="M509" s="86"/>
      <c r="N509" s="91"/>
      <c r="O509" s="91"/>
      <c r="P509" s="91"/>
      <c r="Q509" s="91"/>
      <c r="R509" s="91"/>
      <c r="S509" s="91"/>
      <c r="T509" s="91"/>
      <c r="U509" s="91"/>
      <c r="V509" s="92"/>
      <c r="W509" s="75"/>
      <c r="X509" s="75"/>
      <c r="Y509" s="75" t="s">
        <v>1491</v>
      </c>
      <c r="Z509" s="75"/>
      <c r="AA509" s="75"/>
      <c r="AB509" s="77">
        <v>45309</v>
      </c>
      <c r="AC509" s="72" t="s">
        <v>1001</v>
      </c>
      <c r="AD509" s="88"/>
      <c r="AE509" s="88"/>
      <c r="AF509" s="40"/>
      <c r="AG509" s="40"/>
      <c r="AH509" s="40"/>
      <c r="AI509" s="76"/>
      <c r="AJ509" s="76"/>
      <c r="AK509" s="40"/>
    </row>
    <row r="510" spans="1:37" ht="16.5" customHeight="1">
      <c r="A510" s="79">
        <v>45308</v>
      </c>
      <c r="B510" s="78" t="s">
        <v>2195</v>
      </c>
      <c r="C510" s="78" t="s">
        <v>3810</v>
      </c>
      <c r="D510" s="81" t="s">
        <v>3803</v>
      </c>
      <c r="E510" s="33" t="s">
        <v>55</v>
      </c>
      <c r="F510" s="33"/>
      <c r="G510" s="100" t="s">
        <v>4917</v>
      </c>
      <c r="H510" s="75">
        <v>3</v>
      </c>
      <c r="I510" s="90" t="s">
        <v>73</v>
      </c>
      <c r="J510" s="90"/>
      <c r="K510" s="78" t="s">
        <v>5006</v>
      </c>
      <c r="L510" s="75" t="s">
        <v>701</v>
      </c>
      <c r="M510" s="86"/>
      <c r="N510" s="91"/>
      <c r="O510" s="91"/>
      <c r="P510" s="91"/>
      <c r="Q510" s="91"/>
      <c r="R510" s="91"/>
      <c r="S510" s="91"/>
      <c r="T510" s="91"/>
      <c r="U510" s="91"/>
      <c r="V510" s="92"/>
      <c r="W510" s="75"/>
      <c r="X510" s="75"/>
      <c r="Y510" s="75" t="s">
        <v>1491</v>
      </c>
      <c r="Z510" s="75"/>
      <c r="AA510" s="75"/>
      <c r="AB510" s="77">
        <v>45309</v>
      </c>
      <c r="AC510" s="72" t="s">
        <v>1001</v>
      </c>
      <c r="AD510" s="88"/>
      <c r="AE510" s="88"/>
      <c r="AF510" s="40"/>
      <c r="AG510" s="40"/>
      <c r="AH510" s="40"/>
      <c r="AI510" s="76"/>
      <c r="AJ510" s="76"/>
      <c r="AK510" s="40"/>
    </row>
    <row r="511" spans="1:37" ht="16.5" customHeight="1">
      <c r="A511" s="79">
        <v>45309</v>
      </c>
      <c r="B511" s="78" t="s">
        <v>431</v>
      </c>
      <c r="C511" s="78" t="s">
        <v>3819</v>
      </c>
      <c r="D511" s="81" t="s">
        <v>3823</v>
      </c>
      <c r="E511" s="33" t="s">
        <v>433</v>
      </c>
      <c r="F511" s="33"/>
      <c r="G511" s="100" t="s">
        <v>5000</v>
      </c>
      <c r="H511" s="75">
        <v>3</v>
      </c>
      <c r="I511" s="90" t="s">
        <v>73</v>
      </c>
      <c r="J511" s="90"/>
      <c r="K511" s="78" t="s">
        <v>3824</v>
      </c>
      <c r="L511" s="75" t="s">
        <v>701</v>
      </c>
      <c r="M511" s="86"/>
      <c r="N511" s="91"/>
      <c r="O511" s="91"/>
      <c r="P511" s="91"/>
      <c r="Q511" s="91"/>
      <c r="R511" s="91"/>
      <c r="S511" s="91"/>
      <c r="T511" s="91"/>
      <c r="U511" s="91"/>
      <c r="V511" s="92"/>
      <c r="W511" s="75"/>
      <c r="X511" s="75"/>
      <c r="Y511" s="75" t="s">
        <v>3447</v>
      </c>
      <c r="Z511" s="75" t="s">
        <v>563</v>
      </c>
      <c r="AA511" s="75"/>
      <c r="AB511" s="77">
        <v>45309</v>
      </c>
      <c r="AC511" s="72" t="s">
        <v>1001</v>
      </c>
      <c r="AD511" s="88"/>
      <c r="AE511" s="88"/>
      <c r="AF511" s="40"/>
      <c r="AG511" s="40"/>
      <c r="AH511" s="40"/>
      <c r="AI511" s="76"/>
      <c r="AJ511" s="76"/>
      <c r="AK511" s="40"/>
    </row>
    <row r="512" spans="1:37" ht="16.5" customHeight="1">
      <c r="A512" s="79">
        <v>45309</v>
      </c>
      <c r="B512" s="78" t="s">
        <v>2252</v>
      </c>
      <c r="C512" s="78" t="s">
        <v>3825</v>
      </c>
      <c r="D512" s="81" t="s">
        <v>5007</v>
      </c>
      <c r="E512" s="33" t="s">
        <v>91</v>
      </c>
      <c r="F512" s="33"/>
      <c r="G512" s="100" t="s">
        <v>4917</v>
      </c>
      <c r="H512" s="75">
        <v>3</v>
      </c>
      <c r="I512" s="90" t="s">
        <v>73</v>
      </c>
      <c r="J512" s="90"/>
      <c r="K512" s="78"/>
      <c r="L512" s="75" t="s">
        <v>701</v>
      </c>
      <c r="M512" s="86"/>
      <c r="N512" s="91"/>
      <c r="O512" s="91"/>
      <c r="P512" s="91"/>
      <c r="Q512" s="91"/>
      <c r="R512" s="91"/>
      <c r="S512" s="91"/>
      <c r="T512" s="91"/>
      <c r="U512" s="91"/>
      <c r="V512" s="92"/>
      <c r="W512" s="75"/>
      <c r="X512" s="75"/>
      <c r="Y512" s="75" t="s">
        <v>1491</v>
      </c>
      <c r="Z512" s="75"/>
      <c r="AA512" s="75"/>
      <c r="AB512" s="77">
        <v>45309</v>
      </c>
      <c r="AC512" s="72" t="s">
        <v>1001</v>
      </c>
      <c r="AD512" s="88"/>
      <c r="AE512" s="88"/>
      <c r="AF512" s="40"/>
      <c r="AG512" s="40"/>
      <c r="AH512" s="40"/>
      <c r="AI512" s="76"/>
      <c r="AJ512" s="76"/>
      <c r="AK512" s="40"/>
    </row>
    <row r="513" spans="1:37" ht="16.5" customHeight="1">
      <c r="A513" s="79">
        <v>45309</v>
      </c>
      <c r="B513" s="78" t="s">
        <v>2554</v>
      </c>
      <c r="C513" s="78" t="s">
        <v>3836</v>
      </c>
      <c r="D513" s="81" t="s">
        <v>5008</v>
      </c>
      <c r="E513" s="33" t="s">
        <v>91</v>
      </c>
      <c r="F513" s="33"/>
      <c r="G513" s="100" t="s">
        <v>4917</v>
      </c>
      <c r="H513" s="75">
        <v>3</v>
      </c>
      <c r="I513" s="90" t="s">
        <v>73</v>
      </c>
      <c r="J513" s="90"/>
      <c r="K513" s="78"/>
      <c r="L513" s="75" t="s">
        <v>701</v>
      </c>
      <c r="M513" s="86"/>
      <c r="N513" s="91"/>
      <c r="O513" s="91"/>
      <c r="P513" s="91"/>
      <c r="Q513" s="91"/>
      <c r="R513" s="91"/>
      <c r="S513" s="91"/>
      <c r="T513" s="91"/>
      <c r="U513" s="91"/>
      <c r="V513" s="92"/>
      <c r="W513" s="75"/>
      <c r="X513" s="75"/>
      <c r="Y513" s="75" t="s">
        <v>1491</v>
      </c>
      <c r="Z513" s="75"/>
      <c r="AA513" s="75"/>
      <c r="AB513" s="77">
        <v>45309</v>
      </c>
      <c r="AC513" s="72" t="s">
        <v>1001</v>
      </c>
      <c r="AD513" s="88"/>
      <c r="AE513" s="88"/>
      <c r="AF513" s="40"/>
      <c r="AG513" s="40"/>
      <c r="AH513" s="40"/>
      <c r="AI513" s="76"/>
      <c r="AJ513" s="76"/>
      <c r="AK513" s="40"/>
    </row>
    <row r="514" spans="1:37" ht="16.5" customHeight="1">
      <c r="A514" s="79">
        <v>45309</v>
      </c>
      <c r="B514" s="78" t="s">
        <v>659</v>
      </c>
      <c r="C514" s="78" t="s">
        <v>3845</v>
      </c>
      <c r="D514" s="81" t="s">
        <v>3848</v>
      </c>
      <c r="E514" s="33" t="s">
        <v>433</v>
      </c>
      <c r="F514" s="33"/>
      <c r="G514" s="100" t="s">
        <v>4917</v>
      </c>
      <c r="H514" s="75">
        <v>3</v>
      </c>
      <c r="I514" s="90" t="s">
        <v>73</v>
      </c>
      <c r="J514" s="90"/>
      <c r="K514" s="78"/>
      <c r="L514" s="75" t="s">
        <v>701</v>
      </c>
      <c r="M514" s="86"/>
      <c r="N514" s="91"/>
      <c r="O514" s="91"/>
      <c r="P514" s="91"/>
      <c r="Q514" s="91"/>
      <c r="R514" s="91"/>
      <c r="S514" s="91"/>
      <c r="T514" s="91"/>
      <c r="U514" s="91"/>
      <c r="V514" s="92"/>
      <c r="W514" s="75"/>
      <c r="X514" s="75"/>
      <c r="Y514" s="75" t="s">
        <v>1491</v>
      </c>
      <c r="Z514" s="75"/>
      <c r="AA514" s="75"/>
      <c r="AB514" s="77">
        <v>45309</v>
      </c>
      <c r="AC514" s="72" t="s">
        <v>1001</v>
      </c>
      <c r="AD514" s="88"/>
      <c r="AE514" s="88"/>
      <c r="AF514" s="40"/>
      <c r="AG514" s="40"/>
      <c r="AH514" s="40"/>
      <c r="AI514" s="76"/>
      <c r="AJ514" s="76"/>
      <c r="AK514" s="40"/>
    </row>
    <row r="515" spans="1:37" ht="16.5" customHeight="1">
      <c r="A515" s="79">
        <v>45309</v>
      </c>
      <c r="B515" s="78" t="s">
        <v>659</v>
      </c>
      <c r="C515" s="78" t="s">
        <v>3849</v>
      </c>
      <c r="D515" s="81" t="s">
        <v>5009</v>
      </c>
      <c r="E515" s="33" t="s">
        <v>433</v>
      </c>
      <c r="F515" s="33"/>
      <c r="G515" s="100" t="s">
        <v>4917</v>
      </c>
      <c r="H515" s="75">
        <v>3</v>
      </c>
      <c r="I515" s="90" t="s">
        <v>73</v>
      </c>
      <c r="J515" s="90"/>
      <c r="K515" s="78"/>
      <c r="L515" s="75" t="s">
        <v>701</v>
      </c>
      <c r="M515" s="86"/>
      <c r="N515" s="91"/>
      <c r="O515" s="91"/>
      <c r="P515" s="91"/>
      <c r="Q515" s="91"/>
      <c r="R515" s="91"/>
      <c r="S515" s="91"/>
      <c r="T515" s="91"/>
      <c r="U515" s="91"/>
      <c r="V515" s="92"/>
      <c r="W515" s="75"/>
      <c r="X515" s="75"/>
      <c r="Y515" s="75" t="s">
        <v>1491</v>
      </c>
      <c r="Z515" s="75"/>
      <c r="AA515" s="75"/>
      <c r="AB515" s="77">
        <v>45309</v>
      </c>
      <c r="AC515" s="72" t="s">
        <v>1001</v>
      </c>
      <c r="AD515" s="88"/>
      <c r="AE515" s="88"/>
      <c r="AF515" s="40"/>
      <c r="AG515" s="40"/>
      <c r="AH515" s="40"/>
      <c r="AI515" s="76"/>
      <c r="AJ515" s="76"/>
      <c r="AK515" s="40"/>
    </row>
    <row r="516" spans="1:37" ht="16.5" customHeight="1">
      <c r="A516" s="79">
        <v>45310</v>
      </c>
      <c r="B516" s="78" t="s">
        <v>431</v>
      </c>
      <c r="C516" s="78" t="s">
        <v>3868</v>
      </c>
      <c r="D516" s="81" t="s">
        <v>3871</v>
      </c>
      <c r="E516" s="33" t="s">
        <v>433</v>
      </c>
      <c r="F516" s="33"/>
      <c r="G516" s="100" t="s">
        <v>5000</v>
      </c>
      <c r="H516" s="75">
        <v>3</v>
      </c>
      <c r="I516" s="90" t="s">
        <v>73</v>
      </c>
      <c r="J516" s="90"/>
      <c r="K516" s="78" t="s">
        <v>5010</v>
      </c>
      <c r="L516" s="75" t="s">
        <v>701</v>
      </c>
      <c r="M516" s="86"/>
      <c r="N516" s="91"/>
      <c r="O516" s="91"/>
      <c r="P516" s="91"/>
      <c r="Q516" s="91"/>
      <c r="R516" s="91"/>
      <c r="S516" s="91"/>
      <c r="T516" s="91"/>
      <c r="U516" s="91"/>
      <c r="V516" s="92"/>
      <c r="W516" s="75"/>
      <c r="X516" s="75"/>
      <c r="Y516" s="75" t="s">
        <v>3447</v>
      </c>
      <c r="Z516" s="75" t="s">
        <v>563</v>
      </c>
      <c r="AA516" s="75"/>
      <c r="AB516" s="77">
        <v>45313</v>
      </c>
      <c r="AC516" s="72" t="s">
        <v>1001</v>
      </c>
      <c r="AD516" s="88"/>
      <c r="AE516" s="88"/>
      <c r="AF516" s="40"/>
      <c r="AG516" s="40"/>
      <c r="AH516" s="40"/>
      <c r="AI516" s="76"/>
      <c r="AJ516" s="76"/>
      <c r="AK516" s="40"/>
    </row>
    <row r="517" spans="1:37" ht="16.5" customHeight="1">
      <c r="A517" s="79">
        <v>45310</v>
      </c>
      <c r="B517" s="78" t="s">
        <v>3877</v>
      </c>
      <c r="C517" s="78" t="s">
        <v>3873</v>
      </c>
      <c r="D517" s="81" t="s">
        <v>3876</v>
      </c>
      <c r="E517" s="33" t="s">
        <v>977</v>
      </c>
      <c r="F517" s="33"/>
      <c r="G517" s="100" t="s">
        <v>4917</v>
      </c>
      <c r="H517" s="75">
        <v>3</v>
      </c>
      <c r="I517" s="90" t="s">
        <v>73</v>
      </c>
      <c r="J517" s="90"/>
      <c r="K517" s="78"/>
      <c r="L517" s="75" t="s">
        <v>701</v>
      </c>
      <c r="M517" s="86"/>
      <c r="N517" s="91"/>
      <c r="O517" s="91"/>
      <c r="P517" s="91"/>
      <c r="Q517" s="91"/>
      <c r="R517" s="91"/>
      <c r="S517" s="91"/>
      <c r="T517" s="91"/>
      <c r="U517" s="91"/>
      <c r="V517" s="92"/>
      <c r="W517" s="75"/>
      <c r="X517" s="75"/>
      <c r="Y517" s="75" t="s">
        <v>1491</v>
      </c>
      <c r="Z517" s="75"/>
      <c r="AA517" s="75"/>
      <c r="AB517" s="77">
        <v>45313</v>
      </c>
      <c r="AC517" s="72" t="s">
        <v>1001</v>
      </c>
      <c r="AD517" s="88"/>
      <c r="AE517" s="88"/>
      <c r="AF517" s="40"/>
      <c r="AG517" s="40"/>
      <c r="AH517" s="40"/>
      <c r="AI517" s="76"/>
      <c r="AJ517" s="76"/>
      <c r="AK517" s="40"/>
    </row>
    <row r="518" spans="1:37" ht="16.5" customHeight="1">
      <c r="A518" s="79">
        <v>45311</v>
      </c>
      <c r="B518" s="78" t="s">
        <v>2119</v>
      </c>
      <c r="C518" s="78" t="s">
        <v>3882</v>
      </c>
      <c r="D518" s="81" t="s">
        <v>3885</v>
      </c>
      <c r="E518" s="33" t="s">
        <v>55</v>
      </c>
      <c r="F518" s="33"/>
      <c r="G518" s="100" t="s">
        <v>4917</v>
      </c>
      <c r="H518" s="75">
        <v>3</v>
      </c>
      <c r="I518" s="90" t="s">
        <v>73</v>
      </c>
      <c r="J518" s="90"/>
      <c r="K518" s="78" t="s">
        <v>3886</v>
      </c>
      <c r="L518" s="75" t="s">
        <v>701</v>
      </c>
      <c r="M518" s="86"/>
      <c r="N518" s="91"/>
      <c r="O518" s="91"/>
      <c r="P518" s="91"/>
      <c r="Q518" s="91"/>
      <c r="R518" s="91"/>
      <c r="S518" s="91"/>
      <c r="T518" s="91"/>
      <c r="U518" s="91"/>
      <c r="V518" s="92"/>
      <c r="W518" s="75"/>
      <c r="X518" s="75"/>
      <c r="Y518" s="75" t="s">
        <v>1491</v>
      </c>
      <c r="Z518" s="75"/>
      <c r="AA518" s="75"/>
      <c r="AB518" s="77">
        <v>45313</v>
      </c>
      <c r="AC518" s="72" t="s">
        <v>1001</v>
      </c>
      <c r="AD518" s="88"/>
      <c r="AE518" s="88"/>
      <c r="AF518" s="40"/>
      <c r="AG518" s="40"/>
      <c r="AH518" s="40"/>
      <c r="AI518" s="76"/>
      <c r="AJ518" s="76"/>
      <c r="AK518" s="40"/>
    </row>
    <row r="519" spans="1:37" ht="16.5" customHeight="1">
      <c r="A519" s="79">
        <v>45311</v>
      </c>
      <c r="B519" s="78" t="s">
        <v>2119</v>
      </c>
      <c r="C519" s="78" t="s">
        <v>3887</v>
      </c>
      <c r="D519" s="81" t="s">
        <v>3891</v>
      </c>
      <c r="E519" s="33" t="s">
        <v>55</v>
      </c>
      <c r="F519" s="33"/>
      <c r="G519" s="100" t="s">
        <v>4917</v>
      </c>
      <c r="H519" s="75">
        <v>3</v>
      </c>
      <c r="I519" s="90" t="s">
        <v>73</v>
      </c>
      <c r="J519" s="90"/>
      <c r="K519" s="78" t="s">
        <v>3892</v>
      </c>
      <c r="L519" s="75" t="s">
        <v>701</v>
      </c>
      <c r="M519" s="86"/>
      <c r="N519" s="91"/>
      <c r="O519" s="91"/>
      <c r="P519" s="91"/>
      <c r="Q519" s="91"/>
      <c r="R519" s="91"/>
      <c r="S519" s="91"/>
      <c r="T519" s="91"/>
      <c r="U519" s="91"/>
      <c r="V519" s="92"/>
      <c r="W519" s="75"/>
      <c r="X519" s="75"/>
      <c r="Y519" s="75" t="s">
        <v>1491</v>
      </c>
      <c r="Z519" s="75"/>
      <c r="AA519" s="75"/>
      <c r="AB519" s="77">
        <v>45313</v>
      </c>
      <c r="AC519" s="72" t="s">
        <v>1001</v>
      </c>
      <c r="AD519" s="88"/>
      <c r="AE519" s="88"/>
      <c r="AF519" s="40"/>
      <c r="AG519" s="40"/>
      <c r="AH519" s="40"/>
      <c r="AI519" s="76"/>
      <c r="AJ519" s="76"/>
      <c r="AK519" s="40"/>
    </row>
    <row r="520" spans="1:37" ht="16.5" customHeight="1">
      <c r="A520" s="79">
        <v>45312</v>
      </c>
      <c r="B520" s="78" t="s">
        <v>659</v>
      </c>
      <c r="C520" s="78" t="s">
        <v>3908</v>
      </c>
      <c r="D520" s="81" t="s">
        <v>3911</v>
      </c>
      <c r="E520" s="33" t="s">
        <v>433</v>
      </c>
      <c r="F520" s="33"/>
      <c r="G520" s="100" t="s">
        <v>4917</v>
      </c>
      <c r="H520" s="75">
        <v>3</v>
      </c>
      <c r="I520" s="90" t="s">
        <v>73</v>
      </c>
      <c r="J520" s="90"/>
      <c r="K520" s="78" t="s">
        <v>3912</v>
      </c>
      <c r="L520" s="75" t="s">
        <v>701</v>
      </c>
      <c r="M520" s="86"/>
      <c r="N520" s="91"/>
      <c r="O520" s="91"/>
      <c r="P520" s="91"/>
      <c r="Q520" s="91"/>
      <c r="R520" s="91"/>
      <c r="S520" s="91"/>
      <c r="T520" s="91"/>
      <c r="U520" s="91"/>
      <c r="V520" s="92"/>
      <c r="W520" s="75"/>
      <c r="X520" s="75"/>
      <c r="Y520" s="75" t="s">
        <v>1491</v>
      </c>
      <c r="Z520" s="75"/>
      <c r="AA520" s="75"/>
      <c r="AB520" s="77">
        <v>45313</v>
      </c>
      <c r="AC520" s="72" t="s">
        <v>1001</v>
      </c>
      <c r="AD520" s="88"/>
      <c r="AE520" s="88"/>
      <c r="AF520" s="40"/>
      <c r="AG520" s="40"/>
      <c r="AH520" s="40"/>
      <c r="AI520" s="76"/>
      <c r="AJ520" s="76"/>
      <c r="AK520" s="40"/>
    </row>
    <row r="521" spans="1:37" ht="16.5" customHeight="1">
      <c r="A521" s="79">
        <v>45312</v>
      </c>
      <c r="B521" s="78" t="s">
        <v>1964</v>
      </c>
      <c r="C521" s="78" t="s">
        <v>3903</v>
      </c>
      <c r="D521" s="81" t="s">
        <v>3906</v>
      </c>
      <c r="E521" s="33" t="s">
        <v>55</v>
      </c>
      <c r="F521" s="33"/>
      <c r="G521" s="100" t="s">
        <v>4917</v>
      </c>
      <c r="H521" s="75">
        <v>3</v>
      </c>
      <c r="I521" s="90" t="s">
        <v>73</v>
      </c>
      <c r="J521" s="90"/>
      <c r="K521" s="78" t="s">
        <v>3907</v>
      </c>
      <c r="L521" s="75" t="s">
        <v>701</v>
      </c>
      <c r="M521" s="86"/>
      <c r="N521" s="91"/>
      <c r="O521" s="91"/>
      <c r="P521" s="91"/>
      <c r="Q521" s="91"/>
      <c r="R521" s="91"/>
      <c r="S521" s="91"/>
      <c r="T521" s="91"/>
      <c r="U521" s="91"/>
      <c r="V521" s="92"/>
      <c r="W521" s="75"/>
      <c r="X521" s="75"/>
      <c r="Y521" s="75" t="s">
        <v>1491</v>
      </c>
      <c r="Z521" s="75"/>
      <c r="AA521" s="75"/>
      <c r="AB521" s="77">
        <v>45314</v>
      </c>
      <c r="AC521" s="72" t="s">
        <v>1001</v>
      </c>
      <c r="AD521" s="88"/>
      <c r="AE521" s="88"/>
      <c r="AF521" s="40"/>
      <c r="AG521" s="40"/>
      <c r="AH521" s="40"/>
      <c r="AI521" s="76"/>
      <c r="AJ521" s="76"/>
      <c r="AK521" s="40"/>
    </row>
    <row r="522" spans="1:37" ht="16.5" customHeight="1">
      <c r="A522" s="79">
        <v>45312</v>
      </c>
      <c r="B522" s="78" t="s">
        <v>450</v>
      </c>
      <c r="C522" s="78" t="s">
        <v>3893</v>
      </c>
      <c r="D522" s="81" t="s">
        <v>3896</v>
      </c>
      <c r="E522" s="33" t="s">
        <v>433</v>
      </c>
      <c r="F522" s="33"/>
      <c r="G522" s="100" t="s">
        <v>4917</v>
      </c>
      <c r="H522" s="75">
        <v>3</v>
      </c>
      <c r="I522" s="90" t="s">
        <v>73</v>
      </c>
      <c r="J522" s="90"/>
      <c r="K522" s="78" t="s">
        <v>3897</v>
      </c>
      <c r="L522" s="75" t="s">
        <v>701</v>
      </c>
      <c r="M522" s="86"/>
      <c r="N522" s="91"/>
      <c r="O522" s="91"/>
      <c r="P522" s="91"/>
      <c r="Q522" s="91"/>
      <c r="R522" s="91"/>
      <c r="S522" s="91"/>
      <c r="T522" s="91"/>
      <c r="U522" s="91"/>
      <c r="V522" s="92"/>
      <c r="W522" s="75"/>
      <c r="X522" s="75"/>
      <c r="Y522" s="75" t="s">
        <v>1491</v>
      </c>
      <c r="Z522" s="75"/>
      <c r="AA522" s="75"/>
      <c r="AB522" s="77">
        <v>45314</v>
      </c>
      <c r="AC522" s="72" t="s">
        <v>1001</v>
      </c>
      <c r="AD522" s="88"/>
      <c r="AE522" s="88"/>
      <c r="AF522" s="40"/>
      <c r="AG522" s="40"/>
      <c r="AH522" s="40"/>
      <c r="AI522" s="76"/>
      <c r="AJ522" s="76"/>
      <c r="AK522" s="40"/>
    </row>
    <row r="523" spans="1:37" ht="16.5" customHeight="1">
      <c r="A523" s="79">
        <v>45313</v>
      </c>
      <c r="B523" s="78" t="s">
        <v>729</v>
      </c>
      <c r="C523" s="78" t="s">
        <v>3932</v>
      </c>
      <c r="D523" s="81" t="s">
        <v>3935</v>
      </c>
      <c r="E523" s="33" t="s">
        <v>124</v>
      </c>
      <c r="F523" s="33"/>
      <c r="G523" s="100" t="s">
        <v>4917</v>
      </c>
      <c r="H523" s="75">
        <v>3</v>
      </c>
      <c r="I523" s="90" t="s">
        <v>73</v>
      </c>
      <c r="J523" s="90"/>
      <c r="K523" s="78" t="s">
        <v>3936</v>
      </c>
      <c r="L523" s="75" t="s">
        <v>701</v>
      </c>
      <c r="M523" s="86"/>
      <c r="N523" s="91"/>
      <c r="O523" s="91"/>
      <c r="P523" s="91"/>
      <c r="Q523" s="91"/>
      <c r="R523" s="91"/>
      <c r="S523" s="91"/>
      <c r="T523" s="91"/>
      <c r="U523" s="91"/>
      <c r="V523" s="92"/>
      <c r="W523" s="75"/>
      <c r="X523" s="75"/>
      <c r="Y523" s="75" t="s">
        <v>1491</v>
      </c>
      <c r="Z523" s="75"/>
      <c r="AA523" s="75"/>
      <c r="AB523" s="77">
        <v>45314</v>
      </c>
      <c r="AC523" s="72" t="s">
        <v>1001</v>
      </c>
      <c r="AD523" s="88"/>
      <c r="AE523" s="88"/>
      <c r="AF523" s="40"/>
      <c r="AG523" s="40"/>
      <c r="AH523" s="40"/>
      <c r="AI523" s="76"/>
      <c r="AJ523" s="76"/>
      <c r="AK523" s="40"/>
    </row>
    <row r="524" spans="1:37" ht="16.5" customHeight="1">
      <c r="A524" s="79">
        <v>45313</v>
      </c>
      <c r="B524" s="78" t="s">
        <v>1732</v>
      </c>
      <c r="C524" s="78" t="s">
        <v>3927</v>
      </c>
      <c r="D524" s="81" t="s">
        <v>3930</v>
      </c>
      <c r="E524" s="33" t="s">
        <v>91</v>
      </c>
      <c r="F524" s="33"/>
      <c r="G524" s="100" t="s">
        <v>4917</v>
      </c>
      <c r="H524" s="75">
        <v>3</v>
      </c>
      <c r="I524" s="90" t="s">
        <v>73</v>
      </c>
      <c r="J524" s="90"/>
      <c r="K524" s="78" t="s">
        <v>5011</v>
      </c>
      <c r="L524" s="75" t="s">
        <v>701</v>
      </c>
      <c r="M524" s="86"/>
      <c r="N524" s="91"/>
      <c r="O524" s="91"/>
      <c r="P524" s="91"/>
      <c r="Q524" s="91"/>
      <c r="R524" s="91"/>
      <c r="S524" s="91"/>
      <c r="T524" s="91"/>
      <c r="U524" s="91"/>
      <c r="V524" s="92"/>
      <c r="W524" s="75"/>
      <c r="X524" s="75"/>
      <c r="Y524" s="75" t="s">
        <v>1491</v>
      </c>
      <c r="Z524" s="75"/>
      <c r="AA524" s="75"/>
      <c r="AB524" s="77">
        <v>45314</v>
      </c>
      <c r="AC524" s="72" t="s">
        <v>1001</v>
      </c>
      <c r="AD524" s="88"/>
      <c r="AE524" s="88"/>
      <c r="AF524" s="40"/>
      <c r="AG524" s="40"/>
      <c r="AH524" s="40"/>
      <c r="AI524" s="76"/>
      <c r="AJ524" s="76"/>
      <c r="AK524" s="40"/>
    </row>
    <row r="525" spans="1:37" ht="16.5" customHeight="1">
      <c r="A525" s="79">
        <v>45313</v>
      </c>
      <c r="B525" s="78" t="s">
        <v>2119</v>
      </c>
      <c r="C525" s="78" t="s">
        <v>3965</v>
      </c>
      <c r="D525" s="81" t="s">
        <v>3969</v>
      </c>
      <c r="E525" s="33" t="s">
        <v>55</v>
      </c>
      <c r="F525" s="33"/>
      <c r="G525" s="100" t="s">
        <v>4917</v>
      </c>
      <c r="H525" s="75">
        <v>3</v>
      </c>
      <c r="I525" s="90" t="s">
        <v>73</v>
      </c>
      <c r="J525" s="90"/>
      <c r="K525" s="78" t="s">
        <v>5012</v>
      </c>
      <c r="L525" s="75" t="s">
        <v>701</v>
      </c>
      <c r="M525" s="86"/>
      <c r="N525" s="91"/>
      <c r="O525" s="91"/>
      <c r="P525" s="91"/>
      <c r="Q525" s="91"/>
      <c r="R525" s="91"/>
      <c r="S525" s="91"/>
      <c r="T525" s="91"/>
      <c r="U525" s="91"/>
      <c r="V525" s="92"/>
      <c r="W525" s="75"/>
      <c r="X525" s="75"/>
      <c r="Y525" s="75" t="s">
        <v>1491</v>
      </c>
      <c r="Z525" s="75"/>
      <c r="AA525" s="75"/>
      <c r="AB525" s="77">
        <v>45314</v>
      </c>
      <c r="AC525" s="72" t="s">
        <v>1001</v>
      </c>
      <c r="AD525" s="88"/>
      <c r="AE525" s="88"/>
      <c r="AF525" s="40"/>
      <c r="AG525" s="40"/>
      <c r="AH525" s="40"/>
      <c r="AI525" s="76"/>
      <c r="AJ525" s="76"/>
      <c r="AK525" s="40"/>
    </row>
    <row r="526" spans="1:37" ht="16.5" customHeight="1">
      <c r="A526" s="79">
        <v>45313</v>
      </c>
      <c r="B526" s="78" t="s">
        <v>1185</v>
      </c>
      <c r="C526" s="78" t="s">
        <v>3921</v>
      </c>
      <c r="D526" s="81" t="s">
        <v>3925</v>
      </c>
      <c r="E526" s="33" t="s">
        <v>977</v>
      </c>
      <c r="F526" s="33"/>
      <c r="G526" s="100" t="s">
        <v>4917</v>
      </c>
      <c r="H526" s="75">
        <v>3</v>
      </c>
      <c r="I526" s="90" t="s">
        <v>73</v>
      </c>
      <c r="J526" s="90"/>
      <c r="K526" s="78" t="s">
        <v>5013</v>
      </c>
      <c r="L526" s="75" t="s">
        <v>701</v>
      </c>
      <c r="M526" s="86"/>
      <c r="N526" s="91"/>
      <c r="O526" s="91"/>
      <c r="P526" s="91"/>
      <c r="Q526" s="91"/>
      <c r="R526" s="91"/>
      <c r="S526" s="91"/>
      <c r="T526" s="91"/>
      <c r="U526" s="91"/>
      <c r="V526" s="92"/>
      <c r="W526" s="75"/>
      <c r="X526" s="75"/>
      <c r="Y526" s="75" t="s">
        <v>1491</v>
      </c>
      <c r="Z526" s="75"/>
      <c r="AA526" s="75"/>
      <c r="AB526" s="77">
        <v>45314</v>
      </c>
      <c r="AC526" s="72" t="s">
        <v>1001</v>
      </c>
      <c r="AD526" s="88"/>
      <c r="AE526" s="88"/>
      <c r="AF526" s="40"/>
      <c r="AG526" s="40"/>
      <c r="AH526" s="40"/>
      <c r="AI526" s="76"/>
      <c r="AJ526" s="76"/>
      <c r="AK526" s="40"/>
    </row>
    <row r="527" spans="1:37" ht="16.5" customHeight="1">
      <c r="A527" s="79">
        <v>45314</v>
      </c>
      <c r="B527" s="78" t="s">
        <v>431</v>
      </c>
      <c r="C527" s="78" t="s">
        <v>3971</v>
      </c>
      <c r="D527" s="81" t="s">
        <v>3974</v>
      </c>
      <c r="E527" s="33" t="s">
        <v>433</v>
      </c>
      <c r="F527" s="33"/>
      <c r="G527" s="100" t="s">
        <v>5014</v>
      </c>
      <c r="H527" s="75">
        <v>3</v>
      </c>
      <c r="I527" s="90" t="s">
        <v>73</v>
      </c>
      <c r="J527" s="90"/>
      <c r="K527" s="78" t="s">
        <v>3975</v>
      </c>
      <c r="L527" s="75" t="s">
        <v>701</v>
      </c>
      <c r="M527" s="86"/>
      <c r="N527" s="91"/>
      <c r="O527" s="91"/>
      <c r="P527" s="91"/>
      <c r="Q527" s="91"/>
      <c r="R527" s="91"/>
      <c r="S527" s="91"/>
      <c r="T527" s="91"/>
      <c r="U527" s="91"/>
      <c r="V527" s="92"/>
      <c r="W527" s="75"/>
      <c r="X527" s="75"/>
      <c r="Y527" s="75" t="s">
        <v>3976</v>
      </c>
      <c r="Z527" s="75"/>
      <c r="AA527" s="75"/>
      <c r="AB527" s="77">
        <v>45314</v>
      </c>
      <c r="AC527" s="72" t="s">
        <v>1001</v>
      </c>
      <c r="AD527" s="88"/>
      <c r="AE527" s="88"/>
      <c r="AF527" s="40"/>
      <c r="AG527" s="40"/>
      <c r="AH527" s="40"/>
      <c r="AI527" s="76"/>
      <c r="AJ527" s="76"/>
      <c r="AK527" s="40"/>
    </row>
    <row r="528" spans="1:37" ht="16.5" customHeight="1">
      <c r="A528" s="79">
        <v>45315</v>
      </c>
      <c r="B528" s="78" t="s">
        <v>1964</v>
      </c>
      <c r="C528" s="78" t="s">
        <v>4023</v>
      </c>
      <c r="D528" s="81" t="s">
        <v>4027</v>
      </c>
      <c r="E528" s="33" t="s">
        <v>55</v>
      </c>
      <c r="F528" s="33"/>
      <c r="G528" s="100" t="s">
        <v>4917</v>
      </c>
      <c r="H528" s="75">
        <v>3</v>
      </c>
      <c r="I528" s="90" t="s">
        <v>73</v>
      </c>
      <c r="J528" s="90"/>
      <c r="K528" s="78" t="s">
        <v>4028</v>
      </c>
      <c r="L528" s="75" t="s">
        <v>701</v>
      </c>
      <c r="M528" s="86"/>
      <c r="N528" s="91"/>
      <c r="O528" s="91"/>
      <c r="P528" s="91"/>
      <c r="Q528" s="91"/>
      <c r="R528" s="91"/>
      <c r="S528" s="91"/>
      <c r="T528" s="91"/>
      <c r="U528" s="91"/>
      <c r="V528" s="92"/>
      <c r="W528" s="75"/>
      <c r="X528" s="75"/>
      <c r="Y528" s="75" t="s">
        <v>1491</v>
      </c>
      <c r="Z528" s="75"/>
      <c r="AA528" s="75"/>
      <c r="AB528" s="77">
        <v>45316</v>
      </c>
      <c r="AC528" s="72" t="s">
        <v>1001</v>
      </c>
      <c r="AD528" s="88"/>
      <c r="AE528" s="88"/>
      <c r="AF528" s="40"/>
      <c r="AG528" s="40"/>
      <c r="AH528" s="40"/>
      <c r="AI528" s="76"/>
      <c r="AJ528" s="76"/>
      <c r="AK528" s="40"/>
    </row>
    <row r="529" spans="1:37" ht="16.5" customHeight="1">
      <c r="A529" s="79">
        <v>45315</v>
      </c>
      <c r="B529" s="78" t="s">
        <v>1732</v>
      </c>
      <c r="C529" s="78" t="s">
        <v>4011</v>
      </c>
      <c r="D529" s="81" t="s">
        <v>4015</v>
      </c>
      <c r="E529" s="33" t="s">
        <v>91</v>
      </c>
      <c r="F529" s="33"/>
      <c r="G529" s="100" t="s">
        <v>4917</v>
      </c>
      <c r="H529" s="75">
        <v>3</v>
      </c>
      <c r="I529" s="90" t="s">
        <v>73</v>
      </c>
      <c r="J529" s="90"/>
      <c r="K529" s="78" t="s">
        <v>5015</v>
      </c>
      <c r="L529" s="75" t="s">
        <v>701</v>
      </c>
      <c r="M529" s="86"/>
      <c r="N529" s="91"/>
      <c r="O529" s="91"/>
      <c r="P529" s="91"/>
      <c r="Q529" s="91"/>
      <c r="R529" s="91"/>
      <c r="S529" s="91"/>
      <c r="T529" s="91"/>
      <c r="U529" s="91"/>
      <c r="V529" s="92"/>
      <c r="W529" s="75"/>
      <c r="X529" s="75"/>
      <c r="Y529" s="75" t="s">
        <v>1491</v>
      </c>
      <c r="Z529" s="75"/>
      <c r="AA529" s="75"/>
      <c r="AB529" s="77">
        <v>45316</v>
      </c>
      <c r="AC529" s="72" t="s">
        <v>1001</v>
      </c>
      <c r="AD529" s="88"/>
      <c r="AE529" s="88"/>
      <c r="AF529" s="40"/>
      <c r="AG529" s="40"/>
      <c r="AH529" s="40"/>
      <c r="AI529" s="76"/>
      <c r="AJ529" s="76"/>
      <c r="AK529" s="40"/>
    </row>
    <row r="530" spans="1:37" ht="16.5" customHeight="1">
      <c r="A530" s="79">
        <v>45315</v>
      </c>
      <c r="B530" s="78" t="s">
        <v>450</v>
      </c>
      <c r="C530" s="78" t="s">
        <v>3988</v>
      </c>
      <c r="D530" s="81" t="s">
        <v>3992</v>
      </c>
      <c r="E530" s="33" t="s">
        <v>433</v>
      </c>
      <c r="F530" s="33"/>
      <c r="G530" s="100" t="s">
        <v>4917</v>
      </c>
      <c r="H530" s="75">
        <v>3</v>
      </c>
      <c r="I530" s="90" t="s">
        <v>73</v>
      </c>
      <c r="J530" s="90"/>
      <c r="K530" s="78" t="s">
        <v>3993</v>
      </c>
      <c r="L530" s="75" t="s">
        <v>701</v>
      </c>
      <c r="M530" s="86"/>
      <c r="N530" s="91"/>
      <c r="O530" s="91"/>
      <c r="P530" s="91"/>
      <c r="Q530" s="91"/>
      <c r="R530" s="91"/>
      <c r="S530" s="91"/>
      <c r="T530" s="91"/>
      <c r="U530" s="91"/>
      <c r="V530" s="92"/>
      <c r="W530" s="75"/>
      <c r="X530" s="75"/>
      <c r="Y530" s="75" t="s">
        <v>1491</v>
      </c>
      <c r="Z530" s="75"/>
      <c r="AA530" s="75"/>
      <c r="AB530" s="77">
        <v>45316</v>
      </c>
      <c r="AC530" s="72" t="s">
        <v>1001</v>
      </c>
      <c r="AD530" s="88"/>
      <c r="AE530" s="88"/>
      <c r="AF530" s="40"/>
      <c r="AG530" s="40"/>
      <c r="AH530" s="40"/>
      <c r="AI530" s="76"/>
      <c r="AJ530" s="76"/>
      <c r="AK530" s="40"/>
    </row>
    <row r="531" spans="1:37" ht="16.5" customHeight="1">
      <c r="A531" s="79">
        <v>45315</v>
      </c>
      <c r="B531" s="78" t="s">
        <v>450</v>
      </c>
      <c r="C531" s="78" t="s">
        <v>3994</v>
      </c>
      <c r="D531" s="81" t="s">
        <v>3997</v>
      </c>
      <c r="E531" s="33" t="s">
        <v>433</v>
      </c>
      <c r="F531" s="33"/>
      <c r="G531" s="100" t="s">
        <v>4917</v>
      </c>
      <c r="H531" s="75">
        <v>3</v>
      </c>
      <c r="I531" s="90" t="s">
        <v>73</v>
      </c>
      <c r="J531" s="90"/>
      <c r="K531" s="78" t="s">
        <v>5016</v>
      </c>
      <c r="L531" s="75" t="s">
        <v>701</v>
      </c>
      <c r="M531" s="86"/>
      <c r="N531" s="91"/>
      <c r="O531" s="91"/>
      <c r="P531" s="91"/>
      <c r="Q531" s="91"/>
      <c r="R531" s="91"/>
      <c r="S531" s="91"/>
      <c r="T531" s="91"/>
      <c r="U531" s="91"/>
      <c r="V531" s="92"/>
      <c r="W531" s="75"/>
      <c r="X531" s="75"/>
      <c r="Y531" s="75" t="s">
        <v>1491</v>
      </c>
      <c r="Z531" s="75"/>
      <c r="AA531" s="75"/>
      <c r="AB531" s="77">
        <v>45316</v>
      </c>
      <c r="AC531" s="72" t="s">
        <v>1001</v>
      </c>
      <c r="AD531" s="88"/>
      <c r="AE531" s="88"/>
      <c r="AF531" s="40"/>
      <c r="AG531" s="40"/>
      <c r="AH531" s="40"/>
      <c r="AI531" s="76"/>
      <c r="AJ531" s="76"/>
      <c r="AK531" s="40"/>
    </row>
    <row r="532" spans="1:37" ht="16.5" customHeight="1">
      <c r="A532" s="79">
        <v>45316</v>
      </c>
      <c r="B532" s="78" t="s">
        <v>2119</v>
      </c>
      <c r="C532" s="78" t="s">
        <v>4064</v>
      </c>
      <c r="D532" s="81" t="s">
        <v>4067</v>
      </c>
      <c r="E532" s="33" t="s">
        <v>55</v>
      </c>
      <c r="F532" s="33"/>
      <c r="G532" s="100" t="s">
        <v>4917</v>
      </c>
      <c r="H532" s="75">
        <v>3</v>
      </c>
      <c r="I532" s="90" t="s">
        <v>73</v>
      </c>
      <c r="J532" s="90"/>
      <c r="K532" s="78" t="s">
        <v>4068</v>
      </c>
      <c r="L532" s="75" t="s">
        <v>701</v>
      </c>
      <c r="M532" s="86"/>
      <c r="N532" s="91"/>
      <c r="O532" s="91"/>
      <c r="P532" s="91"/>
      <c r="Q532" s="91"/>
      <c r="R532" s="91"/>
      <c r="S532" s="91"/>
      <c r="T532" s="91"/>
      <c r="U532" s="91"/>
      <c r="V532" s="92"/>
      <c r="W532" s="75"/>
      <c r="X532" s="75"/>
      <c r="Y532" s="75" t="s">
        <v>1491</v>
      </c>
      <c r="Z532" s="75"/>
      <c r="AA532" s="75"/>
      <c r="AB532" s="77">
        <v>45320</v>
      </c>
      <c r="AC532" s="72" t="s">
        <v>1001</v>
      </c>
      <c r="AD532" s="88"/>
      <c r="AE532" s="88"/>
      <c r="AF532" s="40"/>
      <c r="AG532" s="40"/>
      <c r="AH532" s="40"/>
      <c r="AI532" s="76"/>
      <c r="AJ532" s="76"/>
      <c r="AK532" s="40"/>
    </row>
    <row r="533" spans="1:37" ht="16.5" customHeight="1">
      <c r="A533" s="79">
        <v>45320</v>
      </c>
      <c r="B533" s="78" t="s">
        <v>2252</v>
      </c>
      <c r="C533" s="78" t="s">
        <v>4095</v>
      </c>
      <c r="D533" s="81" t="s">
        <v>4099</v>
      </c>
      <c r="E533" s="33" t="s">
        <v>91</v>
      </c>
      <c r="F533" s="33"/>
      <c r="G533" s="100" t="s">
        <v>4917</v>
      </c>
      <c r="H533" s="75">
        <v>3</v>
      </c>
      <c r="I533" s="90" t="s">
        <v>73</v>
      </c>
      <c r="J533" s="90"/>
      <c r="K533" s="78"/>
      <c r="L533" s="75" t="s">
        <v>701</v>
      </c>
      <c r="M533" s="86"/>
      <c r="N533" s="91"/>
      <c r="O533" s="91"/>
      <c r="P533" s="91"/>
      <c r="Q533" s="91"/>
      <c r="R533" s="91"/>
      <c r="S533" s="91"/>
      <c r="T533" s="91"/>
      <c r="U533" s="91"/>
      <c r="V533" s="92"/>
      <c r="W533" s="75"/>
      <c r="X533" s="75"/>
      <c r="Y533" s="75" t="s">
        <v>1491</v>
      </c>
      <c r="Z533" s="75"/>
      <c r="AA533" s="75"/>
      <c r="AB533" s="77">
        <v>45321</v>
      </c>
      <c r="AC533" s="72" t="s">
        <v>1001</v>
      </c>
      <c r="AD533" s="88"/>
      <c r="AE533" s="88"/>
      <c r="AF533" s="40"/>
      <c r="AG533" s="40"/>
      <c r="AH533" s="40"/>
      <c r="AI533" s="76"/>
      <c r="AJ533" s="76"/>
      <c r="AK533" s="40"/>
    </row>
    <row r="534" spans="1:37" ht="16.5" customHeight="1">
      <c r="A534" s="79">
        <v>45320</v>
      </c>
      <c r="B534" s="78" t="s">
        <v>1185</v>
      </c>
      <c r="C534" s="78" t="s">
        <v>4101</v>
      </c>
      <c r="D534" s="81" t="s">
        <v>5017</v>
      </c>
      <c r="E534" s="33" t="s">
        <v>91</v>
      </c>
      <c r="F534" s="33"/>
      <c r="G534" s="100" t="s">
        <v>4923</v>
      </c>
      <c r="H534" s="75">
        <v>3</v>
      </c>
      <c r="I534" s="90" t="s">
        <v>73</v>
      </c>
      <c r="J534" s="90"/>
      <c r="K534" s="78"/>
      <c r="L534" s="75" t="s">
        <v>701</v>
      </c>
      <c r="M534" s="86"/>
      <c r="N534" s="91"/>
      <c r="O534" s="91"/>
      <c r="P534" s="91"/>
      <c r="Q534" s="91"/>
      <c r="R534" s="91"/>
      <c r="S534" s="91"/>
      <c r="T534" s="91"/>
      <c r="U534" s="91"/>
      <c r="V534" s="92"/>
      <c r="W534" s="75"/>
      <c r="X534" s="75"/>
      <c r="Y534" s="75"/>
      <c r="Z534" s="75"/>
      <c r="AA534" s="75"/>
      <c r="AB534" s="77">
        <v>45321</v>
      </c>
      <c r="AC534" s="72" t="s">
        <v>1001</v>
      </c>
      <c r="AD534" s="88"/>
      <c r="AE534" s="88"/>
      <c r="AF534" s="40"/>
      <c r="AG534" s="40"/>
      <c r="AH534" s="40"/>
      <c r="AI534" s="76"/>
      <c r="AJ534" s="76"/>
      <c r="AK534" s="40"/>
    </row>
    <row r="535" spans="1:37" ht="16.5" customHeight="1">
      <c r="A535" s="79">
        <v>45320</v>
      </c>
      <c r="B535" s="78" t="s">
        <v>2948</v>
      </c>
      <c r="C535" s="78" t="s">
        <v>4111</v>
      </c>
      <c r="D535" s="81" t="s">
        <v>5018</v>
      </c>
      <c r="E535" s="33" t="s">
        <v>433</v>
      </c>
      <c r="F535" s="33"/>
      <c r="G535" s="100" t="s">
        <v>4923</v>
      </c>
      <c r="H535" s="75">
        <v>3</v>
      </c>
      <c r="I535" s="90" t="s">
        <v>73</v>
      </c>
      <c r="J535" s="90"/>
      <c r="K535" s="78"/>
      <c r="L535" s="75" t="s">
        <v>701</v>
      </c>
      <c r="M535" s="86"/>
      <c r="N535" s="91"/>
      <c r="O535" s="91"/>
      <c r="P535" s="91"/>
      <c r="Q535" s="91"/>
      <c r="R535" s="91"/>
      <c r="S535" s="91"/>
      <c r="T535" s="91"/>
      <c r="U535" s="91"/>
      <c r="V535" s="92"/>
      <c r="W535" s="75"/>
      <c r="X535" s="75"/>
      <c r="Y535" s="75"/>
      <c r="Z535" s="75"/>
      <c r="AA535" s="75"/>
      <c r="AB535" s="77">
        <v>45321</v>
      </c>
      <c r="AC535" s="72" t="s">
        <v>1001</v>
      </c>
      <c r="AD535" s="88"/>
      <c r="AE535" s="88"/>
      <c r="AF535" s="40"/>
      <c r="AG535" s="40"/>
      <c r="AH535" s="40"/>
      <c r="AI535" s="76"/>
      <c r="AJ535" s="76"/>
      <c r="AK535" s="40"/>
    </row>
    <row r="536" spans="1:37" ht="16.5" customHeight="1">
      <c r="A536" s="79">
        <v>45321</v>
      </c>
      <c r="B536" s="78" t="s">
        <v>431</v>
      </c>
      <c r="C536" s="78" t="s">
        <v>4120</v>
      </c>
      <c r="D536" s="81" t="s">
        <v>4124</v>
      </c>
      <c r="E536" s="33" t="s">
        <v>433</v>
      </c>
      <c r="F536" s="33"/>
      <c r="G536" s="100" t="s">
        <v>5019</v>
      </c>
      <c r="H536" s="75">
        <v>3</v>
      </c>
      <c r="I536" s="90" t="s">
        <v>73</v>
      </c>
      <c r="J536" s="90"/>
      <c r="K536" s="78" t="s">
        <v>4125</v>
      </c>
      <c r="L536" s="75" t="s">
        <v>701</v>
      </c>
      <c r="M536" s="86"/>
      <c r="N536" s="91"/>
      <c r="O536" s="91"/>
      <c r="P536" s="91"/>
      <c r="Q536" s="91"/>
      <c r="R536" s="91"/>
      <c r="S536" s="91"/>
      <c r="T536" s="91"/>
      <c r="U536" s="91"/>
      <c r="V536" s="92"/>
      <c r="W536" s="75"/>
      <c r="X536" s="75"/>
      <c r="Y536" s="75" t="s">
        <v>4126</v>
      </c>
      <c r="Z536" s="75"/>
      <c r="AA536" s="75"/>
      <c r="AB536" s="77">
        <v>45321</v>
      </c>
      <c r="AC536" s="72" t="s">
        <v>1001</v>
      </c>
      <c r="AD536" s="88"/>
      <c r="AE536" s="88"/>
      <c r="AF536" s="40"/>
      <c r="AG536" s="40"/>
      <c r="AH536" s="40"/>
      <c r="AI536" s="76"/>
      <c r="AJ536" s="76"/>
      <c r="AK536" s="40"/>
    </row>
    <row r="537" spans="1:37" ht="16.5" customHeight="1">
      <c r="A537" s="79">
        <v>45321</v>
      </c>
      <c r="B537" s="78" t="s">
        <v>659</v>
      </c>
      <c r="C537" s="78" t="s">
        <v>4152</v>
      </c>
      <c r="D537" s="81" t="s">
        <v>4155</v>
      </c>
      <c r="E537" s="33" t="s">
        <v>433</v>
      </c>
      <c r="F537" s="33"/>
      <c r="G537" s="100" t="s">
        <v>4917</v>
      </c>
      <c r="H537" s="75">
        <v>3</v>
      </c>
      <c r="I537" s="90" t="s">
        <v>73</v>
      </c>
      <c r="J537" s="90"/>
      <c r="K537" s="78" t="s">
        <v>5020</v>
      </c>
      <c r="L537" s="75" t="s">
        <v>701</v>
      </c>
      <c r="M537" s="86"/>
      <c r="N537" s="91"/>
      <c r="O537" s="91"/>
      <c r="P537" s="91"/>
      <c r="Q537" s="91"/>
      <c r="R537" s="91"/>
      <c r="S537" s="91"/>
      <c r="T537" s="91"/>
      <c r="U537" s="91"/>
      <c r="V537" s="92"/>
      <c r="W537" s="75"/>
      <c r="X537" s="75"/>
      <c r="Y537" s="75" t="s">
        <v>1491</v>
      </c>
      <c r="Z537" s="75"/>
      <c r="AA537" s="75"/>
      <c r="AB537" s="77">
        <v>45321</v>
      </c>
      <c r="AC537" s="72" t="s">
        <v>1001</v>
      </c>
      <c r="AD537" s="88"/>
      <c r="AE537" s="88"/>
      <c r="AF537" s="40"/>
      <c r="AG537" s="40"/>
      <c r="AH537" s="40"/>
      <c r="AI537" s="76"/>
      <c r="AJ537" s="76"/>
      <c r="AK537" s="40"/>
    </row>
    <row r="538" spans="1:37" ht="16.5" customHeight="1">
      <c r="A538" s="79">
        <v>45321</v>
      </c>
      <c r="B538" s="78" t="s">
        <v>4144</v>
      </c>
      <c r="C538" s="78" t="s">
        <v>4139</v>
      </c>
      <c r="D538" s="81" t="s">
        <v>4143</v>
      </c>
      <c r="E538" s="33" t="s">
        <v>55</v>
      </c>
      <c r="F538" s="33"/>
      <c r="G538" s="100" t="s">
        <v>4917</v>
      </c>
      <c r="H538" s="75">
        <v>3</v>
      </c>
      <c r="I538" s="90" t="s">
        <v>73</v>
      </c>
      <c r="J538" s="90"/>
      <c r="K538" s="78" t="s">
        <v>4145</v>
      </c>
      <c r="L538" s="75" t="s">
        <v>701</v>
      </c>
      <c r="M538" s="86"/>
      <c r="N538" s="91"/>
      <c r="O538" s="91"/>
      <c r="P538" s="91"/>
      <c r="Q538" s="91"/>
      <c r="R538" s="91"/>
      <c r="S538" s="91"/>
      <c r="T538" s="91"/>
      <c r="U538" s="91"/>
      <c r="V538" s="92"/>
      <c r="W538" s="75"/>
      <c r="X538" s="75"/>
      <c r="Y538" s="75" t="s">
        <v>1491</v>
      </c>
      <c r="Z538" s="75"/>
      <c r="AA538" s="75"/>
      <c r="AB538" s="77">
        <v>45327</v>
      </c>
      <c r="AC538" s="72" t="s">
        <v>1001</v>
      </c>
      <c r="AD538" s="88"/>
      <c r="AE538" s="88"/>
      <c r="AF538" s="40"/>
      <c r="AG538" s="40"/>
      <c r="AH538" s="40"/>
      <c r="AI538" s="76"/>
      <c r="AJ538" s="76"/>
      <c r="AK538" s="40"/>
    </row>
    <row r="539" spans="1:37" ht="16.5" customHeight="1">
      <c r="A539" s="79">
        <v>45322</v>
      </c>
      <c r="B539" s="78" t="s">
        <v>659</v>
      </c>
      <c r="C539" s="78" t="s">
        <v>4172</v>
      </c>
      <c r="D539" s="81" t="s">
        <v>4176</v>
      </c>
      <c r="E539" s="33" t="s">
        <v>433</v>
      </c>
      <c r="F539" s="33"/>
      <c r="G539" s="100" t="s">
        <v>4923</v>
      </c>
      <c r="H539" s="75">
        <v>3</v>
      </c>
      <c r="I539" s="90" t="s">
        <v>73</v>
      </c>
      <c r="J539" s="90"/>
      <c r="K539" s="78" t="s">
        <v>4177</v>
      </c>
      <c r="L539" s="75" t="s">
        <v>701</v>
      </c>
      <c r="M539" s="86"/>
      <c r="N539" s="91"/>
      <c r="O539" s="91"/>
      <c r="P539" s="91"/>
      <c r="Q539" s="91"/>
      <c r="R539" s="91"/>
      <c r="S539" s="91"/>
      <c r="T539" s="91"/>
      <c r="U539" s="91"/>
      <c r="V539" s="92"/>
      <c r="W539" s="75"/>
      <c r="X539" s="75"/>
      <c r="Y539" s="75"/>
      <c r="Z539" s="75"/>
      <c r="AA539" s="75"/>
      <c r="AB539" s="77">
        <v>45327</v>
      </c>
      <c r="AC539" s="72" t="s">
        <v>1001</v>
      </c>
      <c r="AD539" s="88"/>
      <c r="AE539" s="88"/>
      <c r="AF539" s="40"/>
      <c r="AG539" s="40"/>
      <c r="AH539" s="40"/>
      <c r="AI539" s="76"/>
      <c r="AJ539" s="76"/>
      <c r="AK539" s="40"/>
    </row>
    <row r="540" spans="1:37" ht="16.5" customHeight="1">
      <c r="A540" s="79">
        <v>45316</v>
      </c>
      <c r="B540" s="78" t="s">
        <v>932</v>
      </c>
      <c r="C540" s="78" t="s">
        <v>4058</v>
      </c>
      <c r="D540" s="81" t="s">
        <v>4062</v>
      </c>
      <c r="E540" s="33" t="s">
        <v>114</v>
      </c>
      <c r="F540" s="33"/>
      <c r="G540" s="100" t="s">
        <v>5021</v>
      </c>
      <c r="H540" s="75">
        <v>3</v>
      </c>
      <c r="I540" s="90" t="s">
        <v>73</v>
      </c>
      <c r="J540" s="90"/>
      <c r="K540" s="78" t="s">
        <v>4063</v>
      </c>
      <c r="L540" s="75" t="s">
        <v>1234</v>
      </c>
      <c r="M540" s="86"/>
      <c r="N540" s="91"/>
      <c r="O540" s="91"/>
      <c r="P540" s="91"/>
      <c r="Q540" s="91"/>
      <c r="R540" s="91"/>
      <c r="S540" s="91"/>
      <c r="T540" s="91"/>
      <c r="U540" s="91"/>
      <c r="V540" s="92"/>
      <c r="W540" s="75"/>
      <c r="X540" s="75"/>
      <c r="Y540" s="75" t="s">
        <v>1491</v>
      </c>
      <c r="Z540" s="75"/>
      <c r="AA540" s="75"/>
      <c r="AB540" s="77">
        <v>45316</v>
      </c>
      <c r="AC540" s="72" t="s">
        <v>3981</v>
      </c>
      <c r="AD540" s="88"/>
      <c r="AE540" s="88"/>
      <c r="AF540" s="40"/>
      <c r="AG540" s="40"/>
      <c r="AH540" s="40"/>
      <c r="AI540" s="76"/>
      <c r="AJ540" s="76"/>
      <c r="AK540" s="40"/>
    </row>
    <row r="541" spans="1:37" ht="16.5" customHeight="1">
      <c r="A541" s="79">
        <v>45303</v>
      </c>
      <c r="B541" s="78" t="s">
        <v>431</v>
      </c>
      <c r="C541" s="78" t="s">
        <v>3673</v>
      </c>
      <c r="D541" s="81" t="s">
        <v>3676</v>
      </c>
      <c r="E541" s="33" t="s">
        <v>433</v>
      </c>
      <c r="F541" s="33"/>
      <c r="G541" s="99" t="s">
        <v>5022</v>
      </c>
      <c r="H541" s="75">
        <v>1</v>
      </c>
      <c r="I541" s="90" t="s">
        <v>73</v>
      </c>
      <c r="J541" s="90"/>
      <c r="K541" s="78" t="s">
        <v>5023</v>
      </c>
      <c r="L541" s="75" t="s">
        <v>701</v>
      </c>
      <c r="M541" s="42" t="str">
        <f>MID(K541,12,8)</f>
        <v xml:space="preserve">precise </v>
      </c>
      <c r="N541" s="62" t="str">
        <f>IF(ISERROR(MID(K541,24+FIND("impact environnemental:",K541,1),3)),"",MID(K541,24+FIND("impact environnemental:",K541,1),3))</f>
        <v>non</v>
      </c>
      <c r="O541" s="62" t="str">
        <f>IF(ISERROR(MID(K541,25+FIND("performance énergétique:",K541,1),3)),"",MID(K541,25+FIND("performance énergétique:",K541,1),3))</f>
        <v>non</v>
      </c>
      <c r="P541" s="62" t="str">
        <f>IF(ISERROR(MID(K541,20+FIND("consommation d'eau:",K541,1),3)),"",MID(K541,20+FIND("consommation d'eau:",K541,1),3))</f>
        <v>non</v>
      </c>
      <c r="Q541" s="62" t="str">
        <f>IF(ISERROR(MID(K541,22+FIND("rénover mon bâtiment:",K541,1),3)),"",MID(K541,22+FIND("rénover mon bâtiment:",K541,1),3))</f>
        <v>oui</v>
      </c>
      <c r="R541" s="62" t="str">
        <f>IF(ISERROR(MID(K541,21+FIND("la mobilité durable:",K541,1),3)),"",MID(K541,21+FIND("la mobilité durable:",K541,1),3))</f>
        <v>non</v>
      </c>
      <c r="S541" s="62" t="str">
        <f>IF(ISERROR(MID(K541,21+FIND("gestion des déchets:",K541,1),3)),"",MID(K541,21+FIND("gestion des déchets:",K541,1),3))</f>
        <v>non</v>
      </c>
      <c r="T541" s="62" t="str">
        <f>IF(ISERROR(MID(K541,17+FIND("l'écoconception:",K541,1),3)),"",MID(K541,17+FIND("l'écoconception:",K541,1),3))</f>
        <v>non</v>
      </c>
      <c r="U541" s="62" t="str">
        <f>IF(ISERROR(MID(K541,20+FIND("former ou recruter:",K541,1),3)),"",MID(K541,20+FIND("former ou recruter:",K541,1),3))</f>
        <v>non</v>
      </c>
      <c r="V541" s="63"/>
      <c r="W541" s="75"/>
      <c r="X541" s="75"/>
      <c r="Y541" s="75" t="s">
        <v>3577</v>
      </c>
      <c r="Z541" s="75"/>
      <c r="AA541" s="75"/>
      <c r="AB541" s="77">
        <v>45306</v>
      </c>
      <c r="AC541" s="72" t="s">
        <v>3678</v>
      </c>
      <c r="AD541" s="88"/>
      <c r="AE541" s="88"/>
      <c r="AF541" s="40"/>
      <c r="AG541" s="40"/>
      <c r="AH541" s="40"/>
      <c r="AI541" s="76"/>
      <c r="AJ541" s="76"/>
      <c r="AK541" s="40"/>
    </row>
    <row r="542" spans="1:37" ht="16.5" customHeight="1">
      <c r="A542" s="79">
        <v>45314</v>
      </c>
      <c r="B542" s="78" t="s">
        <v>431</v>
      </c>
      <c r="C542" s="78" t="s">
        <v>3977</v>
      </c>
      <c r="D542" s="81" t="s">
        <v>3979</v>
      </c>
      <c r="E542" s="33" t="s">
        <v>433</v>
      </c>
      <c r="F542" s="33"/>
      <c r="G542" s="100" t="s">
        <v>5021</v>
      </c>
      <c r="H542" s="75">
        <v>3</v>
      </c>
      <c r="I542" s="90" t="s">
        <v>73</v>
      </c>
      <c r="J542" s="90"/>
      <c r="K542" s="78" t="s">
        <v>3980</v>
      </c>
      <c r="L542" s="75" t="s">
        <v>701</v>
      </c>
      <c r="M542" s="86"/>
      <c r="N542" s="91"/>
      <c r="O542" s="91"/>
      <c r="P542" s="91"/>
      <c r="Q542" s="91"/>
      <c r="R542" s="91"/>
      <c r="S542" s="91"/>
      <c r="T542" s="91"/>
      <c r="U542" s="91"/>
      <c r="V542" s="92"/>
      <c r="W542" s="75"/>
      <c r="X542" s="75"/>
      <c r="Y542" s="75" t="s">
        <v>1491</v>
      </c>
      <c r="Z542" s="75"/>
      <c r="AA542" s="75"/>
      <c r="AB542" s="77">
        <v>45316</v>
      </c>
      <c r="AC542" s="72" t="s">
        <v>3981</v>
      </c>
      <c r="AD542" s="88"/>
      <c r="AE542" s="88"/>
      <c r="AF542" s="40"/>
      <c r="AG542" s="40"/>
      <c r="AH542" s="40"/>
      <c r="AI542" s="76"/>
      <c r="AJ542" s="76"/>
      <c r="AK542" s="40"/>
    </row>
    <row r="543" spans="1:37" ht="16.5" customHeight="1">
      <c r="A543" s="79">
        <v>45315</v>
      </c>
      <c r="B543" s="78" t="s">
        <v>431</v>
      </c>
      <c r="C543" s="78" t="s">
        <v>4005</v>
      </c>
      <c r="D543" s="81" t="s">
        <v>4009</v>
      </c>
      <c r="E543" s="33" t="s">
        <v>433</v>
      </c>
      <c r="F543" s="33"/>
      <c r="G543" s="100" t="s">
        <v>5021</v>
      </c>
      <c r="H543" s="75">
        <v>3</v>
      </c>
      <c r="I543" s="90" t="s">
        <v>73</v>
      </c>
      <c r="J543" s="90"/>
      <c r="K543" s="78" t="s">
        <v>4010</v>
      </c>
      <c r="L543" s="75" t="s">
        <v>701</v>
      </c>
      <c r="M543" s="86"/>
      <c r="N543" s="91"/>
      <c r="O543" s="91"/>
      <c r="P543" s="91"/>
      <c r="Q543" s="91"/>
      <c r="R543" s="91"/>
      <c r="S543" s="91"/>
      <c r="T543" s="91"/>
      <c r="U543" s="91"/>
      <c r="V543" s="92"/>
      <c r="W543" s="75"/>
      <c r="X543" s="75"/>
      <c r="Y543" s="75" t="s">
        <v>1491</v>
      </c>
      <c r="Z543" s="75"/>
      <c r="AA543" s="75"/>
      <c r="AB543" s="77">
        <v>45316</v>
      </c>
      <c r="AC543" s="72" t="s">
        <v>3981</v>
      </c>
      <c r="AD543" s="88"/>
      <c r="AE543" s="88"/>
      <c r="AF543" s="40"/>
      <c r="AG543" s="40"/>
      <c r="AH543" s="40"/>
      <c r="AI543" s="76"/>
      <c r="AJ543" s="76"/>
      <c r="AK543" s="40"/>
    </row>
    <row r="544" spans="1:37" ht="16.5" customHeight="1">
      <c r="A544" s="79">
        <v>45295</v>
      </c>
      <c r="B544" s="78" t="s">
        <v>2027</v>
      </c>
      <c r="C544" s="78" t="s">
        <v>3463</v>
      </c>
      <c r="D544" s="81" t="s">
        <v>3466</v>
      </c>
      <c r="E544" s="33" t="s">
        <v>433</v>
      </c>
      <c r="F544" s="33"/>
      <c r="G544" s="99" t="s">
        <v>5024</v>
      </c>
      <c r="H544" s="75">
        <v>2</v>
      </c>
      <c r="I544" s="90" t="s">
        <v>73</v>
      </c>
      <c r="J544" s="90"/>
      <c r="K544" s="78" t="s">
        <v>3467</v>
      </c>
      <c r="L544" s="75" t="s">
        <v>701</v>
      </c>
      <c r="M544" s="42" t="str">
        <f>MID(K544,12,8)</f>
        <v xml:space="preserve">unknown </v>
      </c>
      <c r="N544" s="62" t="str">
        <f>IF(ISERROR(MID(K544,24+FIND("impact environnemental:",K544,1),3)),"",MID(K544,24+FIND("impact environnemental:",K544,1),3))</f>
        <v>oui</v>
      </c>
      <c r="O544" s="62" t="str">
        <f>IF(ISERROR(MID(K544,25+FIND("performance énergétique:",K544,1),3)),"",MID(K544,25+FIND("performance énergétique:",K544,1),3))</f>
        <v>oui</v>
      </c>
      <c r="P544" s="62" t="str">
        <f>IF(ISERROR(MID(K544,20+FIND("consommation d'eau:",K544,1),3)),"",MID(K544,20+FIND("consommation d'eau:",K544,1),3))</f>
        <v>non</v>
      </c>
      <c r="Q544" s="62" t="str">
        <f>IF(ISERROR(MID(K544,22+FIND("rénover mon bâtiment:",K544,1),3)),"",MID(K544,22+FIND("rénover mon bâtiment:",K544,1),3))</f>
        <v/>
      </c>
      <c r="R544" s="62" t="str">
        <f>IF(ISERROR(MID(K544,21+FIND("la mobilité durable:",K544,1),3)),"",MID(K544,21+FIND("la mobilité durable:",K544,1),3))</f>
        <v/>
      </c>
      <c r="S544" s="62" t="str">
        <f>IF(ISERROR(MID(K544,21+FIND("gestion des déchets:",K544,1),3)),"",MID(K544,21+FIND("gestion des déchets:",K544,1),3))</f>
        <v>non</v>
      </c>
      <c r="T544" s="62" t="str">
        <f>IF(ISERROR(MID(K544,17+FIND("l'écoconception:",K544,1),3)),"",MID(K544,17+FIND("l'écoconception:",K544,1),3))</f>
        <v>oui</v>
      </c>
      <c r="U544" s="62" t="str">
        <f>IF(ISERROR(MID(K544,20+FIND("former ou recruter:",K544,1),3)),"",MID(K544,20+FIND("former ou recruter:",K544,1),3))</f>
        <v/>
      </c>
      <c r="V544" s="63"/>
      <c r="W544" s="75"/>
      <c r="X544" s="75"/>
      <c r="Y544" s="75" t="s">
        <v>1491</v>
      </c>
      <c r="Z544" s="75"/>
      <c r="AA544" s="75"/>
      <c r="AB544" s="77">
        <v>45299</v>
      </c>
      <c r="AC544" s="72" t="s">
        <v>3468</v>
      </c>
      <c r="AD544" s="88"/>
      <c r="AE544" s="88"/>
      <c r="AF544" s="40"/>
      <c r="AG544" s="40"/>
      <c r="AH544" s="40"/>
      <c r="AI544" s="76"/>
      <c r="AJ544" s="76"/>
      <c r="AK544" s="40"/>
    </row>
    <row r="545" spans="1:37" ht="16.5" customHeight="1">
      <c r="A545" s="79">
        <v>45320</v>
      </c>
      <c r="B545" s="78" t="s">
        <v>2554</v>
      </c>
      <c r="C545" s="78" t="s">
        <v>4104</v>
      </c>
      <c r="D545" s="81" t="s">
        <v>5025</v>
      </c>
      <c r="E545" s="33" t="s">
        <v>91</v>
      </c>
      <c r="F545" s="33"/>
      <c r="G545" s="100" t="s">
        <v>5026</v>
      </c>
      <c r="H545" s="75">
        <v>3</v>
      </c>
      <c r="I545" s="90" t="s">
        <v>73</v>
      </c>
      <c r="J545" s="90"/>
      <c r="K545" s="78"/>
      <c r="L545" s="75" t="s">
        <v>701</v>
      </c>
      <c r="M545" s="86"/>
      <c r="N545" s="91"/>
      <c r="O545" s="91"/>
      <c r="P545" s="91"/>
      <c r="Q545" s="91"/>
      <c r="R545" s="91"/>
      <c r="S545" s="91"/>
      <c r="T545" s="91"/>
      <c r="U545" s="91"/>
      <c r="V545" s="92"/>
      <c r="W545" s="75"/>
      <c r="X545" s="75"/>
      <c r="Y545" s="75"/>
      <c r="Z545" s="75"/>
      <c r="AA545" s="75"/>
      <c r="AB545" s="77">
        <v>45321</v>
      </c>
      <c r="AC545" s="72" t="s">
        <v>4107</v>
      </c>
      <c r="AD545" s="88"/>
      <c r="AE545" s="88"/>
      <c r="AF545" s="40"/>
      <c r="AG545" s="40"/>
      <c r="AH545" s="40"/>
      <c r="AI545" s="76"/>
      <c r="AJ545" s="76"/>
      <c r="AK545" s="40"/>
    </row>
    <row r="546" spans="1:37" ht="16.5" customHeight="1">
      <c r="A546" s="30">
        <v>45265</v>
      </c>
      <c r="B546" s="31" t="s">
        <v>932</v>
      </c>
      <c r="C546" s="31" t="s">
        <v>1295</v>
      </c>
      <c r="D546" s="50" t="s">
        <v>1299</v>
      </c>
      <c r="E546" s="33" t="s">
        <v>114</v>
      </c>
      <c r="F546" s="33"/>
      <c r="G546" s="93"/>
      <c r="H546" s="41">
        <v>1</v>
      </c>
      <c r="I546" s="88"/>
      <c r="J546" s="88"/>
      <c r="K546" s="31" t="s">
        <v>1300</v>
      </c>
      <c r="L546" s="41" t="s">
        <v>1234</v>
      </c>
      <c r="M546" s="42" t="str">
        <f>MID(K546,12,8)</f>
        <v xml:space="preserve">precise </v>
      </c>
      <c r="N546" s="62" t="str">
        <f>IF(ISERROR(MID(K546,24+FIND("impact environnemental:",K546,1),3)),"",MID(K546,24+FIND("impact environnemental:",K546,1),3))</f>
        <v>oui</v>
      </c>
      <c r="O546" s="62" t="str">
        <f>IF(ISERROR(MID(K546,25+FIND("performance énergétique:",K546,1),3)),"",MID(K546,25+FIND("performance énergétique:",K546,1),3))</f>
        <v>non</v>
      </c>
      <c r="P546" s="62" t="str">
        <f>IF(ISERROR(MID(K546,20+FIND("consommation d'eau:",K546,1),3)),"",MID(K546,20+FIND("consommation d'eau:",K546,1),3))</f>
        <v>non</v>
      </c>
      <c r="Q546" s="62" t="str">
        <f>IF(ISERROR(MID(K546,22+FIND("rénover mon bâtiment:",K546,1),3)),"",MID(K546,22+FIND("rénover mon bâtiment:",K546,1),3))</f>
        <v>non</v>
      </c>
      <c r="R546" s="62" t="str">
        <f>IF(ISERROR(MID(K546,21+FIND("la mobilité durable:",K546,1),3)),"",MID(K546,21+FIND("la mobilité durable:",K546,1),3))</f>
        <v>non</v>
      </c>
      <c r="S546" s="62" t="str">
        <f>IF(ISERROR(MID(K546,21+FIND("gestion des déchets:",K546,1),3)),"",MID(K546,21+FIND("gestion des déchets:",K546,1),3))</f>
        <v>non</v>
      </c>
      <c r="T546" s="62" t="str">
        <f>IF(ISERROR(MID(K546,17+FIND("l'écoconception:",K546,1),3)),"",MID(K546,17+FIND("l'écoconception:",K546,1),3))</f>
        <v>non</v>
      </c>
      <c r="U546" s="62" t="str">
        <f>IF(ISERROR(MID(K546,20+FIND("former ou recruter:",K546,1),3)),"",MID(K546,20+FIND("former ou recruter:",K546,1),3))</f>
        <v>non</v>
      </c>
      <c r="V546" s="93"/>
      <c r="W546" s="41"/>
      <c r="X546" s="41"/>
      <c r="Y546" s="41"/>
      <c r="Z546" s="41"/>
      <c r="AA546" s="41"/>
      <c r="AB546" s="38"/>
      <c r="AC546" s="38"/>
      <c r="AD546" s="88"/>
      <c r="AE546" s="88"/>
      <c r="AF546" s="33"/>
      <c r="AG546" s="33"/>
      <c r="AH546" s="33"/>
      <c r="AI546" s="39"/>
      <c r="AJ546" s="39"/>
      <c r="AK546" s="40"/>
    </row>
    <row r="547" spans="1:37" ht="16.5" customHeight="1">
      <c r="A547" s="30">
        <v>45265</v>
      </c>
      <c r="B547" s="31" t="s">
        <v>932</v>
      </c>
      <c r="C547" s="31" t="s">
        <v>1301</v>
      </c>
      <c r="D547" s="50" t="s">
        <v>5027</v>
      </c>
      <c r="E547" s="33" t="s">
        <v>114</v>
      </c>
      <c r="F547" s="33"/>
      <c r="G547" s="93"/>
      <c r="H547" s="41">
        <v>1</v>
      </c>
      <c r="I547" s="88"/>
      <c r="J547" s="88"/>
      <c r="K547" s="31" t="s">
        <v>5028</v>
      </c>
      <c r="L547" s="41" t="s">
        <v>1234</v>
      </c>
      <c r="M547" s="42" t="str">
        <f>MID(K547,12,8)</f>
        <v xml:space="preserve">precise </v>
      </c>
      <c r="N547" s="62" t="str">
        <f>IF(ISERROR(MID(K547,24+FIND("impact environnemental:",K547,1),3)),"",MID(K547,24+FIND("impact environnemental:",K547,1),3))</f>
        <v>non</v>
      </c>
      <c r="O547" s="62" t="str">
        <f>IF(ISERROR(MID(K547,25+FIND("performance énergétique:",K547,1),3)),"",MID(K547,25+FIND("performance énergétique:",K547,1),3))</f>
        <v>non</v>
      </c>
      <c r="P547" s="62" t="str">
        <f>IF(ISERROR(MID(K547,20+FIND("consommation d'eau:",K547,1),3)),"",MID(K547,20+FIND("consommation d'eau:",K547,1),3))</f>
        <v>non</v>
      </c>
      <c r="Q547" s="62" t="str">
        <f>IF(ISERROR(MID(K547,22+FIND("rénover mon bâtiment:",K547,1),3)),"",MID(K547,22+FIND("rénover mon bâtiment:",K547,1),3))</f>
        <v>oui</v>
      </c>
      <c r="R547" s="62" t="str">
        <f>IF(ISERROR(MID(K547,21+FIND("la mobilité durable:",K547,1),3)),"",MID(K547,21+FIND("la mobilité durable:",K547,1),3))</f>
        <v>non</v>
      </c>
      <c r="S547" s="62" t="str">
        <f>IF(ISERROR(MID(K547,21+FIND("gestion des déchets:",K547,1),3)),"",MID(K547,21+FIND("gestion des déchets:",K547,1),3))</f>
        <v>non</v>
      </c>
      <c r="T547" s="62" t="str">
        <f>IF(ISERROR(MID(K547,17+FIND("l'écoconception:",K547,1),3)),"",MID(K547,17+FIND("l'écoconception:",K547,1),3))</f>
        <v>non</v>
      </c>
      <c r="U547" s="62" t="str">
        <f>IF(ISERROR(MID(K547,20+FIND("former ou recruter:",K547,1),3)),"",MID(K547,20+FIND("former ou recruter:",K547,1),3))</f>
        <v>non</v>
      </c>
      <c r="V547" s="93"/>
      <c r="W547" s="41"/>
      <c r="X547" s="41"/>
      <c r="Y547" s="41"/>
      <c r="Z547" s="41"/>
      <c r="AA547" s="41"/>
      <c r="AB547" s="38"/>
      <c r="AC547" s="38"/>
      <c r="AD547" s="88"/>
      <c r="AE547" s="88"/>
      <c r="AF547" s="33"/>
      <c r="AG547" s="33"/>
      <c r="AH547" s="33"/>
      <c r="AI547" s="39"/>
      <c r="AJ547" s="39"/>
      <c r="AK547" s="40"/>
    </row>
    <row r="548" spans="1:37" ht="16.5" customHeight="1">
      <c r="A548" s="30">
        <v>45267</v>
      </c>
      <c r="B548" s="31" t="s">
        <v>932</v>
      </c>
      <c r="C548" s="31" t="s">
        <v>2079</v>
      </c>
      <c r="D548" s="50" t="s">
        <v>2081</v>
      </c>
      <c r="E548" s="33" t="s">
        <v>114</v>
      </c>
      <c r="F548" s="33"/>
      <c r="G548" s="93"/>
      <c r="H548" s="41">
        <v>1</v>
      </c>
      <c r="I548" s="88"/>
      <c r="J548" s="88"/>
      <c r="K548" s="31" t="s">
        <v>2082</v>
      </c>
      <c r="L548" s="41" t="s">
        <v>1234</v>
      </c>
      <c r="M548" s="42" t="str">
        <f>MID(K548,12,8)</f>
        <v xml:space="preserve">precise </v>
      </c>
      <c r="N548" s="62" t="str">
        <f>IF(ISERROR(MID(K548,24+FIND("impact environnemental:",K548,1),3)),"",MID(K548,24+FIND("impact environnemental:",K548,1),3))</f>
        <v>non</v>
      </c>
      <c r="O548" s="62" t="str">
        <f>IF(ISERROR(MID(K548,25+FIND("performance énergétique:",K548,1),3)),"",MID(K548,25+FIND("performance énergétique:",K548,1),3))</f>
        <v>non</v>
      </c>
      <c r="P548" s="62" t="str">
        <f>IF(ISERROR(MID(K548,20+FIND("consommation d'eau:",K548,1),3)),"",MID(K548,20+FIND("consommation d'eau:",K548,1),3))</f>
        <v>non</v>
      </c>
      <c r="Q548" s="62" t="str">
        <f>IF(ISERROR(MID(K548,22+FIND("rénover mon bâtiment:",K548,1),3)),"",MID(K548,22+FIND("rénover mon bâtiment:",K548,1),3))</f>
        <v>oui</v>
      </c>
      <c r="R548" s="62" t="str">
        <f>IF(ISERROR(MID(K548,21+FIND("la mobilité durable:",K548,1),3)),"",MID(K548,21+FIND("la mobilité durable:",K548,1),3))</f>
        <v>non</v>
      </c>
      <c r="S548" s="62" t="str">
        <f>IF(ISERROR(MID(K548,21+FIND("gestion des déchets:",K548,1),3)),"",MID(K548,21+FIND("gestion des déchets:",K548,1),3))</f>
        <v>non</v>
      </c>
      <c r="T548" s="62" t="str">
        <f>IF(ISERROR(MID(K548,17+FIND("l'écoconception:",K548,1),3)),"",MID(K548,17+FIND("l'écoconception:",K548,1),3))</f>
        <v>non</v>
      </c>
      <c r="U548" s="62" t="str">
        <f>IF(ISERROR(MID(K548,20+FIND("former ou recruter:",K548,1),3)),"",MID(K548,20+FIND("former ou recruter:",K548,1),3))</f>
        <v>non</v>
      </c>
      <c r="V548" s="93"/>
      <c r="W548" s="41"/>
      <c r="X548" s="41"/>
      <c r="Y548" s="41"/>
      <c r="Z548" s="41"/>
      <c r="AA548" s="41"/>
      <c r="AB548" s="38"/>
      <c r="AC548" s="38"/>
      <c r="AD548" s="88"/>
      <c r="AE548" s="88"/>
      <c r="AF548" s="33"/>
      <c r="AG548" s="33"/>
      <c r="AH548" s="33"/>
      <c r="AI548" s="39"/>
      <c r="AJ548" s="39"/>
      <c r="AK548" s="40"/>
    </row>
    <row r="549" spans="1:37" ht="16.5" customHeight="1">
      <c r="A549" s="79">
        <v>45301</v>
      </c>
      <c r="B549" s="78" t="s">
        <v>932</v>
      </c>
      <c r="C549" s="78" t="s">
        <v>3612</v>
      </c>
      <c r="D549" s="81" t="s">
        <v>5029</v>
      </c>
      <c r="E549" s="33" t="s">
        <v>114</v>
      </c>
      <c r="F549" s="33"/>
      <c r="G549" s="93"/>
      <c r="H549" s="75" t="e">
        <v>#VALUE!</v>
      </c>
      <c r="I549" s="90"/>
      <c r="J549" s="90"/>
      <c r="K549" s="78"/>
      <c r="L549" s="75" t="s">
        <v>1234</v>
      </c>
      <c r="M549" s="42" t="str">
        <f>MID(K549,12,8)</f>
        <v/>
      </c>
      <c r="N549" s="62" t="str">
        <f>IF(ISERROR(MID(K549,24+FIND("impact environnemental:",K549,1),3)),"",MID(K549,24+FIND("impact environnemental:",K549,1),3))</f>
        <v/>
      </c>
      <c r="O549" s="62" t="str">
        <f>IF(ISERROR(MID(K549,25+FIND("performance énergétique:",K549,1),3)),"",MID(K549,25+FIND("performance énergétique:",K549,1),3))</f>
        <v/>
      </c>
      <c r="P549" s="62" t="str">
        <f>IF(ISERROR(MID(K549,20+FIND("consommation d'eau:",K549,1),3)),"",MID(K549,20+FIND("consommation d'eau:",K549,1),3))</f>
        <v/>
      </c>
      <c r="Q549" s="62" t="str">
        <f>IF(ISERROR(MID(K549,22+FIND("rénover mon bâtiment:",K549,1),3)),"",MID(K549,22+FIND("rénover mon bâtiment:",K549,1),3))</f>
        <v/>
      </c>
      <c r="R549" s="62" t="str">
        <f>IF(ISERROR(MID(K549,21+FIND("la mobilité durable:",K549,1),3)),"",MID(K549,21+FIND("la mobilité durable:",K549,1),3))</f>
        <v/>
      </c>
      <c r="S549" s="62" t="str">
        <f>IF(ISERROR(MID(K549,21+FIND("gestion des déchets:",K549,1),3)),"",MID(K549,21+FIND("gestion des déchets:",K549,1),3))</f>
        <v/>
      </c>
      <c r="T549" s="62" t="str">
        <f>IF(ISERROR(MID(K549,17+FIND("l'écoconception:",K549,1),3)),"",MID(K549,17+FIND("l'écoconception:",K549,1),3))</f>
        <v/>
      </c>
      <c r="U549" s="62" t="str">
        <f>IF(ISERROR(MID(K549,20+FIND("former ou recruter:",K549,1),3)),"",MID(K549,20+FIND("former ou recruter:",K549,1),3))</f>
        <v/>
      </c>
      <c r="V549" s="93"/>
      <c r="W549" s="75"/>
      <c r="X549" s="75"/>
      <c r="Y549" s="75"/>
      <c r="Z549" s="75"/>
      <c r="AA549" s="75"/>
      <c r="AB549" s="40"/>
      <c r="AC549" s="40"/>
      <c r="AD549" s="90"/>
      <c r="AE549" s="90"/>
      <c r="AF549" s="40"/>
      <c r="AG549" s="40"/>
      <c r="AH549" s="40"/>
      <c r="AI549" s="76"/>
      <c r="AJ549" s="76"/>
      <c r="AK549" s="40"/>
    </row>
    <row r="550" spans="1:37" ht="16.5" customHeight="1">
      <c r="A550" s="30">
        <v>45266</v>
      </c>
      <c r="B550" s="31" t="s">
        <v>659</v>
      </c>
      <c r="C550" s="31" t="s">
        <v>1360</v>
      </c>
      <c r="D550" s="50" t="s">
        <v>1363</v>
      </c>
      <c r="E550" s="33" t="s">
        <v>433</v>
      </c>
      <c r="F550" s="33"/>
      <c r="G550" s="63"/>
      <c r="H550" s="41">
        <v>2</v>
      </c>
      <c r="I550" s="88"/>
      <c r="J550" s="88"/>
      <c r="K550" s="31" t="s">
        <v>5030</v>
      </c>
      <c r="L550" s="41" t="s">
        <v>701</v>
      </c>
      <c r="M550" s="42" t="str">
        <f>MID(K550,12,8)</f>
        <v xml:space="preserve">unknown </v>
      </c>
      <c r="N550" s="62" t="str">
        <f>IF(ISERROR(MID(K550,24+FIND("impact environnemental:",K550,1),3)),"",MID(K550,24+FIND("impact environnemental:",K550,1),3))</f>
        <v>oui</v>
      </c>
      <c r="O550" s="62" t="str">
        <f>IF(ISERROR(MID(K550,25+FIND("performance énergétique:",K550,1),3)),"",MID(K550,25+FIND("performance énergétique:",K550,1),3))</f>
        <v>oui</v>
      </c>
      <c r="P550" s="62" t="str">
        <f>IF(ISERROR(MID(K550,20+FIND("consommation d'eau:",K550,1),3)),"",MID(K550,20+FIND("consommation d'eau:",K550,1),3))</f>
        <v>oui</v>
      </c>
      <c r="Q550" s="62" t="str">
        <f>IF(ISERROR(MID(K550,22+FIND("rénover mon bâtiment:",K550,1),3)),"",MID(K550,22+FIND("rénover mon bâtiment:",K550,1),3))</f>
        <v/>
      </c>
      <c r="R550" s="62" t="str">
        <f>IF(ISERROR(MID(K550,21+FIND("la mobilité durable:",K550,1),3)),"",MID(K550,21+FIND("la mobilité durable:",K550,1),3))</f>
        <v/>
      </c>
      <c r="S550" s="62" t="str">
        <f>IF(ISERROR(MID(K550,21+FIND("gestion des déchets:",K550,1),3)),"",MID(K550,21+FIND("gestion des déchets:",K550,1),3))</f>
        <v>oui</v>
      </c>
      <c r="T550" s="62" t="str">
        <f>IF(ISERROR(MID(K550,17+FIND("l'écoconception:",K550,1),3)),"",MID(K550,17+FIND("l'écoconception:",K550,1),3))</f>
        <v>non</v>
      </c>
      <c r="U550" s="62" t="str">
        <f>IF(ISERROR(MID(K550,20+FIND("former ou recruter:",K550,1),3)),"",MID(K550,20+FIND("former ou recruter:",K550,1),3))</f>
        <v/>
      </c>
      <c r="V550" s="63"/>
      <c r="W550" s="41"/>
      <c r="X550" s="41"/>
      <c r="Y550" s="41"/>
      <c r="Z550" s="41"/>
      <c r="AA550" s="41"/>
      <c r="AB550" s="38"/>
      <c r="AC550" s="38"/>
      <c r="AD550" s="88"/>
      <c r="AE550" s="88"/>
      <c r="AF550" s="33"/>
      <c r="AG550" s="33"/>
      <c r="AH550" s="33"/>
      <c r="AI550" s="39"/>
      <c r="AJ550" s="39"/>
      <c r="AK550" s="40"/>
    </row>
    <row r="551" spans="1:37" ht="16.5" customHeight="1">
      <c r="A551" s="30">
        <v>45267</v>
      </c>
      <c r="B551" s="31" t="s">
        <v>1964</v>
      </c>
      <c r="C551" s="31" t="s">
        <v>1960</v>
      </c>
      <c r="D551" s="50" t="s">
        <v>1963</v>
      </c>
      <c r="E551" s="33" t="s">
        <v>55</v>
      </c>
      <c r="F551" s="33"/>
      <c r="G551" s="63"/>
      <c r="H551" s="41">
        <v>1</v>
      </c>
      <c r="I551" s="88"/>
      <c r="J551" s="88"/>
      <c r="K551" s="31" t="s">
        <v>1965</v>
      </c>
      <c r="L551" s="41" t="s">
        <v>701</v>
      </c>
      <c r="M551" s="42" t="str">
        <f>MID(K551,12,8)</f>
        <v xml:space="preserve">precise </v>
      </c>
      <c r="N551" s="62" t="str">
        <f>IF(ISERROR(MID(K551,24+FIND("impact environnemental:",K551,1),3)),"",MID(K551,24+FIND("impact environnemental:",K551,1),3))</f>
        <v>non</v>
      </c>
      <c r="O551" s="62" t="str">
        <f>IF(ISERROR(MID(K551,25+FIND("performance énergétique:",K551,1),3)),"",MID(K551,25+FIND("performance énergétique:",K551,1),3))</f>
        <v>oui</v>
      </c>
      <c r="P551" s="62" t="str">
        <f>IF(ISERROR(MID(K551,20+FIND("consommation d'eau:",K551,1),3)),"",MID(K551,20+FIND("consommation d'eau:",K551,1),3))</f>
        <v>non</v>
      </c>
      <c r="Q551" s="62" t="str">
        <f>IF(ISERROR(MID(K551,22+FIND("rénover mon bâtiment:",K551,1),3)),"",MID(K551,22+FIND("rénover mon bâtiment:",K551,1),3))</f>
        <v>non</v>
      </c>
      <c r="R551" s="62" t="str">
        <f>IF(ISERROR(MID(K551,21+FIND("la mobilité durable:",K551,1),3)),"",MID(K551,21+FIND("la mobilité durable:",K551,1),3))</f>
        <v>non</v>
      </c>
      <c r="S551" s="62" t="str">
        <f>IF(ISERROR(MID(K551,21+FIND("gestion des déchets:",K551,1),3)),"",MID(K551,21+FIND("gestion des déchets:",K551,1),3))</f>
        <v>non</v>
      </c>
      <c r="T551" s="62" t="str">
        <f>IF(ISERROR(MID(K551,17+FIND("l'écoconception:",K551,1),3)),"",MID(K551,17+FIND("l'écoconception:",K551,1),3))</f>
        <v>non</v>
      </c>
      <c r="U551" s="62" t="str">
        <f>IF(ISERROR(MID(K551,20+FIND("former ou recruter:",K551,1),3)),"",MID(K551,20+FIND("former ou recruter:",K551,1),3))</f>
        <v>non</v>
      </c>
      <c r="V551" s="63"/>
      <c r="W551" s="41"/>
      <c r="X551" s="41"/>
      <c r="Y551" s="41"/>
      <c r="Z551" s="41"/>
      <c r="AA551" s="41"/>
      <c r="AB551" s="38"/>
      <c r="AC551" s="38"/>
      <c r="AD551" s="88"/>
      <c r="AE551" s="88"/>
      <c r="AF551" s="33"/>
      <c r="AG551" s="33"/>
      <c r="AH551" s="33"/>
      <c r="AI551" s="39"/>
      <c r="AJ551" s="39"/>
      <c r="AK551" s="40"/>
    </row>
    <row r="552" spans="1:37" ht="16.5" customHeight="1">
      <c r="A552" s="30">
        <v>45267</v>
      </c>
      <c r="B552" s="31" t="s">
        <v>2119</v>
      </c>
      <c r="C552" s="31" t="s">
        <v>2115</v>
      </c>
      <c r="D552" s="50" t="s">
        <v>2118</v>
      </c>
      <c r="E552" s="33" t="s">
        <v>55</v>
      </c>
      <c r="F552" s="33"/>
      <c r="G552" s="63"/>
      <c r="H552" s="41">
        <v>2</v>
      </c>
      <c r="I552" s="88"/>
      <c r="J552" s="88"/>
      <c r="K552" s="31" t="s">
        <v>2120</v>
      </c>
      <c r="L552" s="41" t="s">
        <v>701</v>
      </c>
      <c r="M552" s="42" t="str">
        <f>MID(K552,12,8)</f>
        <v xml:space="preserve">unknown </v>
      </c>
      <c r="N552" s="62" t="str">
        <f>IF(ISERROR(MID(K552,24+FIND("impact environnemental:",K552,1),3)),"",MID(K552,24+FIND("impact environnemental:",K552,1),3))</f>
        <v>oui</v>
      </c>
      <c r="O552" s="62" t="str">
        <f>IF(ISERROR(MID(K552,25+FIND("performance énergétique:",K552,1),3)),"",MID(K552,25+FIND("performance énergétique:",K552,1),3))</f>
        <v>oui</v>
      </c>
      <c r="P552" s="62" t="str">
        <f>IF(ISERROR(MID(K552,20+FIND("consommation d'eau:",K552,1),3)),"",MID(K552,20+FIND("consommation d'eau:",K552,1),3))</f>
        <v>non</v>
      </c>
      <c r="Q552" s="62" t="str">
        <f>IF(ISERROR(MID(K552,22+FIND("rénover mon bâtiment:",K552,1),3)),"",MID(K552,22+FIND("rénover mon bâtiment:",K552,1),3))</f>
        <v/>
      </c>
      <c r="R552" s="62" t="str">
        <f>IF(ISERROR(MID(K552,21+FIND("la mobilité durable:",K552,1),3)),"",MID(K552,21+FIND("la mobilité durable:",K552,1),3))</f>
        <v/>
      </c>
      <c r="S552" s="62" t="str">
        <f>IF(ISERROR(MID(K552,21+FIND("gestion des déchets:",K552,1),3)),"",MID(K552,21+FIND("gestion des déchets:",K552,1),3))</f>
        <v>oui</v>
      </c>
      <c r="T552" s="62" t="str">
        <f>IF(ISERROR(MID(K552,17+FIND("l'écoconception:",K552,1),3)),"",MID(K552,17+FIND("l'écoconception:",K552,1),3))</f>
        <v>oui</v>
      </c>
      <c r="U552" s="62" t="str">
        <f>IF(ISERROR(MID(K552,20+FIND("former ou recruter:",K552,1),3)),"",MID(K552,20+FIND("former ou recruter:",K552,1),3))</f>
        <v/>
      </c>
      <c r="V552" s="63"/>
      <c r="W552" s="41"/>
      <c r="X552" s="41"/>
      <c r="Y552" s="41"/>
      <c r="Z552" s="41"/>
      <c r="AA552" s="41"/>
      <c r="AB552" s="38"/>
      <c r="AC552" s="38"/>
      <c r="AD552" s="88"/>
      <c r="AE552" s="88"/>
      <c r="AF552" s="33"/>
      <c r="AG552" s="33"/>
      <c r="AH552" s="33"/>
      <c r="AI552" s="39"/>
      <c r="AJ552" s="39"/>
      <c r="AK552" s="40"/>
    </row>
    <row r="553" spans="1:37" ht="16.5" customHeight="1">
      <c r="A553" s="30">
        <v>45267</v>
      </c>
      <c r="B553" s="31" t="s">
        <v>552</v>
      </c>
      <c r="C553" s="31" t="s">
        <v>1504</v>
      </c>
      <c r="D553" s="50" t="s">
        <v>1507</v>
      </c>
      <c r="E553" s="33" t="s">
        <v>433</v>
      </c>
      <c r="F553" s="33"/>
      <c r="G553" s="63"/>
      <c r="H553" s="41">
        <v>2</v>
      </c>
      <c r="I553" s="88"/>
      <c r="J553" s="88"/>
      <c r="K553" s="31" t="s">
        <v>1508</v>
      </c>
      <c r="L553" s="41" t="s">
        <v>701</v>
      </c>
      <c r="M553" s="42" t="str">
        <f>MID(K553,12,8)</f>
        <v xml:space="preserve">unknown </v>
      </c>
      <c r="N553" s="62" t="str">
        <f>IF(ISERROR(MID(K553,24+FIND("impact environnemental:",K553,1),3)),"",MID(K553,24+FIND("impact environnemental:",K553,1),3))</f>
        <v>non</v>
      </c>
      <c r="O553" s="62" t="str">
        <f>IF(ISERROR(MID(K553,25+FIND("performance énergétique:",K553,1),3)),"",MID(K553,25+FIND("performance énergétique:",K553,1),3))</f>
        <v>oui</v>
      </c>
      <c r="P553" s="62" t="str">
        <f>IF(ISERROR(MID(K553,20+FIND("consommation d'eau:",K553,1),3)),"",MID(K553,20+FIND("consommation d'eau:",K553,1),3))</f>
        <v>non</v>
      </c>
      <c r="Q553" s="62" t="str">
        <f>IF(ISERROR(MID(K553,22+FIND("rénover mon bâtiment:",K553,1),3)),"",MID(K553,22+FIND("rénover mon bâtiment:",K553,1),3))</f>
        <v/>
      </c>
      <c r="R553" s="62" t="str">
        <f>IF(ISERROR(MID(K553,21+FIND("la mobilité durable:",K553,1),3)),"",MID(K553,21+FIND("la mobilité durable:",K553,1),3))</f>
        <v/>
      </c>
      <c r="S553" s="62" t="str">
        <f>IF(ISERROR(MID(K553,21+FIND("gestion des déchets:",K553,1),3)),"",MID(K553,21+FIND("gestion des déchets:",K553,1),3))</f>
        <v>non</v>
      </c>
      <c r="T553" s="62" t="str">
        <f>IF(ISERROR(MID(K553,17+FIND("l'écoconception:",K553,1),3)),"",MID(K553,17+FIND("l'écoconception:",K553,1),3))</f>
        <v>non</v>
      </c>
      <c r="U553" s="62" t="str">
        <f>IF(ISERROR(MID(K553,20+FIND("former ou recruter:",K553,1),3)),"",MID(K553,20+FIND("former ou recruter:",K553,1),3))</f>
        <v/>
      </c>
      <c r="V553" s="63"/>
      <c r="W553" s="41"/>
      <c r="X553" s="41"/>
      <c r="Y553" s="41"/>
      <c r="Z553" s="41"/>
      <c r="AA553" s="41"/>
      <c r="AB553" s="38"/>
      <c r="AC553" s="38"/>
      <c r="AD553" s="88"/>
      <c r="AE553" s="88"/>
      <c r="AF553" s="33"/>
      <c r="AG553" s="33"/>
      <c r="AH553" s="33"/>
      <c r="AI553" s="39"/>
      <c r="AJ553" s="39"/>
      <c r="AK553" s="40"/>
    </row>
    <row r="554" spans="1:37" ht="16.5" customHeight="1">
      <c r="A554" s="30">
        <v>45267</v>
      </c>
      <c r="B554" s="31" t="s">
        <v>552</v>
      </c>
      <c r="C554" s="31" t="s">
        <v>1509</v>
      </c>
      <c r="D554" s="50" t="s">
        <v>1512</v>
      </c>
      <c r="E554" s="33" t="s">
        <v>433</v>
      </c>
      <c r="F554" s="33"/>
      <c r="G554" s="63"/>
      <c r="H554" s="41">
        <v>2</v>
      </c>
      <c r="I554" s="88"/>
      <c r="J554" s="88"/>
      <c r="K554" s="31" t="s">
        <v>1513</v>
      </c>
      <c r="L554" s="41" t="s">
        <v>701</v>
      </c>
      <c r="M554" s="42" t="str">
        <f>MID(K554,12,8)</f>
        <v xml:space="preserve">unknown </v>
      </c>
      <c r="N554" s="62" t="str">
        <f>IF(ISERROR(MID(K554,24+FIND("impact environnemental:",K554,1),3)),"",MID(K554,24+FIND("impact environnemental:",K554,1),3))</f>
        <v>oui</v>
      </c>
      <c r="O554" s="62" t="str">
        <f>IF(ISERROR(MID(K554,25+FIND("performance énergétique:",K554,1),3)),"",MID(K554,25+FIND("performance énergétique:",K554,1),3))</f>
        <v>oui</v>
      </c>
      <c r="P554" s="62" t="str">
        <f>IF(ISERROR(MID(K554,20+FIND("consommation d'eau:",K554,1),3)),"",MID(K554,20+FIND("consommation d'eau:",K554,1),3))</f>
        <v>non</v>
      </c>
      <c r="Q554" s="62" t="str">
        <f>IF(ISERROR(MID(K554,22+FIND("rénover mon bâtiment:",K554,1),3)),"",MID(K554,22+FIND("rénover mon bâtiment:",K554,1),3))</f>
        <v/>
      </c>
      <c r="R554" s="62" t="str">
        <f>IF(ISERROR(MID(K554,21+FIND("la mobilité durable:",K554,1),3)),"",MID(K554,21+FIND("la mobilité durable:",K554,1),3))</f>
        <v/>
      </c>
      <c r="S554" s="62" t="str">
        <f>IF(ISERROR(MID(K554,21+FIND("gestion des déchets:",K554,1),3)),"",MID(K554,21+FIND("gestion des déchets:",K554,1),3))</f>
        <v>non</v>
      </c>
      <c r="T554" s="62" t="str">
        <f>IF(ISERROR(MID(K554,17+FIND("l'écoconception:",K554,1),3)),"",MID(K554,17+FIND("l'écoconception:",K554,1),3))</f>
        <v>oui</v>
      </c>
      <c r="U554" s="62" t="str">
        <f>IF(ISERROR(MID(K554,20+FIND("former ou recruter:",K554,1),3)),"",MID(K554,20+FIND("former ou recruter:",K554,1),3))</f>
        <v/>
      </c>
      <c r="V554" s="63"/>
      <c r="W554" s="41"/>
      <c r="X554" s="41"/>
      <c r="Y554" s="41"/>
      <c r="Z554" s="41"/>
      <c r="AA554" s="41"/>
      <c r="AB554" s="38"/>
      <c r="AC554" s="38"/>
      <c r="AD554" s="88"/>
      <c r="AE554" s="88"/>
      <c r="AF554" s="33"/>
      <c r="AG554" s="33"/>
      <c r="AH554" s="33"/>
      <c r="AI554" s="39"/>
      <c r="AJ554" s="39"/>
      <c r="AK554" s="40"/>
    </row>
    <row r="555" spans="1:37" ht="16.5" customHeight="1">
      <c r="A555" s="30">
        <v>45267</v>
      </c>
      <c r="B555" s="31" t="s">
        <v>521</v>
      </c>
      <c r="C555" s="31" t="s">
        <v>1830</v>
      </c>
      <c r="D555" s="50" t="s">
        <v>1833</v>
      </c>
      <c r="E555" s="33" t="s">
        <v>433</v>
      </c>
      <c r="F555" s="33"/>
      <c r="G555" s="63"/>
      <c r="H555" s="41" t="e">
        <v>#VALUE!</v>
      </c>
      <c r="I555" s="88"/>
      <c r="J555" s="88"/>
      <c r="K555" s="31"/>
      <c r="L555" s="41" t="s">
        <v>701</v>
      </c>
      <c r="M555" s="42" t="str">
        <f>MID(K555,12,8)</f>
        <v/>
      </c>
      <c r="N555" s="62" t="str">
        <f>IF(ISERROR(MID(K555,24+FIND("impact environnemental:",K555,1),3)),"",MID(K555,24+FIND("impact environnemental:",K555,1),3))</f>
        <v/>
      </c>
      <c r="O555" s="62" t="str">
        <f>IF(ISERROR(MID(K555,25+FIND("performance énergétique:",K555,1),3)),"",MID(K555,25+FIND("performance énergétique:",K555,1),3))</f>
        <v/>
      </c>
      <c r="P555" s="62" t="str">
        <f>IF(ISERROR(MID(K555,20+FIND("consommation d'eau:",K555,1),3)),"",MID(K555,20+FIND("consommation d'eau:",K555,1),3))</f>
        <v/>
      </c>
      <c r="Q555" s="62" t="str">
        <f>IF(ISERROR(MID(K555,22+FIND("rénover mon bâtiment:",K555,1),3)),"",MID(K555,22+FIND("rénover mon bâtiment:",K555,1),3))</f>
        <v/>
      </c>
      <c r="R555" s="62" t="str">
        <f>IF(ISERROR(MID(K555,21+FIND("la mobilité durable:",K555,1),3)),"",MID(K555,21+FIND("la mobilité durable:",K555,1),3))</f>
        <v/>
      </c>
      <c r="S555" s="62" t="str">
        <f>IF(ISERROR(MID(K555,21+FIND("gestion des déchets:",K555,1),3)),"",MID(K555,21+FIND("gestion des déchets:",K555,1),3))</f>
        <v/>
      </c>
      <c r="T555" s="62" t="str">
        <f>IF(ISERROR(MID(K555,17+FIND("l'écoconception:",K555,1),3)),"",MID(K555,17+FIND("l'écoconception:",K555,1),3))</f>
        <v/>
      </c>
      <c r="U555" s="62" t="str">
        <f>IF(ISERROR(MID(K555,20+FIND("former ou recruter:",K555,1),3)),"",MID(K555,20+FIND("former ou recruter:",K555,1),3))</f>
        <v/>
      </c>
      <c r="V555" s="63"/>
      <c r="W555" s="41"/>
      <c r="X555" s="41"/>
      <c r="Y555" s="41"/>
      <c r="Z555" s="41"/>
      <c r="AA555" s="41"/>
      <c r="AB555" s="38"/>
      <c r="AC555" s="38"/>
      <c r="AD555" s="88"/>
      <c r="AE555" s="88"/>
      <c r="AF555" s="33"/>
      <c r="AG555" s="33"/>
      <c r="AH555" s="33"/>
      <c r="AI555" s="39"/>
      <c r="AJ555" s="39"/>
      <c r="AK555" s="40"/>
    </row>
    <row r="556" spans="1:37" ht="16.5" customHeight="1">
      <c r="A556" s="30">
        <v>45267</v>
      </c>
      <c r="B556" s="31" t="s">
        <v>431</v>
      </c>
      <c r="C556" s="31" t="s">
        <v>1677</v>
      </c>
      <c r="D556" s="50" t="s">
        <v>5031</v>
      </c>
      <c r="E556" s="33" t="s">
        <v>433</v>
      </c>
      <c r="F556" s="33"/>
      <c r="G556" s="63"/>
      <c r="H556" s="41">
        <v>2</v>
      </c>
      <c r="I556" s="88"/>
      <c r="J556" s="88"/>
      <c r="K556" s="31" t="s">
        <v>1680</v>
      </c>
      <c r="L556" s="41" t="s">
        <v>701</v>
      </c>
      <c r="M556" s="42" t="str">
        <f>MID(K556,12,8)</f>
        <v xml:space="preserve">unknown </v>
      </c>
      <c r="N556" s="62" t="str">
        <f>IF(ISERROR(MID(K556,24+FIND("impact environnemental:",K556,1),3)),"",MID(K556,24+FIND("impact environnemental:",K556,1),3))</f>
        <v>non</v>
      </c>
      <c r="O556" s="62" t="str">
        <f>IF(ISERROR(MID(K556,25+FIND("performance énergétique:",K556,1),3)),"",MID(K556,25+FIND("performance énergétique:",K556,1),3))</f>
        <v>oui</v>
      </c>
      <c r="P556" s="62" t="str">
        <f>IF(ISERROR(MID(K556,20+FIND("consommation d'eau:",K556,1),3)),"",MID(K556,20+FIND("consommation d'eau:",K556,1),3))</f>
        <v>oui</v>
      </c>
      <c r="Q556" s="62" t="str">
        <f>IF(ISERROR(MID(K556,22+FIND("rénover mon bâtiment:",K556,1),3)),"",MID(K556,22+FIND("rénover mon bâtiment:",K556,1),3))</f>
        <v/>
      </c>
      <c r="R556" s="62" t="str">
        <f>IF(ISERROR(MID(K556,21+FIND("la mobilité durable:",K556,1),3)),"",MID(K556,21+FIND("la mobilité durable:",K556,1),3))</f>
        <v/>
      </c>
      <c r="S556" s="62" t="str">
        <f>IF(ISERROR(MID(K556,21+FIND("gestion des déchets:",K556,1),3)),"",MID(K556,21+FIND("gestion des déchets:",K556,1),3))</f>
        <v>oui</v>
      </c>
      <c r="T556" s="62" t="str">
        <f>IF(ISERROR(MID(K556,17+FIND("l'écoconception:",K556,1),3)),"",MID(K556,17+FIND("l'écoconception:",K556,1),3))</f>
        <v>oui</v>
      </c>
      <c r="U556" s="62" t="str">
        <f>IF(ISERROR(MID(K556,20+FIND("former ou recruter:",K556,1),3)),"",MID(K556,20+FIND("former ou recruter:",K556,1),3))</f>
        <v/>
      </c>
      <c r="V556" s="63"/>
      <c r="W556" s="41"/>
      <c r="X556" s="41"/>
      <c r="Y556" s="41"/>
      <c r="Z556" s="41"/>
      <c r="AA556" s="41"/>
      <c r="AB556" s="38"/>
      <c r="AC556" s="38"/>
      <c r="AD556" s="88"/>
      <c r="AE556" s="88"/>
      <c r="AF556" s="33"/>
      <c r="AG556" s="33"/>
      <c r="AH556" s="33"/>
      <c r="AI556" s="39"/>
      <c r="AJ556" s="39"/>
      <c r="AK556" s="40"/>
    </row>
    <row r="557" spans="1:37" ht="16.5" customHeight="1">
      <c r="A557" s="30">
        <v>45264</v>
      </c>
      <c r="B557" s="31" t="s">
        <v>477</v>
      </c>
      <c r="C557" s="31" t="s">
        <v>1149</v>
      </c>
      <c r="D557" s="50" t="s">
        <v>5032</v>
      </c>
      <c r="E557" s="33" t="s">
        <v>114</v>
      </c>
      <c r="F557" s="33"/>
      <c r="G557" s="63"/>
      <c r="H557" s="41">
        <v>1</v>
      </c>
      <c r="I557" s="90" t="s">
        <v>73</v>
      </c>
      <c r="J557" s="90"/>
      <c r="K557" s="31" t="s">
        <v>1154</v>
      </c>
      <c r="L557" s="41" t="s">
        <v>1132</v>
      </c>
      <c r="M557" s="42" t="str">
        <f>MID(K557,12,8)</f>
        <v xml:space="preserve">precise </v>
      </c>
      <c r="N557" s="62" t="str">
        <f>IF(ISERROR(MID(K557,24+FIND("impact environnemental:",K557,1),3)),"",MID(K557,24+FIND("impact environnemental:",K557,1),3))</f>
        <v>non</v>
      </c>
      <c r="O557" s="62" t="str">
        <f>IF(ISERROR(MID(K557,25+FIND("performance énergétique:",K557,1),3)),"",MID(K557,25+FIND("performance énergétique:",K557,1),3))</f>
        <v>non</v>
      </c>
      <c r="P557" s="62" t="str">
        <f>IF(ISERROR(MID(K557,20+FIND("consommation d'eau:",K557,1),3)),"",MID(K557,20+FIND("consommation d'eau:",K557,1),3))</f>
        <v>non</v>
      </c>
      <c r="Q557" s="62" t="str">
        <f>IF(ISERROR(MID(K557,22+FIND("rénover mon bâtiment:",K557,1),3)),"",MID(K557,22+FIND("rénover mon bâtiment:",K557,1),3))</f>
        <v>oui</v>
      </c>
      <c r="R557" s="62" t="str">
        <f>IF(ISERROR(MID(K557,21+FIND("la mobilité durable:",K557,1),3)),"",MID(K557,21+FIND("la mobilité durable:",K557,1),3))</f>
        <v>non</v>
      </c>
      <c r="S557" s="62" t="str">
        <f>IF(ISERROR(MID(K557,21+FIND("gestion des déchets:",K557,1),3)),"",MID(K557,21+FIND("gestion des déchets:",K557,1),3))</f>
        <v>non</v>
      </c>
      <c r="T557" s="62" t="str">
        <f>IF(ISERROR(MID(K557,17+FIND("l'écoconception:",K557,1),3)),"",MID(K557,17+FIND("l'écoconception:",K557,1),3))</f>
        <v>non</v>
      </c>
      <c r="U557" s="62" t="str">
        <f>IF(ISERROR(MID(K557,20+FIND("former ou recruter:",K557,1),3)),"",MID(K557,20+FIND("former ou recruter:",K557,1),3))</f>
        <v>non</v>
      </c>
      <c r="V557" s="63"/>
      <c r="W557" s="41"/>
      <c r="X557" s="41"/>
      <c r="Y557" s="41"/>
      <c r="Z557" s="41"/>
      <c r="AA557" s="41"/>
      <c r="AB557" s="38"/>
      <c r="AC557" s="38"/>
      <c r="AD557" s="88"/>
      <c r="AE557" s="88"/>
      <c r="AF557" s="33"/>
      <c r="AG557" s="33"/>
      <c r="AH557" s="33"/>
      <c r="AI557" s="39"/>
      <c r="AJ557" s="39"/>
      <c r="AK557" s="40"/>
    </row>
    <row r="558" spans="1:37" ht="16.5" customHeight="1">
      <c r="A558" s="30">
        <v>45264</v>
      </c>
      <c r="B558" s="31" t="s">
        <v>1192</v>
      </c>
      <c r="C558" s="31" t="s">
        <v>1188</v>
      </c>
      <c r="D558" s="50" t="s">
        <v>5033</v>
      </c>
      <c r="E558" s="33" t="s">
        <v>114</v>
      </c>
      <c r="F558" s="33"/>
      <c r="G558" s="63"/>
      <c r="H558" s="41" t="e">
        <v>#VALUE!</v>
      </c>
      <c r="I558" s="90" t="s">
        <v>73</v>
      </c>
      <c r="J558" s="90"/>
      <c r="K558" s="31"/>
      <c r="L558" s="41" t="s">
        <v>1132</v>
      </c>
      <c r="M558" s="42" t="str">
        <f>MID(K558,12,8)</f>
        <v/>
      </c>
      <c r="N558" s="62" t="str">
        <f>IF(ISERROR(MID(K558,24+FIND("impact environnemental:",K558,1),3)),"",MID(K558,24+FIND("impact environnemental:",K558,1),3))</f>
        <v/>
      </c>
      <c r="O558" s="62" t="str">
        <f>IF(ISERROR(MID(K558,25+FIND("performance énergétique:",K558,1),3)),"",MID(K558,25+FIND("performance énergétique:",K558,1),3))</f>
        <v/>
      </c>
      <c r="P558" s="62" t="str">
        <f>IF(ISERROR(MID(K558,20+FIND("consommation d'eau:",K558,1),3)),"",MID(K558,20+FIND("consommation d'eau:",K558,1),3))</f>
        <v/>
      </c>
      <c r="Q558" s="62" t="str">
        <f>IF(ISERROR(MID(K558,22+FIND("rénover mon bâtiment:",K558,1),3)),"",MID(K558,22+FIND("rénover mon bâtiment:",K558,1),3))</f>
        <v/>
      </c>
      <c r="R558" s="62" t="str">
        <f>IF(ISERROR(MID(K558,21+FIND("la mobilité durable:",K558,1),3)),"",MID(K558,21+FIND("la mobilité durable:",K558,1),3))</f>
        <v/>
      </c>
      <c r="S558" s="62" t="str">
        <f>IF(ISERROR(MID(K558,21+FIND("gestion des déchets:",K558,1),3)),"",MID(K558,21+FIND("gestion des déchets:",K558,1),3))</f>
        <v/>
      </c>
      <c r="T558" s="62" t="str">
        <f>IF(ISERROR(MID(K558,17+FIND("l'écoconception:",K558,1),3)),"",MID(K558,17+FIND("l'écoconception:",K558,1),3))</f>
        <v/>
      </c>
      <c r="U558" s="62" t="str">
        <f>IF(ISERROR(MID(K558,20+FIND("former ou recruter:",K558,1),3)),"",MID(K558,20+FIND("former ou recruter:",K558,1),3))</f>
        <v/>
      </c>
      <c r="V558" s="63"/>
      <c r="W558" s="41"/>
      <c r="X558" s="41"/>
      <c r="Y558" s="41"/>
      <c r="Z558" s="41"/>
      <c r="AA558" s="41"/>
      <c r="AB558" s="38"/>
      <c r="AC558" s="38"/>
      <c r="AD558" s="88"/>
      <c r="AE558" s="88"/>
      <c r="AF558" s="33"/>
      <c r="AG558" s="33"/>
      <c r="AH558" s="33"/>
      <c r="AI558" s="39"/>
      <c r="AJ558" s="39"/>
      <c r="AK558" s="40"/>
    </row>
    <row r="559" spans="1:37" ht="16.5" customHeight="1">
      <c r="A559" s="30">
        <v>45264</v>
      </c>
      <c r="B559" s="31" t="s">
        <v>580</v>
      </c>
      <c r="C559" s="31" t="s">
        <v>1126</v>
      </c>
      <c r="D559" s="50" t="s">
        <v>1130</v>
      </c>
      <c r="E559" s="33" t="s">
        <v>114</v>
      </c>
      <c r="F559" s="33"/>
      <c r="G559" s="63"/>
      <c r="H559" s="41">
        <v>2</v>
      </c>
      <c r="I559" s="90" t="s">
        <v>73</v>
      </c>
      <c r="J559" s="90"/>
      <c r="K559" s="31" t="s">
        <v>5034</v>
      </c>
      <c r="L559" s="41" t="s">
        <v>1132</v>
      </c>
      <c r="M559" s="42" t="str">
        <f>MID(K559,12,8)</f>
        <v xml:space="preserve">unknown </v>
      </c>
      <c r="N559" s="62" t="str">
        <f>IF(ISERROR(MID(K559,24+FIND("impact environnemental:",K559,1),3)),"",MID(K559,24+FIND("impact environnemental:",K559,1),3))</f>
        <v>non</v>
      </c>
      <c r="O559" s="62" t="str">
        <f>IF(ISERROR(MID(K559,25+FIND("performance énergétique:",K559,1),3)),"",MID(K559,25+FIND("performance énergétique:",K559,1),3))</f>
        <v>oui</v>
      </c>
      <c r="P559" s="62" t="str">
        <f>IF(ISERROR(MID(K559,20+FIND("consommation d'eau:",K559,1),3)),"",MID(K559,20+FIND("consommation d'eau:",K559,1),3))</f>
        <v>oui</v>
      </c>
      <c r="Q559" s="62" t="str">
        <f>IF(ISERROR(MID(K559,22+FIND("rénover mon bâtiment:",K559,1),3)),"",MID(K559,22+FIND("rénover mon bâtiment:",K559,1),3))</f>
        <v/>
      </c>
      <c r="R559" s="62" t="str">
        <f>IF(ISERROR(MID(K559,21+FIND("la mobilité durable:",K559,1),3)),"",MID(K559,21+FIND("la mobilité durable:",K559,1),3))</f>
        <v/>
      </c>
      <c r="S559" s="62" t="str">
        <f>IF(ISERROR(MID(K559,21+FIND("gestion des déchets:",K559,1),3)),"",MID(K559,21+FIND("gestion des déchets:",K559,1),3))</f>
        <v>oui</v>
      </c>
      <c r="T559" s="62" t="str">
        <f>IF(ISERROR(MID(K559,17+FIND("l'écoconception:",K559,1),3)),"",MID(K559,17+FIND("l'écoconception:",K559,1),3))</f>
        <v>oui</v>
      </c>
      <c r="U559" s="62" t="str">
        <f>IF(ISERROR(MID(K559,20+FIND("former ou recruter:",K559,1),3)),"",MID(K559,20+FIND("former ou recruter:",K559,1),3))</f>
        <v/>
      </c>
      <c r="V559" s="63"/>
      <c r="W559" s="41"/>
      <c r="X559" s="41"/>
      <c r="Y559" s="41"/>
      <c r="Z559" s="41"/>
      <c r="AA559" s="41"/>
      <c r="AB559" s="38"/>
      <c r="AC559" s="38"/>
      <c r="AD559" s="88"/>
      <c r="AE559" s="88"/>
      <c r="AF559" s="33"/>
      <c r="AG559" s="33"/>
      <c r="AH559" s="33"/>
      <c r="AI559" s="39"/>
      <c r="AJ559" s="39"/>
      <c r="AK559" s="40"/>
    </row>
    <row r="560" spans="1:37" ht="16.5" customHeight="1">
      <c r="A560" s="30">
        <v>45264</v>
      </c>
      <c r="B560" s="31" t="s">
        <v>477</v>
      </c>
      <c r="C560" s="31" t="s">
        <v>1155</v>
      </c>
      <c r="D560" s="50" t="s">
        <v>1159</v>
      </c>
      <c r="E560" s="33" t="s">
        <v>114</v>
      </c>
      <c r="F560" s="33"/>
      <c r="G560" s="63"/>
      <c r="H560" s="41">
        <v>1</v>
      </c>
      <c r="I560" s="90" t="s">
        <v>73</v>
      </c>
      <c r="J560" s="90"/>
      <c r="K560" s="31" t="s">
        <v>1160</v>
      </c>
      <c r="L560" s="41" t="s">
        <v>1132</v>
      </c>
      <c r="M560" s="42" t="str">
        <f>MID(K560,12,8)</f>
        <v xml:space="preserve">precise </v>
      </c>
      <c r="N560" s="62" t="str">
        <f>IF(ISERROR(MID(K560,24+FIND("impact environnemental:",K560,1),3)),"",MID(K560,24+FIND("impact environnemental:",K560,1),3))</f>
        <v>non</v>
      </c>
      <c r="O560" s="62" t="str">
        <f>IF(ISERROR(MID(K560,25+FIND("performance énergétique:",K560,1),3)),"",MID(K560,25+FIND("performance énergétique:",K560,1),3))</f>
        <v>non</v>
      </c>
      <c r="P560" s="62" t="str">
        <f>IF(ISERROR(MID(K560,20+FIND("consommation d'eau:",K560,1),3)),"",MID(K560,20+FIND("consommation d'eau:",K560,1),3))</f>
        <v>non</v>
      </c>
      <c r="Q560" s="62" t="str">
        <f>IF(ISERROR(MID(K560,22+FIND("rénover mon bâtiment:",K560,1),3)),"",MID(K560,22+FIND("rénover mon bâtiment:",K560,1),3))</f>
        <v>oui</v>
      </c>
      <c r="R560" s="62" t="str">
        <f>IF(ISERROR(MID(K560,21+FIND("la mobilité durable:",K560,1),3)),"",MID(K560,21+FIND("la mobilité durable:",K560,1),3))</f>
        <v>non</v>
      </c>
      <c r="S560" s="62" t="str">
        <f>IF(ISERROR(MID(K560,21+FIND("gestion des déchets:",K560,1),3)),"",MID(K560,21+FIND("gestion des déchets:",K560,1),3))</f>
        <v>non</v>
      </c>
      <c r="T560" s="62" t="str">
        <f>IF(ISERROR(MID(K560,17+FIND("l'écoconception:",K560,1),3)),"",MID(K560,17+FIND("l'écoconception:",K560,1),3))</f>
        <v>non</v>
      </c>
      <c r="U560" s="62" t="str">
        <f>IF(ISERROR(MID(K560,20+FIND("former ou recruter:",K560,1),3)),"",MID(K560,20+FIND("former ou recruter:",K560,1),3))</f>
        <v>non</v>
      </c>
      <c r="V560" s="63"/>
      <c r="W560" s="41"/>
      <c r="X560" s="41"/>
      <c r="Y560" s="41"/>
      <c r="Z560" s="41"/>
      <c r="AA560" s="41"/>
      <c r="AB560" s="38"/>
      <c r="AC560" s="38"/>
      <c r="AD560" s="88"/>
      <c r="AE560" s="88"/>
      <c r="AF560" s="33"/>
      <c r="AG560" s="33"/>
      <c r="AH560" s="33"/>
      <c r="AI560" s="39"/>
      <c r="AJ560" s="39"/>
      <c r="AK560" s="40"/>
    </row>
    <row r="561" spans="1:37" ht="16.5" customHeight="1">
      <c r="A561" s="30">
        <v>45264</v>
      </c>
      <c r="B561" s="31" t="s">
        <v>459</v>
      </c>
      <c r="C561" s="31" t="s">
        <v>1169</v>
      </c>
      <c r="D561" s="50" t="s">
        <v>1172</v>
      </c>
      <c r="E561" s="33" t="s">
        <v>114</v>
      </c>
      <c r="F561" s="33"/>
      <c r="G561" s="63"/>
      <c r="H561" s="41">
        <v>1</v>
      </c>
      <c r="I561" s="90" t="s">
        <v>73</v>
      </c>
      <c r="J561" s="90"/>
      <c r="K561" s="31" t="s">
        <v>1173</v>
      </c>
      <c r="L561" s="41" t="s">
        <v>1132</v>
      </c>
      <c r="M561" s="42" t="str">
        <f>MID(K561,12,8)</f>
        <v xml:space="preserve">precise </v>
      </c>
      <c r="N561" s="62" t="str">
        <f>IF(ISERROR(MID(K561,24+FIND("impact environnemental:",K561,1),3)),"",MID(K561,24+FIND("impact environnemental:",K561,1),3))</f>
        <v>non</v>
      </c>
      <c r="O561" s="62" t="str">
        <f>IF(ISERROR(MID(K561,25+FIND("performance énergétique:",K561,1),3)),"",MID(K561,25+FIND("performance énergétique:",K561,1),3))</f>
        <v>oui</v>
      </c>
      <c r="P561" s="62" t="str">
        <f>IF(ISERROR(MID(K561,20+FIND("consommation d'eau:",K561,1),3)),"",MID(K561,20+FIND("consommation d'eau:",K561,1),3))</f>
        <v>non</v>
      </c>
      <c r="Q561" s="62" t="str">
        <f>IF(ISERROR(MID(K561,22+FIND("rénover mon bâtiment:",K561,1),3)),"",MID(K561,22+FIND("rénover mon bâtiment:",K561,1),3))</f>
        <v>non</v>
      </c>
      <c r="R561" s="62" t="str">
        <f>IF(ISERROR(MID(K561,21+FIND("la mobilité durable:",K561,1),3)),"",MID(K561,21+FIND("la mobilité durable:",K561,1),3))</f>
        <v>non</v>
      </c>
      <c r="S561" s="62" t="str">
        <f>IF(ISERROR(MID(K561,21+FIND("gestion des déchets:",K561,1),3)),"",MID(K561,21+FIND("gestion des déchets:",K561,1),3))</f>
        <v>non</v>
      </c>
      <c r="T561" s="62" t="str">
        <f>IF(ISERROR(MID(K561,17+FIND("l'écoconception:",K561,1),3)),"",MID(K561,17+FIND("l'écoconception:",K561,1),3))</f>
        <v>non</v>
      </c>
      <c r="U561" s="62" t="str">
        <f>IF(ISERROR(MID(K561,20+FIND("former ou recruter:",K561,1),3)),"",MID(K561,20+FIND("former ou recruter:",K561,1),3))</f>
        <v>non</v>
      </c>
      <c r="V561" s="63"/>
      <c r="W561" s="41"/>
      <c r="X561" s="41"/>
      <c r="Y561" s="41"/>
      <c r="Z561" s="41"/>
      <c r="AA561" s="41"/>
      <c r="AB561" s="38"/>
      <c r="AC561" s="38"/>
      <c r="AD561" s="88"/>
      <c r="AE561" s="88"/>
      <c r="AF561" s="33"/>
      <c r="AG561" s="33"/>
      <c r="AH561" s="33"/>
      <c r="AI561" s="39"/>
      <c r="AJ561" s="39"/>
      <c r="AK561" s="40"/>
    </row>
    <row r="562" spans="1:37" ht="16.5" customHeight="1">
      <c r="A562" s="30">
        <v>45264</v>
      </c>
      <c r="B562" s="31" t="s">
        <v>1203</v>
      </c>
      <c r="C562" s="31" t="s">
        <v>1199</v>
      </c>
      <c r="D562" s="50" t="s">
        <v>5035</v>
      </c>
      <c r="E562" s="33" t="s">
        <v>114</v>
      </c>
      <c r="F562" s="33"/>
      <c r="G562" s="63"/>
      <c r="H562" s="41">
        <v>1</v>
      </c>
      <c r="I562" s="90" t="s">
        <v>73</v>
      </c>
      <c r="J562" s="90"/>
      <c r="K562" s="31" t="s">
        <v>1204</v>
      </c>
      <c r="L562" s="41" t="s">
        <v>1132</v>
      </c>
      <c r="M562" s="42" t="str">
        <f>MID(K562,12,8)</f>
        <v xml:space="preserve">precise </v>
      </c>
      <c r="N562" s="62" t="str">
        <f>IF(ISERROR(MID(K562,24+FIND("impact environnemental:",K562,1),3)),"",MID(K562,24+FIND("impact environnemental:",K562,1),3))</f>
        <v>non</v>
      </c>
      <c r="O562" s="62" t="str">
        <f>IF(ISERROR(MID(K562,25+FIND("performance énergétique:",K562,1),3)),"",MID(K562,25+FIND("performance énergétique:",K562,1),3))</f>
        <v>oui</v>
      </c>
      <c r="P562" s="62" t="str">
        <f>IF(ISERROR(MID(K562,20+FIND("consommation d'eau:",K562,1),3)),"",MID(K562,20+FIND("consommation d'eau:",K562,1),3))</f>
        <v>non</v>
      </c>
      <c r="Q562" s="62" t="str">
        <f>IF(ISERROR(MID(K562,22+FIND("rénover mon bâtiment:",K562,1),3)),"",MID(K562,22+FIND("rénover mon bâtiment:",K562,1),3))</f>
        <v>non</v>
      </c>
      <c r="R562" s="62" t="str">
        <f>IF(ISERROR(MID(K562,21+FIND("la mobilité durable:",K562,1),3)),"",MID(K562,21+FIND("la mobilité durable:",K562,1),3))</f>
        <v>non</v>
      </c>
      <c r="S562" s="62" t="str">
        <f>IF(ISERROR(MID(K562,21+FIND("gestion des déchets:",K562,1),3)),"",MID(K562,21+FIND("gestion des déchets:",K562,1),3))</f>
        <v>non</v>
      </c>
      <c r="T562" s="62" t="str">
        <f>IF(ISERROR(MID(K562,17+FIND("l'écoconception:",K562,1),3)),"",MID(K562,17+FIND("l'écoconception:",K562,1),3))</f>
        <v>non</v>
      </c>
      <c r="U562" s="62" t="str">
        <f>IF(ISERROR(MID(K562,20+FIND("former ou recruter:",K562,1),3)),"",MID(K562,20+FIND("former ou recruter:",K562,1),3))</f>
        <v>non</v>
      </c>
      <c r="V562" s="63"/>
      <c r="W562" s="41"/>
      <c r="X562" s="41"/>
      <c r="Y562" s="41"/>
      <c r="Z562" s="41"/>
      <c r="AA562" s="41"/>
      <c r="AB562" s="38"/>
      <c r="AC562" s="38"/>
      <c r="AD562" s="88"/>
      <c r="AE562" s="88"/>
      <c r="AF562" s="33"/>
      <c r="AG562" s="33"/>
      <c r="AH562" s="33"/>
      <c r="AI562" s="39"/>
      <c r="AJ562" s="39"/>
      <c r="AK562" s="40"/>
    </row>
    <row r="563" spans="1:37" ht="16.5" customHeight="1">
      <c r="A563" s="30">
        <v>45264</v>
      </c>
      <c r="B563" s="31" t="s">
        <v>1210</v>
      </c>
      <c r="C563" s="31" t="s">
        <v>1205</v>
      </c>
      <c r="D563" s="50" t="s">
        <v>1209</v>
      </c>
      <c r="E563" s="33" t="s">
        <v>114</v>
      </c>
      <c r="F563" s="33"/>
      <c r="G563" s="63"/>
      <c r="H563" s="41">
        <v>1</v>
      </c>
      <c r="I563" s="90" t="s">
        <v>73</v>
      </c>
      <c r="J563" s="90"/>
      <c r="K563" s="31" t="s">
        <v>1211</v>
      </c>
      <c r="L563" s="41" t="s">
        <v>1132</v>
      </c>
      <c r="M563" s="42" t="str">
        <f>MID(K563,12,8)</f>
        <v xml:space="preserve">precise </v>
      </c>
      <c r="N563" s="62" t="str">
        <f>IF(ISERROR(MID(K563,24+FIND("impact environnemental:",K563,1),3)),"",MID(K563,24+FIND("impact environnemental:",K563,1),3))</f>
        <v>non</v>
      </c>
      <c r="O563" s="62" t="str">
        <f>IF(ISERROR(MID(K563,25+FIND("performance énergétique:",K563,1),3)),"",MID(K563,25+FIND("performance énergétique:",K563,1),3))</f>
        <v>non</v>
      </c>
      <c r="P563" s="62" t="str">
        <f>IF(ISERROR(MID(K563,20+FIND("consommation d'eau:",K563,1),3)),"",MID(K563,20+FIND("consommation d'eau:",K563,1),3))</f>
        <v>non</v>
      </c>
      <c r="Q563" s="62" t="str">
        <f>IF(ISERROR(MID(K563,22+FIND("rénover mon bâtiment:",K563,1),3)),"",MID(K563,22+FIND("rénover mon bâtiment:",K563,1),3))</f>
        <v>non</v>
      </c>
      <c r="R563" s="62" t="str">
        <f>IF(ISERROR(MID(K563,21+FIND("la mobilité durable:",K563,1),3)),"",MID(K563,21+FIND("la mobilité durable:",K563,1),3))</f>
        <v>non</v>
      </c>
      <c r="S563" s="62" t="str">
        <f>IF(ISERROR(MID(K563,21+FIND("gestion des déchets:",K563,1),3)),"",MID(K563,21+FIND("gestion des déchets:",K563,1),3))</f>
        <v>non</v>
      </c>
      <c r="T563" s="62" t="str">
        <f>IF(ISERROR(MID(K563,17+FIND("l'écoconception:",K563,1),3)),"",MID(K563,17+FIND("l'écoconception:",K563,1),3))</f>
        <v>oui</v>
      </c>
      <c r="U563" s="62" t="str">
        <f>IF(ISERROR(MID(K563,20+FIND("former ou recruter:",K563,1),3)),"",MID(K563,20+FIND("former ou recruter:",K563,1),3))</f>
        <v>non</v>
      </c>
      <c r="V563" s="63"/>
      <c r="W563" s="41"/>
      <c r="X563" s="41"/>
      <c r="Y563" s="41"/>
      <c r="Z563" s="41"/>
      <c r="AA563" s="41"/>
      <c r="AB563" s="38"/>
      <c r="AC563" s="38"/>
      <c r="AD563" s="88"/>
      <c r="AE563" s="88"/>
      <c r="AF563" s="33"/>
      <c r="AG563" s="33"/>
      <c r="AH563" s="33"/>
      <c r="AI563" s="39"/>
      <c r="AJ563" s="39"/>
      <c r="AK563" s="40"/>
    </row>
    <row r="564" spans="1:37" ht="16.5" customHeight="1">
      <c r="A564" s="30">
        <v>45265</v>
      </c>
      <c r="B564" s="31" t="s">
        <v>1276</v>
      </c>
      <c r="C564" s="31" t="s">
        <v>1270</v>
      </c>
      <c r="D564" s="50" t="s">
        <v>1274</v>
      </c>
      <c r="E564" s="33" t="s">
        <v>114</v>
      </c>
      <c r="F564" s="33"/>
      <c r="G564" s="63"/>
      <c r="H564" s="41">
        <v>1</v>
      </c>
      <c r="I564" s="90" t="s">
        <v>73</v>
      </c>
      <c r="J564" s="90"/>
      <c r="K564" s="31" t="s">
        <v>1277</v>
      </c>
      <c r="L564" s="41" t="s">
        <v>1132</v>
      </c>
      <c r="M564" s="42" t="str">
        <f>MID(K564,12,8)</f>
        <v xml:space="preserve">precise </v>
      </c>
      <c r="N564" s="62" t="str">
        <f>IF(ISERROR(MID(K564,24+FIND("impact environnemental:",K564,1),3)),"",MID(K564,24+FIND("impact environnemental:",K564,1),3))</f>
        <v>non</v>
      </c>
      <c r="O564" s="62" t="str">
        <f>IF(ISERROR(MID(K564,25+FIND("performance énergétique:",K564,1),3)),"",MID(K564,25+FIND("performance énergétique:",K564,1),3))</f>
        <v>oui</v>
      </c>
      <c r="P564" s="62" t="str">
        <f>IF(ISERROR(MID(K564,20+FIND("consommation d'eau:",K564,1),3)),"",MID(K564,20+FIND("consommation d'eau:",K564,1),3))</f>
        <v>non</v>
      </c>
      <c r="Q564" s="62" t="str">
        <f>IF(ISERROR(MID(K564,22+FIND("rénover mon bâtiment:",K564,1),3)),"",MID(K564,22+FIND("rénover mon bâtiment:",K564,1),3))</f>
        <v>non</v>
      </c>
      <c r="R564" s="62" t="str">
        <f>IF(ISERROR(MID(K564,21+FIND("la mobilité durable:",K564,1),3)),"",MID(K564,21+FIND("la mobilité durable:",K564,1),3))</f>
        <v>non</v>
      </c>
      <c r="S564" s="62" t="str">
        <f>IF(ISERROR(MID(K564,21+FIND("gestion des déchets:",K564,1),3)),"",MID(K564,21+FIND("gestion des déchets:",K564,1),3))</f>
        <v>non</v>
      </c>
      <c r="T564" s="62" t="str">
        <f>IF(ISERROR(MID(K564,17+FIND("l'écoconception:",K564,1),3)),"",MID(K564,17+FIND("l'écoconception:",K564,1),3))</f>
        <v>non</v>
      </c>
      <c r="U564" s="62" t="str">
        <f>IF(ISERROR(MID(K564,20+FIND("former ou recruter:",K564,1),3)),"",MID(K564,20+FIND("former ou recruter:",K564,1),3))</f>
        <v>non</v>
      </c>
      <c r="V564" s="63"/>
      <c r="W564" s="41"/>
      <c r="X564" s="41"/>
      <c r="Y564" s="41"/>
      <c r="Z564" s="41"/>
      <c r="AA564" s="41"/>
      <c r="AB564" s="38"/>
      <c r="AC564" s="38"/>
      <c r="AD564" s="88"/>
      <c r="AE564" s="88"/>
      <c r="AF564" s="33"/>
      <c r="AG564" s="33"/>
      <c r="AH564" s="33"/>
      <c r="AI564" s="39"/>
      <c r="AJ564" s="39"/>
      <c r="AK564" s="40"/>
    </row>
    <row r="565" spans="1:37" ht="16.5" customHeight="1">
      <c r="A565" s="30">
        <v>45266</v>
      </c>
      <c r="B565" s="31" t="s">
        <v>477</v>
      </c>
      <c r="C565" s="31" t="s">
        <v>1322</v>
      </c>
      <c r="D565" s="50" t="s">
        <v>1324</v>
      </c>
      <c r="E565" s="33" t="s">
        <v>114</v>
      </c>
      <c r="F565" s="33"/>
      <c r="G565" s="63"/>
      <c r="H565" s="41">
        <v>2</v>
      </c>
      <c r="I565" s="90" t="s">
        <v>73</v>
      </c>
      <c r="J565" s="90"/>
      <c r="K565" s="31" t="s">
        <v>1325</v>
      </c>
      <c r="L565" s="41" t="s">
        <v>1132</v>
      </c>
      <c r="M565" s="42" t="str">
        <f>MID(K565,12,8)</f>
        <v xml:space="preserve">unknown </v>
      </c>
      <c r="N565" s="62" t="str">
        <f>IF(ISERROR(MID(K565,24+FIND("impact environnemental:",K565,1),3)),"",MID(K565,24+FIND("impact environnemental:",K565,1),3))</f>
        <v>oui</v>
      </c>
      <c r="O565" s="62" t="str">
        <f>IF(ISERROR(MID(K565,25+FIND("performance énergétique:",K565,1),3)),"",MID(K565,25+FIND("performance énergétique:",K565,1),3))</f>
        <v>oui</v>
      </c>
      <c r="P565" s="62" t="str">
        <f>IF(ISERROR(MID(K565,20+FIND("consommation d'eau:",K565,1),3)),"",MID(K565,20+FIND("consommation d'eau:",K565,1),3))</f>
        <v>oui</v>
      </c>
      <c r="Q565" s="62" t="str">
        <f>IF(ISERROR(MID(K565,22+FIND("rénover mon bâtiment:",K565,1),3)),"",MID(K565,22+FIND("rénover mon bâtiment:",K565,1),3))</f>
        <v/>
      </c>
      <c r="R565" s="62" t="str">
        <f>IF(ISERROR(MID(K565,21+FIND("la mobilité durable:",K565,1),3)),"",MID(K565,21+FIND("la mobilité durable:",K565,1),3))</f>
        <v/>
      </c>
      <c r="S565" s="62" t="str">
        <f>IF(ISERROR(MID(K565,21+FIND("gestion des déchets:",K565,1),3)),"",MID(K565,21+FIND("gestion des déchets:",K565,1),3))</f>
        <v>oui</v>
      </c>
      <c r="T565" s="62" t="str">
        <f>IF(ISERROR(MID(K565,17+FIND("l'écoconception:",K565,1),3)),"",MID(K565,17+FIND("l'écoconception:",K565,1),3))</f>
        <v>oui</v>
      </c>
      <c r="U565" s="62" t="str">
        <f>IF(ISERROR(MID(K565,20+FIND("former ou recruter:",K565,1),3)),"",MID(K565,20+FIND("former ou recruter:",K565,1),3))</f>
        <v/>
      </c>
      <c r="V565" s="63"/>
      <c r="W565" s="41"/>
      <c r="X565" s="41"/>
      <c r="Y565" s="41"/>
      <c r="Z565" s="41"/>
      <c r="AA565" s="41"/>
      <c r="AB565" s="38"/>
      <c r="AC565" s="38"/>
      <c r="AD565" s="88"/>
      <c r="AE565" s="88"/>
      <c r="AF565" s="33"/>
      <c r="AG565" s="33"/>
      <c r="AH565" s="33"/>
      <c r="AI565" s="39"/>
      <c r="AJ565" s="39"/>
      <c r="AK565" s="40"/>
    </row>
    <row r="566" spans="1:37" ht="16.5" customHeight="1">
      <c r="A566" s="30">
        <v>45267</v>
      </c>
      <c r="B566" s="31" t="s">
        <v>741</v>
      </c>
      <c r="C566" s="31" t="s">
        <v>1807</v>
      </c>
      <c r="D566" s="50" t="s">
        <v>1810</v>
      </c>
      <c r="E566" s="33" t="s">
        <v>114</v>
      </c>
      <c r="F566" s="33"/>
      <c r="G566" s="63"/>
      <c r="H566" s="41">
        <v>2</v>
      </c>
      <c r="I566" s="90" t="s">
        <v>73</v>
      </c>
      <c r="J566" s="90"/>
      <c r="K566" s="31" t="s">
        <v>5036</v>
      </c>
      <c r="L566" s="41" t="s">
        <v>1132</v>
      </c>
      <c r="M566" s="42" t="str">
        <f>MID(K566,12,8)</f>
        <v xml:space="preserve">unknown </v>
      </c>
      <c r="N566" s="62" t="str">
        <f>IF(ISERROR(MID(K566,24+FIND("impact environnemental:",K566,1),3)),"",MID(K566,24+FIND("impact environnemental:",K566,1),3))</f>
        <v>non</v>
      </c>
      <c r="O566" s="62" t="str">
        <f>IF(ISERROR(MID(K566,25+FIND("performance énergétique:",K566,1),3)),"",MID(K566,25+FIND("performance énergétique:",K566,1),3))</f>
        <v>oui</v>
      </c>
      <c r="P566" s="62" t="str">
        <f>IF(ISERROR(MID(K566,20+FIND("consommation d'eau:",K566,1),3)),"",MID(K566,20+FIND("consommation d'eau:",K566,1),3))</f>
        <v>non</v>
      </c>
      <c r="Q566" s="62" t="str">
        <f>IF(ISERROR(MID(K566,22+FIND("rénover mon bâtiment:",K566,1),3)),"",MID(K566,22+FIND("rénover mon bâtiment:",K566,1),3))</f>
        <v/>
      </c>
      <c r="R566" s="62" t="str">
        <f>IF(ISERROR(MID(K566,21+FIND("la mobilité durable:",K566,1),3)),"",MID(K566,21+FIND("la mobilité durable:",K566,1),3))</f>
        <v/>
      </c>
      <c r="S566" s="62" t="str">
        <f>IF(ISERROR(MID(K566,21+FIND("gestion des déchets:",K566,1),3)),"",MID(K566,21+FIND("gestion des déchets:",K566,1),3))</f>
        <v>oui</v>
      </c>
      <c r="T566" s="62" t="str">
        <f>IF(ISERROR(MID(K566,17+FIND("l'écoconception:",K566,1),3)),"",MID(K566,17+FIND("l'écoconception:",K566,1),3))</f>
        <v>oui</v>
      </c>
      <c r="U566" s="62" t="str">
        <f>IF(ISERROR(MID(K566,20+FIND("former ou recruter:",K566,1),3)),"",MID(K566,20+FIND("former ou recruter:",K566,1),3))</f>
        <v/>
      </c>
      <c r="V566" s="63"/>
      <c r="W566" s="41"/>
      <c r="X566" s="41"/>
      <c r="Y566" s="41"/>
      <c r="Z566" s="41"/>
      <c r="AA566" s="41"/>
      <c r="AB566" s="38"/>
      <c r="AC566" s="38"/>
      <c r="AD566" s="88"/>
      <c r="AE566" s="88"/>
      <c r="AF566" s="33"/>
      <c r="AG566" s="33"/>
      <c r="AH566" s="33"/>
      <c r="AI566" s="39"/>
      <c r="AJ566" s="39"/>
      <c r="AK566" s="40"/>
    </row>
    <row r="567" spans="1:37" ht="16.5" customHeight="1">
      <c r="A567" s="30">
        <v>45267</v>
      </c>
      <c r="B567" s="31" t="s">
        <v>477</v>
      </c>
      <c r="C567" s="31" t="s">
        <v>1405</v>
      </c>
      <c r="D567" s="50" t="s">
        <v>958</v>
      </c>
      <c r="E567" s="33" t="s">
        <v>114</v>
      </c>
      <c r="F567" s="33"/>
      <c r="G567" s="63"/>
      <c r="H567" s="41">
        <v>1</v>
      </c>
      <c r="I567" s="90" t="s">
        <v>73</v>
      </c>
      <c r="J567" s="90"/>
      <c r="K567" s="31" t="s">
        <v>1407</v>
      </c>
      <c r="L567" s="41" t="s">
        <v>1132</v>
      </c>
      <c r="M567" s="42" t="str">
        <f>MID(K567,12,8)</f>
        <v xml:space="preserve">precise </v>
      </c>
      <c r="N567" s="62" t="str">
        <f>IF(ISERROR(MID(K567,24+FIND("impact environnemental:",K567,1),3)),"",MID(K567,24+FIND("impact environnemental:",K567,1),3))</f>
        <v>non</v>
      </c>
      <c r="O567" s="62" t="str">
        <f>IF(ISERROR(MID(K567,25+FIND("performance énergétique:",K567,1),3)),"",MID(K567,25+FIND("performance énergétique:",K567,1),3))</f>
        <v>non</v>
      </c>
      <c r="P567" s="62" t="str">
        <f>IF(ISERROR(MID(K567,20+FIND("consommation d'eau:",K567,1),3)),"",MID(K567,20+FIND("consommation d'eau:",K567,1),3))</f>
        <v>non</v>
      </c>
      <c r="Q567" s="62" t="str">
        <f>IF(ISERROR(MID(K567,22+FIND("rénover mon bâtiment:",K567,1),3)),"",MID(K567,22+FIND("rénover mon bâtiment:",K567,1),3))</f>
        <v>non</v>
      </c>
      <c r="R567" s="62" t="str">
        <f>IF(ISERROR(MID(K567,21+FIND("la mobilité durable:",K567,1),3)),"",MID(K567,21+FIND("la mobilité durable:",K567,1),3))</f>
        <v>non</v>
      </c>
      <c r="S567" s="62" t="str">
        <f>IF(ISERROR(MID(K567,21+FIND("gestion des déchets:",K567,1),3)),"",MID(K567,21+FIND("gestion des déchets:",K567,1),3))</f>
        <v>non</v>
      </c>
      <c r="T567" s="62" t="str">
        <f>IF(ISERROR(MID(K567,17+FIND("l'écoconception:",K567,1),3)),"",MID(K567,17+FIND("l'écoconception:",K567,1),3))</f>
        <v>non</v>
      </c>
      <c r="U567" s="62" t="str">
        <f>IF(ISERROR(MID(K567,20+FIND("former ou recruter:",K567,1),3)),"",MID(K567,20+FIND("former ou recruter:",K567,1),3))</f>
        <v>oui</v>
      </c>
      <c r="V567" s="63"/>
      <c r="W567" s="41"/>
      <c r="X567" s="41"/>
      <c r="Y567" s="41"/>
      <c r="Z567" s="41"/>
      <c r="AA567" s="41"/>
      <c r="AB567" s="38"/>
      <c r="AC567" s="38"/>
      <c r="AD567" s="88"/>
      <c r="AE567" s="88"/>
      <c r="AF567" s="33"/>
      <c r="AG567" s="33"/>
      <c r="AH567" s="33"/>
      <c r="AI567" s="39"/>
      <c r="AJ567" s="39"/>
      <c r="AK567" s="40"/>
    </row>
    <row r="568" spans="1:37" ht="16.5" customHeight="1">
      <c r="A568" s="30">
        <v>45267</v>
      </c>
      <c r="B568" s="31" t="s">
        <v>477</v>
      </c>
      <c r="C568" s="31" t="s">
        <v>1408</v>
      </c>
      <c r="D568" s="50" t="s">
        <v>1411</v>
      </c>
      <c r="E568" s="33" t="s">
        <v>114</v>
      </c>
      <c r="F568" s="33"/>
      <c r="G568" s="63"/>
      <c r="H568" s="41">
        <v>2</v>
      </c>
      <c r="I568" s="90" t="s">
        <v>73</v>
      </c>
      <c r="J568" s="90"/>
      <c r="K568" s="31" t="s">
        <v>1412</v>
      </c>
      <c r="L568" s="41" t="s">
        <v>1132</v>
      </c>
      <c r="M568" s="42" t="str">
        <f>MID(K568,12,8)</f>
        <v xml:space="preserve">unknown </v>
      </c>
      <c r="N568" s="62" t="str">
        <f>IF(ISERROR(MID(K568,24+FIND("impact environnemental:",K568,1),3)),"",MID(K568,24+FIND("impact environnemental:",K568,1),3))</f>
        <v>oui</v>
      </c>
      <c r="O568" s="62" t="str">
        <f>IF(ISERROR(MID(K568,25+FIND("performance énergétique:",K568,1),3)),"",MID(K568,25+FIND("performance énergétique:",K568,1),3))</f>
        <v>oui</v>
      </c>
      <c r="P568" s="62" t="str">
        <f>IF(ISERROR(MID(K568,20+FIND("consommation d'eau:",K568,1),3)),"",MID(K568,20+FIND("consommation d'eau:",K568,1),3))</f>
        <v>oui</v>
      </c>
      <c r="Q568" s="62" t="str">
        <f>IF(ISERROR(MID(K568,22+FIND("rénover mon bâtiment:",K568,1),3)),"",MID(K568,22+FIND("rénover mon bâtiment:",K568,1),3))</f>
        <v/>
      </c>
      <c r="R568" s="62" t="str">
        <f>IF(ISERROR(MID(K568,21+FIND("la mobilité durable:",K568,1),3)),"",MID(K568,21+FIND("la mobilité durable:",K568,1),3))</f>
        <v/>
      </c>
      <c r="S568" s="62" t="str">
        <f>IF(ISERROR(MID(K568,21+FIND("gestion des déchets:",K568,1),3)),"",MID(K568,21+FIND("gestion des déchets:",K568,1),3))</f>
        <v>oui</v>
      </c>
      <c r="T568" s="62" t="str">
        <f>IF(ISERROR(MID(K568,17+FIND("l'écoconception:",K568,1),3)),"",MID(K568,17+FIND("l'écoconception:",K568,1),3))</f>
        <v>oui</v>
      </c>
      <c r="U568" s="62" t="str">
        <f>IF(ISERROR(MID(K568,20+FIND("former ou recruter:",K568,1),3)),"",MID(K568,20+FIND("former ou recruter:",K568,1),3))</f>
        <v/>
      </c>
      <c r="V568" s="63"/>
      <c r="W568" s="41"/>
      <c r="X568" s="41"/>
      <c r="Y568" s="41"/>
      <c r="Z568" s="41"/>
      <c r="AA568" s="41"/>
      <c r="AB568" s="38"/>
      <c r="AC568" s="38"/>
      <c r="AD568" s="88"/>
      <c r="AE568" s="88"/>
      <c r="AF568" s="33"/>
      <c r="AG568" s="33"/>
      <c r="AH568" s="33"/>
      <c r="AI568" s="39"/>
      <c r="AJ568" s="39"/>
      <c r="AK568" s="40"/>
    </row>
    <row r="569" spans="1:37" ht="16.5" customHeight="1">
      <c r="A569" s="30">
        <v>45267</v>
      </c>
      <c r="B569" s="31" t="s">
        <v>477</v>
      </c>
      <c r="C569" s="31" t="s">
        <v>1413</v>
      </c>
      <c r="D569" s="50" t="s">
        <v>1416</v>
      </c>
      <c r="E569" s="33" t="s">
        <v>114</v>
      </c>
      <c r="F569" s="33"/>
      <c r="G569" s="63"/>
      <c r="H569" s="41">
        <v>2</v>
      </c>
      <c r="I569" s="90" t="s">
        <v>73</v>
      </c>
      <c r="J569" s="90"/>
      <c r="K569" s="31" t="s">
        <v>1417</v>
      </c>
      <c r="L569" s="41" t="s">
        <v>1132</v>
      </c>
      <c r="M569" s="42" t="str">
        <f>MID(K569,12,8)</f>
        <v xml:space="preserve">unknown </v>
      </c>
      <c r="N569" s="62" t="str">
        <f>IF(ISERROR(MID(K569,24+FIND("impact environnemental:",K569,1),3)),"",MID(K569,24+FIND("impact environnemental:",K569,1),3))</f>
        <v>non</v>
      </c>
      <c r="O569" s="62" t="str">
        <f>IF(ISERROR(MID(K569,25+FIND("performance énergétique:",K569,1),3)),"",MID(K569,25+FIND("performance énergétique:",K569,1),3))</f>
        <v>oui</v>
      </c>
      <c r="P569" s="62" t="str">
        <f>IF(ISERROR(MID(K569,20+FIND("consommation d'eau:",K569,1),3)),"",MID(K569,20+FIND("consommation d'eau:",K569,1),3))</f>
        <v>oui</v>
      </c>
      <c r="Q569" s="62" t="str">
        <f>IF(ISERROR(MID(K569,22+FIND("rénover mon bâtiment:",K569,1),3)),"",MID(K569,22+FIND("rénover mon bâtiment:",K569,1),3))</f>
        <v/>
      </c>
      <c r="R569" s="62" t="str">
        <f>IF(ISERROR(MID(K569,21+FIND("la mobilité durable:",K569,1),3)),"",MID(K569,21+FIND("la mobilité durable:",K569,1),3))</f>
        <v/>
      </c>
      <c r="S569" s="62" t="str">
        <f>IF(ISERROR(MID(K569,21+FIND("gestion des déchets:",K569,1),3)),"",MID(K569,21+FIND("gestion des déchets:",K569,1),3))</f>
        <v>oui</v>
      </c>
      <c r="T569" s="62" t="str">
        <f>IF(ISERROR(MID(K569,17+FIND("l'écoconception:",K569,1),3)),"",MID(K569,17+FIND("l'écoconception:",K569,1),3))</f>
        <v>oui</v>
      </c>
      <c r="U569" s="62" t="str">
        <f>IF(ISERROR(MID(K569,20+FIND("former ou recruter:",K569,1),3)),"",MID(K569,20+FIND("former ou recruter:",K569,1),3))</f>
        <v/>
      </c>
      <c r="V569" s="63"/>
      <c r="W569" s="41"/>
      <c r="X569" s="41"/>
      <c r="Y569" s="41"/>
      <c r="Z569" s="41"/>
      <c r="AA569" s="41"/>
      <c r="AB569" s="38"/>
      <c r="AC569" s="38"/>
      <c r="AD569" s="88"/>
      <c r="AE569" s="88"/>
      <c r="AF569" s="33"/>
      <c r="AG569" s="33"/>
      <c r="AH569" s="33"/>
      <c r="AI569" s="39"/>
      <c r="AJ569" s="39"/>
      <c r="AK569" s="40"/>
    </row>
    <row r="570" spans="1:37" ht="16.5" customHeight="1">
      <c r="A570" s="30">
        <v>45267</v>
      </c>
      <c r="B570" s="31" t="s">
        <v>1476</v>
      </c>
      <c r="C570" s="31" t="s">
        <v>1472</v>
      </c>
      <c r="D570" s="50" t="s">
        <v>1475</v>
      </c>
      <c r="E570" s="33" t="s">
        <v>114</v>
      </c>
      <c r="F570" s="33"/>
      <c r="G570" s="63"/>
      <c r="H570" s="41">
        <v>1</v>
      </c>
      <c r="I570" s="90" t="s">
        <v>73</v>
      </c>
      <c r="J570" s="90"/>
      <c r="K570" s="31" t="s">
        <v>1477</v>
      </c>
      <c r="L570" s="41" t="s">
        <v>1132</v>
      </c>
      <c r="M570" s="42" t="str">
        <f>MID(K570,12,8)</f>
        <v xml:space="preserve">precise </v>
      </c>
      <c r="N570" s="62" t="str">
        <f>IF(ISERROR(MID(K570,24+FIND("impact environnemental:",K570,1),3)),"",MID(K570,24+FIND("impact environnemental:",K570,1),3))</f>
        <v>non</v>
      </c>
      <c r="O570" s="62" t="str">
        <f>IF(ISERROR(MID(K570,25+FIND("performance énergétique:",K570,1),3)),"",MID(K570,25+FIND("performance énergétique:",K570,1),3))</f>
        <v>oui</v>
      </c>
      <c r="P570" s="62" t="str">
        <f>IF(ISERROR(MID(K570,20+FIND("consommation d'eau:",K570,1),3)),"",MID(K570,20+FIND("consommation d'eau:",K570,1),3))</f>
        <v>non</v>
      </c>
      <c r="Q570" s="62" t="str">
        <f>IF(ISERROR(MID(K570,22+FIND("rénover mon bâtiment:",K570,1),3)),"",MID(K570,22+FIND("rénover mon bâtiment:",K570,1),3))</f>
        <v>non</v>
      </c>
      <c r="R570" s="62" t="str">
        <f>IF(ISERROR(MID(K570,21+FIND("la mobilité durable:",K570,1),3)),"",MID(K570,21+FIND("la mobilité durable:",K570,1),3))</f>
        <v>non</v>
      </c>
      <c r="S570" s="62" t="str">
        <f>IF(ISERROR(MID(K570,21+FIND("gestion des déchets:",K570,1),3)),"",MID(K570,21+FIND("gestion des déchets:",K570,1),3))</f>
        <v>non</v>
      </c>
      <c r="T570" s="62" t="str">
        <f>IF(ISERROR(MID(K570,17+FIND("l'écoconception:",K570,1),3)),"",MID(K570,17+FIND("l'écoconception:",K570,1),3))</f>
        <v>non</v>
      </c>
      <c r="U570" s="62" t="str">
        <f>IF(ISERROR(MID(K570,20+FIND("former ou recruter:",K570,1),3)),"",MID(K570,20+FIND("former ou recruter:",K570,1),3))</f>
        <v>non</v>
      </c>
      <c r="V570" s="63"/>
      <c r="W570" s="41"/>
      <c r="X570" s="41"/>
      <c r="Y570" s="41"/>
      <c r="Z570" s="41"/>
      <c r="AA570" s="41"/>
      <c r="AB570" s="38"/>
      <c r="AC570" s="38"/>
      <c r="AD570" s="88"/>
      <c r="AE570" s="88"/>
      <c r="AF570" s="33"/>
      <c r="AG570" s="33"/>
      <c r="AH570" s="33"/>
      <c r="AI570" s="39"/>
      <c r="AJ570" s="39"/>
      <c r="AK570" s="40"/>
    </row>
    <row r="571" spans="1:37" ht="16.5" customHeight="1">
      <c r="A571" s="30">
        <v>45267</v>
      </c>
      <c r="B571" s="31" t="s">
        <v>365</v>
      </c>
      <c r="C571" s="31" t="s">
        <v>1840</v>
      </c>
      <c r="D571" s="50" t="s">
        <v>1843</v>
      </c>
      <c r="E571" s="33" t="s">
        <v>114</v>
      </c>
      <c r="F571" s="33"/>
      <c r="G571" s="63"/>
      <c r="H571" s="41">
        <v>1</v>
      </c>
      <c r="I571" s="90" t="s">
        <v>73</v>
      </c>
      <c r="J571" s="90"/>
      <c r="K571" s="31" t="s">
        <v>1844</v>
      </c>
      <c r="L571" s="41" t="s">
        <v>1132</v>
      </c>
      <c r="M571" s="42" t="str">
        <f>MID(K571,12,8)</f>
        <v xml:space="preserve">precise </v>
      </c>
      <c r="N571" s="62" t="str">
        <f>IF(ISERROR(MID(K571,24+FIND("impact environnemental:",K571,1),3)),"",MID(K571,24+FIND("impact environnemental:",K571,1),3))</f>
        <v>non</v>
      </c>
      <c r="O571" s="62" t="str">
        <f>IF(ISERROR(MID(K571,25+FIND("performance énergétique:",K571,1),3)),"",MID(K571,25+FIND("performance énergétique:",K571,1),3))</f>
        <v>non</v>
      </c>
      <c r="P571" s="62" t="str">
        <f>IF(ISERROR(MID(K571,20+FIND("consommation d'eau:",K571,1),3)),"",MID(K571,20+FIND("consommation d'eau:",K571,1),3))</f>
        <v>non</v>
      </c>
      <c r="Q571" s="62" t="str">
        <f>IF(ISERROR(MID(K571,22+FIND("rénover mon bâtiment:",K571,1),3)),"",MID(K571,22+FIND("rénover mon bâtiment:",K571,1),3))</f>
        <v>oui</v>
      </c>
      <c r="R571" s="62" t="str">
        <f>IF(ISERROR(MID(K571,21+FIND("la mobilité durable:",K571,1),3)),"",MID(K571,21+FIND("la mobilité durable:",K571,1),3))</f>
        <v>non</v>
      </c>
      <c r="S571" s="62" t="str">
        <f>IF(ISERROR(MID(K571,21+FIND("gestion des déchets:",K571,1),3)),"",MID(K571,21+FIND("gestion des déchets:",K571,1),3))</f>
        <v>non</v>
      </c>
      <c r="T571" s="62" t="str">
        <f>IF(ISERROR(MID(K571,17+FIND("l'écoconception:",K571,1),3)),"",MID(K571,17+FIND("l'écoconception:",K571,1),3))</f>
        <v>non</v>
      </c>
      <c r="U571" s="62" t="str">
        <f>IF(ISERROR(MID(K571,20+FIND("former ou recruter:",K571,1),3)),"",MID(K571,20+FIND("former ou recruter:",K571,1),3))</f>
        <v>non</v>
      </c>
      <c r="V571" s="63"/>
      <c r="W571" s="41"/>
      <c r="X571" s="41"/>
      <c r="Y571" s="41"/>
      <c r="Z571" s="41"/>
      <c r="AA571" s="41"/>
      <c r="AB571" s="38"/>
      <c r="AC571" s="38"/>
      <c r="AD571" s="88"/>
      <c r="AE571" s="88"/>
      <c r="AF571" s="33"/>
      <c r="AG571" s="33"/>
      <c r="AH571" s="33"/>
      <c r="AI571" s="39"/>
      <c r="AJ571" s="39"/>
      <c r="AK571" s="40"/>
    </row>
    <row r="572" spans="1:37" ht="16.5" customHeight="1">
      <c r="A572" s="30">
        <v>45267</v>
      </c>
      <c r="B572" s="31" t="s">
        <v>1210</v>
      </c>
      <c r="C572" s="31" t="s">
        <v>1931</v>
      </c>
      <c r="D572" s="50" t="s">
        <v>1933</v>
      </c>
      <c r="E572" s="33" t="s">
        <v>114</v>
      </c>
      <c r="F572" s="33"/>
      <c r="G572" s="63"/>
      <c r="H572" s="41">
        <v>1</v>
      </c>
      <c r="I572" s="90" t="s">
        <v>73</v>
      </c>
      <c r="J572" s="90"/>
      <c r="K572" s="31" t="s">
        <v>1934</v>
      </c>
      <c r="L572" s="41" t="s">
        <v>1132</v>
      </c>
      <c r="M572" s="42" t="str">
        <f>MID(K572,12,8)</f>
        <v xml:space="preserve">precise </v>
      </c>
      <c r="N572" s="62" t="str">
        <f>IF(ISERROR(MID(K572,24+FIND("impact environnemental:",K572,1),3)),"",MID(K572,24+FIND("impact environnemental:",K572,1),3))</f>
        <v>oui</v>
      </c>
      <c r="O572" s="62" t="str">
        <f>IF(ISERROR(MID(K572,25+FIND("performance énergétique:",K572,1),3)),"",MID(K572,25+FIND("performance énergétique:",K572,1),3))</f>
        <v>non</v>
      </c>
      <c r="P572" s="62" t="str">
        <f>IF(ISERROR(MID(K572,20+FIND("consommation d'eau:",K572,1),3)),"",MID(K572,20+FIND("consommation d'eau:",K572,1),3))</f>
        <v>non</v>
      </c>
      <c r="Q572" s="62" t="str">
        <f>IF(ISERROR(MID(K572,22+FIND("rénover mon bâtiment:",K572,1),3)),"",MID(K572,22+FIND("rénover mon bâtiment:",K572,1),3))</f>
        <v>non</v>
      </c>
      <c r="R572" s="62" t="str">
        <f>IF(ISERROR(MID(K572,21+FIND("la mobilité durable:",K572,1),3)),"",MID(K572,21+FIND("la mobilité durable:",K572,1),3))</f>
        <v>non</v>
      </c>
      <c r="S572" s="62" t="str">
        <f>IF(ISERROR(MID(K572,21+FIND("gestion des déchets:",K572,1),3)),"",MID(K572,21+FIND("gestion des déchets:",K572,1),3))</f>
        <v>non</v>
      </c>
      <c r="T572" s="62" t="str">
        <f>IF(ISERROR(MID(K572,17+FIND("l'écoconception:",K572,1),3)),"",MID(K572,17+FIND("l'écoconception:",K572,1),3))</f>
        <v>non</v>
      </c>
      <c r="U572" s="62" t="str">
        <f>IF(ISERROR(MID(K572,20+FIND("former ou recruter:",K572,1),3)),"",MID(K572,20+FIND("former ou recruter:",K572,1),3))</f>
        <v>non</v>
      </c>
      <c r="V572" s="63"/>
      <c r="W572" s="41"/>
      <c r="X572" s="41"/>
      <c r="Y572" s="41"/>
      <c r="Z572" s="41"/>
      <c r="AA572" s="41"/>
      <c r="AB572" s="38"/>
      <c r="AC572" s="38"/>
      <c r="AD572" s="88"/>
      <c r="AE572" s="88"/>
      <c r="AF572" s="33"/>
      <c r="AG572" s="33"/>
      <c r="AH572" s="33"/>
      <c r="AI572" s="39"/>
      <c r="AJ572" s="39"/>
      <c r="AK572" s="40"/>
    </row>
    <row r="573" spans="1:37" ht="16.5" customHeight="1">
      <c r="A573" s="30">
        <v>45267</v>
      </c>
      <c r="B573" s="31" t="s">
        <v>1054</v>
      </c>
      <c r="C573" s="31" t="s">
        <v>1781</v>
      </c>
      <c r="D573" s="50" t="s">
        <v>1053</v>
      </c>
      <c r="E573" s="33" t="s">
        <v>114</v>
      </c>
      <c r="F573" s="33"/>
      <c r="G573" s="63"/>
      <c r="H573" s="41">
        <v>2</v>
      </c>
      <c r="I573" s="90" t="s">
        <v>73</v>
      </c>
      <c r="J573" s="90"/>
      <c r="K573" s="31" t="s">
        <v>1784</v>
      </c>
      <c r="L573" s="41" t="s">
        <v>1132</v>
      </c>
      <c r="M573" s="42" t="str">
        <f>MID(K573,12,8)</f>
        <v xml:space="preserve">unknown </v>
      </c>
      <c r="N573" s="62" t="str">
        <f>IF(ISERROR(MID(K573,24+FIND("impact environnemental:",K573,1),3)),"",MID(K573,24+FIND("impact environnemental:",K573,1),3))</f>
        <v>oui</v>
      </c>
      <c r="O573" s="62" t="str">
        <f>IF(ISERROR(MID(K573,25+FIND("performance énergétique:",K573,1),3)),"",MID(K573,25+FIND("performance énergétique:",K573,1),3))</f>
        <v>oui</v>
      </c>
      <c r="P573" s="62" t="str">
        <f>IF(ISERROR(MID(K573,20+FIND("consommation d'eau:",K573,1),3)),"",MID(K573,20+FIND("consommation d'eau:",K573,1),3))</f>
        <v>non</v>
      </c>
      <c r="Q573" s="62" t="str">
        <f>IF(ISERROR(MID(K573,22+FIND("rénover mon bâtiment:",K573,1),3)),"",MID(K573,22+FIND("rénover mon bâtiment:",K573,1),3))</f>
        <v/>
      </c>
      <c r="R573" s="62" t="str">
        <f>IF(ISERROR(MID(K573,21+FIND("la mobilité durable:",K573,1),3)),"",MID(K573,21+FIND("la mobilité durable:",K573,1),3))</f>
        <v/>
      </c>
      <c r="S573" s="62" t="str">
        <f>IF(ISERROR(MID(K573,21+FIND("gestion des déchets:",K573,1),3)),"",MID(K573,21+FIND("gestion des déchets:",K573,1),3))</f>
        <v>oui</v>
      </c>
      <c r="T573" s="62" t="str">
        <f>IF(ISERROR(MID(K573,17+FIND("l'écoconception:",K573,1),3)),"",MID(K573,17+FIND("l'écoconception:",K573,1),3))</f>
        <v>oui</v>
      </c>
      <c r="U573" s="62" t="str">
        <f>IF(ISERROR(MID(K573,20+FIND("former ou recruter:",K573,1),3)),"",MID(K573,20+FIND("former ou recruter:",K573,1),3))</f>
        <v/>
      </c>
      <c r="V573" s="63"/>
      <c r="W573" s="41"/>
      <c r="X573" s="41"/>
      <c r="Y573" s="41"/>
      <c r="Z573" s="41"/>
      <c r="AA573" s="41"/>
      <c r="AB573" s="38"/>
      <c r="AC573" s="38"/>
      <c r="AD573" s="88"/>
      <c r="AE573" s="88"/>
      <c r="AF573" s="33"/>
      <c r="AG573" s="33"/>
      <c r="AH573" s="33"/>
      <c r="AI573" s="39"/>
      <c r="AJ573" s="39"/>
      <c r="AK573" s="40"/>
    </row>
    <row r="574" spans="1:37" ht="16.5" customHeight="1">
      <c r="A574" s="30">
        <v>45267</v>
      </c>
      <c r="B574" s="31" t="s">
        <v>1780</v>
      </c>
      <c r="C574" s="31" t="s">
        <v>1777</v>
      </c>
      <c r="D574" s="50" t="s">
        <v>1779</v>
      </c>
      <c r="E574" s="33" t="s">
        <v>114</v>
      </c>
      <c r="F574" s="33"/>
      <c r="G574" s="63"/>
      <c r="H574" s="41" t="e">
        <v>#VALUE!</v>
      </c>
      <c r="I574" s="90" t="s">
        <v>73</v>
      </c>
      <c r="J574" s="90"/>
      <c r="K574" s="31"/>
      <c r="L574" s="41" t="s">
        <v>1132</v>
      </c>
      <c r="M574" s="42" t="str">
        <f>MID(K574,12,8)</f>
        <v/>
      </c>
      <c r="N574" s="62" t="str">
        <f>IF(ISERROR(MID(K574,24+FIND("impact environnemental:",K574,1),3)),"",MID(K574,24+FIND("impact environnemental:",K574,1),3))</f>
        <v/>
      </c>
      <c r="O574" s="62" t="str">
        <f>IF(ISERROR(MID(K574,25+FIND("performance énergétique:",K574,1),3)),"",MID(K574,25+FIND("performance énergétique:",K574,1),3))</f>
        <v/>
      </c>
      <c r="P574" s="62" t="str">
        <f>IF(ISERROR(MID(K574,20+FIND("consommation d'eau:",K574,1),3)),"",MID(K574,20+FIND("consommation d'eau:",K574,1),3))</f>
        <v/>
      </c>
      <c r="Q574" s="62" t="str">
        <f>IF(ISERROR(MID(K574,22+FIND("rénover mon bâtiment:",K574,1),3)),"",MID(K574,22+FIND("rénover mon bâtiment:",K574,1),3))</f>
        <v/>
      </c>
      <c r="R574" s="62" t="str">
        <f>IF(ISERROR(MID(K574,21+FIND("la mobilité durable:",K574,1),3)),"",MID(K574,21+FIND("la mobilité durable:",K574,1),3))</f>
        <v/>
      </c>
      <c r="S574" s="62" t="str">
        <f>IF(ISERROR(MID(K574,21+FIND("gestion des déchets:",K574,1),3)),"",MID(K574,21+FIND("gestion des déchets:",K574,1),3))</f>
        <v/>
      </c>
      <c r="T574" s="62" t="str">
        <f>IF(ISERROR(MID(K574,17+FIND("l'écoconception:",K574,1),3)),"",MID(K574,17+FIND("l'écoconception:",K574,1),3))</f>
        <v/>
      </c>
      <c r="U574" s="62" t="str">
        <f>IF(ISERROR(MID(K574,20+FIND("former ou recruter:",K574,1),3)),"",MID(K574,20+FIND("former ou recruter:",K574,1),3))</f>
        <v/>
      </c>
      <c r="V574" s="63"/>
      <c r="W574" s="41"/>
      <c r="X574" s="41"/>
      <c r="Y574" s="41"/>
      <c r="Z574" s="41"/>
      <c r="AA574" s="41"/>
      <c r="AB574" s="38"/>
      <c r="AC574" s="38"/>
      <c r="AD574" s="88"/>
      <c r="AE574" s="88"/>
      <c r="AF574" s="33"/>
      <c r="AG574" s="33"/>
      <c r="AH574" s="33"/>
      <c r="AI574" s="39"/>
      <c r="AJ574" s="39"/>
      <c r="AK574" s="40"/>
    </row>
    <row r="575" spans="1:37" ht="16.5" customHeight="1">
      <c r="A575" s="30">
        <v>45267</v>
      </c>
      <c r="B575" s="31" t="s">
        <v>741</v>
      </c>
      <c r="C575" s="31" t="s">
        <v>1812</v>
      </c>
      <c r="D575" s="50" t="s">
        <v>1815</v>
      </c>
      <c r="E575" s="33" t="s">
        <v>114</v>
      </c>
      <c r="F575" s="33"/>
      <c r="G575" s="63"/>
      <c r="H575" s="41">
        <v>1</v>
      </c>
      <c r="I575" s="90" t="s">
        <v>73</v>
      </c>
      <c r="J575" s="90"/>
      <c r="K575" s="31" t="s">
        <v>1816</v>
      </c>
      <c r="L575" s="41" t="s">
        <v>1132</v>
      </c>
      <c r="M575" s="42" t="str">
        <f>MID(K575,12,8)</f>
        <v xml:space="preserve">precise </v>
      </c>
      <c r="N575" s="62" t="str">
        <f>IF(ISERROR(MID(K575,24+FIND("impact environnemental:",K575,1),3)),"",MID(K575,24+FIND("impact environnemental:",K575,1),3))</f>
        <v>non</v>
      </c>
      <c r="O575" s="62" t="str">
        <f>IF(ISERROR(MID(K575,25+FIND("performance énergétique:",K575,1),3)),"",MID(K575,25+FIND("performance énergétique:",K575,1),3))</f>
        <v>oui</v>
      </c>
      <c r="P575" s="62" t="str">
        <f>IF(ISERROR(MID(K575,20+FIND("consommation d'eau:",K575,1),3)),"",MID(K575,20+FIND("consommation d'eau:",K575,1),3))</f>
        <v>non</v>
      </c>
      <c r="Q575" s="62" t="str">
        <f>IF(ISERROR(MID(K575,22+FIND("rénover mon bâtiment:",K575,1),3)),"",MID(K575,22+FIND("rénover mon bâtiment:",K575,1),3))</f>
        <v>non</v>
      </c>
      <c r="R575" s="62" t="str">
        <f>IF(ISERROR(MID(K575,21+FIND("la mobilité durable:",K575,1),3)),"",MID(K575,21+FIND("la mobilité durable:",K575,1),3))</f>
        <v>non</v>
      </c>
      <c r="S575" s="62" t="str">
        <f>IF(ISERROR(MID(K575,21+FIND("gestion des déchets:",K575,1),3)),"",MID(K575,21+FIND("gestion des déchets:",K575,1),3))</f>
        <v>non</v>
      </c>
      <c r="T575" s="62" t="str">
        <f>IF(ISERROR(MID(K575,17+FIND("l'écoconception:",K575,1),3)),"",MID(K575,17+FIND("l'écoconception:",K575,1),3))</f>
        <v>non</v>
      </c>
      <c r="U575" s="62" t="str">
        <f>IF(ISERROR(MID(K575,20+FIND("former ou recruter:",K575,1),3)),"",MID(K575,20+FIND("former ou recruter:",K575,1),3))</f>
        <v>non</v>
      </c>
      <c r="V575" s="63"/>
      <c r="W575" s="41"/>
      <c r="X575" s="41"/>
      <c r="Y575" s="41"/>
      <c r="Z575" s="41"/>
      <c r="AA575" s="41"/>
      <c r="AB575" s="38"/>
      <c r="AC575" s="38"/>
      <c r="AD575" s="88"/>
      <c r="AE575" s="88"/>
      <c r="AF575" s="33"/>
      <c r="AG575" s="33"/>
      <c r="AH575" s="33"/>
      <c r="AI575" s="39"/>
      <c r="AJ575" s="39"/>
      <c r="AK575" s="40"/>
    </row>
    <row r="576" spans="1:37" ht="16.5" customHeight="1">
      <c r="A576" s="30">
        <v>45267</v>
      </c>
      <c r="B576" s="31" t="s">
        <v>477</v>
      </c>
      <c r="C576" s="31" t="s">
        <v>1418</v>
      </c>
      <c r="D576" s="50" t="s">
        <v>1145</v>
      </c>
      <c r="E576" s="33" t="s">
        <v>114</v>
      </c>
      <c r="F576" s="33"/>
      <c r="G576" s="63"/>
      <c r="H576" s="41">
        <v>2</v>
      </c>
      <c r="I576" s="90" t="s">
        <v>73</v>
      </c>
      <c r="J576" s="90"/>
      <c r="K576" s="31" t="s">
        <v>1420</v>
      </c>
      <c r="L576" s="41" t="s">
        <v>1132</v>
      </c>
      <c r="M576" s="42" t="str">
        <f>MID(K576,12,8)</f>
        <v xml:space="preserve">unknown </v>
      </c>
      <c r="N576" s="62" t="str">
        <f>IF(ISERROR(MID(K576,24+FIND("impact environnemental:",K576,1),3)),"",MID(K576,24+FIND("impact environnemental:",K576,1),3))</f>
        <v>oui</v>
      </c>
      <c r="O576" s="62" t="str">
        <f>IF(ISERROR(MID(K576,25+FIND("performance énergétique:",K576,1),3)),"",MID(K576,25+FIND("performance énergétique:",K576,1),3))</f>
        <v>oui</v>
      </c>
      <c r="P576" s="62" t="str">
        <f>IF(ISERROR(MID(K576,20+FIND("consommation d'eau:",K576,1),3)),"",MID(K576,20+FIND("consommation d'eau:",K576,1),3))</f>
        <v>non</v>
      </c>
      <c r="Q576" s="62" t="str">
        <f>IF(ISERROR(MID(K576,22+FIND("rénover mon bâtiment:",K576,1),3)),"",MID(K576,22+FIND("rénover mon bâtiment:",K576,1),3))</f>
        <v/>
      </c>
      <c r="R576" s="62" t="str">
        <f>IF(ISERROR(MID(K576,21+FIND("la mobilité durable:",K576,1),3)),"",MID(K576,21+FIND("la mobilité durable:",K576,1),3))</f>
        <v/>
      </c>
      <c r="S576" s="62" t="str">
        <f>IF(ISERROR(MID(K576,21+FIND("gestion des déchets:",K576,1),3)),"",MID(K576,21+FIND("gestion des déchets:",K576,1),3))</f>
        <v>oui</v>
      </c>
      <c r="T576" s="62" t="str">
        <f>IF(ISERROR(MID(K576,17+FIND("l'écoconception:",K576,1),3)),"",MID(K576,17+FIND("l'écoconception:",K576,1),3))</f>
        <v>oui</v>
      </c>
      <c r="U576" s="62" t="str">
        <f>IF(ISERROR(MID(K576,20+FIND("former ou recruter:",K576,1),3)),"",MID(K576,20+FIND("former ou recruter:",K576,1),3))</f>
        <v/>
      </c>
      <c r="V576" s="63"/>
      <c r="W576" s="41"/>
      <c r="X576" s="41"/>
      <c r="Y576" s="41"/>
      <c r="Z576" s="41"/>
      <c r="AA576" s="41"/>
      <c r="AB576" s="38"/>
      <c r="AC576" s="38"/>
      <c r="AD576" s="88"/>
      <c r="AE576" s="88"/>
      <c r="AF576" s="33"/>
      <c r="AG576" s="33"/>
      <c r="AH576" s="33"/>
      <c r="AI576" s="39"/>
      <c r="AJ576" s="39"/>
      <c r="AK576" s="40"/>
    </row>
    <row r="577" spans="1:37" ht="16.5" customHeight="1">
      <c r="A577" s="30">
        <v>45267</v>
      </c>
      <c r="B577" s="31" t="s">
        <v>580</v>
      </c>
      <c r="C577" s="31" t="s">
        <v>1388</v>
      </c>
      <c r="D577" s="50" t="s">
        <v>1390</v>
      </c>
      <c r="E577" s="33" t="s">
        <v>114</v>
      </c>
      <c r="F577" s="33"/>
      <c r="G577" s="63"/>
      <c r="H577" s="41">
        <v>2</v>
      </c>
      <c r="I577" s="90" t="s">
        <v>73</v>
      </c>
      <c r="J577" s="90"/>
      <c r="K577" s="31" t="s">
        <v>1391</v>
      </c>
      <c r="L577" s="41" t="s">
        <v>1132</v>
      </c>
      <c r="M577" s="42" t="str">
        <f>MID(K577,12,8)</f>
        <v xml:space="preserve">unknown </v>
      </c>
      <c r="N577" s="62" t="str">
        <f>IF(ISERROR(MID(K577,24+FIND("impact environnemental:",K577,1),3)),"",MID(K577,24+FIND("impact environnemental:",K577,1),3))</f>
        <v>oui</v>
      </c>
      <c r="O577" s="62" t="str">
        <f>IF(ISERROR(MID(K577,25+FIND("performance énergétique:",K577,1),3)),"",MID(K577,25+FIND("performance énergétique:",K577,1),3))</f>
        <v>oui</v>
      </c>
      <c r="P577" s="62" t="str">
        <f>IF(ISERROR(MID(K577,20+FIND("consommation d'eau:",K577,1),3)),"",MID(K577,20+FIND("consommation d'eau:",K577,1),3))</f>
        <v>oui</v>
      </c>
      <c r="Q577" s="62" t="str">
        <f>IF(ISERROR(MID(K577,22+FIND("rénover mon bâtiment:",K577,1),3)),"",MID(K577,22+FIND("rénover mon bâtiment:",K577,1),3))</f>
        <v/>
      </c>
      <c r="R577" s="62" t="str">
        <f>IF(ISERROR(MID(K577,21+FIND("la mobilité durable:",K577,1),3)),"",MID(K577,21+FIND("la mobilité durable:",K577,1),3))</f>
        <v/>
      </c>
      <c r="S577" s="62" t="str">
        <f>IF(ISERROR(MID(K577,21+FIND("gestion des déchets:",K577,1),3)),"",MID(K577,21+FIND("gestion des déchets:",K577,1),3))</f>
        <v>oui</v>
      </c>
      <c r="T577" s="62" t="str">
        <f>IF(ISERROR(MID(K577,17+FIND("l'écoconception:",K577,1),3)),"",MID(K577,17+FIND("l'écoconception:",K577,1),3))</f>
        <v>oui</v>
      </c>
      <c r="U577" s="62" t="str">
        <f>IF(ISERROR(MID(K577,20+FIND("former ou recruter:",K577,1),3)),"",MID(K577,20+FIND("former ou recruter:",K577,1),3))</f>
        <v/>
      </c>
      <c r="V577" s="63"/>
      <c r="W577" s="41"/>
      <c r="X577" s="41"/>
      <c r="Y577" s="41"/>
      <c r="Z577" s="41"/>
      <c r="AA577" s="41"/>
      <c r="AB577" s="38"/>
      <c r="AC577" s="38"/>
      <c r="AD577" s="88"/>
      <c r="AE577" s="88"/>
      <c r="AF577" s="33"/>
      <c r="AG577" s="33"/>
      <c r="AH577" s="33"/>
      <c r="AI577" s="39"/>
      <c r="AJ577" s="39"/>
      <c r="AK577" s="40"/>
    </row>
    <row r="578" spans="1:37" ht="16.5" customHeight="1">
      <c r="A578" s="30">
        <v>45267</v>
      </c>
      <c r="B578" s="31" t="s">
        <v>459</v>
      </c>
      <c r="C578" s="31" t="s">
        <v>1636</v>
      </c>
      <c r="D578" s="50" t="s">
        <v>1639</v>
      </c>
      <c r="E578" s="33" t="s">
        <v>114</v>
      </c>
      <c r="F578" s="33"/>
      <c r="G578" s="63"/>
      <c r="H578" s="41">
        <v>2</v>
      </c>
      <c r="I578" s="90" t="s">
        <v>73</v>
      </c>
      <c r="J578" s="90"/>
      <c r="K578" s="31" t="s">
        <v>1640</v>
      </c>
      <c r="L578" s="41" t="s">
        <v>1132</v>
      </c>
      <c r="M578" s="42" t="str">
        <f>MID(K578,12,8)</f>
        <v xml:space="preserve">unknown </v>
      </c>
      <c r="N578" s="62" t="str">
        <f>IF(ISERROR(MID(K578,24+FIND("impact environnemental:",K578,1),3)),"",MID(K578,24+FIND("impact environnemental:",K578,1),3))</f>
        <v>oui</v>
      </c>
      <c r="O578" s="62" t="str">
        <f>IF(ISERROR(MID(K578,25+FIND("performance énergétique:",K578,1),3)),"",MID(K578,25+FIND("performance énergétique:",K578,1),3))</f>
        <v>oui</v>
      </c>
      <c r="P578" s="62" t="str">
        <f>IF(ISERROR(MID(K578,20+FIND("consommation d'eau:",K578,1),3)),"",MID(K578,20+FIND("consommation d'eau:",K578,1),3))</f>
        <v>non</v>
      </c>
      <c r="Q578" s="62" t="str">
        <f>IF(ISERROR(MID(K578,22+FIND("rénover mon bâtiment:",K578,1),3)),"",MID(K578,22+FIND("rénover mon bâtiment:",K578,1),3))</f>
        <v/>
      </c>
      <c r="R578" s="62" t="str">
        <f>IF(ISERROR(MID(K578,21+FIND("la mobilité durable:",K578,1),3)),"",MID(K578,21+FIND("la mobilité durable:",K578,1),3))</f>
        <v/>
      </c>
      <c r="S578" s="62" t="str">
        <f>IF(ISERROR(MID(K578,21+FIND("gestion des déchets:",K578,1),3)),"",MID(K578,21+FIND("gestion des déchets:",K578,1),3))</f>
        <v>oui</v>
      </c>
      <c r="T578" s="62" t="str">
        <f>IF(ISERROR(MID(K578,17+FIND("l'écoconception:",K578,1),3)),"",MID(K578,17+FIND("l'écoconception:",K578,1),3))</f>
        <v>oui</v>
      </c>
      <c r="U578" s="62" t="str">
        <f>IF(ISERROR(MID(K578,20+FIND("former ou recruter:",K578,1),3)),"",MID(K578,20+FIND("former ou recruter:",K578,1),3))</f>
        <v/>
      </c>
      <c r="V578" s="63"/>
      <c r="W578" s="41"/>
      <c r="X578" s="41"/>
      <c r="Y578" s="41"/>
      <c r="Z578" s="41"/>
      <c r="AA578" s="41"/>
      <c r="AB578" s="38"/>
      <c r="AC578" s="38"/>
      <c r="AD578" s="88"/>
      <c r="AE578" s="88"/>
      <c r="AF578" s="33"/>
      <c r="AG578" s="33"/>
      <c r="AH578" s="33"/>
      <c r="AI578" s="39"/>
      <c r="AJ578" s="39"/>
      <c r="AK578" s="40"/>
    </row>
    <row r="579" spans="1:37" ht="16.5" customHeight="1">
      <c r="A579" s="30">
        <v>45267</v>
      </c>
      <c r="B579" s="31" t="s">
        <v>365</v>
      </c>
      <c r="C579" s="31" t="s">
        <v>1845</v>
      </c>
      <c r="D579" s="50" t="s">
        <v>1847</v>
      </c>
      <c r="E579" s="33" t="s">
        <v>114</v>
      </c>
      <c r="F579" s="33"/>
      <c r="G579" s="63"/>
      <c r="H579" s="41">
        <v>1</v>
      </c>
      <c r="I579" s="90" t="s">
        <v>73</v>
      </c>
      <c r="J579" s="90"/>
      <c r="K579" s="31" t="s">
        <v>1848</v>
      </c>
      <c r="L579" s="41" t="s">
        <v>1132</v>
      </c>
      <c r="M579" s="42" t="str">
        <f>MID(K579,12,8)</f>
        <v xml:space="preserve">precise </v>
      </c>
      <c r="N579" s="62" t="str">
        <f>IF(ISERROR(MID(K579,24+FIND("impact environnemental:",K579,1),3)),"",MID(K579,24+FIND("impact environnemental:",K579,1),3))</f>
        <v>non</v>
      </c>
      <c r="O579" s="62" t="str">
        <f>IF(ISERROR(MID(K579,25+FIND("performance énergétique:",K579,1),3)),"",MID(K579,25+FIND("performance énergétique:",K579,1),3))</f>
        <v>oui</v>
      </c>
      <c r="P579" s="62" t="str">
        <f>IF(ISERROR(MID(K579,20+FIND("consommation d'eau:",K579,1),3)),"",MID(K579,20+FIND("consommation d'eau:",K579,1),3))</f>
        <v>non</v>
      </c>
      <c r="Q579" s="62" t="str">
        <f>IF(ISERROR(MID(K579,22+FIND("rénover mon bâtiment:",K579,1),3)),"",MID(K579,22+FIND("rénover mon bâtiment:",K579,1),3))</f>
        <v>non</v>
      </c>
      <c r="R579" s="62" t="str">
        <f>IF(ISERROR(MID(K579,21+FIND("la mobilité durable:",K579,1),3)),"",MID(K579,21+FIND("la mobilité durable:",K579,1),3))</f>
        <v>non</v>
      </c>
      <c r="S579" s="62" t="str">
        <f>IF(ISERROR(MID(K579,21+FIND("gestion des déchets:",K579,1),3)),"",MID(K579,21+FIND("gestion des déchets:",K579,1),3))</f>
        <v>non</v>
      </c>
      <c r="T579" s="62" t="str">
        <f>IF(ISERROR(MID(K579,17+FIND("l'écoconception:",K579,1),3)),"",MID(K579,17+FIND("l'écoconception:",K579,1),3))</f>
        <v>non</v>
      </c>
      <c r="U579" s="62" t="str">
        <f>IF(ISERROR(MID(K579,20+FIND("former ou recruter:",K579,1),3)),"",MID(K579,20+FIND("former ou recruter:",K579,1),3))</f>
        <v>non</v>
      </c>
      <c r="V579" s="63"/>
      <c r="W579" s="41"/>
      <c r="X579" s="41"/>
      <c r="Y579" s="41"/>
      <c r="Z579" s="41"/>
      <c r="AA579" s="41"/>
      <c r="AB579" s="38"/>
      <c r="AC579" s="38"/>
      <c r="AD579" s="88"/>
      <c r="AE579" s="88"/>
      <c r="AF579" s="33"/>
      <c r="AG579" s="33"/>
      <c r="AH579" s="33"/>
      <c r="AI579" s="39"/>
      <c r="AJ579" s="39"/>
      <c r="AK579" s="40"/>
    </row>
    <row r="580" spans="1:37" ht="16.5" customHeight="1">
      <c r="A580" s="30">
        <v>45267</v>
      </c>
      <c r="B580" s="31" t="s">
        <v>477</v>
      </c>
      <c r="C580" s="31" t="s">
        <v>1421</v>
      </c>
      <c r="D580" s="50" t="s">
        <v>958</v>
      </c>
      <c r="E580" s="33" t="s">
        <v>114</v>
      </c>
      <c r="F580" s="33"/>
      <c r="G580" s="63"/>
      <c r="H580" s="41">
        <v>2</v>
      </c>
      <c r="I580" s="90" t="s">
        <v>73</v>
      </c>
      <c r="J580" s="90"/>
      <c r="K580" s="31" t="s">
        <v>5037</v>
      </c>
      <c r="L580" s="41" t="s">
        <v>1132</v>
      </c>
      <c r="M580" s="42" t="str">
        <f>MID(K580,12,8)</f>
        <v xml:space="preserve">unknown </v>
      </c>
      <c r="N580" s="62" t="str">
        <f>IF(ISERROR(MID(K580,24+FIND("impact environnemental:",K580,1),3)),"",MID(K580,24+FIND("impact environnemental:",K580,1),3))</f>
        <v>oui</v>
      </c>
      <c r="O580" s="62" t="str">
        <f>IF(ISERROR(MID(K580,25+FIND("performance énergétique:",K580,1),3)),"",MID(K580,25+FIND("performance énergétique:",K580,1),3))</f>
        <v>oui</v>
      </c>
      <c r="P580" s="62" t="str">
        <f>IF(ISERROR(MID(K580,20+FIND("consommation d'eau:",K580,1),3)),"",MID(K580,20+FIND("consommation d'eau:",K580,1),3))</f>
        <v>oui</v>
      </c>
      <c r="Q580" s="62" t="str">
        <f>IF(ISERROR(MID(K580,22+FIND("rénover mon bâtiment:",K580,1),3)),"",MID(K580,22+FIND("rénover mon bâtiment:",K580,1),3))</f>
        <v/>
      </c>
      <c r="R580" s="62" t="str">
        <f>IF(ISERROR(MID(K580,21+FIND("la mobilité durable:",K580,1),3)),"",MID(K580,21+FIND("la mobilité durable:",K580,1),3))</f>
        <v/>
      </c>
      <c r="S580" s="62" t="str">
        <f>IF(ISERROR(MID(K580,21+FIND("gestion des déchets:",K580,1),3)),"",MID(K580,21+FIND("gestion des déchets:",K580,1),3))</f>
        <v>oui</v>
      </c>
      <c r="T580" s="62" t="str">
        <f>IF(ISERROR(MID(K580,17+FIND("l'écoconception:",K580,1),3)),"",MID(K580,17+FIND("l'écoconception:",K580,1),3))</f>
        <v>oui</v>
      </c>
      <c r="U580" s="62" t="str">
        <f>IF(ISERROR(MID(K580,20+FIND("former ou recruter:",K580,1),3)),"",MID(K580,20+FIND("former ou recruter:",K580,1),3))</f>
        <v/>
      </c>
      <c r="V580" s="63"/>
      <c r="W580" s="41"/>
      <c r="X580" s="41"/>
      <c r="Y580" s="41"/>
      <c r="Z580" s="41"/>
      <c r="AA580" s="41"/>
      <c r="AB580" s="38"/>
      <c r="AC580" s="38"/>
      <c r="AD580" s="88"/>
      <c r="AE580" s="88"/>
      <c r="AF580" s="33"/>
      <c r="AG580" s="33"/>
      <c r="AH580" s="33"/>
      <c r="AI580" s="39"/>
      <c r="AJ580" s="39"/>
      <c r="AK580" s="40"/>
    </row>
    <row r="581" spans="1:37" ht="16.5" customHeight="1">
      <c r="A581" s="30">
        <v>45267</v>
      </c>
      <c r="B581" s="31" t="s">
        <v>477</v>
      </c>
      <c r="C581" s="31" t="s">
        <v>1424</v>
      </c>
      <c r="D581" s="50" t="s">
        <v>1427</v>
      </c>
      <c r="E581" s="33" t="s">
        <v>114</v>
      </c>
      <c r="F581" s="33"/>
      <c r="G581" s="63"/>
      <c r="H581" s="41">
        <v>2</v>
      </c>
      <c r="I581" s="90" t="s">
        <v>73</v>
      </c>
      <c r="J581" s="90"/>
      <c r="K581" s="31" t="s">
        <v>1428</v>
      </c>
      <c r="L581" s="41" t="s">
        <v>1132</v>
      </c>
      <c r="M581" s="42" t="str">
        <f>MID(K581,12,8)</f>
        <v xml:space="preserve">unknown </v>
      </c>
      <c r="N581" s="62" t="str">
        <f>IF(ISERROR(MID(K581,24+FIND("impact environnemental:",K581,1),3)),"",MID(K581,24+FIND("impact environnemental:",K581,1),3))</f>
        <v>non</v>
      </c>
      <c r="O581" s="62" t="str">
        <f>IF(ISERROR(MID(K581,25+FIND("performance énergétique:",K581,1),3)),"",MID(K581,25+FIND("performance énergétique:",K581,1),3))</f>
        <v>oui</v>
      </c>
      <c r="P581" s="62" t="str">
        <f>IF(ISERROR(MID(K581,20+FIND("consommation d'eau:",K581,1),3)),"",MID(K581,20+FIND("consommation d'eau:",K581,1),3))</f>
        <v>non</v>
      </c>
      <c r="Q581" s="62" t="str">
        <f>IF(ISERROR(MID(K581,22+FIND("rénover mon bâtiment:",K581,1),3)),"",MID(K581,22+FIND("rénover mon bâtiment:",K581,1),3))</f>
        <v/>
      </c>
      <c r="R581" s="62" t="str">
        <f>IF(ISERROR(MID(K581,21+FIND("la mobilité durable:",K581,1),3)),"",MID(K581,21+FIND("la mobilité durable:",K581,1),3))</f>
        <v/>
      </c>
      <c r="S581" s="62" t="str">
        <f>IF(ISERROR(MID(K581,21+FIND("gestion des déchets:",K581,1),3)),"",MID(K581,21+FIND("gestion des déchets:",K581,1),3))</f>
        <v>oui</v>
      </c>
      <c r="T581" s="62" t="str">
        <f>IF(ISERROR(MID(K581,17+FIND("l'écoconception:",K581,1),3)),"",MID(K581,17+FIND("l'écoconception:",K581,1),3))</f>
        <v>oui</v>
      </c>
      <c r="U581" s="62" t="str">
        <f>IF(ISERROR(MID(K581,20+FIND("former ou recruter:",K581,1),3)),"",MID(K581,20+FIND("former ou recruter:",K581,1),3))</f>
        <v/>
      </c>
      <c r="V581" s="63"/>
      <c r="W581" s="41"/>
      <c r="X581" s="41"/>
      <c r="Y581" s="41"/>
      <c r="Z581" s="41"/>
      <c r="AA581" s="41"/>
      <c r="AB581" s="38"/>
      <c r="AC581" s="38"/>
      <c r="AD581" s="88"/>
      <c r="AE581" s="88"/>
      <c r="AF581" s="33"/>
      <c r="AG581" s="33"/>
      <c r="AH581" s="33"/>
      <c r="AI581" s="39"/>
      <c r="AJ581" s="39"/>
      <c r="AK581" s="40"/>
    </row>
    <row r="582" spans="1:37" ht="16.5" customHeight="1">
      <c r="A582" s="30">
        <v>45267</v>
      </c>
      <c r="B582" s="31" t="s">
        <v>365</v>
      </c>
      <c r="C582" s="31" t="s">
        <v>1849</v>
      </c>
      <c r="D582" s="50" t="s">
        <v>1852</v>
      </c>
      <c r="E582" s="33" t="s">
        <v>114</v>
      </c>
      <c r="F582" s="33"/>
      <c r="G582" s="63"/>
      <c r="H582" s="41">
        <v>1</v>
      </c>
      <c r="I582" s="90" t="s">
        <v>73</v>
      </c>
      <c r="J582" s="90"/>
      <c r="K582" s="31" t="s">
        <v>5038</v>
      </c>
      <c r="L582" s="41" t="s">
        <v>1132</v>
      </c>
      <c r="M582" s="42" t="str">
        <f>MID(K582,12,8)</f>
        <v xml:space="preserve">precise </v>
      </c>
      <c r="N582" s="62" t="str">
        <f>IF(ISERROR(MID(K582,24+FIND("impact environnemental:",K582,1),3)),"",MID(K582,24+FIND("impact environnemental:",K582,1),3))</f>
        <v>non</v>
      </c>
      <c r="O582" s="62" t="str">
        <f>IF(ISERROR(MID(K582,25+FIND("performance énergétique:",K582,1),3)),"",MID(K582,25+FIND("performance énergétique:",K582,1),3))</f>
        <v>non</v>
      </c>
      <c r="P582" s="62" t="str">
        <f>IF(ISERROR(MID(K582,20+FIND("consommation d'eau:",K582,1),3)),"",MID(K582,20+FIND("consommation d'eau:",K582,1),3))</f>
        <v>non</v>
      </c>
      <c r="Q582" s="62" t="str">
        <f>IF(ISERROR(MID(K582,22+FIND("rénover mon bâtiment:",K582,1),3)),"",MID(K582,22+FIND("rénover mon bâtiment:",K582,1),3))</f>
        <v>non</v>
      </c>
      <c r="R582" s="62" t="str">
        <f>IF(ISERROR(MID(K582,21+FIND("la mobilité durable:",K582,1),3)),"",MID(K582,21+FIND("la mobilité durable:",K582,1),3))</f>
        <v>non</v>
      </c>
      <c r="S582" s="62" t="str">
        <f>IF(ISERROR(MID(K582,21+FIND("gestion des déchets:",K582,1),3)),"",MID(K582,21+FIND("gestion des déchets:",K582,1),3))</f>
        <v>non</v>
      </c>
      <c r="T582" s="62" t="str">
        <f>IF(ISERROR(MID(K582,17+FIND("l'écoconception:",K582,1),3)),"",MID(K582,17+FIND("l'écoconception:",K582,1),3))</f>
        <v>oui</v>
      </c>
      <c r="U582" s="62" t="str">
        <f>IF(ISERROR(MID(K582,20+FIND("former ou recruter:",K582,1),3)),"",MID(K582,20+FIND("former ou recruter:",K582,1),3))</f>
        <v>non</v>
      </c>
      <c r="V582" s="63"/>
      <c r="W582" s="41"/>
      <c r="X582" s="41"/>
      <c r="Y582" s="41"/>
      <c r="Z582" s="41"/>
      <c r="AA582" s="41"/>
      <c r="AB582" s="38"/>
      <c r="AC582" s="38"/>
      <c r="AD582" s="88"/>
      <c r="AE582" s="88"/>
      <c r="AF582" s="33"/>
      <c r="AG582" s="33"/>
      <c r="AH582" s="33"/>
      <c r="AI582" s="39"/>
      <c r="AJ582" s="39"/>
      <c r="AK582" s="40"/>
    </row>
    <row r="583" spans="1:37" ht="16.5" customHeight="1">
      <c r="A583" s="30">
        <v>45267</v>
      </c>
      <c r="B583" s="31" t="s">
        <v>477</v>
      </c>
      <c r="C583" s="31" t="s">
        <v>1429</v>
      </c>
      <c r="D583" s="50" t="s">
        <v>1432</v>
      </c>
      <c r="E583" s="33" t="s">
        <v>114</v>
      </c>
      <c r="F583" s="33"/>
      <c r="G583" s="63"/>
      <c r="H583" s="41">
        <v>2</v>
      </c>
      <c r="I583" s="90" t="s">
        <v>73</v>
      </c>
      <c r="J583" s="90"/>
      <c r="K583" s="31" t="s">
        <v>1433</v>
      </c>
      <c r="L583" s="41" t="s">
        <v>1132</v>
      </c>
      <c r="M583" s="42" t="str">
        <f>MID(K583,12,8)</f>
        <v xml:space="preserve">unknown </v>
      </c>
      <c r="N583" s="62" t="str">
        <f>IF(ISERROR(MID(K583,24+FIND("impact environnemental:",K583,1),3)),"",MID(K583,24+FIND("impact environnemental:",K583,1),3))</f>
        <v>oui</v>
      </c>
      <c r="O583" s="62" t="str">
        <f>IF(ISERROR(MID(K583,25+FIND("performance énergétique:",K583,1),3)),"",MID(K583,25+FIND("performance énergétique:",K583,1),3))</f>
        <v>oui</v>
      </c>
      <c r="P583" s="62" t="str">
        <f>IF(ISERROR(MID(K583,20+FIND("consommation d'eau:",K583,1),3)),"",MID(K583,20+FIND("consommation d'eau:",K583,1),3))</f>
        <v>non</v>
      </c>
      <c r="Q583" s="62" t="str">
        <f>IF(ISERROR(MID(K583,22+FIND("rénover mon bâtiment:",K583,1),3)),"",MID(K583,22+FIND("rénover mon bâtiment:",K583,1),3))</f>
        <v/>
      </c>
      <c r="R583" s="62" t="str">
        <f>IF(ISERROR(MID(K583,21+FIND("la mobilité durable:",K583,1),3)),"",MID(K583,21+FIND("la mobilité durable:",K583,1),3))</f>
        <v/>
      </c>
      <c r="S583" s="62" t="str">
        <f>IF(ISERROR(MID(K583,21+FIND("gestion des déchets:",K583,1),3)),"",MID(K583,21+FIND("gestion des déchets:",K583,1),3))</f>
        <v>oui</v>
      </c>
      <c r="T583" s="62" t="str">
        <f>IF(ISERROR(MID(K583,17+FIND("l'écoconception:",K583,1),3)),"",MID(K583,17+FIND("l'écoconception:",K583,1),3))</f>
        <v>non</v>
      </c>
      <c r="U583" s="62" t="str">
        <f>IF(ISERROR(MID(K583,20+FIND("former ou recruter:",K583,1),3)),"",MID(K583,20+FIND("former ou recruter:",K583,1),3))</f>
        <v/>
      </c>
      <c r="V583" s="63"/>
      <c r="W583" s="41"/>
      <c r="X583" s="41"/>
      <c r="Y583" s="41"/>
      <c r="Z583" s="41"/>
      <c r="AA583" s="41"/>
      <c r="AB583" s="38"/>
      <c r="AC583" s="38"/>
      <c r="AD583" s="88"/>
      <c r="AE583" s="88"/>
      <c r="AF583" s="33"/>
      <c r="AG583" s="33"/>
      <c r="AH583" s="33"/>
      <c r="AI583" s="39"/>
      <c r="AJ583" s="39"/>
      <c r="AK583" s="40"/>
    </row>
    <row r="584" spans="1:37" ht="16.5" customHeight="1">
      <c r="A584" s="30">
        <v>45267</v>
      </c>
      <c r="B584" s="31" t="s">
        <v>580</v>
      </c>
      <c r="C584" s="31" t="s">
        <v>1392</v>
      </c>
      <c r="D584" s="50" t="s">
        <v>1394</v>
      </c>
      <c r="E584" s="33" t="s">
        <v>114</v>
      </c>
      <c r="F584" s="33"/>
      <c r="G584" s="63"/>
      <c r="H584" s="41">
        <v>2</v>
      </c>
      <c r="I584" s="90" t="s">
        <v>73</v>
      </c>
      <c r="J584" s="90"/>
      <c r="K584" s="31" t="s">
        <v>1395</v>
      </c>
      <c r="L584" s="41" t="s">
        <v>1132</v>
      </c>
      <c r="M584" s="42" t="str">
        <f>MID(K584,12,8)</f>
        <v xml:space="preserve">unknown </v>
      </c>
      <c r="N584" s="62" t="str">
        <f>IF(ISERROR(MID(K584,24+FIND("impact environnemental:",K584,1),3)),"",MID(K584,24+FIND("impact environnemental:",K584,1),3))</f>
        <v>oui</v>
      </c>
      <c r="O584" s="62" t="str">
        <f>IF(ISERROR(MID(K584,25+FIND("performance énergétique:",K584,1),3)),"",MID(K584,25+FIND("performance énergétique:",K584,1),3))</f>
        <v>non</v>
      </c>
      <c r="P584" s="62" t="str">
        <f>IF(ISERROR(MID(K584,20+FIND("consommation d'eau:",K584,1),3)),"",MID(K584,20+FIND("consommation d'eau:",K584,1),3))</f>
        <v>non</v>
      </c>
      <c r="Q584" s="62" t="str">
        <f>IF(ISERROR(MID(K584,22+FIND("rénover mon bâtiment:",K584,1),3)),"",MID(K584,22+FIND("rénover mon bâtiment:",K584,1),3))</f>
        <v/>
      </c>
      <c r="R584" s="62" t="str">
        <f>IF(ISERROR(MID(K584,21+FIND("la mobilité durable:",K584,1),3)),"",MID(K584,21+FIND("la mobilité durable:",K584,1),3))</f>
        <v/>
      </c>
      <c r="S584" s="62" t="str">
        <f>IF(ISERROR(MID(K584,21+FIND("gestion des déchets:",K584,1),3)),"",MID(K584,21+FIND("gestion des déchets:",K584,1),3))</f>
        <v>oui</v>
      </c>
      <c r="T584" s="62" t="str">
        <f>IF(ISERROR(MID(K584,17+FIND("l'écoconception:",K584,1),3)),"",MID(K584,17+FIND("l'écoconception:",K584,1),3))</f>
        <v>oui</v>
      </c>
      <c r="U584" s="62" t="str">
        <f>IF(ISERROR(MID(K584,20+FIND("former ou recruter:",K584,1),3)),"",MID(K584,20+FIND("former ou recruter:",K584,1),3))</f>
        <v/>
      </c>
      <c r="V584" s="63"/>
      <c r="W584" s="41"/>
      <c r="X584" s="41"/>
      <c r="Y584" s="41"/>
      <c r="Z584" s="41"/>
      <c r="AA584" s="41"/>
      <c r="AB584" s="38"/>
      <c r="AC584" s="38"/>
      <c r="AD584" s="88"/>
      <c r="AE584" s="88"/>
      <c r="AF584" s="33"/>
      <c r="AG584" s="33"/>
      <c r="AH584" s="33"/>
      <c r="AI584" s="39"/>
      <c r="AJ584" s="39"/>
      <c r="AK584" s="40"/>
    </row>
    <row r="585" spans="1:37" ht="16.5" customHeight="1">
      <c r="A585" s="30">
        <v>45267</v>
      </c>
      <c r="B585" s="31" t="s">
        <v>477</v>
      </c>
      <c r="C585" s="31" t="s">
        <v>1434</v>
      </c>
      <c r="D585" s="50" t="s">
        <v>1436</v>
      </c>
      <c r="E585" s="33" t="s">
        <v>114</v>
      </c>
      <c r="F585" s="33"/>
      <c r="G585" s="63"/>
      <c r="H585" s="41">
        <v>1</v>
      </c>
      <c r="I585" s="90" t="s">
        <v>73</v>
      </c>
      <c r="J585" s="90"/>
      <c r="K585" s="31" t="s">
        <v>5039</v>
      </c>
      <c r="L585" s="41" t="s">
        <v>1132</v>
      </c>
      <c r="M585" s="42" t="str">
        <f>MID(K585,12,8)</f>
        <v xml:space="preserve">precise </v>
      </c>
      <c r="N585" s="62" t="str">
        <f>IF(ISERROR(MID(K585,24+FIND("impact environnemental:",K585,1),3)),"",MID(K585,24+FIND("impact environnemental:",K585,1),3))</f>
        <v>non</v>
      </c>
      <c r="O585" s="62" t="str">
        <f>IF(ISERROR(MID(K585,25+FIND("performance énergétique:",K585,1),3)),"",MID(K585,25+FIND("performance énergétique:",K585,1),3))</f>
        <v>non</v>
      </c>
      <c r="P585" s="62" t="str">
        <f>IF(ISERROR(MID(K585,20+FIND("consommation d'eau:",K585,1),3)),"",MID(K585,20+FIND("consommation d'eau:",K585,1),3))</f>
        <v>non</v>
      </c>
      <c r="Q585" s="62" t="str">
        <f>IF(ISERROR(MID(K585,22+FIND("rénover mon bâtiment:",K585,1),3)),"",MID(K585,22+FIND("rénover mon bâtiment:",K585,1),3))</f>
        <v>non</v>
      </c>
      <c r="R585" s="62" t="str">
        <f>IF(ISERROR(MID(K585,21+FIND("la mobilité durable:",K585,1),3)),"",MID(K585,21+FIND("la mobilité durable:",K585,1),3))</f>
        <v>non</v>
      </c>
      <c r="S585" s="62" t="str">
        <f>IF(ISERROR(MID(K585,21+FIND("gestion des déchets:",K585,1),3)),"",MID(K585,21+FIND("gestion des déchets:",K585,1),3))</f>
        <v>non</v>
      </c>
      <c r="T585" s="62" t="str">
        <f>IF(ISERROR(MID(K585,17+FIND("l'écoconception:",K585,1),3)),"",MID(K585,17+FIND("l'écoconception:",K585,1),3))</f>
        <v>non</v>
      </c>
      <c r="U585" s="62" t="str">
        <f>IF(ISERROR(MID(K585,20+FIND("former ou recruter:",K585,1),3)),"",MID(K585,20+FIND("former ou recruter:",K585,1),3))</f>
        <v>oui</v>
      </c>
      <c r="V585" s="63"/>
      <c r="W585" s="41"/>
      <c r="X585" s="41"/>
      <c r="Y585" s="41"/>
      <c r="Z585" s="41"/>
      <c r="AA585" s="41"/>
      <c r="AB585" s="38"/>
      <c r="AC585" s="38"/>
      <c r="AD585" s="88"/>
      <c r="AE585" s="88"/>
      <c r="AF585" s="33"/>
      <c r="AG585" s="33"/>
      <c r="AH585" s="33"/>
      <c r="AI585" s="39"/>
      <c r="AJ585" s="39"/>
      <c r="AK585" s="40"/>
    </row>
    <row r="586" spans="1:37" ht="16.5" customHeight="1">
      <c r="A586" s="30">
        <v>45267</v>
      </c>
      <c r="B586" s="31" t="s">
        <v>477</v>
      </c>
      <c r="C586" s="31" t="s">
        <v>1438</v>
      </c>
      <c r="D586" s="50" t="s">
        <v>1441</v>
      </c>
      <c r="E586" s="33" t="s">
        <v>114</v>
      </c>
      <c r="F586" s="33"/>
      <c r="G586" s="63"/>
      <c r="H586" s="41">
        <v>2</v>
      </c>
      <c r="I586" s="90" t="s">
        <v>73</v>
      </c>
      <c r="J586" s="90"/>
      <c r="K586" s="31" t="s">
        <v>1442</v>
      </c>
      <c r="L586" s="41" t="s">
        <v>1132</v>
      </c>
      <c r="M586" s="42" t="str">
        <f>MID(K586,12,8)</f>
        <v xml:space="preserve">unknown </v>
      </c>
      <c r="N586" s="62" t="str">
        <f>IF(ISERROR(MID(K586,24+FIND("impact environnemental:",K586,1),3)),"",MID(K586,24+FIND("impact environnemental:",K586,1),3))</f>
        <v>non</v>
      </c>
      <c r="O586" s="62" t="str">
        <f>IF(ISERROR(MID(K586,25+FIND("performance énergétique:",K586,1),3)),"",MID(K586,25+FIND("performance énergétique:",K586,1),3))</f>
        <v>oui</v>
      </c>
      <c r="P586" s="62" t="str">
        <f>IF(ISERROR(MID(K586,20+FIND("consommation d'eau:",K586,1),3)),"",MID(K586,20+FIND("consommation d'eau:",K586,1),3))</f>
        <v>oui</v>
      </c>
      <c r="Q586" s="62" t="str">
        <f>IF(ISERROR(MID(K586,22+FIND("rénover mon bâtiment:",K586,1),3)),"",MID(K586,22+FIND("rénover mon bâtiment:",K586,1),3))</f>
        <v/>
      </c>
      <c r="R586" s="62" t="str">
        <f>IF(ISERROR(MID(K586,21+FIND("la mobilité durable:",K586,1),3)),"",MID(K586,21+FIND("la mobilité durable:",K586,1),3))</f>
        <v/>
      </c>
      <c r="S586" s="62" t="str">
        <f>IF(ISERROR(MID(K586,21+FIND("gestion des déchets:",K586,1),3)),"",MID(K586,21+FIND("gestion des déchets:",K586,1),3))</f>
        <v>oui</v>
      </c>
      <c r="T586" s="62" t="str">
        <f>IF(ISERROR(MID(K586,17+FIND("l'écoconception:",K586,1),3)),"",MID(K586,17+FIND("l'écoconception:",K586,1),3))</f>
        <v>oui</v>
      </c>
      <c r="U586" s="62" t="str">
        <f>IF(ISERROR(MID(K586,20+FIND("former ou recruter:",K586,1),3)),"",MID(K586,20+FIND("former ou recruter:",K586,1),3))</f>
        <v/>
      </c>
      <c r="V586" s="63"/>
      <c r="W586" s="41"/>
      <c r="X586" s="41"/>
      <c r="Y586" s="41"/>
      <c r="Z586" s="41"/>
      <c r="AA586" s="41"/>
      <c r="AB586" s="38"/>
      <c r="AC586" s="38"/>
      <c r="AD586" s="88"/>
      <c r="AE586" s="88"/>
      <c r="AF586" s="33"/>
      <c r="AG586" s="33"/>
      <c r="AH586" s="33"/>
      <c r="AI586" s="39"/>
      <c r="AJ586" s="39"/>
      <c r="AK586" s="40"/>
    </row>
    <row r="587" spans="1:37" ht="16.5" customHeight="1">
      <c r="A587" s="30">
        <v>45267</v>
      </c>
      <c r="B587" s="31" t="s">
        <v>365</v>
      </c>
      <c r="C587" s="31" t="s">
        <v>1854</v>
      </c>
      <c r="D587" s="50" t="s">
        <v>1857</v>
      </c>
      <c r="E587" s="33" t="s">
        <v>114</v>
      </c>
      <c r="F587" s="33"/>
      <c r="G587" s="63"/>
      <c r="H587" s="41">
        <v>1</v>
      </c>
      <c r="I587" s="90" t="s">
        <v>73</v>
      </c>
      <c r="J587" s="90"/>
      <c r="K587" s="31" t="s">
        <v>1858</v>
      </c>
      <c r="L587" s="41" t="s">
        <v>1132</v>
      </c>
      <c r="M587" s="42" t="str">
        <f>MID(K587,12,8)</f>
        <v xml:space="preserve">precise </v>
      </c>
      <c r="N587" s="62" t="str">
        <f>IF(ISERROR(MID(K587,24+FIND("impact environnemental:",K587,1),3)),"",MID(K587,24+FIND("impact environnemental:",K587,1),3))</f>
        <v>non</v>
      </c>
      <c r="O587" s="62" t="str">
        <f>IF(ISERROR(MID(K587,25+FIND("performance énergétique:",K587,1),3)),"",MID(K587,25+FIND("performance énergétique:",K587,1),3))</f>
        <v>oui</v>
      </c>
      <c r="P587" s="62" t="str">
        <f>IF(ISERROR(MID(K587,20+FIND("consommation d'eau:",K587,1),3)),"",MID(K587,20+FIND("consommation d'eau:",K587,1),3))</f>
        <v>non</v>
      </c>
      <c r="Q587" s="62" t="str">
        <f>IF(ISERROR(MID(K587,22+FIND("rénover mon bâtiment:",K587,1),3)),"",MID(K587,22+FIND("rénover mon bâtiment:",K587,1),3))</f>
        <v>non</v>
      </c>
      <c r="R587" s="62" t="str">
        <f>IF(ISERROR(MID(K587,21+FIND("la mobilité durable:",K587,1),3)),"",MID(K587,21+FIND("la mobilité durable:",K587,1),3))</f>
        <v>non</v>
      </c>
      <c r="S587" s="62" t="str">
        <f>IF(ISERROR(MID(K587,21+FIND("gestion des déchets:",K587,1),3)),"",MID(K587,21+FIND("gestion des déchets:",K587,1),3))</f>
        <v>non</v>
      </c>
      <c r="T587" s="62" t="str">
        <f>IF(ISERROR(MID(K587,17+FIND("l'écoconception:",K587,1),3)),"",MID(K587,17+FIND("l'écoconception:",K587,1),3))</f>
        <v>non</v>
      </c>
      <c r="U587" s="62" t="str">
        <f>IF(ISERROR(MID(K587,20+FIND("former ou recruter:",K587,1),3)),"",MID(K587,20+FIND("former ou recruter:",K587,1),3))</f>
        <v>non</v>
      </c>
      <c r="V587" s="63"/>
      <c r="W587" s="41"/>
      <c r="X587" s="41"/>
      <c r="Y587" s="41"/>
      <c r="Z587" s="41"/>
      <c r="AA587" s="41"/>
      <c r="AB587" s="38"/>
      <c r="AC587" s="38"/>
      <c r="AD587" s="88"/>
      <c r="AE587" s="88"/>
      <c r="AF587" s="33"/>
      <c r="AG587" s="33"/>
      <c r="AH587" s="33"/>
      <c r="AI587" s="39"/>
      <c r="AJ587" s="39"/>
      <c r="AK587" s="40"/>
    </row>
    <row r="588" spans="1:37" ht="16.5" customHeight="1">
      <c r="A588" s="30">
        <v>45267</v>
      </c>
      <c r="B588" s="31" t="s">
        <v>2108</v>
      </c>
      <c r="C588" s="31" t="s">
        <v>2104</v>
      </c>
      <c r="D588" s="50" t="s">
        <v>2107</v>
      </c>
      <c r="E588" s="33" t="s">
        <v>114</v>
      </c>
      <c r="F588" s="33"/>
      <c r="G588" s="63"/>
      <c r="H588" s="41">
        <v>1</v>
      </c>
      <c r="I588" s="90" t="s">
        <v>73</v>
      </c>
      <c r="J588" s="90"/>
      <c r="K588" s="31" t="s">
        <v>2109</v>
      </c>
      <c r="L588" s="41" t="s">
        <v>1132</v>
      </c>
      <c r="M588" s="42" t="str">
        <f>MID(K588,12,8)</f>
        <v xml:space="preserve">precise </v>
      </c>
      <c r="N588" s="62" t="str">
        <f>IF(ISERROR(MID(K588,24+FIND("impact environnemental:",K588,1),3)),"",MID(K588,24+FIND("impact environnemental:",K588,1),3))</f>
        <v>non</v>
      </c>
      <c r="O588" s="62" t="str">
        <f>IF(ISERROR(MID(K588,25+FIND("performance énergétique:",K588,1),3)),"",MID(K588,25+FIND("performance énergétique:",K588,1),3))</f>
        <v>non</v>
      </c>
      <c r="P588" s="62" t="str">
        <f>IF(ISERROR(MID(K588,20+FIND("consommation d'eau:",K588,1),3)),"",MID(K588,20+FIND("consommation d'eau:",K588,1),3))</f>
        <v>oui</v>
      </c>
      <c r="Q588" s="62" t="str">
        <f>IF(ISERROR(MID(K588,22+FIND("rénover mon bâtiment:",K588,1),3)),"",MID(K588,22+FIND("rénover mon bâtiment:",K588,1),3))</f>
        <v>non</v>
      </c>
      <c r="R588" s="62" t="str">
        <f>IF(ISERROR(MID(K588,21+FIND("la mobilité durable:",K588,1),3)),"",MID(K588,21+FIND("la mobilité durable:",K588,1),3))</f>
        <v>non</v>
      </c>
      <c r="S588" s="62" t="str">
        <f>IF(ISERROR(MID(K588,21+FIND("gestion des déchets:",K588,1),3)),"",MID(K588,21+FIND("gestion des déchets:",K588,1),3))</f>
        <v>non</v>
      </c>
      <c r="T588" s="62" t="str">
        <f>IF(ISERROR(MID(K588,17+FIND("l'écoconception:",K588,1),3)),"",MID(K588,17+FIND("l'écoconception:",K588,1),3))</f>
        <v>non</v>
      </c>
      <c r="U588" s="62" t="str">
        <f>IF(ISERROR(MID(K588,20+FIND("former ou recruter:",K588,1),3)),"",MID(K588,20+FIND("former ou recruter:",K588,1),3))</f>
        <v>non</v>
      </c>
      <c r="V588" s="63"/>
      <c r="W588" s="41"/>
      <c r="X588" s="41"/>
      <c r="Y588" s="41"/>
      <c r="Z588" s="41"/>
      <c r="AA588" s="41"/>
      <c r="AB588" s="38"/>
      <c r="AC588" s="38"/>
      <c r="AD588" s="88"/>
      <c r="AE588" s="88"/>
      <c r="AF588" s="33"/>
      <c r="AG588" s="33"/>
      <c r="AH588" s="33"/>
      <c r="AI588" s="39"/>
      <c r="AJ588" s="39"/>
      <c r="AK588" s="40"/>
    </row>
    <row r="589" spans="1:37" ht="16.5" customHeight="1">
      <c r="A589" s="30">
        <v>45267</v>
      </c>
      <c r="B589" s="31" t="s">
        <v>477</v>
      </c>
      <c r="C589" s="31" t="s">
        <v>1443</v>
      </c>
      <c r="D589" s="50" t="s">
        <v>5040</v>
      </c>
      <c r="E589" s="33" t="s">
        <v>114</v>
      </c>
      <c r="F589" s="33"/>
      <c r="G589" s="63"/>
      <c r="H589" s="41">
        <v>2</v>
      </c>
      <c r="I589" s="90" t="s">
        <v>73</v>
      </c>
      <c r="J589" s="90"/>
      <c r="K589" s="31" t="s">
        <v>5041</v>
      </c>
      <c r="L589" s="41" t="s">
        <v>1132</v>
      </c>
      <c r="M589" s="42" t="str">
        <f>MID(K589,12,8)</f>
        <v xml:space="preserve">unknown </v>
      </c>
      <c r="N589" s="62" t="str">
        <f>IF(ISERROR(MID(K589,24+FIND("impact environnemental:",K589,1),3)),"",MID(K589,24+FIND("impact environnemental:",K589,1),3))</f>
        <v>oui</v>
      </c>
      <c r="O589" s="62" t="str">
        <f>IF(ISERROR(MID(K589,25+FIND("performance énergétique:",K589,1),3)),"",MID(K589,25+FIND("performance énergétique:",K589,1),3))</f>
        <v>oui</v>
      </c>
      <c r="P589" s="62" t="str">
        <f>IF(ISERROR(MID(K589,20+FIND("consommation d'eau:",K589,1),3)),"",MID(K589,20+FIND("consommation d'eau:",K589,1),3))</f>
        <v>non</v>
      </c>
      <c r="Q589" s="62" t="str">
        <f>IF(ISERROR(MID(K589,22+FIND("rénover mon bâtiment:",K589,1),3)),"",MID(K589,22+FIND("rénover mon bâtiment:",K589,1),3))</f>
        <v/>
      </c>
      <c r="R589" s="62" t="str">
        <f>IF(ISERROR(MID(K589,21+FIND("la mobilité durable:",K589,1),3)),"",MID(K589,21+FIND("la mobilité durable:",K589,1),3))</f>
        <v/>
      </c>
      <c r="S589" s="62" t="str">
        <f>IF(ISERROR(MID(K589,21+FIND("gestion des déchets:",K589,1),3)),"",MID(K589,21+FIND("gestion des déchets:",K589,1),3))</f>
        <v>oui</v>
      </c>
      <c r="T589" s="62" t="str">
        <f>IF(ISERROR(MID(K589,17+FIND("l'écoconception:",K589,1),3)),"",MID(K589,17+FIND("l'écoconception:",K589,1),3))</f>
        <v>oui</v>
      </c>
      <c r="U589" s="62" t="str">
        <f>IF(ISERROR(MID(K589,20+FIND("former ou recruter:",K589,1),3)),"",MID(K589,20+FIND("former ou recruter:",K589,1),3))</f>
        <v/>
      </c>
      <c r="V589" s="63"/>
      <c r="W589" s="41"/>
      <c r="X589" s="41"/>
      <c r="Y589" s="41"/>
      <c r="Z589" s="41"/>
      <c r="AA589" s="41"/>
      <c r="AB589" s="38"/>
      <c r="AC589" s="38"/>
      <c r="AD589" s="88"/>
      <c r="AE589" s="88"/>
      <c r="AF589" s="33"/>
      <c r="AG589" s="33"/>
      <c r="AH589" s="33"/>
      <c r="AI589" s="39"/>
      <c r="AJ589" s="39"/>
      <c r="AK589" s="40"/>
    </row>
    <row r="590" spans="1:37" ht="16.5" customHeight="1">
      <c r="A590" s="30">
        <v>45267</v>
      </c>
      <c r="B590" s="31" t="s">
        <v>459</v>
      </c>
      <c r="C590" s="31" t="s">
        <v>1641</v>
      </c>
      <c r="D590" s="50" t="s">
        <v>1644</v>
      </c>
      <c r="E590" s="33" t="s">
        <v>114</v>
      </c>
      <c r="F590" s="33"/>
      <c r="G590" s="63"/>
      <c r="H590" s="41">
        <v>2</v>
      </c>
      <c r="I590" s="90" t="s">
        <v>73</v>
      </c>
      <c r="J590" s="90"/>
      <c r="K590" s="31" t="s">
        <v>1645</v>
      </c>
      <c r="L590" s="41" t="s">
        <v>1132</v>
      </c>
      <c r="M590" s="42" t="str">
        <f>MID(K590,12,8)</f>
        <v xml:space="preserve">unknown </v>
      </c>
      <c r="N590" s="62" t="str">
        <f>IF(ISERROR(MID(K590,24+FIND("impact environnemental:",K590,1),3)),"",MID(K590,24+FIND("impact environnemental:",K590,1),3))</f>
        <v>oui</v>
      </c>
      <c r="O590" s="62" t="str">
        <f>IF(ISERROR(MID(K590,25+FIND("performance énergétique:",K590,1),3)),"",MID(K590,25+FIND("performance énergétique:",K590,1),3))</f>
        <v>oui</v>
      </c>
      <c r="P590" s="62" t="str">
        <f>IF(ISERROR(MID(K590,20+FIND("consommation d'eau:",K590,1),3)),"",MID(K590,20+FIND("consommation d'eau:",K590,1),3))</f>
        <v>non</v>
      </c>
      <c r="Q590" s="62" t="str">
        <f>IF(ISERROR(MID(K590,22+FIND("rénover mon bâtiment:",K590,1),3)),"",MID(K590,22+FIND("rénover mon bâtiment:",K590,1),3))</f>
        <v/>
      </c>
      <c r="R590" s="62" t="str">
        <f>IF(ISERROR(MID(K590,21+FIND("la mobilité durable:",K590,1),3)),"",MID(K590,21+FIND("la mobilité durable:",K590,1),3))</f>
        <v/>
      </c>
      <c r="S590" s="62" t="str">
        <f>IF(ISERROR(MID(K590,21+FIND("gestion des déchets:",K590,1),3)),"",MID(K590,21+FIND("gestion des déchets:",K590,1),3))</f>
        <v>oui</v>
      </c>
      <c r="T590" s="62" t="str">
        <f>IF(ISERROR(MID(K590,17+FIND("l'écoconception:",K590,1),3)),"",MID(K590,17+FIND("l'écoconception:",K590,1),3))</f>
        <v>oui</v>
      </c>
      <c r="U590" s="62" t="str">
        <f>IF(ISERROR(MID(K590,20+FIND("former ou recruter:",K590,1),3)),"",MID(K590,20+FIND("former ou recruter:",K590,1),3))</f>
        <v/>
      </c>
      <c r="V590" s="63"/>
      <c r="W590" s="41"/>
      <c r="X590" s="41"/>
      <c r="Y590" s="41"/>
      <c r="Z590" s="41"/>
      <c r="AA590" s="41"/>
      <c r="AB590" s="38"/>
      <c r="AC590" s="38"/>
      <c r="AD590" s="88"/>
      <c r="AE590" s="88"/>
      <c r="AF590" s="33"/>
      <c r="AG590" s="33"/>
      <c r="AH590" s="33"/>
      <c r="AI590" s="39"/>
      <c r="AJ590" s="39"/>
      <c r="AK590" s="40"/>
    </row>
    <row r="591" spans="1:37" ht="16.5" customHeight="1">
      <c r="A591" s="30">
        <v>45267</v>
      </c>
      <c r="B591" s="31" t="s">
        <v>477</v>
      </c>
      <c r="C591" s="31" t="s">
        <v>1447</v>
      </c>
      <c r="D591" s="50" t="s">
        <v>1450</v>
      </c>
      <c r="E591" s="33" t="s">
        <v>114</v>
      </c>
      <c r="F591" s="33"/>
      <c r="G591" s="63"/>
      <c r="H591" s="41">
        <v>1</v>
      </c>
      <c r="I591" s="90" t="s">
        <v>73</v>
      </c>
      <c r="J591" s="90"/>
      <c r="K591" s="31" t="s">
        <v>1451</v>
      </c>
      <c r="L591" s="41" t="s">
        <v>1132</v>
      </c>
      <c r="M591" s="42" t="str">
        <f>MID(K591,12,8)</f>
        <v xml:space="preserve">precise </v>
      </c>
      <c r="N591" s="62" t="str">
        <f>IF(ISERROR(MID(K591,24+FIND("impact environnemental:",K591,1),3)),"",MID(K591,24+FIND("impact environnemental:",K591,1),3))</f>
        <v>non</v>
      </c>
      <c r="O591" s="62" t="str">
        <f>IF(ISERROR(MID(K591,25+FIND("performance énergétique:",K591,1),3)),"",MID(K591,25+FIND("performance énergétique:",K591,1),3))</f>
        <v>non</v>
      </c>
      <c r="P591" s="62" t="str">
        <f>IF(ISERROR(MID(K591,20+FIND("consommation d'eau:",K591,1),3)),"",MID(K591,20+FIND("consommation d'eau:",K591,1),3))</f>
        <v>non</v>
      </c>
      <c r="Q591" s="62" t="str">
        <f>IF(ISERROR(MID(K591,22+FIND("rénover mon bâtiment:",K591,1),3)),"",MID(K591,22+FIND("rénover mon bâtiment:",K591,1),3))</f>
        <v>non</v>
      </c>
      <c r="R591" s="62" t="str">
        <f>IF(ISERROR(MID(K591,21+FIND("la mobilité durable:",K591,1),3)),"",MID(K591,21+FIND("la mobilité durable:",K591,1),3))</f>
        <v>non</v>
      </c>
      <c r="S591" s="62" t="str">
        <f>IF(ISERROR(MID(K591,21+FIND("gestion des déchets:",K591,1),3)),"",MID(K591,21+FIND("gestion des déchets:",K591,1),3))</f>
        <v>non</v>
      </c>
      <c r="T591" s="62" t="str">
        <f>IF(ISERROR(MID(K591,17+FIND("l'écoconception:",K591,1),3)),"",MID(K591,17+FIND("l'écoconception:",K591,1),3))</f>
        <v>non</v>
      </c>
      <c r="U591" s="62" t="str">
        <f>IF(ISERROR(MID(K591,20+FIND("former ou recruter:",K591,1),3)),"",MID(K591,20+FIND("former ou recruter:",K591,1),3))</f>
        <v>oui</v>
      </c>
      <c r="V591" s="63"/>
      <c r="W591" s="41"/>
      <c r="X591" s="41"/>
      <c r="Y591" s="41"/>
      <c r="Z591" s="41"/>
      <c r="AA591" s="41"/>
      <c r="AB591" s="38"/>
      <c r="AC591" s="38"/>
      <c r="AD591" s="88"/>
      <c r="AE591" s="88"/>
      <c r="AF591" s="33"/>
      <c r="AG591" s="33"/>
      <c r="AH591" s="33"/>
      <c r="AI591" s="39"/>
      <c r="AJ591" s="39"/>
      <c r="AK591" s="40"/>
    </row>
    <row r="592" spans="1:37" ht="16.5" customHeight="1">
      <c r="A592" s="30">
        <v>45267</v>
      </c>
      <c r="B592" s="31" t="s">
        <v>1924</v>
      </c>
      <c r="C592" s="31" t="s">
        <v>1921</v>
      </c>
      <c r="D592" s="50" t="s">
        <v>1923</v>
      </c>
      <c r="E592" s="33" t="s">
        <v>114</v>
      </c>
      <c r="F592" s="33"/>
      <c r="G592" s="63"/>
      <c r="H592" s="41">
        <v>1</v>
      </c>
      <c r="I592" s="90" t="s">
        <v>73</v>
      </c>
      <c r="J592" s="90"/>
      <c r="K592" s="31" t="s">
        <v>5042</v>
      </c>
      <c r="L592" s="41" t="s">
        <v>1132</v>
      </c>
      <c r="M592" s="42" t="str">
        <f>MID(K592,12,8)</f>
        <v xml:space="preserve">precise </v>
      </c>
      <c r="N592" s="62" t="str">
        <f>IF(ISERROR(MID(K592,24+FIND("impact environnemental:",K592,1),3)),"",MID(K592,24+FIND("impact environnemental:",K592,1),3))</f>
        <v>non</v>
      </c>
      <c r="O592" s="62" t="str">
        <f>IF(ISERROR(MID(K592,25+FIND("performance énergétique:",K592,1),3)),"",MID(K592,25+FIND("performance énergétique:",K592,1),3))</f>
        <v>oui</v>
      </c>
      <c r="P592" s="62" t="str">
        <f>IF(ISERROR(MID(K592,20+FIND("consommation d'eau:",K592,1),3)),"",MID(K592,20+FIND("consommation d'eau:",K592,1),3))</f>
        <v>non</v>
      </c>
      <c r="Q592" s="62" t="str">
        <f>IF(ISERROR(MID(K592,22+FIND("rénover mon bâtiment:",K592,1),3)),"",MID(K592,22+FIND("rénover mon bâtiment:",K592,1),3))</f>
        <v>non</v>
      </c>
      <c r="R592" s="62" t="str">
        <f>IF(ISERROR(MID(K592,21+FIND("la mobilité durable:",K592,1),3)),"",MID(K592,21+FIND("la mobilité durable:",K592,1),3))</f>
        <v>non</v>
      </c>
      <c r="S592" s="62" t="str">
        <f>IF(ISERROR(MID(K592,21+FIND("gestion des déchets:",K592,1),3)),"",MID(K592,21+FIND("gestion des déchets:",K592,1),3))</f>
        <v>non</v>
      </c>
      <c r="T592" s="62" t="str">
        <f>IF(ISERROR(MID(K592,17+FIND("l'écoconception:",K592,1),3)),"",MID(K592,17+FIND("l'écoconception:",K592,1),3))</f>
        <v>non</v>
      </c>
      <c r="U592" s="62" t="str">
        <f>IF(ISERROR(MID(K592,20+FIND("former ou recruter:",K592,1),3)),"",MID(K592,20+FIND("former ou recruter:",K592,1),3))</f>
        <v>non</v>
      </c>
      <c r="V592" s="63"/>
      <c r="W592" s="41"/>
      <c r="X592" s="41"/>
      <c r="Y592" s="41"/>
      <c r="Z592" s="41"/>
      <c r="AA592" s="41"/>
      <c r="AB592" s="38"/>
      <c r="AC592" s="38"/>
      <c r="AD592" s="88"/>
      <c r="AE592" s="88"/>
      <c r="AF592" s="33"/>
      <c r="AG592" s="33"/>
      <c r="AH592" s="33"/>
      <c r="AI592" s="39"/>
      <c r="AJ592" s="39"/>
      <c r="AK592" s="40"/>
    </row>
    <row r="593" spans="1:37" ht="16.5" customHeight="1">
      <c r="A593" s="30">
        <v>45267</v>
      </c>
      <c r="B593" s="31" t="s">
        <v>477</v>
      </c>
      <c r="C593" s="31" t="s">
        <v>1452</v>
      </c>
      <c r="D593" s="50" t="s">
        <v>1455</v>
      </c>
      <c r="E593" s="33" t="s">
        <v>114</v>
      </c>
      <c r="F593" s="33"/>
      <c r="G593" s="63"/>
      <c r="H593" s="41">
        <v>2</v>
      </c>
      <c r="I593" s="90" t="s">
        <v>73</v>
      </c>
      <c r="J593" s="90"/>
      <c r="K593" s="31" t="s">
        <v>1456</v>
      </c>
      <c r="L593" s="41" t="s">
        <v>1132</v>
      </c>
      <c r="M593" s="42" t="str">
        <f>MID(K593,12,8)</f>
        <v xml:space="preserve">unknown </v>
      </c>
      <c r="N593" s="62" t="str">
        <f>IF(ISERROR(MID(K593,24+FIND("impact environnemental:",K593,1),3)),"",MID(K593,24+FIND("impact environnemental:",K593,1),3))</f>
        <v>oui</v>
      </c>
      <c r="O593" s="62" t="str">
        <f>IF(ISERROR(MID(K593,25+FIND("performance énergétique:",K593,1),3)),"",MID(K593,25+FIND("performance énergétique:",K593,1),3))</f>
        <v>oui</v>
      </c>
      <c r="P593" s="62" t="str">
        <f>IF(ISERROR(MID(K593,20+FIND("consommation d'eau:",K593,1),3)),"",MID(K593,20+FIND("consommation d'eau:",K593,1),3))</f>
        <v>non</v>
      </c>
      <c r="Q593" s="62" t="str">
        <f>IF(ISERROR(MID(K593,22+FIND("rénover mon bâtiment:",K593,1),3)),"",MID(K593,22+FIND("rénover mon bâtiment:",K593,1),3))</f>
        <v/>
      </c>
      <c r="R593" s="62" t="str">
        <f>IF(ISERROR(MID(K593,21+FIND("la mobilité durable:",K593,1),3)),"",MID(K593,21+FIND("la mobilité durable:",K593,1),3))</f>
        <v/>
      </c>
      <c r="S593" s="62" t="str">
        <f>IF(ISERROR(MID(K593,21+FIND("gestion des déchets:",K593,1),3)),"",MID(K593,21+FIND("gestion des déchets:",K593,1),3))</f>
        <v>non</v>
      </c>
      <c r="T593" s="62" t="str">
        <f>IF(ISERROR(MID(K593,17+FIND("l'écoconception:",K593,1),3)),"",MID(K593,17+FIND("l'écoconception:",K593,1),3))</f>
        <v>non</v>
      </c>
      <c r="U593" s="62" t="str">
        <f>IF(ISERROR(MID(K593,20+FIND("former ou recruter:",K593,1),3)),"",MID(K593,20+FIND("former ou recruter:",K593,1),3))</f>
        <v/>
      </c>
      <c r="V593" s="63"/>
      <c r="W593" s="41"/>
      <c r="X593" s="41"/>
      <c r="Y593" s="41"/>
      <c r="Z593" s="41"/>
      <c r="AA593" s="41"/>
      <c r="AB593" s="38"/>
      <c r="AC593" s="38"/>
      <c r="AD593" s="88"/>
      <c r="AE593" s="88"/>
      <c r="AF593" s="33"/>
      <c r="AG593" s="33"/>
      <c r="AH593" s="33"/>
      <c r="AI593" s="39"/>
      <c r="AJ593" s="39"/>
      <c r="AK593" s="40"/>
    </row>
    <row r="594" spans="1:37" ht="16.5" customHeight="1">
      <c r="A594" s="30">
        <v>45267</v>
      </c>
      <c r="B594" s="31" t="s">
        <v>2108</v>
      </c>
      <c r="C594" s="31" t="s">
        <v>2110</v>
      </c>
      <c r="D594" s="50" t="s">
        <v>2113</v>
      </c>
      <c r="E594" s="33" t="s">
        <v>114</v>
      </c>
      <c r="F594" s="33"/>
      <c r="G594" s="63"/>
      <c r="H594" s="41">
        <v>1</v>
      </c>
      <c r="I594" s="90" t="s">
        <v>73</v>
      </c>
      <c r="J594" s="90"/>
      <c r="K594" s="31" t="s">
        <v>2114</v>
      </c>
      <c r="L594" s="41" t="s">
        <v>1132</v>
      </c>
      <c r="M594" s="42" t="str">
        <f>MID(K594,12,8)</f>
        <v xml:space="preserve">precise </v>
      </c>
      <c r="N594" s="62" t="str">
        <f>IF(ISERROR(MID(K594,24+FIND("impact environnemental:",K594,1),3)),"",MID(K594,24+FIND("impact environnemental:",K594,1),3))</f>
        <v>non</v>
      </c>
      <c r="O594" s="62" t="str">
        <f>IF(ISERROR(MID(K594,25+FIND("performance énergétique:",K594,1),3)),"",MID(K594,25+FIND("performance énergétique:",K594,1),3))</f>
        <v>non</v>
      </c>
      <c r="P594" s="62" t="str">
        <f>IF(ISERROR(MID(K594,20+FIND("consommation d'eau:",K594,1),3)),"",MID(K594,20+FIND("consommation d'eau:",K594,1),3))</f>
        <v>non</v>
      </c>
      <c r="Q594" s="62" t="str">
        <f>IF(ISERROR(MID(K594,22+FIND("rénover mon bâtiment:",K594,1),3)),"",MID(K594,22+FIND("rénover mon bâtiment:",K594,1),3))</f>
        <v>oui</v>
      </c>
      <c r="R594" s="62" t="str">
        <f>IF(ISERROR(MID(K594,21+FIND("la mobilité durable:",K594,1),3)),"",MID(K594,21+FIND("la mobilité durable:",K594,1),3))</f>
        <v>non</v>
      </c>
      <c r="S594" s="62" t="str">
        <f>IF(ISERROR(MID(K594,21+FIND("gestion des déchets:",K594,1),3)),"",MID(K594,21+FIND("gestion des déchets:",K594,1),3))</f>
        <v>non</v>
      </c>
      <c r="T594" s="62" t="str">
        <f>IF(ISERROR(MID(K594,17+FIND("l'écoconception:",K594,1),3)),"",MID(K594,17+FIND("l'écoconception:",K594,1),3))</f>
        <v>non</v>
      </c>
      <c r="U594" s="62" t="str">
        <f>IF(ISERROR(MID(K594,20+FIND("former ou recruter:",K594,1),3)),"",MID(K594,20+FIND("former ou recruter:",K594,1),3))</f>
        <v>non</v>
      </c>
      <c r="V594" s="63"/>
      <c r="W594" s="41"/>
      <c r="X594" s="41"/>
      <c r="Y594" s="41"/>
      <c r="Z594" s="41"/>
      <c r="AA594" s="41"/>
      <c r="AB594" s="38"/>
      <c r="AC594" s="38"/>
      <c r="AD594" s="88"/>
      <c r="AE594" s="88"/>
      <c r="AF594" s="33"/>
      <c r="AG594" s="33"/>
      <c r="AH594" s="33"/>
      <c r="AI594" s="39"/>
      <c r="AJ594" s="39"/>
      <c r="AK594" s="40"/>
    </row>
    <row r="595" spans="1:37" ht="16.5" customHeight="1">
      <c r="A595" s="30">
        <v>45267</v>
      </c>
      <c r="B595" s="31" t="s">
        <v>1801</v>
      </c>
      <c r="C595" s="31" t="s">
        <v>1797</v>
      </c>
      <c r="D595" s="50" t="s">
        <v>1800</v>
      </c>
      <c r="E595" s="33" t="s">
        <v>114</v>
      </c>
      <c r="F595" s="33"/>
      <c r="G595" s="63"/>
      <c r="H595" s="41">
        <v>1</v>
      </c>
      <c r="I595" s="90" t="s">
        <v>73</v>
      </c>
      <c r="J595" s="90"/>
      <c r="K595" s="31" t="s">
        <v>1802</v>
      </c>
      <c r="L595" s="41" t="s">
        <v>1132</v>
      </c>
      <c r="M595" s="42" t="str">
        <f>MID(K595,12,8)</f>
        <v xml:space="preserve">precise </v>
      </c>
      <c r="N595" s="62" t="str">
        <f>IF(ISERROR(MID(K595,24+FIND("impact environnemental:",K595,1),3)),"",MID(K595,24+FIND("impact environnemental:",K595,1),3))</f>
        <v>non</v>
      </c>
      <c r="O595" s="62" t="str">
        <f>IF(ISERROR(MID(K595,25+FIND("performance énergétique:",K595,1),3)),"",MID(K595,25+FIND("performance énergétique:",K595,1),3))</f>
        <v>non</v>
      </c>
      <c r="P595" s="62" t="str">
        <f>IF(ISERROR(MID(K595,20+FIND("consommation d'eau:",K595,1),3)),"",MID(K595,20+FIND("consommation d'eau:",K595,1),3))</f>
        <v>oui</v>
      </c>
      <c r="Q595" s="62" t="str">
        <f>IF(ISERROR(MID(K595,22+FIND("rénover mon bâtiment:",K595,1),3)),"",MID(K595,22+FIND("rénover mon bâtiment:",K595,1),3))</f>
        <v>non</v>
      </c>
      <c r="R595" s="62" t="str">
        <f>IF(ISERROR(MID(K595,21+FIND("la mobilité durable:",K595,1),3)),"",MID(K595,21+FIND("la mobilité durable:",K595,1),3))</f>
        <v>non</v>
      </c>
      <c r="S595" s="62" t="str">
        <f>IF(ISERROR(MID(K595,21+FIND("gestion des déchets:",K595,1),3)),"",MID(K595,21+FIND("gestion des déchets:",K595,1),3))</f>
        <v>non</v>
      </c>
      <c r="T595" s="62" t="str">
        <f>IF(ISERROR(MID(K595,17+FIND("l'écoconception:",K595,1),3)),"",MID(K595,17+FIND("l'écoconception:",K595,1),3))</f>
        <v>non</v>
      </c>
      <c r="U595" s="62" t="str">
        <f>IF(ISERROR(MID(K595,20+FIND("former ou recruter:",K595,1),3)),"",MID(K595,20+FIND("former ou recruter:",K595,1),3))</f>
        <v>non</v>
      </c>
      <c r="V595" s="63"/>
      <c r="W595" s="41"/>
      <c r="X595" s="41"/>
      <c r="Y595" s="41"/>
      <c r="Z595" s="41"/>
      <c r="AA595" s="41"/>
      <c r="AB595" s="38"/>
      <c r="AC595" s="38"/>
      <c r="AD595" s="88"/>
      <c r="AE595" s="88"/>
      <c r="AF595" s="33"/>
      <c r="AG595" s="33"/>
      <c r="AH595" s="33"/>
      <c r="AI595" s="39"/>
      <c r="AJ595" s="39"/>
      <c r="AK595" s="40"/>
    </row>
    <row r="596" spans="1:37" ht="16.5" customHeight="1">
      <c r="A596" s="30">
        <v>45267</v>
      </c>
      <c r="B596" s="31" t="s">
        <v>580</v>
      </c>
      <c r="C596" s="31" t="s">
        <v>1396</v>
      </c>
      <c r="D596" s="50" t="s">
        <v>1398</v>
      </c>
      <c r="E596" s="33" t="s">
        <v>114</v>
      </c>
      <c r="F596" s="33"/>
      <c r="G596" s="63"/>
      <c r="H596" s="41">
        <v>2</v>
      </c>
      <c r="I596" s="90" t="s">
        <v>73</v>
      </c>
      <c r="J596" s="90"/>
      <c r="K596" s="31" t="s">
        <v>5043</v>
      </c>
      <c r="L596" s="41" t="s">
        <v>1132</v>
      </c>
      <c r="M596" s="42" t="str">
        <f>MID(K596,12,8)</f>
        <v xml:space="preserve">unknown </v>
      </c>
      <c r="N596" s="62" t="str">
        <f>IF(ISERROR(MID(K596,24+FIND("impact environnemental:",K596,1),3)),"",MID(K596,24+FIND("impact environnemental:",K596,1),3))</f>
        <v>oui</v>
      </c>
      <c r="O596" s="62" t="str">
        <f>IF(ISERROR(MID(K596,25+FIND("performance énergétique:",K596,1),3)),"",MID(K596,25+FIND("performance énergétique:",K596,1),3))</f>
        <v>oui</v>
      </c>
      <c r="P596" s="62" t="str">
        <f>IF(ISERROR(MID(K596,20+FIND("consommation d'eau:",K596,1),3)),"",MID(K596,20+FIND("consommation d'eau:",K596,1),3))</f>
        <v>oui</v>
      </c>
      <c r="Q596" s="62" t="str">
        <f>IF(ISERROR(MID(K596,22+FIND("rénover mon bâtiment:",K596,1),3)),"",MID(K596,22+FIND("rénover mon bâtiment:",K596,1),3))</f>
        <v/>
      </c>
      <c r="R596" s="62" t="str">
        <f>IF(ISERROR(MID(K596,21+FIND("la mobilité durable:",K596,1),3)),"",MID(K596,21+FIND("la mobilité durable:",K596,1),3))</f>
        <v/>
      </c>
      <c r="S596" s="62" t="str">
        <f>IF(ISERROR(MID(K596,21+FIND("gestion des déchets:",K596,1),3)),"",MID(K596,21+FIND("gestion des déchets:",K596,1),3))</f>
        <v>oui</v>
      </c>
      <c r="T596" s="62" t="str">
        <f>IF(ISERROR(MID(K596,17+FIND("l'écoconception:",K596,1),3)),"",MID(K596,17+FIND("l'écoconception:",K596,1),3))</f>
        <v>oui</v>
      </c>
      <c r="U596" s="62" t="str">
        <f>IF(ISERROR(MID(K596,20+FIND("former ou recruter:",K596,1),3)),"",MID(K596,20+FIND("former ou recruter:",K596,1),3))</f>
        <v/>
      </c>
      <c r="V596" s="63"/>
      <c r="W596" s="41"/>
      <c r="X596" s="41"/>
      <c r="Y596" s="41"/>
      <c r="Z596" s="41"/>
      <c r="AA596" s="41"/>
      <c r="AB596" s="38"/>
      <c r="AC596" s="38"/>
      <c r="AD596" s="88"/>
      <c r="AE596" s="88"/>
      <c r="AF596" s="33"/>
      <c r="AG596" s="33"/>
      <c r="AH596" s="33"/>
      <c r="AI596" s="39"/>
      <c r="AJ596" s="39"/>
      <c r="AK596" s="40"/>
    </row>
    <row r="597" spans="1:37" ht="16.5" customHeight="1">
      <c r="A597" s="30">
        <v>45267</v>
      </c>
      <c r="B597" s="31" t="s">
        <v>1952</v>
      </c>
      <c r="C597" s="31" t="s">
        <v>1949</v>
      </c>
      <c r="D597" s="50" t="s">
        <v>1951</v>
      </c>
      <c r="E597" s="33" t="s">
        <v>114</v>
      </c>
      <c r="F597" s="33"/>
      <c r="G597" s="63"/>
      <c r="H597" s="41">
        <v>1</v>
      </c>
      <c r="I597" s="90" t="s">
        <v>73</v>
      </c>
      <c r="J597" s="90"/>
      <c r="K597" s="31" t="s">
        <v>1953</v>
      </c>
      <c r="L597" s="41" t="s">
        <v>1132</v>
      </c>
      <c r="M597" s="42" t="str">
        <f>MID(K597,12,8)</f>
        <v xml:space="preserve">precise </v>
      </c>
      <c r="N597" s="62" t="str">
        <f>IF(ISERROR(MID(K597,24+FIND("impact environnemental:",K597,1),3)),"",MID(K597,24+FIND("impact environnemental:",K597,1),3))</f>
        <v>non</v>
      </c>
      <c r="O597" s="62" t="str">
        <f>IF(ISERROR(MID(K597,25+FIND("performance énergétique:",K597,1),3)),"",MID(K597,25+FIND("performance énergétique:",K597,1),3))</f>
        <v>oui</v>
      </c>
      <c r="P597" s="62" t="str">
        <f>IF(ISERROR(MID(K597,20+FIND("consommation d'eau:",K597,1),3)),"",MID(K597,20+FIND("consommation d'eau:",K597,1),3))</f>
        <v>non</v>
      </c>
      <c r="Q597" s="62" t="str">
        <f>IF(ISERROR(MID(K597,22+FIND("rénover mon bâtiment:",K597,1),3)),"",MID(K597,22+FIND("rénover mon bâtiment:",K597,1),3))</f>
        <v>non</v>
      </c>
      <c r="R597" s="62" t="str">
        <f>IF(ISERROR(MID(K597,21+FIND("la mobilité durable:",K597,1),3)),"",MID(K597,21+FIND("la mobilité durable:",K597,1),3))</f>
        <v>non</v>
      </c>
      <c r="S597" s="62" t="str">
        <f>IF(ISERROR(MID(K597,21+FIND("gestion des déchets:",K597,1),3)),"",MID(K597,21+FIND("gestion des déchets:",K597,1),3))</f>
        <v>non</v>
      </c>
      <c r="T597" s="62" t="str">
        <f>IF(ISERROR(MID(K597,17+FIND("l'écoconception:",K597,1),3)),"",MID(K597,17+FIND("l'écoconception:",K597,1),3))</f>
        <v>non</v>
      </c>
      <c r="U597" s="62" t="str">
        <f>IF(ISERROR(MID(K597,20+FIND("former ou recruter:",K597,1),3)),"",MID(K597,20+FIND("former ou recruter:",K597,1),3))</f>
        <v>non</v>
      </c>
      <c r="V597" s="63"/>
      <c r="W597" s="41"/>
      <c r="X597" s="41"/>
      <c r="Y597" s="41"/>
      <c r="Z597" s="41"/>
      <c r="AA597" s="41"/>
      <c r="AB597" s="38"/>
      <c r="AC597" s="38"/>
      <c r="AD597" s="88"/>
      <c r="AE597" s="88"/>
      <c r="AF597" s="33"/>
      <c r="AG597" s="33"/>
      <c r="AH597" s="33"/>
      <c r="AI597" s="39"/>
      <c r="AJ597" s="39"/>
      <c r="AK597" s="40"/>
    </row>
    <row r="598" spans="1:37" ht="16.5" customHeight="1">
      <c r="A598" s="30">
        <v>45267</v>
      </c>
      <c r="B598" s="31" t="s">
        <v>113</v>
      </c>
      <c r="C598" s="31" t="s">
        <v>2159</v>
      </c>
      <c r="D598" s="50" t="s">
        <v>2162</v>
      </c>
      <c r="E598" s="33" t="s">
        <v>114</v>
      </c>
      <c r="F598" s="33"/>
      <c r="G598" s="63"/>
      <c r="H598" s="41">
        <v>2</v>
      </c>
      <c r="I598" s="90" t="s">
        <v>73</v>
      </c>
      <c r="J598" s="90"/>
      <c r="K598" s="31" t="s">
        <v>2163</v>
      </c>
      <c r="L598" s="41" t="s">
        <v>1132</v>
      </c>
      <c r="M598" s="42" t="str">
        <f>MID(K598,12,8)</f>
        <v xml:space="preserve">unknown </v>
      </c>
      <c r="N598" s="62" t="str">
        <f>IF(ISERROR(MID(K598,24+FIND("impact environnemental:",K598,1),3)),"",MID(K598,24+FIND("impact environnemental:",K598,1),3))</f>
        <v>oui</v>
      </c>
      <c r="O598" s="62" t="str">
        <f>IF(ISERROR(MID(K598,25+FIND("performance énergétique:",K598,1),3)),"",MID(K598,25+FIND("performance énergétique:",K598,1),3))</f>
        <v>non</v>
      </c>
      <c r="P598" s="62" t="str">
        <f>IF(ISERROR(MID(K598,20+FIND("consommation d'eau:",K598,1),3)),"",MID(K598,20+FIND("consommation d'eau:",K598,1),3))</f>
        <v>non</v>
      </c>
      <c r="Q598" s="62" t="str">
        <f>IF(ISERROR(MID(K598,22+FIND("rénover mon bâtiment:",K598,1),3)),"",MID(K598,22+FIND("rénover mon bâtiment:",K598,1),3))</f>
        <v/>
      </c>
      <c r="R598" s="62" t="str">
        <f>IF(ISERROR(MID(K598,21+FIND("la mobilité durable:",K598,1),3)),"",MID(K598,21+FIND("la mobilité durable:",K598,1),3))</f>
        <v/>
      </c>
      <c r="S598" s="62" t="str">
        <f>IF(ISERROR(MID(K598,21+FIND("gestion des déchets:",K598,1),3)),"",MID(K598,21+FIND("gestion des déchets:",K598,1),3))</f>
        <v>oui</v>
      </c>
      <c r="T598" s="62" t="str">
        <f>IF(ISERROR(MID(K598,17+FIND("l'écoconception:",K598,1),3)),"",MID(K598,17+FIND("l'écoconception:",K598,1),3))</f>
        <v>oui</v>
      </c>
      <c r="U598" s="62" t="str">
        <f>IF(ISERROR(MID(K598,20+FIND("former ou recruter:",K598,1),3)),"",MID(K598,20+FIND("former ou recruter:",K598,1),3))</f>
        <v/>
      </c>
      <c r="V598" s="63"/>
      <c r="W598" s="41"/>
      <c r="X598" s="41"/>
      <c r="Y598" s="41"/>
      <c r="Z598" s="41"/>
      <c r="AA598" s="41"/>
      <c r="AB598" s="38"/>
      <c r="AC598" s="38"/>
      <c r="AD598" s="88"/>
      <c r="AE598" s="88"/>
      <c r="AF598" s="33"/>
      <c r="AG598" s="33"/>
      <c r="AH598" s="33"/>
      <c r="AI598" s="39"/>
      <c r="AJ598" s="39"/>
      <c r="AK598" s="40"/>
    </row>
    <row r="599" spans="1:37" ht="16.5" customHeight="1">
      <c r="A599" s="30">
        <v>45267</v>
      </c>
      <c r="B599" s="31" t="s">
        <v>477</v>
      </c>
      <c r="C599" s="31" t="s">
        <v>1457</v>
      </c>
      <c r="D599" s="50" t="s">
        <v>1460</v>
      </c>
      <c r="E599" s="33" t="s">
        <v>114</v>
      </c>
      <c r="F599" s="33"/>
      <c r="G599" s="63"/>
      <c r="H599" s="41">
        <v>2</v>
      </c>
      <c r="I599" s="90" t="s">
        <v>73</v>
      </c>
      <c r="J599" s="90"/>
      <c r="K599" s="31" t="s">
        <v>5044</v>
      </c>
      <c r="L599" s="41" t="s">
        <v>1132</v>
      </c>
      <c r="M599" s="42" t="str">
        <f>MID(K599,12,8)</f>
        <v xml:space="preserve">unknown </v>
      </c>
      <c r="N599" s="62" t="str">
        <f>IF(ISERROR(MID(K599,24+FIND("impact environnemental:",K599,1),3)),"",MID(K599,24+FIND("impact environnemental:",K599,1),3))</f>
        <v>oui</v>
      </c>
      <c r="O599" s="62" t="str">
        <f>IF(ISERROR(MID(K599,25+FIND("performance énergétique:",K599,1),3)),"",MID(K599,25+FIND("performance énergétique:",K599,1),3))</f>
        <v>oui</v>
      </c>
      <c r="P599" s="62" t="str">
        <f>IF(ISERROR(MID(K599,20+FIND("consommation d'eau:",K599,1),3)),"",MID(K599,20+FIND("consommation d'eau:",K599,1),3))</f>
        <v>non</v>
      </c>
      <c r="Q599" s="62" t="str">
        <f>IF(ISERROR(MID(K599,22+FIND("rénover mon bâtiment:",K599,1),3)),"",MID(K599,22+FIND("rénover mon bâtiment:",K599,1),3))</f>
        <v/>
      </c>
      <c r="R599" s="62" t="str">
        <f>IF(ISERROR(MID(K599,21+FIND("la mobilité durable:",K599,1),3)),"",MID(K599,21+FIND("la mobilité durable:",K599,1),3))</f>
        <v/>
      </c>
      <c r="S599" s="62" t="str">
        <f>IF(ISERROR(MID(K599,21+FIND("gestion des déchets:",K599,1),3)),"",MID(K599,21+FIND("gestion des déchets:",K599,1),3))</f>
        <v>non</v>
      </c>
      <c r="T599" s="62" t="str">
        <f>IF(ISERROR(MID(K599,17+FIND("l'écoconception:",K599,1),3)),"",MID(K599,17+FIND("l'écoconception:",K599,1),3))</f>
        <v>oui</v>
      </c>
      <c r="U599" s="62" t="str">
        <f>IF(ISERROR(MID(K599,20+FIND("former ou recruter:",K599,1),3)),"",MID(K599,20+FIND("former ou recruter:",K599,1),3))</f>
        <v/>
      </c>
      <c r="V599" s="63"/>
      <c r="W599" s="41"/>
      <c r="X599" s="41"/>
      <c r="Y599" s="41"/>
      <c r="Z599" s="41"/>
      <c r="AA599" s="41"/>
      <c r="AB599" s="38"/>
      <c r="AC599" s="38"/>
      <c r="AD599" s="88"/>
      <c r="AE599" s="88"/>
      <c r="AF599" s="33"/>
      <c r="AG599" s="33"/>
      <c r="AH599" s="33"/>
      <c r="AI599" s="39"/>
      <c r="AJ599" s="39"/>
      <c r="AK599" s="40"/>
    </row>
    <row r="600" spans="1:37" ht="16.5" customHeight="1">
      <c r="A600" s="30">
        <v>45267</v>
      </c>
      <c r="B600" s="31" t="s">
        <v>1789</v>
      </c>
      <c r="C600" s="31" t="s">
        <v>1785</v>
      </c>
      <c r="D600" s="50" t="s">
        <v>5045</v>
      </c>
      <c r="E600" s="33" t="s">
        <v>114</v>
      </c>
      <c r="F600" s="33"/>
      <c r="G600" s="63"/>
      <c r="H600" s="41">
        <v>1</v>
      </c>
      <c r="I600" s="90" t="s">
        <v>73</v>
      </c>
      <c r="J600" s="90"/>
      <c r="K600" s="31" t="s">
        <v>5046</v>
      </c>
      <c r="L600" s="41" t="s">
        <v>1132</v>
      </c>
      <c r="M600" s="42" t="str">
        <f>MID(K600,12,8)</f>
        <v xml:space="preserve">precise </v>
      </c>
      <c r="N600" s="62" t="str">
        <f>IF(ISERROR(MID(K600,24+FIND("impact environnemental:",K600,1),3)),"",MID(K600,24+FIND("impact environnemental:",K600,1),3))</f>
        <v>non</v>
      </c>
      <c r="O600" s="62" t="str">
        <f>IF(ISERROR(MID(K600,25+FIND("performance énergétique:",K600,1),3)),"",MID(K600,25+FIND("performance énergétique:",K600,1),3))</f>
        <v>oui</v>
      </c>
      <c r="P600" s="62" t="str">
        <f>IF(ISERROR(MID(K600,20+FIND("consommation d'eau:",K600,1),3)),"",MID(K600,20+FIND("consommation d'eau:",K600,1),3))</f>
        <v>non</v>
      </c>
      <c r="Q600" s="62" t="str">
        <f>IF(ISERROR(MID(K600,22+FIND("rénover mon bâtiment:",K600,1),3)),"",MID(K600,22+FIND("rénover mon bâtiment:",K600,1),3))</f>
        <v>non</v>
      </c>
      <c r="R600" s="62" t="str">
        <f>IF(ISERROR(MID(K600,21+FIND("la mobilité durable:",K600,1),3)),"",MID(K600,21+FIND("la mobilité durable:",K600,1),3))</f>
        <v>non</v>
      </c>
      <c r="S600" s="62" t="str">
        <f>IF(ISERROR(MID(K600,21+FIND("gestion des déchets:",K600,1),3)),"",MID(K600,21+FIND("gestion des déchets:",K600,1),3))</f>
        <v>non</v>
      </c>
      <c r="T600" s="62" t="str">
        <f>IF(ISERROR(MID(K600,17+FIND("l'écoconception:",K600,1),3)),"",MID(K600,17+FIND("l'écoconception:",K600,1),3))</f>
        <v>non</v>
      </c>
      <c r="U600" s="62" t="str">
        <f>IF(ISERROR(MID(K600,20+FIND("former ou recruter:",K600,1),3)),"",MID(K600,20+FIND("former ou recruter:",K600,1),3))</f>
        <v>non</v>
      </c>
      <c r="V600" s="63"/>
      <c r="W600" s="41"/>
      <c r="X600" s="41"/>
      <c r="Y600" s="41"/>
      <c r="Z600" s="41"/>
      <c r="AA600" s="41"/>
      <c r="AB600" s="38"/>
      <c r="AC600" s="38"/>
      <c r="AD600" s="88"/>
      <c r="AE600" s="88"/>
      <c r="AF600" s="33"/>
      <c r="AG600" s="33"/>
      <c r="AH600" s="33"/>
      <c r="AI600" s="39"/>
      <c r="AJ600" s="39"/>
      <c r="AK600" s="40"/>
    </row>
    <row r="601" spans="1:37" ht="16.5" customHeight="1">
      <c r="A601" s="30">
        <v>45267</v>
      </c>
      <c r="B601" s="31" t="s">
        <v>477</v>
      </c>
      <c r="C601" s="31" t="s">
        <v>1462</v>
      </c>
      <c r="D601" s="50" t="s">
        <v>5047</v>
      </c>
      <c r="E601" s="33" t="s">
        <v>114</v>
      </c>
      <c r="F601" s="33"/>
      <c r="G601" s="63"/>
      <c r="H601" s="41">
        <v>2</v>
      </c>
      <c r="I601" s="90" t="s">
        <v>73</v>
      </c>
      <c r="J601" s="90"/>
      <c r="K601" s="31" t="s">
        <v>1466</v>
      </c>
      <c r="L601" s="41" t="s">
        <v>1132</v>
      </c>
      <c r="M601" s="42" t="str">
        <f>MID(K601,12,8)</f>
        <v xml:space="preserve">unknown </v>
      </c>
      <c r="N601" s="62" t="str">
        <f>IF(ISERROR(MID(K601,24+FIND("impact environnemental:",K601,1),3)),"",MID(K601,24+FIND("impact environnemental:",K601,1),3))</f>
        <v>oui</v>
      </c>
      <c r="O601" s="62" t="str">
        <f>IF(ISERROR(MID(K601,25+FIND("performance énergétique:",K601,1),3)),"",MID(K601,25+FIND("performance énergétique:",K601,1),3))</f>
        <v>oui</v>
      </c>
      <c r="P601" s="62" t="str">
        <f>IF(ISERROR(MID(K601,20+FIND("consommation d'eau:",K601,1),3)),"",MID(K601,20+FIND("consommation d'eau:",K601,1),3))</f>
        <v>non</v>
      </c>
      <c r="Q601" s="62" t="str">
        <f>IF(ISERROR(MID(K601,22+FIND("rénover mon bâtiment:",K601,1),3)),"",MID(K601,22+FIND("rénover mon bâtiment:",K601,1),3))</f>
        <v/>
      </c>
      <c r="R601" s="62" t="str">
        <f>IF(ISERROR(MID(K601,21+FIND("la mobilité durable:",K601,1),3)),"",MID(K601,21+FIND("la mobilité durable:",K601,1),3))</f>
        <v/>
      </c>
      <c r="S601" s="62" t="str">
        <f>IF(ISERROR(MID(K601,21+FIND("gestion des déchets:",K601,1),3)),"",MID(K601,21+FIND("gestion des déchets:",K601,1),3))</f>
        <v>oui</v>
      </c>
      <c r="T601" s="62" t="str">
        <f>IF(ISERROR(MID(K601,17+FIND("l'écoconception:",K601,1),3)),"",MID(K601,17+FIND("l'écoconception:",K601,1),3))</f>
        <v>oui</v>
      </c>
      <c r="U601" s="62" t="str">
        <f>IF(ISERROR(MID(K601,20+FIND("former ou recruter:",K601,1),3)),"",MID(K601,20+FIND("former ou recruter:",K601,1),3))</f>
        <v/>
      </c>
      <c r="V601" s="63"/>
      <c r="W601" s="41"/>
      <c r="X601" s="41"/>
      <c r="Y601" s="41"/>
      <c r="Z601" s="41"/>
      <c r="AA601" s="41"/>
      <c r="AB601" s="38"/>
      <c r="AC601" s="38"/>
      <c r="AD601" s="88"/>
      <c r="AE601" s="88"/>
      <c r="AF601" s="33"/>
      <c r="AG601" s="33"/>
      <c r="AH601" s="33"/>
      <c r="AI601" s="39"/>
      <c r="AJ601" s="39"/>
      <c r="AK601" s="40"/>
    </row>
    <row r="602" spans="1:37" ht="16.5" customHeight="1">
      <c r="A602" s="30">
        <v>45267</v>
      </c>
      <c r="B602" s="31" t="s">
        <v>477</v>
      </c>
      <c r="C602" s="31" t="s">
        <v>1467</v>
      </c>
      <c r="D602" s="50" t="s">
        <v>1470</v>
      </c>
      <c r="E602" s="33" t="s">
        <v>114</v>
      </c>
      <c r="F602" s="33"/>
      <c r="G602" s="63"/>
      <c r="H602" s="41">
        <v>2</v>
      </c>
      <c r="I602" s="90" t="s">
        <v>73</v>
      </c>
      <c r="J602" s="90"/>
      <c r="K602" s="31" t="s">
        <v>1471</v>
      </c>
      <c r="L602" s="41" t="s">
        <v>1132</v>
      </c>
      <c r="M602" s="42" t="str">
        <f>MID(K602,12,8)</f>
        <v xml:space="preserve">unknown </v>
      </c>
      <c r="N602" s="62" t="str">
        <f>IF(ISERROR(MID(K602,24+FIND("impact environnemental:",K602,1),3)),"",MID(K602,24+FIND("impact environnemental:",K602,1),3))</f>
        <v>oui</v>
      </c>
      <c r="O602" s="62" t="str">
        <f>IF(ISERROR(MID(K602,25+FIND("performance énergétique:",K602,1),3)),"",MID(K602,25+FIND("performance énergétique:",K602,1),3))</f>
        <v>oui</v>
      </c>
      <c r="P602" s="62" t="str">
        <f>IF(ISERROR(MID(K602,20+FIND("consommation d'eau:",K602,1),3)),"",MID(K602,20+FIND("consommation d'eau:",K602,1),3))</f>
        <v>oui</v>
      </c>
      <c r="Q602" s="62" t="str">
        <f>IF(ISERROR(MID(K602,22+FIND("rénover mon bâtiment:",K602,1),3)),"",MID(K602,22+FIND("rénover mon bâtiment:",K602,1),3))</f>
        <v/>
      </c>
      <c r="R602" s="62" t="str">
        <f>IF(ISERROR(MID(K602,21+FIND("la mobilité durable:",K602,1),3)),"",MID(K602,21+FIND("la mobilité durable:",K602,1),3))</f>
        <v/>
      </c>
      <c r="S602" s="62" t="str">
        <f>IF(ISERROR(MID(K602,21+FIND("gestion des déchets:",K602,1),3)),"",MID(K602,21+FIND("gestion des déchets:",K602,1),3))</f>
        <v>non</v>
      </c>
      <c r="T602" s="62" t="str">
        <f>IF(ISERROR(MID(K602,17+FIND("l'écoconception:",K602,1),3)),"",MID(K602,17+FIND("l'écoconception:",K602,1),3))</f>
        <v>oui</v>
      </c>
      <c r="U602" s="62" t="str">
        <f>IF(ISERROR(MID(K602,20+FIND("former ou recruter:",K602,1),3)),"",MID(K602,20+FIND("former ou recruter:",K602,1),3))</f>
        <v/>
      </c>
      <c r="V602" s="63"/>
      <c r="W602" s="41"/>
      <c r="X602" s="41"/>
      <c r="Y602" s="41"/>
      <c r="Z602" s="41"/>
      <c r="AA602" s="41"/>
      <c r="AB602" s="38"/>
      <c r="AC602" s="38"/>
      <c r="AD602" s="88"/>
      <c r="AE602" s="88"/>
      <c r="AF602" s="33"/>
      <c r="AG602" s="33"/>
      <c r="AH602" s="33"/>
      <c r="AI602" s="39"/>
      <c r="AJ602" s="39"/>
      <c r="AK602" s="40"/>
    </row>
    <row r="603" spans="1:37" ht="16.5" customHeight="1">
      <c r="A603" s="30">
        <v>45267</v>
      </c>
      <c r="B603" s="31" t="s">
        <v>1775</v>
      </c>
      <c r="C603" s="31" t="s">
        <v>1771</v>
      </c>
      <c r="D603" s="50" t="s">
        <v>1774</v>
      </c>
      <c r="E603" s="33" t="s">
        <v>114</v>
      </c>
      <c r="F603" s="33"/>
      <c r="G603" s="63"/>
      <c r="H603" s="41">
        <v>1</v>
      </c>
      <c r="I603" s="90" t="s">
        <v>73</v>
      </c>
      <c r="J603" s="90"/>
      <c r="K603" s="31" t="s">
        <v>1776</v>
      </c>
      <c r="L603" s="41" t="s">
        <v>1132</v>
      </c>
      <c r="M603" s="42" t="str">
        <f>MID(K603,12,8)</f>
        <v xml:space="preserve">precise </v>
      </c>
      <c r="N603" s="62" t="str">
        <f>IF(ISERROR(MID(K603,24+FIND("impact environnemental:",K603,1),3)),"",MID(K603,24+FIND("impact environnemental:",K603,1),3))</f>
        <v>oui</v>
      </c>
      <c r="O603" s="62" t="str">
        <f>IF(ISERROR(MID(K603,25+FIND("performance énergétique:",K603,1),3)),"",MID(K603,25+FIND("performance énergétique:",K603,1),3))</f>
        <v>non</v>
      </c>
      <c r="P603" s="62" t="str">
        <f>IF(ISERROR(MID(K603,20+FIND("consommation d'eau:",K603,1),3)),"",MID(K603,20+FIND("consommation d'eau:",K603,1),3))</f>
        <v>non</v>
      </c>
      <c r="Q603" s="62" t="str">
        <f>IF(ISERROR(MID(K603,22+FIND("rénover mon bâtiment:",K603,1),3)),"",MID(K603,22+FIND("rénover mon bâtiment:",K603,1),3))</f>
        <v>non</v>
      </c>
      <c r="R603" s="62" t="str">
        <f>IF(ISERROR(MID(K603,21+FIND("la mobilité durable:",K603,1),3)),"",MID(K603,21+FIND("la mobilité durable:",K603,1),3))</f>
        <v>non</v>
      </c>
      <c r="S603" s="62" t="str">
        <f>IF(ISERROR(MID(K603,21+FIND("gestion des déchets:",K603,1),3)),"",MID(K603,21+FIND("gestion des déchets:",K603,1),3))</f>
        <v>non</v>
      </c>
      <c r="T603" s="62" t="str">
        <f>IF(ISERROR(MID(K603,17+FIND("l'écoconception:",K603,1),3)),"",MID(K603,17+FIND("l'écoconception:",K603,1),3))</f>
        <v>non</v>
      </c>
      <c r="U603" s="62" t="str">
        <f>IF(ISERROR(MID(K603,20+FIND("former ou recruter:",K603,1),3)),"",MID(K603,20+FIND("former ou recruter:",K603,1),3))</f>
        <v>non</v>
      </c>
      <c r="V603" s="63"/>
      <c r="W603" s="41"/>
      <c r="X603" s="41"/>
      <c r="Y603" s="41"/>
      <c r="Z603" s="41"/>
      <c r="AA603" s="41"/>
      <c r="AB603" s="38"/>
      <c r="AC603" s="38"/>
      <c r="AD603" s="88"/>
      <c r="AE603" s="88"/>
      <c r="AF603" s="33"/>
      <c r="AG603" s="33"/>
      <c r="AH603" s="33"/>
      <c r="AI603" s="39"/>
      <c r="AJ603" s="39"/>
      <c r="AK603" s="40"/>
    </row>
    <row r="604" spans="1:37" ht="16.5" customHeight="1">
      <c r="A604" s="30">
        <v>45267</v>
      </c>
      <c r="B604" s="31" t="s">
        <v>459</v>
      </c>
      <c r="C604" s="31" t="s">
        <v>1646</v>
      </c>
      <c r="D604" s="50" t="s">
        <v>5048</v>
      </c>
      <c r="E604" s="33" t="s">
        <v>114</v>
      </c>
      <c r="F604" s="33"/>
      <c r="G604" s="63"/>
      <c r="H604" s="41">
        <v>1</v>
      </c>
      <c r="I604" s="90" t="s">
        <v>73</v>
      </c>
      <c r="J604" s="90"/>
      <c r="K604" s="31" t="s">
        <v>5049</v>
      </c>
      <c r="L604" s="41" t="s">
        <v>1132</v>
      </c>
      <c r="M604" s="42" t="str">
        <f>MID(K604,12,8)</f>
        <v xml:space="preserve">precise </v>
      </c>
      <c r="N604" s="62" t="str">
        <f>IF(ISERROR(MID(K604,24+FIND("impact environnemental:",K604,1),3)),"",MID(K604,24+FIND("impact environnemental:",K604,1),3))</f>
        <v>non</v>
      </c>
      <c r="O604" s="62" t="str">
        <f>IF(ISERROR(MID(K604,25+FIND("performance énergétique:",K604,1),3)),"",MID(K604,25+FIND("performance énergétique:",K604,1),3))</f>
        <v>non</v>
      </c>
      <c r="P604" s="62" t="str">
        <f>IF(ISERROR(MID(K604,20+FIND("consommation d'eau:",K604,1),3)),"",MID(K604,20+FIND("consommation d'eau:",K604,1),3))</f>
        <v>non</v>
      </c>
      <c r="Q604" s="62" t="str">
        <f>IF(ISERROR(MID(K604,22+FIND("rénover mon bâtiment:",K604,1),3)),"",MID(K604,22+FIND("rénover mon bâtiment:",K604,1),3))</f>
        <v>oui</v>
      </c>
      <c r="R604" s="62" t="str">
        <f>IF(ISERROR(MID(K604,21+FIND("la mobilité durable:",K604,1),3)),"",MID(K604,21+FIND("la mobilité durable:",K604,1),3))</f>
        <v>non</v>
      </c>
      <c r="S604" s="62" t="str">
        <f>IF(ISERROR(MID(K604,21+FIND("gestion des déchets:",K604,1),3)),"",MID(K604,21+FIND("gestion des déchets:",K604,1),3))</f>
        <v>non</v>
      </c>
      <c r="T604" s="62" t="str">
        <f>IF(ISERROR(MID(K604,17+FIND("l'écoconception:",K604,1),3)),"",MID(K604,17+FIND("l'écoconception:",K604,1),3))</f>
        <v>non</v>
      </c>
      <c r="U604" s="62" t="str">
        <f>IF(ISERROR(MID(K604,20+FIND("former ou recruter:",K604,1),3)),"",MID(K604,20+FIND("former ou recruter:",K604,1),3))</f>
        <v>non</v>
      </c>
      <c r="V604" s="63"/>
      <c r="W604" s="41"/>
      <c r="X604" s="41"/>
      <c r="Y604" s="41"/>
      <c r="Z604" s="41"/>
      <c r="AA604" s="41"/>
      <c r="AB604" s="38"/>
      <c r="AC604" s="38"/>
      <c r="AD604" s="88"/>
      <c r="AE604" s="88"/>
      <c r="AF604" s="33"/>
      <c r="AG604" s="33"/>
      <c r="AH604" s="33"/>
      <c r="AI604" s="39"/>
      <c r="AJ604" s="39"/>
      <c r="AK604" s="40"/>
    </row>
    <row r="605" spans="1:37" ht="16.5" customHeight="1">
      <c r="A605" s="30">
        <v>45267</v>
      </c>
      <c r="B605" s="31" t="s">
        <v>459</v>
      </c>
      <c r="C605" s="31" t="s">
        <v>1651</v>
      </c>
      <c r="D605" s="50" t="s">
        <v>1654</v>
      </c>
      <c r="E605" s="33" t="s">
        <v>114</v>
      </c>
      <c r="F605" s="33"/>
      <c r="G605" s="63"/>
      <c r="H605" s="41">
        <v>1</v>
      </c>
      <c r="I605" s="90" t="s">
        <v>73</v>
      </c>
      <c r="J605" s="90"/>
      <c r="K605" s="31" t="s">
        <v>1655</v>
      </c>
      <c r="L605" s="41" t="s">
        <v>1132</v>
      </c>
      <c r="M605" s="42" t="str">
        <f>MID(K605,12,8)</f>
        <v xml:space="preserve">precise </v>
      </c>
      <c r="N605" s="62" t="str">
        <f>IF(ISERROR(MID(K605,24+FIND("impact environnemental:",K605,1),3)),"",MID(K605,24+FIND("impact environnemental:",K605,1),3))</f>
        <v>non</v>
      </c>
      <c r="O605" s="62" t="str">
        <f>IF(ISERROR(MID(K605,25+FIND("performance énergétique:",K605,1),3)),"",MID(K605,25+FIND("performance énergétique:",K605,1),3))</f>
        <v>oui</v>
      </c>
      <c r="P605" s="62" t="str">
        <f>IF(ISERROR(MID(K605,20+FIND("consommation d'eau:",K605,1),3)),"",MID(K605,20+FIND("consommation d'eau:",K605,1),3))</f>
        <v>non</v>
      </c>
      <c r="Q605" s="62" t="str">
        <f>IF(ISERROR(MID(K605,22+FIND("rénover mon bâtiment:",K605,1),3)),"",MID(K605,22+FIND("rénover mon bâtiment:",K605,1),3))</f>
        <v>non</v>
      </c>
      <c r="R605" s="62" t="str">
        <f>IF(ISERROR(MID(K605,21+FIND("la mobilité durable:",K605,1),3)),"",MID(K605,21+FIND("la mobilité durable:",K605,1),3))</f>
        <v>non</v>
      </c>
      <c r="S605" s="62" t="str">
        <f>IF(ISERROR(MID(K605,21+FIND("gestion des déchets:",K605,1),3)),"",MID(K605,21+FIND("gestion des déchets:",K605,1),3))</f>
        <v>non</v>
      </c>
      <c r="T605" s="62" t="str">
        <f>IF(ISERROR(MID(K605,17+FIND("l'écoconception:",K605,1),3)),"",MID(K605,17+FIND("l'écoconception:",K605,1),3))</f>
        <v>non</v>
      </c>
      <c r="U605" s="62" t="str">
        <f>IF(ISERROR(MID(K605,20+FIND("former ou recruter:",K605,1),3)),"",MID(K605,20+FIND("former ou recruter:",K605,1),3))</f>
        <v>non</v>
      </c>
      <c r="V605" s="63"/>
      <c r="W605" s="41"/>
      <c r="X605" s="41"/>
      <c r="Y605" s="41"/>
      <c r="Z605" s="41"/>
      <c r="AA605" s="41"/>
      <c r="AB605" s="38"/>
      <c r="AC605" s="38"/>
      <c r="AD605" s="88"/>
      <c r="AE605" s="88"/>
      <c r="AF605" s="33"/>
      <c r="AG605" s="33"/>
      <c r="AH605" s="33"/>
      <c r="AI605" s="39"/>
      <c r="AJ605" s="39"/>
      <c r="AK605" s="40"/>
    </row>
    <row r="606" spans="1:37" ht="16.5" customHeight="1">
      <c r="A606" s="30">
        <v>45267</v>
      </c>
      <c r="B606" s="31" t="s">
        <v>113</v>
      </c>
      <c r="C606" s="73" t="s">
        <v>2164</v>
      </c>
      <c r="D606" s="50" t="s">
        <v>2167</v>
      </c>
      <c r="E606" s="33" t="s">
        <v>114</v>
      </c>
      <c r="F606" s="33"/>
      <c r="G606" s="63"/>
      <c r="H606" s="41">
        <v>2</v>
      </c>
      <c r="I606" s="90" t="s">
        <v>73</v>
      </c>
      <c r="J606" s="90"/>
      <c r="K606" s="31" t="s">
        <v>2168</v>
      </c>
      <c r="L606" s="41" t="s">
        <v>1132</v>
      </c>
      <c r="M606" s="42" t="str">
        <f>MID(K606,12,8)</f>
        <v xml:space="preserve">unknown </v>
      </c>
      <c r="N606" s="62" t="str">
        <f>IF(ISERROR(MID(K606,24+FIND("impact environnemental:",K606,1),3)),"",MID(K606,24+FIND("impact environnemental:",K606,1),3))</f>
        <v>non</v>
      </c>
      <c r="O606" s="62" t="str">
        <f>IF(ISERROR(MID(K606,25+FIND("performance énergétique:",K606,1),3)),"",MID(K606,25+FIND("performance énergétique:",K606,1),3))</f>
        <v>oui</v>
      </c>
      <c r="P606" s="62" t="str">
        <f>IF(ISERROR(MID(K606,20+FIND("consommation d'eau:",K606,1),3)),"",MID(K606,20+FIND("consommation d'eau:",K606,1),3))</f>
        <v>non</v>
      </c>
      <c r="Q606" s="62" t="str">
        <f>IF(ISERROR(MID(K606,22+FIND("rénover mon bâtiment:",K606,1),3)),"",MID(K606,22+FIND("rénover mon bâtiment:",K606,1),3))</f>
        <v/>
      </c>
      <c r="R606" s="62" t="str">
        <f>IF(ISERROR(MID(K606,21+FIND("la mobilité durable:",K606,1),3)),"",MID(K606,21+FIND("la mobilité durable:",K606,1),3))</f>
        <v/>
      </c>
      <c r="S606" s="62" t="str">
        <f>IF(ISERROR(MID(K606,21+FIND("gestion des déchets:",K606,1),3)),"",MID(K606,21+FIND("gestion des déchets:",K606,1),3))</f>
        <v>non</v>
      </c>
      <c r="T606" s="62" t="str">
        <f>IF(ISERROR(MID(K606,17+FIND("l'écoconception:",K606,1),3)),"",MID(K606,17+FIND("l'écoconception:",K606,1),3))</f>
        <v>oui</v>
      </c>
      <c r="U606" s="62" t="str">
        <f>IF(ISERROR(MID(K606,20+FIND("former ou recruter:",K606,1),3)),"",MID(K606,20+FIND("former ou recruter:",K606,1),3))</f>
        <v/>
      </c>
      <c r="V606" s="63"/>
      <c r="W606" s="41"/>
      <c r="X606" s="41"/>
      <c r="Y606" s="41"/>
      <c r="Z606" s="41"/>
      <c r="AA606" s="41"/>
      <c r="AB606" s="38"/>
      <c r="AC606" s="38"/>
      <c r="AD606" s="88"/>
      <c r="AE606" s="88"/>
      <c r="AF606" s="33"/>
      <c r="AG606" s="33"/>
      <c r="AH606" s="33"/>
      <c r="AI606" s="39"/>
      <c r="AJ606" s="39"/>
      <c r="AK606" s="40"/>
    </row>
    <row r="607" spans="1:37" ht="16.5" customHeight="1">
      <c r="A607" s="30">
        <v>45267</v>
      </c>
      <c r="B607" s="31" t="s">
        <v>741</v>
      </c>
      <c r="C607" s="31" t="s">
        <v>1817</v>
      </c>
      <c r="D607" s="50" t="s">
        <v>1820</v>
      </c>
      <c r="E607" s="33" t="s">
        <v>114</v>
      </c>
      <c r="F607" s="33"/>
      <c r="G607" s="63"/>
      <c r="H607" s="41">
        <v>1</v>
      </c>
      <c r="I607" s="90" t="s">
        <v>73</v>
      </c>
      <c r="J607" s="90"/>
      <c r="K607" s="31" t="s">
        <v>1821</v>
      </c>
      <c r="L607" s="41" t="s">
        <v>1132</v>
      </c>
      <c r="M607" s="42" t="str">
        <f>MID(K607,12,8)</f>
        <v xml:space="preserve">precise </v>
      </c>
      <c r="N607" s="62" t="str">
        <f>IF(ISERROR(MID(K607,24+FIND("impact environnemental:",K607,1),3)),"",MID(K607,24+FIND("impact environnemental:",K607,1),3))</f>
        <v>non</v>
      </c>
      <c r="O607" s="62" t="str">
        <f>IF(ISERROR(MID(K607,25+FIND("performance énergétique:",K607,1),3)),"",MID(K607,25+FIND("performance énergétique:",K607,1),3))</f>
        <v>oui</v>
      </c>
      <c r="P607" s="62" t="str">
        <f>IF(ISERROR(MID(K607,20+FIND("consommation d'eau:",K607,1),3)),"",MID(K607,20+FIND("consommation d'eau:",K607,1),3))</f>
        <v>non</v>
      </c>
      <c r="Q607" s="62" t="str">
        <f>IF(ISERROR(MID(K607,22+FIND("rénover mon bâtiment:",K607,1),3)),"",MID(K607,22+FIND("rénover mon bâtiment:",K607,1),3))</f>
        <v>non</v>
      </c>
      <c r="R607" s="62" t="str">
        <f>IF(ISERROR(MID(K607,21+FIND("la mobilité durable:",K607,1),3)),"",MID(K607,21+FIND("la mobilité durable:",K607,1),3))</f>
        <v>non</v>
      </c>
      <c r="S607" s="62" t="str">
        <f>IF(ISERROR(MID(K607,21+FIND("gestion des déchets:",K607,1),3)),"",MID(K607,21+FIND("gestion des déchets:",K607,1),3))</f>
        <v>non</v>
      </c>
      <c r="T607" s="62" t="str">
        <f>IF(ISERROR(MID(K607,17+FIND("l'écoconception:",K607,1),3)),"",MID(K607,17+FIND("l'écoconception:",K607,1),3))</f>
        <v>non</v>
      </c>
      <c r="U607" s="62" t="str">
        <f>IF(ISERROR(MID(K607,20+FIND("former ou recruter:",K607,1),3)),"",MID(K607,20+FIND("former ou recruter:",K607,1),3))</f>
        <v>non</v>
      </c>
      <c r="V607" s="63"/>
      <c r="W607" s="41"/>
      <c r="X607" s="41"/>
      <c r="Y607" s="41"/>
      <c r="Z607" s="41"/>
      <c r="AA607" s="41"/>
      <c r="AB607" s="38"/>
      <c r="AC607" s="38"/>
      <c r="AD607" s="88"/>
      <c r="AE607" s="88"/>
      <c r="AF607" s="33"/>
      <c r="AG607" s="33"/>
      <c r="AH607" s="33"/>
      <c r="AI607" s="39"/>
      <c r="AJ607" s="39"/>
      <c r="AK607" s="40"/>
    </row>
    <row r="608" spans="1:37" ht="16.5" customHeight="1">
      <c r="A608" s="30">
        <v>45267</v>
      </c>
      <c r="B608" s="31" t="s">
        <v>459</v>
      </c>
      <c r="C608" s="31" t="s">
        <v>1656</v>
      </c>
      <c r="D608" s="50" t="s">
        <v>5050</v>
      </c>
      <c r="E608" s="33" t="s">
        <v>114</v>
      </c>
      <c r="F608" s="33"/>
      <c r="G608" s="63"/>
      <c r="H608" s="41">
        <v>1</v>
      </c>
      <c r="I608" s="90" t="s">
        <v>73</v>
      </c>
      <c r="J608" s="90"/>
      <c r="K608" s="31" t="s">
        <v>1660</v>
      </c>
      <c r="L608" s="41" t="s">
        <v>1132</v>
      </c>
      <c r="M608" s="42" t="str">
        <f>MID(K608,12,8)</f>
        <v xml:space="preserve">precise </v>
      </c>
      <c r="N608" s="62" t="str">
        <f>IF(ISERROR(MID(K608,24+FIND("impact environnemental:",K608,1),3)),"",MID(K608,24+FIND("impact environnemental:",K608,1),3))</f>
        <v>non</v>
      </c>
      <c r="O608" s="62" t="str">
        <f>IF(ISERROR(MID(K608,25+FIND("performance énergétique:",K608,1),3)),"",MID(K608,25+FIND("performance énergétique:",K608,1),3))</f>
        <v>oui</v>
      </c>
      <c r="P608" s="62" t="str">
        <f>IF(ISERROR(MID(K608,20+FIND("consommation d'eau:",K608,1),3)),"",MID(K608,20+FIND("consommation d'eau:",K608,1),3))</f>
        <v>non</v>
      </c>
      <c r="Q608" s="62" t="str">
        <f>IF(ISERROR(MID(K608,22+FIND("rénover mon bâtiment:",K608,1),3)),"",MID(K608,22+FIND("rénover mon bâtiment:",K608,1),3))</f>
        <v>non</v>
      </c>
      <c r="R608" s="62" t="str">
        <f>IF(ISERROR(MID(K608,21+FIND("la mobilité durable:",K608,1),3)),"",MID(K608,21+FIND("la mobilité durable:",K608,1),3))</f>
        <v>non</v>
      </c>
      <c r="S608" s="62" t="str">
        <f>IF(ISERROR(MID(K608,21+FIND("gestion des déchets:",K608,1),3)),"",MID(K608,21+FIND("gestion des déchets:",K608,1),3))</f>
        <v>non</v>
      </c>
      <c r="T608" s="62" t="str">
        <f>IF(ISERROR(MID(K608,17+FIND("l'écoconception:",K608,1),3)),"",MID(K608,17+FIND("l'écoconception:",K608,1),3))</f>
        <v>non</v>
      </c>
      <c r="U608" s="62" t="str">
        <f>IF(ISERROR(MID(K608,20+FIND("former ou recruter:",K608,1),3)),"",MID(K608,20+FIND("former ou recruter:",K608,1),3))</f>
        <v>non</v>
      </c>
      <c r="V608" s="63"/>
      <c r="W608" s="41"/>
      <c r="X608" s="41"/>
      <c r="Y608" s="41"/>
      <c r="Z608" s="41"/>
      <c r="AA608" s="41"/>
      <c r="AB608" s="38"/>
      <c r="AC608" s="38"/>
      <c r="AD608" s="88"/>
      <c r="AE608" s="88"/>
      <c r="AF608" s="33"/>
      <c r="AG608" s="33"/>
      <c r="AH608" s="33"/>
      <c r="AI608" s="39"/>
      <c r="AJ608" s="39"/>
      <c r="AK608" s="40"/>
    </row>
    <row r="609" spans="1:37" ht="16.5" customHeight="1">
      <c r="A609" s="30">
        <v>45267</v>
      </c>
      <c r="B609" s="31" t="s">
        <v>1943</v>
      </c>
      <c r="C609" s="31" t="s">
        <v>1939</v>
      </c>
      <c r="D609" s="50" t="s">
        <v>1942</v>
      </c>
      <c r="E609" s="33" t="s">
        <v>114</v>
      </c>
      <c r="F609" s="33"/>
      <c r="G609" s="63"/>
      <c r="H609" s="41">
        <v>1</v>
      </c>
      <c r="I609" s="90" t="s">
        <v>73</v>
      </c>
      <c r="J609" s="90"/>
      <c r="K609" s="31" t="s">
        <v>1944</v>
      </c>
      <c r="L609" s="41" t="s">
        <v>1132</v>
      </c>
      <c r="M609" s="42" t="str">
        <f>MID(K609,12,8)</f>
        <v xml:space="preserve">precise </v>
      </c>
      <c r="N609" s="62" t="str">
        <f>IF(ISERROR(MID(K609,24+FIND("impact environnemental:",K609,1),3)),"",MID(K609,24+FIND("impact environnemental:",K609,1),3))</f>
        <v>non</v>
      </c>
      <c r="O609" s="62" t="str">
        <f>IF(ISERROR(MID(K609,25+FIND("performance énergétique:",K609,1),3)),"",MID(K609,25+FIND("performance énergétique:",K609,1),3))</f>
        <v>non</v>
      </c>
      <c r="P609" s="62" t="str">
        <f>IF(ISERROR(MID(K609,20+FIND("consommation d'eau:",K609,1),3)),"",MID(K609,20+FIND("consommation d'eau:",K609,1),3))</f>
        <v>non</v>
      </c>
      <c r="Q609" s="62" t="str">
        <f>IF(ISERROR(MID(K609,22+FIND("rénover mon bâtiment:",K609,1),3)),"",MID(K609,22+FIND("rénover mon bâtiment:",K609,1),3))</f>
        <v>non</v>
      </c>
      <c r="R609" s="62" t="str">
        <f>IF(ISERROR(MID(K609,21+FIND("la mobilité durable:",K609,1),3)),"",MID(K609,21+FIND("la mobilité durable:",K609,1),3))</f>
        <v>non</v>
      </c>
      <c r="S609" s="62" t="str">
        <f>IF(ISERROR(MID(K609,21+FIND("gestion des déchets:",K609,1),3)),"",MID(K609,21+FIND("gestion des déchets:",K609,1),3))</f>
        <v>non</v>
      </c>
      <c r="T609" s="62" t="str">
        <f>IF(ISERROR(MID(K609,17+FIND("l'écoconception:",K609,1),3)),"",MID(K609,17+FIND("l'écoconception:",K609,1),3))</f>
        <v>oui</v>
      </c>
      <c r="U609" s="62" t="str">
        <f>IF(ISERROR(MID(K609,20+FIND("former ou recruter:",K609,1),3)),"",MID(K609,20+FIND("former ou recruter:",K609,1),3))</f>
        <v>non</v>
      </c>
      <c r="V609" s="63"/>
      <c r="W609" s="41"/>
      <c r="X609" s="41"/>
      <c r="Y609" s="41"/>
      <c r="Z609" s="41"/>
      <c r="AA609" s="41"/>
      <c r="AB609" s="38"/>
      <c r="AC609" s="38"/>
      <c r="AD609" s="88"/>
      <c r="AE609" s="88"/>
      <c r="AF609" s="33"/>
      <c r="AG609" s="33"/>
      <c r="AH609" s="33"/>
      <c r="AI609" s="39"/>
      <c r="AJ609" s="39"/>
      <c r="AK609" s="40"/>
    </row>
    <row r="610" spans="1:37" ht="16.5" customHeight="1">
      <c r="A610" s="30">
        <v>45267</v>
      </c>
      <c r="B610" s="31" t="s">
        <v>459</v>
      </c>
      <c r="C610" s="31" t="s">
        <v>1661</v>
      </c>
      <c r="D610" s="50" t="s">
        <v>1664</v>
      </c>
      <c r="E610" s="33" t="s">
        <v>114</v>
      </c>
      <c r="F610" s="33"/>
      <c r="G610" s="63"/>
      <c r="H610" s="41">
        <v>1</v>
      </c>
      <c r="I610" s="90" t="s">
        <v>73</v>
      </c>
      <c r="J610" s="90"/>
      <c r="K610" s="31" t="s">
        <v>1665</v>
      </c>
      <c r="L610" s="41" t="s">
        <v>1132</v>
      </c>
      <c r="M610" s="42" t="str">
        <f>MID(K610,12,8)</f>
        <v xml:space="preserve">precise </v>
      </c>
      <c r="N610" s="62" t="str">
        <f>IF(ISERROR(MID(K610,24+FIND("impact environnemental:",K610,1),3)),"",MID(K610,24+FIND("impact environnemental:",K610,1),3))</f>
        <v>oui</v>
      </c>
      <c r="O610" s="62" t="str">
        <f>IF(ISERROR(MID(K610,25+FIND("performance énergétique:",K610,1),3)),"",MID(K610,25+FIND("performance énergétique:",K610,1),3))</f>
        <v>non</v>
      </c>
      <c r="P610" s="62" t="str">
        <f>IF(ISERROR(MID(K610,20+FIND("consommation d'eau:",K610,1),3)),"",MID(K610,20+FIND("consommation d'eau:",K610,1),3))</f>
        <v>non</v>
      </c>
      <c r="Q610" s="62" t="str">
        <f>IF(ISERROR(MID(K610,22+FIND("rénover mon bâtiment:",K610,1),3)),"",MID(K610,22+FIND("rénover mon bâtiment:",K610,1),3))</f>
        <v>non</v>
      </c>
      <c r="R610" s="62" t="str">
        <f>IF(ISERROR(MID(K610,21+FIND("la mobilité durable:",K610,1),3)),"",MID(K610,21+FIND("la mobilité durable:",K610,1),3))</f>
        <v>non</v>
      </c>
      <c r="S610" s="62" t="str">
        <f>IF(ISERROR(MID(K610,21+FIND("gestion des déchets:",K610,1),3)),"",MID(K610,21+FIND("gestion des déchets:",K610,1),3))</f>
        <v>non</v>
      </c>
      <c r="T610" s="62" t="str">
        <f>IF(ISERROR(MID(K610,17+FIND("l'écoconception:",K610,1),3)),"",MID(K610,17+FIND("l'écoconception:",K610,1),3))</f>
        <v>non</v>
      </c>
      <c r="U610" s="62" t="str">
        <f>IF(ISERROR(MID(K610,20+FIND("former ou recruter:",K610,1),3)),"",MID(K610,20+FIND("former ou recruter:",K610,1),3))</f>
        <v>non</v>
      </c>
      <c r="V610" s="63"/>
      <c r="W610" s="41"/>
      <c r="X610" s="41"/>
      <c r="Y610" s="41"/>
      <c r="Z610" s="41"/>
      <c r="AA610" s="41"/>
      <c r="AB610" s="38"/>
      <c r="AC610" s="38"/>
      <c r="AD610" s="88"/>
      <c r="AE610" s="88"/>
      <c r="AF610" s="33"/>
      <c r="AG610" s="33"/>
      <c r="AH610" s="33"/>
      <c r="AI610" s="39"/>
      <c r="AJ610" s="39"/>
      <c r="AK610" s="40"/>
    </row>
    <row r="611" spans="1:37" ht="16.5" customHeight="1">
      <c r="A611" s="30">
        <v>45267</v>
      </c>
      <c r="B611" s="31" t="s">
        <v>1795</v>
      </c>
      <c r="C611" s="31" t="s">
        <v>1791</v>
      </c>
      <c r="D611" s="50" t="s">
        <v>1794</v>
      </c>
      <c r="E611" s="33" t="s">
        <v>114</v>
      </c>
      <c r="F611" s="33"/>
      <c r="G611" s="63"/>
      <c r="H611" s="41">
        <v>2</v>
      </c>
      <c r="I611" s="90" t="s">
        <v>73</v>
      </c>
      <c r="J611" s="90"/>
      <c r="K611" s="31" t="s">
        <v>1796</v>
      </c>
      <c r="L611" s="41" t="s">
        <v>1132</v>
      </c>
      <c r="M611" s="42" t="str">
        <f>MID(K611,12,8)</f>
        <v xml:space="preserve">unknown </v>
      </c>
      <c r="N611" s="62" t="str">
        <f>IF(ISERROR(MID(K611,24+FIND("impact environnemental:",K611,1),3)),"",MID(K611,24+FIND("impact environnemental:",K611,1),3))</f>
        <v>oui</v>
      </c>
      <c r="O611" s="62" t="str">
        <f>IF(ISERROR(MID(K611,25+FIND("performance énergétique:",K611,1),3)),"",MID(K611,25+FIND("performance énergétique:",K611,1),3))</f>
        <v>oui</v>
      </c>
      <c r="P611" s="62" t="str">
        <f>IF(ISERROR(MID(K611,20+FIND("consommation d'eau:",K611,1),3)),"",MID(K611,20+FIND("consommation d'eau:",K611,1),3))</f>
        <v>non</v>
      </c>
      <c r="Q611" s="62" t="str">
        <f>IF(ISERROR(MID(K611,22+FIND("rénover mon bâtiment:",K611,1),3)),"",MID(K611,22+FIND("rénover mon bâtiment:",K611,1),3))</f>
        <v/>
      </c>
      <c r="R611" s="62" t="str">
        <f>IF(ISERROR(MID(K611,21+FIND("la mobilité durable:",K611,1),3)),"",MID(K611,21+FIND("la mobilité durable:",K611,1),3))</f>
        <v/>
      </c>
      <c r="S611" s="62" t="str">
        <f>IF(ISERROR(MID(K611,21+FIND("gestion des déchets:",K611,1),3)),"",MID(K611,21+FIND("gestion des déchets:",K611,1),3))</f>
        <v>non</v>
      </c>
      <c r="T611" s="62" t="str">
        <f>IF(ISERROR(MID(K611,17+FIND("l'écoconception:",K611,1),3)),"",MID(K611,17+FIND("l'écoconception:",K611,1),3))</f>
        <v>non</v>
      </c>
      <c r="U611" s="62" t="str">
        <f>IF(ISERROR(MID(K611,20+FIND("former ou recruter:",K611,1),3)),"",MID(K611,20+FIND("former ou recruter:",K611,1),3))</f>
        <v/>
      </c>
      <c r="V611" s="63"/>
      <c r="W611" s="41"/>
      <c r="X611" s="41"/>
      <c r="Y611" s="41"/>
      <c r="Z611" s="41"/>
      <c r="AA611" s="41"/>
      <c r="AB611" s="38"/>
      <c r="AC611" s="38"/>
      <c r="AD611" s="88"/>
      <c r="AE611" s="88"/>
      <c r="AF611" s="33"/>
      <c r="AG611" s="33"/>
      <c r="AH611" s="33"/>
      <c r="AI611" s="39"/>
      <c r="AJ611" s="39"/>
      <c r="AK611" s="40"/>
    </row>
    <row r="612" spans="1:37" ht="16.5" customHeight="1">
      <c r="A612" s="30">
        <v>45267</v>
      </c>
      <c r="B612" s="31" t="s">
        <v>1203</v>
      </c>
      <c r="C612" s="31" t="s">
        <v>1916</v>
      </c>
      <c r="D612" s="50" t="s">
        <v>1919</v>
      </c>
      <c r="E612" s="33" t="s">
        <v>114</v>
      </c>
      <c r="F612" s="33"/>
      <c r="G612" s="63"/>
      <c r="H612" s="41">
        <v>1</v>
      </c>
      <c r="I612" s="90" t="s">
        <v>73</v>
      </c>
      <c r="J612" s="90"/>
      <c r="K612" s="31" t="s">
        <v>1920</v>
      </c>
      <c r="L612" s="41" t="s">
        <v>1132</v>
      </c>
      <c r="M612" s="42" t="str">
        <f>MID(K612,12,8)</f>
        <v xml:space="preserve">precise </v>
      </c>
      <c r="N612" s="62" t="str">
        <f>IF(ISERROR(MID(K612,24+FIND("impact environnemental:",K612,1),3)),"",MID(K612,24+FIND("impact environnemental:",K612,1),3))</f>
        <v>non</v>
      </c>
      <c r="O612" s="62" t="str">
        <f>IF(ISERROR(MID(K612,25+FIND("performance énergétique:",K612,1),3)),"",MID(K612,25+FIND("performance énergétique:",K612,1),3))</f>
        <v>non</v>
      </c>
      <c r="P612" s="62" t="str">
        <f>IF(ISERROR(MID(K612,20+FIND("consommation d'eau:",K612,1),3)),"",MID(K612,20+FIND("consommation d'eau:",K612,1),3))</f>
        <v>non</v>
      </c>
      <c r="Q612" s="62" t="str">
        <f>IF(ISERROR(MID(K612,22+FIND("rénover mon bâtiment:",K612,1),3)),"",MID(K612,22+FIND("rénover mon bâtiment:",K612,1),3))</f>
        <v>oui</v>
      </c>
      <c r="R612" s="62" t="str">
        <f>IF(ISERROR(MID(K612,21+FIND("la mobilité durable:",K612,1),3)),"",MID(K612,21+FIND("la mobilité durable:",K612,1),3))</f>
        <v>non</v>
      </c>
      <c r="S612" s="62" t="str">
        <f>IF(ISERROR(MID(K612,21+FIND("gestion des déchets:",K612,1),3)),"",MID(K612,21+FIND("gestion des déchets:",K612,1),3))</f>
        <v>non</v>
      </c>
      <c r="T612" s="62" t="str">
        <f>IF(ISERROR(MID(K612,17+FIND("l'écoconception:",K612,1),3)),"",MID(K612,17+FIND("l'écoconception:",K612,1),3))</f>
        <v>non</v>
      </c>
      <c r="U612" s="62" t="str">
        <f>IF(ISERROR(MID(K612,20+FIND("former ou recruter:",K612,1),3)),"",MID(K612,20+FIND("former ou recruter:",K612,1),3))</f>
        <v>non</v>
      </c>
      <c r="V612" s="63"/>
      <c r="W612" s="41"/>
      <c r="X612" s="41"/>
      <c r="Y612" s="41"/>
      <c r="Z612" s="41"/>
      <c r="AA612" s="41"/>
      <c r="AB612" s="38"/>
      <c r="AC612" s="38"/>
      <c r="AD612" s="88"/>
      <c r="AE612" s="88"/>
      <c r="AF612" s="33"/>
      <c r="AG612" s="33"/>
      <c r="AH612" s="33"/>
      <c r="AI612" s="39"/>
      <c r="AJ612" s="39"/>
      <c r="AK612" s="40"/>
    </row>
    <row r="613" spans="1:37" ht="16.5" customHeight="1">
      <c r="A613" s="30">
        <v>45267</v>
      </c>
      <c r="B613" s="31" t="s">
        <v>459</v>
      </c>
      <c r="C613" s="31" t="s">
        <v>1666</v>
      </c>
      <c r="D613" s="50" t="s">
        <v>1668</v>
      </c>
      <c r="E613" s="33" t="s">
        <v>114</v>
      </c>
      <c r="F613" s="33"/>
      <c r="G613" s="63"/>
      <c r="H613" s="41">
        <v>1</v>
      </c>
      <c r="I613" s="90" t="s">
        <v>73</v>
      </c>
      <c r="J613" s="90"/>
      <c r="K613" s="31" t="s">
        <v>959</v>
      </c>
      <c r="L613" s="41" t="s">
        <v>1132</v>
      </c>
      <c r="M613" s="42" t="str">
        <f>MID(K613,12,8)</f>
        <v xml:space="preserve">precise </v>
      </c>
      <c r="N613" s="62" t="str">
        <f>IF(ISERROR(MID(K613,24+FIND("impact environnemental:",K613,1),3)),"",MID(K613,24+FIND("impact environnemental:",K613,1),3))</f>
        <v>non</v>
      </c>
      <c r="O613" s="62" t="str">
        <f>IF(ISERROR(MID(K613,25+FIND("performance énergétique:",K613,1),3)),"",MID(K613,25+FIND("performance énergétique:",K613,1),3))</f>
        <v>non</v>
      </c>
      <c r="P613" s="62" t="str">
        <f>IF(ISERROR(MID(K613,20+FIND("consommation d'eau:",K613,1),3)),"",MID(K613,20+FIND("consommation d'eau:",K613,1),3))</f>
        <v>non</v>
      </c>
      <c r="Q613" s="62" t="str">
        <f>IF(ISERROR(MID(K613,22+FIND("rénover mon bâtiment:",K613,1),3)),"",MID(K613,22+FIND("rénover mon bâtiment:",K613,1),3))</f>
        <v>oui</v>
      </c>
      <c r="R613" s="62" t="str">
        <f>IF(ISERROR(MID(K613,21+FIND("la mobilité durable:",K613,1),3)),"",MID(K613,21+FIND("la mobilité durable:",K613,1),3))</f>
        <v>non</v>
      </c>
      <c r="S613" s="62" t="str">
        <f>IF(ISERROR(MID(K613,21+FIND("gestion des déchets:",K613,1),3)),"",MID(K613,21+FIND("gestion des déchets:",K613,1),3))</f>
        <v>non</v>
      </c>
      <c r="T613" s="62" t="str">
        <f>IF(ISERROR(MID(K613,17+FIND("l'écoconception:",K613,1),3)),"",MID(K613,17+FIND("l'écoconception:",K613,1),3))</f>
        <v>non</v>
      </c>
      <c r="U613" s="62" t="str">
        <f>IF(ISERROR(MID(K613,20+FIND("former ou recruter:",K613,1),3)),"",MID(K613,20+FIND("former ou recruter:",K613,1),3))</f>
        <v>non</v>
      </c>
      <c r="V613" s="63"/>
      <c r="W613" s="41"/>
      <c r="X613" s="41"/>
      <c r="Y613" s="41"/>
      <c r="Z613" s="41"/>
      <c r="AA613" s="41"/>
      <c r="AB613" s="38"/>
      <c r="AC613" s="38"/>
      <c r="AD613" s="88"/>
      <c r="AE613" s="88"/>
      <c r="AF613" s="33"/>
      <c r="AG613" s="33"/>
      <c r="AH613" s="33"/>
      <c r="AI613" s="39"/>
      <c r="AJ613" s="39"/>
      <c r="AK613" s="40"/>
    </row>
    <row r="614" spans="1:37" ht="16.5" customHeight="1">
      <c r="A614" s="30">
        <v>45267</v>
      </c>
      <c r="B614" s="31" t="s">
        <v>741</v>
      </c>
      <c r="C614" s="31" t="s">
        <v>1822</v>
      </c>
      <c r="D614" s="50" t="s">
        <v>1824</v>
      </c>
      <c r="E614" s="33" t="s">
        <v>114</v>
      </c>
      <c r="F614" s="33"/>
      <c r="G614" s="63"/>
      <c r="H614" s="41">
        <v>2</v>
      </c>
      <c r="I614" s="90" t="s">
        <v>73</v>
      </c>
      <c r="J614" s="90"/>
      <c r="K614" s="31" t="s">
        <v>1825</v>
      </c>
      <c r="L614" s="41" t="s">
        <v>1132</v>
      </c>
      <c r="M614" s="42" t="str">
        <f>MID(K614,12,8)</f>
        <v xml:space="preserve">unknown </v>
      </c>
      <c r="N614" s="62" t="str">
        <f>IF(ISERROR(MID(K614,24+FIND("impact environnemental:",K614,1),3)),"",MID(K614,24+FIND("impact environnemental:",K614,1),3))</f>
        <v>non</v>
      </c>
      <c r="O614" s="62" t="str">
        <f>IF(ISERROR(MID(K614,25+FIND("performance énergétique:",K614,1),3)),"",MID(K614,25+FIND("performance énergétique:",K614,1),3))</f>
        <v>oui</v>
      </c>
      <c r="P614" s="62" t="str">
        <f>IF(ISERROR(MID(K614,20+FIND("consommation d'eau:",K614,1),3)),"",MID(K614,20+FIND("consommation d'eau:",K614,1),3))</f>
        <v>oui</v>
      </c>
      <c r="Q614" s="62" t="str">
        <f>IF(ISERROR(MID(K614,22+FIND("rénover mon bâtiment:",K614,1),3)),"",MID(K614,22+FIND("rénover mon bâtiment:",K614,1),3))</f>
        <v/>
      </c>
      <c r="R614" s="62" t="str">
        <f>IF(ISERROR(MID(K614,21+FIND("la mobilité durable:",K614,1),3)),"",MID(K614,21+FIND("la mobilité durable:",K614,1),3))</f>
        <v/>
      </c>
      <c r="S614" s="62" t="str">
        <f>IF(ISERROR(MID(K614,21+FIND("gestion des déchets:",K614,1),3)),"",MID(K614,21+FIND("gestion des déchets:",K614,1),3))</f>
        <v>oui</v>
      </c>
      <c r="T614" s="62" t="str">
        <f>IF(ISERROR(MID(K614,17+FIND("l'écoconception:",K614,1),3)),"",MID(K614,17+FIND("l'écoconception:",K614,1),3))</f>
        <v>oui</v>
      </c>
      <c r="U614" s="62" t="str">
        <f>IF(ISERROR(MID(K614,20+FIND("former ou recruter:",K614,1),3)),"",MID(K614,20+FIND("former ou recruter:",K614,1),3))</f>
        <v/>
      </c>
      <c r="V614" s="63"/>
      <c r="W614" s="75"/>
      <c r="X614" s="75"/>
      <c r="Y614" s="75"/>
      <c r="Z614" s="75"/>
      <c r="AA614" s="75"/>
      <c r="AB614" s="40"/>
      <c r="AC614" s="40"/>
      <c r="AD614" s="90"/>
      <c r="AE614" s="90"/>
      <c r="AF614" s="40"/>
      <c r="AG614" s="40"/>
      <c r="AH614" s="40"/>
      <c r="AI614" s="76"/>
      <c r="AJ614" s="76"/>
      <c r="AK614" s="40"/>
    </row>
    <row r="615" spans="1:37" ht="16.5" customHeight="1">
      <c r="A615" s="30">
        <v>45267</v>
      </c>
      <c r="B615" s="31" t="s">
        <v>365</v>
      </c>
      <c r="C615" s="31" t="s">
        <v>1859</v>
      </c>
      <c r="D615" s="50" t="s">
        <v>1862</v>
      </c>
      <c r="E615" s="33" t="s">
        <v>114</v>
      </c>
      <c r="F615" s="33"/>
      <c r="G615" s="63"/>
      <c r="H615" s="41">
        <v>1</v>
      </c>
      <c r="I615" s="90" t="s">
        <v>73</v>
      </c>
      <c r="J615" s="90"/>
      <c r="K615" s="31" t="s">
        <v>1863</v>
      </c>
      <c r="L615" s="41" t="s">
        <v>1132</v>
      </c>
      <c r="M615" s="42" t="str">
        <f>MID(K615,12,8)</f>
        <v xml:space="preserve">precise </v>
      </c>
      <c r="N615" s="62" t="str">
        <f>IF(ISERROR(MID(K615,24+FIND("impact environnemental:",K615,1),3)),"",MID(K615,24+FIND("impact environnemental:",K615,1),3))</f>
        <v>non</v>
      </c>
      <c r="O615" s="62" t="str">
        <f>IF(ISERROR(MID(K615,25+FIND("performance énergétique:",K615,1),3)),"",MID(K615,25+FIND("performance énergétique:",K615,1),3))</f>
        <v>oui</v>
      </c>
      <c r="P615" s="62" t="str">
        <f>IF(ISERROR(MID(K615,20+FIND("consommation d'eau:",K615,1),3)),"",MID(K615,20+FIND("consommation d'eau:",K615,1),3))</f>
        <v>non</v>
      </c>
      <c r="Q615" s="62" t="str">
        <f>IF(ISERROR(MID(K615,22+FIND("rénover mon bâtiment:",K615,1),3)),"",MID(K615,22+FIND("rénover mon bâtiment:",K615,1),3))</f>
        <v>non</v>
      </c>
      <c r="R615" s="62" t="str">
        <f>IF(ISERROR(MID(K615,21+FIND("la mobilité durable:",K615,1),3)),"",MID(K615,21+FIND("la mobilité durable:",K615,1),3))</f>
        <v>non</v>
      </c>
      <c r="S615" s="62" t="str">
        <f>IF(ISERROR(MID(K615,21+FIND("gestion des déchets:",K615,1),3)),"",MID(K615,21+FIND("gestion des déchets:",K615,1),3))</f>
        <v>non</v>
      </c>
      <c r="T615" s="62" t="str">
        <f>IF(ISERROR(MID(K615,17+FIND("l'écoconception:",K615,1),3)),"",MID(K615,17+FIND("l'écoconception:",K615,1),3))</f>
        <v>non</v>
      </c>
      <c r="U615" s="62" t="str">
        <f>IF(ISERROR(MID(K615,20+FIND("former ou recruter:",K615,1),3)),"",MID(K615,20+FIND("former ou recruter:",K615,1),3))</f>
        <v>non</v>
      </c>
      <c r="V615" s="63"/>
      <c r="W615" s="75"/>
      <c r="X615" s="75"/>
      <c r="Y615" s="75"/>
      <c r="Z615" s="75"/>
      <c r="AA615" s="75"/>
      <c r="AB615" s="40"/>
      <c r="AC615" s="40"/>
      <c r="AD615" s="90"/>
      <c r="AE615" s="90"/>
      <c r="AF615" s="40"/>
      <c r="AG615" s="40"/>
      <c r="AH615" s="40"/>
      <c r="AI615" s="76"/>
      <c r="AJ615" s="76"/>
      <c r="AK615" s="40"/>
    </row>
    <row r="616" spans="1:37" ht="16.5" customHeight="1">
      <c r="A616" s="30">
        <v>45267</v>
      </c>
      <c r="B616" s="31" t="s">
        <v>459</v>
      </c>
      <c r="C616" s="31" t="s">
        <v>1669</v>
      </c>
      <c r="D616" s="50" t="s">
        <v>1671</v>
      </c>
      <c r="E616" s="33" t="s">
        <v>114</v>
      </c>
      <c r="F616" s="33"/>
      <c r="G616" s="63"/>
      <c r="H616" s="41">
        <v>1</v>
      </c>
      <c r="I616" s="90" t="s">
        <v>73</v>
      </c>
      <c r="J616" s="90"/>
      <c r="K616" s="31" t="s">
        <v>5051</v>
      </c>
      <c r="L616" s="41" t="s">
        <v>1132</v>
      </c>
      <c r="M616" s="42" t="str">
        <f>MID(K616,12,8)</f>
        <v xml:space="preserve">precise </v>
      </c>
      <c r="N616" s="62" t="str">
        <f>IF(ISERROR(MID(K616,24+FIND("impact environnemental:",K616,1),3)),"",MID(K616,24+FIND("impact environnemental:",K616,1),3))</f>
        <v>non</v>
      </c>
      <c r="O616" s="62" t="str">
        <f>IF(ISERROR(MID(K616,25+FIND("performance énergétique:",K616,1),3)),"",MID(K616,25+FIND("performance énergétique:",K616,1),3))</f>
        <v>oui</v>
      </c>
      <c r="P616" s="62" t="str">
        <f>IF(ISERROR(MID(K616,20+FIND("consommation d'eau:",K616,1),3)),"",MID(K616,20+FIND("consommation d'eau:",K616,1),3))</f>
        <v>non</v>
      </c>
      <c r="Q616" s="62" t="str">
        <f>IF(ISERROR(MID(K616,22+FIND("rénover mon bâtiment:",K616,1),3)),"",MID(K616,22+FIND("rénover mon bâtiment:",K616,1),3))</f>
        <v>non</v>
      </c>
      <c r="R616" s="62" t="str">
        <f>IF(ISERROR(MID(K616,21+FIND("la mobilité durable:",K616,1),3)),"",MID(K616,21+FIND("la mobilité durable:",K616,1),3))</f>
        <v>non</v>
      </c>
      <c r="S616" s="62" t="str">
        <f>IF(ISERROR(MID(K616,21+FIND("gestion des déchets:",K616,1),3)),"",MID(K616,21+FIND("gestion des déchets:",K616,1),3))</f>
        <v>non</v>
      </c>
      <c r="T616" s="62" t="str">
        <f>IF(ISERROR(MID(K616,17+FIND("l'écoconception:",K616,1),3)),"",MID(K616,17+FIND("l'écoconception:",K616,1),3))</f>
        <v>non</v>
      </c>
      <c r="U616" s="62" t="str">
        <f>IF(ISERROR(MID(K616,20+FIND("former ou recruter:",K616,1),3)),"",MID(K616,20+FIND("former ou recruter:",K616,1),3))</f>
        <v>non</v>
      </c>
      <c r="V616" s="63"/>
      <c r="W616" s="75"/>
      <c r="X616" s="75"/>
      <c r="Y616" s="75"/>
      <c r="Z616" s="75"/>
      <c r="AA616" s="75"/>
      <c r="AB616" s="40"/>
      <c r="AC616" s="40"/>
      <c r="AD616" s="90"/>
      <c r="AE616" s="90"/>
      <c r="AF616" s="40"/>
      <c r="AG616" s="40"/>
      <c r="AH616" s="40"/>
      <c r="AI616" s="76"/>
      <c r="AJ616" s="76"/>
      <c r="AK616" s="40"/>
    </row>
    <row r="617" spans="1:37" ht="16.5" customHeight="1">
      <c r="A617" s="30">
        <v>45267</v>
      </c>
      <c r="B617" s="31" t="s">
        <v>113</v>
      </c>
      <c r="C617" s="31" t="s">
        <v>2169</v>
      </c>
      <c r="D617" s="50" t="s">
        <v>2172</v>
      </c>
      <c r="E617" s="33" t="s">
        <v>114</v>
      </c>
      <c r="F617" s="33"/>
      <c r="G617" s="63"/>
      <c r="H617" s="41">
        <v>2</v>
      </c>
      <c r="I617" s="90" t="s">
        <v>73</v>
      </c>
      <c r="J617" s="90"/>
      <c r="K617" s="31" t="s">
        <v>2173</v>
      </c>
      <c r="L617" s="41" t="s">
        <v>1132</v>
      </c>
      <c r="M617" s="42" t="str">
        <f>MID(K617,12,8)</f>
        <v xml:space="preserve">unknown </v>
      </c>
      <c r="N617" s="62" t="str">
        <f>IF(ISERROR(MID(K617,24+FIND("impact environnemental:",K617,1),3)),"",MID(K617,24+FIND("impact environnemental:",K617,1),3))</f>
        <v>non</v>
      </c>
      <c r="O617" s="62" t="str">
        <f>IF(ISERROR(MID(K617,25+FIND("performance énergétique:",K617,1),3)),"",MID(K617,25+FIND("performance énergétique:",K617,1),3))</f>
        <v>oui</v>
      </c>
      <c r="P617" s="62" t="str">
        <f>IF(ISERROR(MID(K617,20+FIND("consommation d'eau:",K617,1),3)),"",MID(K617,20+FIND("consommation d'eau:",K617,1),3))</f>
        <v>oui</v>
      </c>
      <c r="Q617" s="62" t="str">
        <f>IF(ISERROR(MID(K617,22+FIND("rénover mon bâtiment:",K617,1),3)),"",MID(K617,22+FIND("rénover mon bâtiment:",K617,1),3))</f>
        <v/>
      </c>
      <c r="R617" s="62" t="str">
        <f>IF(ISERROR(MID(K617,21+FIND("la mobilité durable:",K617,1),3)),"",MID(K617,21+FIND("la mobilité durable:",K617,1),3))</f>
        <v/>
      </c>
      <c r="S617" s="62" t="str">
        <f>IF(ISERROR(MID(K617,21+FIND("gestion des déchets:",K617,1),3)),"",MID(K617,21+FIND("gestion des déchets:",K617,1),3))</f>
        <v>oui</v>
      </c>
      <c r="T617" s="62" t="str">
        <f>IF(ISERROR(MID(K617,17+FIND("l'écoconception:",K617,1),3)),"",MID(K617,17+FIND("l'écoconception:",K617,1),3))</f>
        <v>non</v>
      </c>
      <c r="U617" s="62" t="str">
        <f>IF(ISERROR(MID(K617,20+FIND("former ou recruter:",K617,1),3)),"",MID(K617,20+FIND("former ou recruter:",K617,1),3))</f>
        <v/>
      </c>
      <c r="V617" s="63"/>
      <c r="W617" s="75"/>
      <c r="X617" s="75"/>
      <c r="Y617" s="75"/>
      <c r="Z617" s="75"/>
      <c r="AA617" s="75"/>
      <c r="AB617" s="40"/>
      <c r="AC617" s="40"/>
      <c r="AD617" s="90"/>
      <c r="AE617" s="90"/>
      <c r="AF617" s="40"/>
      <c r="AG617" s="40"/>
      <c r="AH617" s="40"/>
      <c r="AI617" s="76"/>
      <c r="AJ617" s="76"/>
      <c r="AK617" s="40"/>
    </row>
    <row r="618" spans="1:37" ht="16.5" customHeight="1">
      <c r="A618" s="30">
        <v>45267</v>
      </c>
      <c r="B618" s="31" t="s">
        <v>113</v>
      </c>
      <c r="C618" s="31" t="s">
        <v>2174</v>
      </c>
      <c r="D618" s="50" t="s">
        <v>2177</v>
      </c>
      <c r="E618" s="33" t="s">
        <v>114</v>
      </c>
      <c r="F618" s="33"/>
      <c r="G618" s="63"/>
      <c r="H618" s="41">
        <v>2</v>
      </c>
      <c r="I618" s="90" t="s">
        <v>73</v>
      </c>
      <c r="J618" s="90"/>
      <c r="K618" s="31" t="s">
        <v>2178</v>
      </c>
      <c r="L618" s="41" t="s">
        <v>1132</v>
      </c>
      <c r="M618" s="42" t="str">
        <f>MID(K618,12,8)</f>
        <v xml:space="preserve">unknown </v>
      </c>
      <c r="N618" s="62" t="str">
        <f>IF(ISERROR(MID(K618,24+FIND("impact environnemental:",K618,1),3)),"",MID(K618,24+FIND("impact environnemental:",K618,1),3))</f>
        <v>non</v>
      </c>
      <c r="O618" s="62" t="str">
        <f>IF(ISERROR(MID(K618,25+FIND("performance énergétique:",K618,1),3)),"",MID(K618,25+FIND("performance énergétique:",K618,1),3))</f>
        <v>oui</v>
      </c>
      <c r="P618" s="62" t="str">
        <f>IF(ISERROR(MID(K618,20+FIND("consommation d'eau:",K618,1),3)),"",MID(K618,20+FIND("consommation d'eau:",K618,1),3))</f>
        <v>oui</v>
      </c>
      <c r="Q618" s="62" t="str">
        <f>IF(ISERROR(MID(K618,22+FIND("rénover mon bâtiment:",K618,1),3)),"",MID(K618,22+FIND("rénover mon bâtiment:",K618,1),3))</f>
        <v/>
      </c>
      <c r="R618" s="62" t="str">
        <f>IF(ISERROR(MID(K618,21+FIND("la mobilité durable:",K618,1),3)),"",MID(K618,21+FIND("la mobilité durable:",K618,1),3))</f>
        <v/>
      </c>
      <c r="S618" s="62" t="str">
        <f>IF(ISERROR(MID(K618,21+FIND("gestion des déchets:",K618,1),3)),"",MID(K618,21+FIND("gestion des déchets:",K618,1),3))</f>
        <v>oui</v>
      </c>
      <c r="T618" s="62" t="str">
        <f>IF(ISERROR(MID(K618,17+FIND("l'écoconception:",K618,1),3)),"",MID(K618,17+FIND("l'écoconception:",K618,1),3))</f>
        <v>oui</v>
      </c>
      <c r="U618" s="62" t="str">
        <f>IF(ISERROR(MID(K618,20+FIND("former ou recruter:",K618,1),3)),"",MID(K618,20+FIND("former ou recruter:",K618,1),3))</f>
        <v/>
      </c>
      <c r="V618" s="63"/>
      <c r="W618" s="75"/>
      <c r="X618" s="75"/>
      <c r="Y618" s="75"/>
      <c r="Z618" s="75"/>
      <c r="AA618" s="75"/>
      <c r="AB618" s="40"/>
      <c r="AC618" s="40"/>
      <c r="AD618" s="90"/>
      <c r="AE618" s="90"/>
      <c r="AF618" s="40"/>
      <c r="AG618" s="40"/>
      <c r="AH618" s="40"/>
      <c r="AI618" s="76"/>
      <c r="AJ618" s="76"/>
      <c r="AK618" s="40"/>
    </row>
    <row r="619" spans="1:37" ht="16.5" customHeight="1">
      <c r="A619" s="30">
        <v>45267</v>
      </c>
      <c r="B619" s="31" t="s">
        <v>113</v>
      </c>
      <c r="C619" s="31" t="s">
        <v>2179</v>
      </c>
      <c r="D619" s="50" t="s">
        <v>5052</v>
      </c>
      <c r="E619" s="33" t="s">
        <v>114</v>
      </c>
      <c r="F619" s="33"/>
      <c r="G619" s="63"/>
      <c r="H619" s="41">
        <v>1</v>
      </c>
      <c r="I619" s="90" t="s">
        <v>73</v>
      </c>
      <c r="J619" s="90"/>
      <c r="K619" s="31" t="s">
        <v>2183</v>
      </c>
      <c r="L619" s="41" t="s">
        <v>1132</v>
      </c>
      <c r="M619" s="42" t="str">
        <f>MID(K619,12,8)</f>
        <v xml:space="preserve">precise </v>
      </c>
      <c r="N619" s="62" t="str">
        <f>IF(ISERROR(MID(K619,24+FIND("impact environnemental:",K619,1),3)),"",MID(K619,24+FIND("impact environnemental:",K619,1),3))</f>
        <v>non</v>
      </c>
      <c r="O619" s="62" t="str">
        <f>IF(ISERROR(MID(K619,25+FIND("performance énergétique:",K619,1),3)),"",MID(K619,25+FIND("performance énergétique:",K619,1),3))</f>
        <v>non</v>
      </c>
      <c r="P619" s="62" t="str">
        <f>IF(ISERROR(MID(K619,20+FIND("consommation d'eau:",K619,1),3)),"",MID(K619,20+FIND("consommation d'eau:",K619,1),3))</f>
        <v>non</v>
      </c>
      <c r="Q619" s="62" t="str">
        <f>IF(ISERROR(MID(K619,22+FIND("rénover mon bâtiment:",K619,1),3)),"",MID(K619,22+FIND("rénover mon bâtiment:",K619,1),3))</f>
        <v>non</v>
      </c>
      <c r="R619" s="62" t="str">
        <f>IF(ISERROR(MID(K619,21+FIND("la mobilité durable:",K619,1),3)),"",MID(K619,21+FIND("la mobilité durable:",K619,1),3))</f>
        <v>non</v>
      </c>
      <c r="S619" s="62" t="str">
        <f>IF(ISERROR(MID(K619,21+FIND("gestion des déchets:",K619,1),3)),"",MID(K619,21+FIND("gestion des déchets:",K619,1),3))</f>
        <v>non</v>
      </c>
      <c r="T619" s="62" t="str">
        <f>IF(ISERROR(MID(K619,17+FIND("l'écoconception:",K619,1),3)),"",MID(K619,17+FIND("l'écoconception:",K619,1),3))</f>
        <v>oui</v>
      </c>
      <c r="U619" s="62" t="str">
        <f>IF(ISERROR(MID(K619,20+FIND("former ou recruter:",K619,1),3)),"",MID(K619,20+FIND("former ou recruter:",K619,1),3))</f>
        <v>non</v>
      </c>
      <c r="V619" s="63"/>
      <c r="W619" s="75"/>
      <c r="X619" s="75"/>
      <c r="Y619" s="75"/>
      <c r="Z619" s="75"/>
      <c r="AA619" s="75"/>
      <c r="AB619" s="40"/>
      <c r="AC619" s="40"/>
      <c r="AD619" s="90"/>
      <c r="AE619" s="90"/>
      <c r="AF619" s="40"/>
      <c r="AG619" s="40"/>
      <c r="AH619" s="40"/>
      <c r="AI619" s="76"/>
      <c r="AJ619" s="76"/>
      <c r="AK619" s="40"/>
    </row>
    <row r="620" spans="1:37" ht="16.5" customHeight="1">
      <c r="A620" s="30">
        <v>45267</v>
      </c>
      <c r="B620" s="31" t="s">
        <v>580</v>
      </c>
      <c r="C620" s="31" t="s">
        <v>1400</v>
      </c>
      <c r="D620" s="50" t="s">
        <v>5053</v>
      </c>
      <c r="E620" s="33" t="s">
        <v>114</v>
      </c>
      <c r="F620" s="33"/>
      <c r="G620" s="63"/>
      <c r="H620" s="41">
        <v>2</v>
      </c>
      <c r="I620" s="90" t="s">
        <v>73</v>
      </c>
      <c r="J620" s="90"/>
      <c r="K620" s="31" t="s">
        <v>1404</v>
      </c>
      <c r="L620" s="41" t="s">
        <v>1132</v>
      </c>
      <c r="M620" s="42" t="str">
        <f>MID(K620,12,8)</f>
        <v xml:space="preserve">unknown </v>
      </c>
      <c r="N620" s="62" t="str">
        <f>IF(ISERROR(MID(K620,24+FIND("impact environnemental:",K620,1),3)),"",MID(K620,24+FIND("impact environnemental:",K620,1),3))</f>
        <v>oui</v>
      </c>
      <c r="O620" s="62" t="str">
        <f>IF(ISERROR(MID(K620,25+FIND("performance énergétique:",K620,1),3)),"",MID(K620,25+FIND("performance énergétique:",K620,1),3))</f>
        <v>oui</v>
      </c>
      <c r="P620" s="62" t="str">
        <f>IF(ISERROR(MID(K620,20+FIND("consommation d'eau:",K620,1),3)),"",MID(K620,20+FIND("consommation d'eau:",K620,1),3))</f>
        <v>oui</v>
      </c>
      <c r="Q620" s="62" t="str">
        <f>IF(ISERROR(MID(K620,22+FIND("rénover mon bâtiment:",K620,1),3)),"",MID(K620,22+FIND("rénover mon bâtiment:",K620,1),3))</f>
        <v/>
      </c>
      <c r="R620" s="62" t="str">
        <f>IF(ISERROR(MID(K620,21+FIND("la mobilité durable:",K620,1),3)),"",MID(K620,21+FIND("la mobilité durable:",K620,1),3))</f>
        <v/>
      </c>
      <c r="S620" s="62" t="str">
        <f>IF(ISERROR(MID(K620,21+FIND("gestion des déchets:",K620,1),3)),"",MID(K620,21+FIND("gestion des déchets:",K620,1),3))</f>
        <v>oui</v>
      </c>
      <c r="T620" s="62" t="str">
        <f>IF(ISERROR(MID(K620,17+FIND("l'écoconception:",K620,1),3)),"",MID(K620,17+FIND("l'écoconception:",K620,1),3))</f>
        <v>oui</v>
      </c>
      <c r="U620" s="62" t="str">
        <f>IF(ISERROR(MID(K620,20+FIND("former ou recruter:",K620,1),3)),"",MID(K620,20+FIND("former ou recruter:",K620,1),3))</f>
        <v/>
      </c>
      <c r="V620" s="63"/>
      <c r="W620" s="75"/>
      <c r="X620" s="75"/>
      <c r="Y620" s="75"/>
      <c r="Z620" s="75"/>
      <c r="AA620" s="75"/>
      <c r="AB620" s="40"/>
      <c r="AC620" s="40"/>
      <c r="AD620" s="90"/>
      <c r="AE620" s="90"/>
      <c r="AF620" s="40"/>
      <c r="AG620" s="40"/>
      <c r="AH620" s="40"/>
      <c r="AI620" s="76"/>
      <c r="AJ620" s="76"/>
      <c r="AK620" s="40"/>
    </row>
    <row r="621" spans="1:37" ht="16.5" customHeight="1">
      <c r="A621" s="30">
        <v>45267</v>
      </c>
      <c r="B621" s="31" t="s">
        <v>1210</v>
      </c>
      <c r="C621" s="31" t="s">
        <v>1935</v>
      </c>
      <c r="D621" s="50" t="s">
        <v>1937</v>
      </c>
      <c r="E621" s="33" t="s">
        <v>114</v>
      </c>
      <c r="F621" s="33"/>
      <c r="G621" s="63"/>
      <c r="H621" s="41">
        <v>1</v>
      </c>
      <c r="I621" s="90" t="s">
        <v>73</v>
      </c>
      <c r="J621" s="90"/>
      <c r="K621" s="31" t="s">
        <v>1938</v>
      </c>
      <c r="L621" s="41" t="s">
        <v>1132</v>
      </c>
      <c r="M621" s="42" t="str">
        <f>MID(K621,12,8)</f>
        <v xml:space="preserve">precise </v>
      </c>
      <c r="N621" s="62" t="str">
        <f>IF(ISERROR(MID(K621,24+FIND("impact environnemental:",K621,1),3)),"",MID(K621,24+FIND("impact environnemental:",K621,1),3))</f>
        <v>non</v>
      </c>
      <c r="O621" s="62" t="str">
        <f>IF(ISERROR(MID(K621,25+FIND("performance énergétique:",K621,1),3)),"",MID(K621,25+FIND("performance énergétique:",K621,1),3))</f>
        <v>oui</v>
      </c>
      <c r="P621" s="62" t="str">
        <f>IF(ISERROR(MID(K621,20+FIND("consommation d'eau:",K621,1),3)),"",MID(K621,20+FIND("consommation d'eau:",K621,1),3))</f>
        <v>non</v>
      </c>
      <c r="Q621" s="62" t="str">
        <f>IF(ISERROR(MID(K621,22+FIND("rénover mon bâtiment:",K621,1),3)),"",MID(K621,22+FIND("rénover mon bâtiment:",K621,1),3))</f>
        <v>non</v>
      </c>
      <c r="R621" s="62" t="str">
        <f>IF(ISERROR(MID(K621,21+FIND("la mobilité durable:",K621,1),3)),"",MID(K621,21+FIND("la mobilité durable:",K621,1),3))</f>
        <v>non</v>
      </c>
      <c r="S621" s="62" t="str">
        <f>IF(ISERROR(MID(K621,21+FIND("gestion des déchets:",K621,1),3)),"",MID(K621,21+FIND("gestion des déchets:",K621,1),3))</f>
        <v>non</v>
      </c>
      <c r="T621" s="62" t="str">
        <f>IF(ISERROR(MID(K621,17+FIND("l'écoconception:",K621,1),3)),"",MID(K621,17+FIND("l'écoconception:",K621,1),3))</f>
        <v>non</v>
      </c>
      <c r="U621" s="62" t="str">
        <f>IF(ISERROR(MID(K621,20+FIND("former ou recruter:",K621,1),3)),"",MID(K621,20+FIND("former ou recruter:",K621,1),3))</f>
        <v>non</v>
      </c>
      <c r="V621" s="63"/>
      <c r="W621" s="75"/>
      <c r="X621" s="75"/>
      <c r="Y621" s="75"/>
      <c r="Z621" s="75"/>
      <c r="AA621" s="75"/>
      <c r="AB621" s="40"/>
      <c r="AC621" s="40"/>
      <c r="AD621" s="90"/>
      <c r="AE621" s="90"/>
      <c r="AF621" s="40"/>
      <c r="AG621" s="40"/>
      <c r="AH621" s="40"/>
      <c r="AI621" s="76"/>
      <c r="AJ621" s="76"/>
      <c r="AK621" s="40"/>
    </row>
    <row r="622" spans="1:37" ht="16.5" customHeight="1">
      <c r="A622" s="30">
        <v>45267</v>
      </c>
      <c r="B622" s="31" t="s">
        <v>459</v>
      </c>
      <c r="C622" s="31" t="s">
        <v>1673</v>
      </c>
      <c r="D622" s="50" t="s">
        <v>1675</v>
      </c>
      <c r="E622" s="33" t="s">
        <v>114</v>
      </c>
      <c r="F622" s="33"/>
      <c r="G622" s="63"/>
      <c r="H622" s="41">
        <v>1</v>
      </c>
      <c r="I622" s="90" t="s">
        <v>73</v>
      </c>
      <c r="J622" s="90"/>
      <c r="K622" s="31" t="s">
        <v>1676</v>
      </c>
      <c r="L622" s="41" t="s">
        <v>1132</v>
      </c>
      <c r="M622" s="42" t="str">
        <f>MID(K622,12,8)</f>
        <v xml:space="preserve">precise </v>
      </c>
      <c r="N622" s="62" t="str">
        <f>IF(ISERROR(MID(K622,24+FIND("impact environnemental:",K622,1),3)),"",MID(K622,24+FIND("impact environnemental:",K622,1),3))</f>
        <v>non</v>
      </c>
      <c r="O622" s="62" t="str">
        <f>IF(ISERROR(MID(K622,25+FIND("performance énergétique:",K622,1),3)),"",MID(K622,25+FIND("performance énergétique:",K622,1),3))</f>
        <v>non</v>
      </c>
      <c r="P622" s="62" t="str">
        <f>IF(ISERROR(MID(K622,20+FIND("consommation d'eau:",K622,1),3)),"",MID(K622,20+FIND("consommation d'eau:",K622,1),3))</f>
        <v>non</v>
      </c>
      <c r="Q622" s="62" t="str">
        <f>IF(ISERROR(MID(K622,22+FIND("rénover mon bâtiment:",K622,1),3)),"",MID(K622,22+FIND("rénover mon bâtiment:",K622,1),3))</f>
        <v>oui</v>
      </c>
      <c r="R622" s="62" t="str">
        <f>IF(ISERROR(MID(K622,21+FIND("la mobilité durable:",K622,1),3)),"",MID(K622,21+FIND("la mobilité durable:",K622,1),3))</f>
        <v>non</v>
      </c>
      <c r="S622" s="62" t="str">
        <f>IF(ISERROR(MID(K622,21+FIND("gestion des déchets:",K622,1),3)),"",MID(K622,21+FIND("gestion des déchets:",K622,1),3))</f>
        <v>non</v>
      </c>
      <c r="T622" s="62" t="str">
        <f>IF(ISERROR(MID(K622,17+FIND("l'écoconception:",K622,1),3)),"",MID(K622,17+FIND("l'écoconception:",K622,1),3))</f>
        <v>non</v>
      </c>
      <c r="U622" s="62" t="str">
        <f>IF(ISERROR(MID(K622,20+FIND("former ou recruter:",K622,1),3)),"",MID(K622,20+FIND("former ou recruter:",K622,1),3))</f>
        <v>non</v>
      </c>
      <c r="V622" s="63"/>
      <c r="W622" s="75"/>
      <c r="X622" s="75"/>
      <c r="Y622" s="75"/>
      <c r="Z622" s="75"/>
      <c r="AA622" s="75"/>
      <c r="AB622" s="40"/>
      <c r="AC622" s="40"/>
      <c r="AD622" s="90"/>
      <c r="AE622" s="90"/>
      <c r="AF622" s="40"/>
      <c r="AG622" s="40"/>
      <c r="AH622" s="40"/>
      <c r="AI622" s="76"/>
      <c r="AJ622" s="76"/>
      <c r="AK622" s="40"/>
    </row>
    <row r="623" spans="1:37" ht="16.5" customHeight="1">
      <c r="A623" s="30">
        <v>45267</v>
      </c>
      <c r="B623" s="31" t="s">
        <v>1805</v>
      </c>
      <c r="C623" s="31" t="s">
        <v>1803</v>
      </c>
      <c r="D623" s="50" t="s">
        <v>1804</v>
      </c>
      <c r="E623" s="33" t="s">
        <v>114</v>
      </c>
      <c r="F623" s="33"/>
      <c r="G623" s="63"/>
      <c r="H623" s="41">
        <v>1</v>
      </c>
      <c r="I623" s="90" t="s">
        <v>73</v>
      </c>
      <c r="J623" s="90"/>
      <c r="K623" s="31" t="s">
        <v>1806</v>
      </c>
      <c r="L623" s="41" t="s">
        <v>1132</v>
      </c>
      <c r="M623" s="42" t="str">
        <f>MID(K623,12,8)</f>
        <v xml:space="preserve">precise </v>
      </c>
      <c r="N623" s="62" t="str">
        <f>IF(ISERROR(MID(K623,24+FIND("impact environnemental:",K623,1),3)),"",MID(K623,24+FIND("impact environnemental:",K623,1),3))</f>
        <v>non</v>
      </c>
      <c r="O623" s="62" t="str">
        <f>IF(ISERROR(MID(K623,25+FIND("performance énergétique:",K623,1),3)),"",MID(K623,25+FIND("performance énergétique:",K623,1),3))</f>
        <v>oui</v>
      </c>
      <c r="P623" s="62" t="str">
        <f>IF(ISERROR(MID(K623,20+FIND("consommation d'eau:",K623,1),3)),"",MID(K623,20+FIND("consommation d'eau:",K623,1),3))</f>
        <v>non</v>
      </c>
      <c r="Q623" s="62" t="str">
        <f>IF(ISERROR(MID(K623,22+FIND("rénover mon bâtiment:",K623,1),3)),"",MID(K623,22+FIND("rénover mon bâtiment:",K623,1),3))</f>
        <v>non</v>
      </c>
      <c r="R623" s="62" t="str">
        <f>IF(ISERROR(MID(K623,21+FIND("la mobilité durable:",K623,1),3)),"",MID(K623,21+FIND("la mobilité durable:",K623,1),3))</f>
        <v>non</v>
      </c>
      <c r="S623" s="62" t="str">
        <f>IF(ISERROR(MID(K623,21+FIND("gestion des déchets:",K623,1),3)),"",MID(K623,21+FIND("gestion des déchets:",K623,1),3))</f>
        <v>non</v>
      </c>
      <c r="T623" s="62" t="str">
        <f>IF(ISERROR(MID(K623,17+FIND("l'écoconception:",K623,1),3)),"",MID(K623,17+FIND("l'écoconception:",K623,1),3))</f>
        <v>non</v>
      </c>
      <c r="U623" s="62" t="str">
        <f>IF(ISERROR(MID(K623,20+FIND("former ou recruter:",K623,1),3)),"",MID(K623,20+FIND("former ou recruter:",K623,1),3))</f>
        <v>non</v>
      </c>
      <c r="V623" s="63"/>
      <c r="W623" s="75"/>
      <c r="X623" s="75"/>
      <c r="Y623" s="75"/>
      <c r="Z623" s="75"/>
      <c r="AA623" s="75"/>
      <c r="AB623" s="40"/>
      <c r="AC623" s="40"/>
      <c r="AD623" s="90"/>
      <c r="AE623" s="90"/>
      <c r="AF623" s="40"/>
      <c r="AG623" s="40"/>
      <c r="AH623" s="40"/>
      <c r="AI623" s="76"/>
      <c r="AJ623" s="76"/>
      <c r="AK623" s="40"/>
    </row>
    <row r="624" spans="1:37" ht="16.5" customHeight="1">
      <c r="A624" s="30">
        <v>45267</v>
      </c>
      <c r="B624" s="31" t="s">
        <v>365</v>
      </c>
      <c r="C624" s="31" t="s">
        <v>1864</v>
      </c>
      <c r="D624" s="50" t="s">
        <v>1867</v>
      </c>
      <c r="E624" s="33" t="s">
        <v>114</v>
      </c>
      <c r="F624" s="33"/>
      <c r="G624" s="63"/>
      <c r="H624" s="41">
        <v>1</v>
      </c>
      <c r="I624" s="90" t="s">
        <v>73</v>
      </c>
      <c r="J624" s="90"/>
      <c r="K624" s="31" t="s">
        <v>1863</v>
      </c>
      <c r="L624" s="41" t="s">
        <v>1132</v>
      </c>
      <c r="M624" s="42" t="str">
        <f>MID(K624,12,8)</f>
        <v xml:space="preserve">precise </v>
      </c>
      <c r="N624" s="62" t="str">
        <f>IF(ISERROR(MID(K624,24+FIND("impact environnemental:",K624,1),3)),"",MID(K624,24+FIND("impact environnemental:",K624,1),3))</f>
        <v>non</v>
      </c>
      <c r="O624" s="62" t="str">
        <f>IF(ISERROR(MID(K624,25+FIND("performance énergétique:",K624,1),3)),"",MID(K624,25+FIND("performance énergétique:",K624,1),3))</f>
        <v>oui</v>
      </c>
      <c r="P624" s="62" t="str">
        <f>IF(ISERROR(MID(K624,20+FIND("consommation d'eau:",K624,1),3)),"",MID(K624,20+FIND("consommation d'eau:",K624,1),3))</f>
        <v>non</v>
      </c>
      <c r="Q624" s="62" t="str">
        <f>IF(ISERROR(MID(K624,22+FIND("rénover mon bâtiment:",K624,1),3)),"",MID(K624,22+FIND("rénover mon bâtiment:",K624,1),3))</f>
        <v>non</v>
      </c>
      <c r="R624" s="62" t="str">
        <f>IF(ISERROR(MID(K624,21+FIND("la mobilité durable:",K624,1),3)),"",MID(K624,21+FIND("la mobilité durable:",K624,1),3))</f>
        <v>non</v>
      </c>
      <c r="S624" s="62" t="str">
        <f>IF(ISERROR(MID(K624,21+FIND("gestion des déchets:",K624,1),3)),"",MID(K624,21+FIND("gestion des déchets:",K624,1),3))</f>
        <v>non</v>
      </c>
      <c r="T624" s="62" t="str">
        <f>IF(ISERROR(MID(K624,17+FIND("l'écoconception:",K624,1),3)),"",MID(K624,17+FIND("l'écoconception:",K624,1),3))</f>
        <v>non</v>
      </c>
      <c r="U624" s="62" t="str">
        <f>IF(ISERROR(MID(K624,20+FIND("former ou recruter:",K624,1),3)),"",MID(K624,20+FIND("former ou recruter:",K624,1),3))</f>
        <v>non</v>
      </c>
      <c r="V624" s="63"/>
      <c r="W624" s="75"/>
      <c r="X624" s="75"/>
      <c r="Y624" s="75"/>
      <c r="Z624" s="75"/>
      <c r="AA624" s="75"/>
      <c r="AB624" s="40"/>
      <c r="AC624" s="40"/>
      <c r="AD624" s="90"/>
      <c r="AE624" s="90"/>
      <c r="AF624" s="40"/>
      <c r="AG624" s="40"/>
      <c r="AH624" s="40"/>
      <c r="AI624" s="76"/>
      <c r="AJ624" s="76"/>
      <c r="AK624" s="40"/>
    </row>
    <row r="625" spans="1:37" ht="16.5" customHeight="1">
      <c r="A625" s="30">
        <v>45267</v>
      </c>
      <c r="B625" s="31" t="s">
        <v>741</v>
      </c>
      <c r="C625" s="31" t="s">
        <v>1826</v>
      </c>
      <c r="D625" s="50" t="s">
        <v>1828</v>
      </c>
      <c r="E625" s="33" t="s">
        <v>114</v>
      </c>
      <c r="F625" s="33"/>
      <c r="G625" s="63"/>
      <c r="H625" s="41">
        <v>1</v>
      </c>
      <c r="I625" s="90" t="s">
        <v>73</v>
      </c>
      <c r="J625" s="90"/>
      <c r="K625" s="31" t="s">
        <v>1829</v>
      </c>
      <c r="L625" s="41" t="s">
        <v>1132</v>
      </c>
      <c r="M625" s="42" t="str">
        <f>MID(K625,12,8)</f>
        <v xml:space="preserve">precise </v>
      </c>
      <c r="N625" s="62" t="str">
        <f>IF(ISERROR(MID(K625,24+FIND("impact environnemental:",K625,1),3)),"",MID(K625,24+FIND("impact environnemental:",K625,1),3))</f>
        <v>non</v>
      </c>
      <c r="O625" s="62" t="str">
        <f>IF(ISERROR(MID(K625,25+FIND("performance énergétique:",K625,1),3)),"",MID(K625,25+FIND("performance énergétique:",K625,1),3))</f>
        <v>oui</v>
      </c>
      <c r="P625" s="62" t="str">
        <f>IF(ISERROR(MID(K625,20+FIND("consommation d'eau:",K625,1),3)),"",MID(K625,20+FIND("consommation d'eau:",K625,1),3))</f>
        <v>non</v>
      </c>
      <c r="Q625" s="62" t="str">
        <f>IF(ISERROR(MID(K625,22+FIND("rénover mon bâtiment:",K625,1),3)),"",MID(K625,22+FIND("rénover mon bâtiment:",K625,1),3))</f>
        <v>non</v>
      </c>
      <c r="R625" s="62" t="str">
        <f>IF(ISERROR(MID(K625,21+FIND("la mobilité durable:",K625,1),3)),"",MID(K625,21+FIND("la mobilité durable:",K625,1),3))</f>
        <v>non</v>
      </c>
      <c r="S625" s="62" t="str">
        <f>IF(ISERROR(MID(K625,21+FIND("gestion des déchets:",K625,1),3)),"",MID(K625,21+FIND("gestion des déchets:",K625,1),3))</f>
        <v>non</v>
      </c>
      <c r="T625" s="62" t="str">
        <f>IF(ISERROR(MID(K625,17+FIND("l'écoconception:",K625,1),3)),"",MID(K625,17+FIND("l'écoconception:",K625,1),3))</f>
        <v>non</v>
      </c>
      <c r="U625" s="62" t="str">
        <f>IF(ISERROR(MID(K625,20+FIND("former ou recruter:",K625,1),3)),"",MID(K625,20+FIND("former ou recruter:",K625,1),3))</f>
        <v>non</v>
      </c>
      <c r="V625" s="63"/>
      <c r="W625" s="75"/>
      <c r="X625" s="75"/>
      <c r="Y625" s="75"/>
      <c r="Z625" s="75"/>
      <c r="AA625" s="75"/>
      <c r="AB625" s="40"/>
      <c r="AC625" s="40"/>
      <c r="AD625" s="90"/>
      <c r="AE625" s="90"/>
      <c r="AF625" s="40"/>
      <c r="AG625" s="40"/>
      <c r="AH625" s="40"/>
      <c r="AI625" s="76"/>
      <c r="AJ625" s="76"/>
      <c r="AK625" s="40"/>
    </row>
    <row r="626" spans="1:37" ht="16.5" customHeight="1">
      <c r="A626" s="30">
        <v>45267</v>
      </c>
      <c r="B626" s="31" t="s">
        <v>365</v>
      </c>
      <c r="C626" s="31" t="s">
        <v>1868</v>
      </c>
      <c r="D626" s="50" t="s">
        <v>1871</v>
      </c>
      <c r="E626" s="33" t="s">
        <v>114</v>
      </c>
      <c r="F626" s="33"/>
      <c r="G626" s="63"/>
      <c r="H626" s="41" t="e">
        <v>#VALUE!</v>
      </c>
      <c r="I626" s="90" t="s">
        <v>73</v>
      </c>
      <c r="J626" s="90"/>
      <c r="K626" s="31"/>
      <c r="L626" s="41" t="s">
        <v>1132</v>
      </c>
      <c r="M626" s="42" t="str">
        <f>MID(K626,12,8)</f>
        <v/>
      </c>
      <c r="N626" s="62" t="str">
        <f>IF(ISERROR(MID(K626,24+FIND("impact environnemental:",K626,1),3)),"",MID(K626,24+FIND("impact environnemental:",K626,1),3))</f>
        <v/>
      </c>
      <c r="O626" s="62" t="str">
        <f>IF(ISERROR(MID(K626,25+FIND("performance énergétique:",K626,1),3)),"",MID(K626,25+FIND("performance énergétique:",K626,1),3))</f>
        <v/>
      </c>
      <c r="P626" s="62" t="str">
        <f>IF(ISERROR(MID(K626,20+FIND("consommation d'eau:",K626,1),3)),"",MID(K626,20+FIND("consommation d'eau:",K626,1),3))</f>
        <v/>
      </c>
      <c r="Q626" s="62" t="str">
        <f>IF(ISERROR(MID(K626,22+FIND("rénover mon bâtiment:",K626,1),3)),"",MID(K626,22+FIND("rénover mon bâtiment:",K626,1),3))</f>
        <v/>
      </c>
      <c r="R626" s="62" t="str">
        <f>IF(ISERROR(MID(K626,21+FIND("la mobilité durable:",K626,1),3)),"",MID(K626,21+FIND("la mobilité durable:",K626,1),3))</f>
        <v/>
      </c>
      <c r="S626" s="62" t="str">
        <f>IF(ISERROR(MID(K626,21+FIND("gestion des déchets:",K626,1),3)),"",MID(K626,21+FIND("gestion des déchets:",K626,1),3))</f>
        <v/>
      </c>
      <c r="T626" s="62" t="str">
        <f>IF(ISERROR(MID(K626,17+FIND("l'écoconception:",K626,1),3)),"",MID(K626,17+FIND("l'écoconception:",K626,1),3))</f>
        <v/>
      </c>
      <c r="U626" s="62" t="str">
        <f>IF(ISERROR(MID(K626,20+FIND("former ou recruter:",K626,1),3)),"",MID(K626,20+FIND("former ou recruter:",K626,1),3))</f>
        <v/>
      </c>
      <c r="V626" s="63"/>
      <c r="W626" s="75"/>
      <c r="X626" s="75"/>
      <c r="Y626" s="75"/>
      <c r="Z626" s="75"/>
      <c r="AA626" s="75"/>
      <c r="AB626" s="40"/>
      <c r="AC626" s="40"/>
      <c r="AD626" s="90"/>
      <c r="AE626" s="90"/>
      <c r="AF626" s="40"/>
      <c r="AG626" s="40"/>
      <c r="AH626" s="40"/>
      <c r="AI626" s="76"/>
      <c r="AJ626" s="76"/>
      <c r="AK626" s="40"/>
    </row>
    <row r="627" spans="1:37" ht="16.5" customHeight="1">
      <c r="A627" s="30">
        <v>45267</v>
      </c>
      <c r="B627" s="31" t="s">
        <v>1943</v>
      </c>
      <c r="C627" s="31" t="s">
        <v>1945</v>
      </c>
      <c r="D627" s="50" t="s">
        <v>1947</v>
      </c>
      <c r="E627" s="33" t="s">
        <v>114</v>
      </c>
      <c r="F627" s="33"/>
      <c r="G627" s="63"/>
      <c r="H627" s="41">
        <v>2</v>
      </c>
      <c r="I627" s="90" t="s">
        <v>73</v>
      </c>
      <c r="J627" s="90"/>
      <c r="K627" s="31" t="s">
        <v>5054</v>
      </c>
      <c r="L627" s="41" t="s">
        <v>1132</v>
      </c>
      <c r="M627" s="42" t="str">
        <f>MID(K627,12,8)</f>
        <v xml:space="preserve">unknown </v>
      </c>
      <c r="N627" s="62" t="str">
        <f>IF(ISERROR(MID(K627,24+FIND("impact environnemental:",K627,1),3)),"",MID(K627,24+FIND("impact environnemental:",K627,1),3))</f>
        <v>oui</v>
      </c>
      <c r="O627" s="62" t="str">
        <f>IF(ISERROR(MID(K627,25+FIND("performance énergétique:",K627,1),3)),"",MID(K627,25+FIND("performance énergétique:",K627,1),3))</f>
        <v>oui</v>
      </c>
      <c r="P627" s="62" t="str">
        <f>IF(ISERROR(MID(K627,20+FIND("consommation d'eau:",K627,1),3)),"",MID(K627,20+FIND("consommation d'eau:",K627,1),3))</f>
        <v>oui</v>
      </c>
      <c r="Q627" s="62" t="str">
        <f>IF(ISERROR(MID(K627,22+FIND("rénover mon bâtiment:",K627,1),3)),"",MID(K627,22+FIND("rénover mon bâtiment:",K627,1),3))</f>
        <v/>
      </c>
      <c r="R627" s="62" t="str">
        <f>IF(ISERROR(MID(K627,21+FIND("la mobilité durable:",K627,1),3)),"",MID(K627,21+FIND("la mobilité durable:",K627,1),3))</f>
        <v/>
      </c>
      <c r="S627" s="62" t="str">
        <f>IF(ISERROR(MID(K627,21+FIND("gestion des déchets:",K627,1),3)),"",MID(K627,21+FIND("gestion des déchets:",K627,1),3))</f>
        <v>non</v>
      </c>
      <c r="T627" s="62" t="str">
        <f>IF(ISERROR(MID(K627,17+FIND("l'écoconception:",K627,1),3)),"",MID(K627,17+FIND("l'écoconception:",K627,1),3))</f>
        <v>oui</v>
      </c>
      <c r="U627" s="62" t="str">
        <f>IF(ISERROR(MID(K627,20+FIND("former ou recruter:",K627,1),3)),"",MID(K627,20+FIND("former ou recruter:",K627,1),3))</f>
        <v/>
      </c>
      <c r="V627" s="63"/>
      <c r="W627" s="75"/>
      <c r="X627" s="75"/>
      <c r="Y627" s="75"/>
      <c r="Z627" s="75"/>
      <c r="AA627" s="75"/>
      <c r="AB627" s="40"/>
      <c r="AC627" s="40"/>
      <c r="AD627" s="90"/>
      <c r="AE627" s="90"/>
      <c r="AF627" s="40"/>
      <c r="AG627" s="40"/>
      <c r="AH627" s="40"/>
      <c r="AI627" s="76"/>
      <c r="AJ627" s="76"/>
      <c r="AK627" s="40"/>
    </row>
    <row r="628" spans="1:37" ht="16.5" customHeight="1">
      <c r="A628" s="30">
        <v>45267</v>
      </c>
      <c r="B628" s="31" t="s">
        <v>1958</v>
      </c>
      <c r="C628" s="31" t="s">
        <v>1954</v>
      </c>
      <c r="D628" s="50" t="s">
        <v>1957</v>
      </c>
      <c r="E628" s="33" t="s">
        <v>114</v>
      </c>
      <c r="F628" s="33"/>
      <c r="G628" s="93"/>
      <c r="H628" s="41">
        <v>2</v>
      </c>
      <c r="I628" s="90" t="s">
        <v>73</v>
      </c>
      <c r="J628" s="90"/>
      <c r="K628" s="31" t="s">
        <v>1959</v>
      </c>
      <c r="L628" s="41" t="s">
        <v>1132</v>
      </c>
      <c r="M628" s="42" t="str">
        <f>MID(K628,12,8)</f>
        <v xml:space="preserve">unknown </v>
      </c>
      <c r="N628" s="62" t="str">
        <f>IF(ISERROR(MID(K628,24+FIND("impact environnemental:",K628,1),3)),"",MID(K628,24+FIND("impact environnemental:",K628,1),3))</f>
        <v>oui</v>
      </c>
      <c r="O628" s="62" t="str">
        <f>IF(ISERROR(MID(K628,25+FIND("performance énergétique:",K628,1),3)),"",MID(K628,25+FIND("performance énergétique:",K628,1),3))</f>
        <v>oui</v>
      </c>
      <c r="P628" s="62" t="str">
        <f>IF(ISERROR(MID(K628,20+FIND("consommation d'eau:",K628,1),3)),"",MID(K628,20+FIND("consommation d'eau:",K628,1),3))</f>
        <v>oui</v>
      </c>
      <c r="Q628" s="62" t="str">
        <f>IF(ISERROR(MID(K628,22+FIND("rénover mon bâtiment:",K628,1),3)),"",MID(K628,22+FIND("rénover mon bâtiment:",K628,1),3))</f>
        <v/>
      </c>
      <c r="R628" s="62" t="str">
        <f>IF(ISERROR(MID(K628,21+FIND("la mobilité durable:",K628,1),3)),"",MID(K628,21+FIND("la mobilité durable:",K628,1),3))</f>
        <v/>
      </c>
      <c r="S628" s="62" t="str">
        <f>IF(ISERROR(MID(K628,21+FIND("gestion des déchets:",K628,1),3)),"",MID(K628,21+FIND("gestion des déchets:",K628,1),3))</f>
        <v>non</v>
      </c>
      <c r="T628" s="62" t="str">
        <f>IF(ISERROR(MID(K628,17+FIND("l'écoconception:",K628,1),3)),"",MID(K628,17+FIND("l'écoconception:",K628,1),3))</f>
        <v>oui</v>
      </c>
      <c r="U628" s="62" t="str">
        <f>IF(ISERROR(MID(K628,20+FIND("former ou recruter:",K628,1),3)),"",MID(K628,20+FIND("former ou recruter:",K628,1),3))</f>
        <v/>
      </c>
      <c r="V628" s="93"/>
      <c r="W628" s="75"/>
      <c r="X628" s="75"/>
      <c r="Y628" s="75"/>
      <c r="Z628" s="75"/>
      <c r="AA628" s="75"/>
      <c r="AB628" s="40"/>
      <c r="AC628" s="40"/>
      <c r="AD628" s="90"/>
      <c r="AE628" s="90"/>
      <c r="AF628" s="40"/>
      <c r="AG628" s="40"/>
      <c r="AH628" s="40"/>
      <c r="AI628" s="76"/>
      <c r="AJ628" s="76"/>
      <c r="AK628" s="40"/>
    </row>
    <row r="629" spans="1:37" ht="16.5" customHeight="1">
      <c r="A629" s="30">
        <v>45268</v>
      </c>
      <c r="B629" s="31" t="s">
        <v>1476</v>
      </c>
      <c r="C629" s="31" t="s">
        <v>2204</v>
      </c>
      <c r="D629" s="50" t="s">
        <v>2207</v>
      </c>
      <c r="E629" s="33" t="s">
        <v>114</v>
      </c>
      <c r="F629" s="33"/>
      <c r="G629" s="93"/>
      <c r="H629" s="41">
        <v>1</v>
      </c>
      <c r="I629" s="90" t="s">
        <v>73</v>
      </c>
      <c r="J629" s="90"/>
      <c r="K629" s="31" t="s">
        <v>2208</v>
      </c>
      <c r="L629" s="41" t="s">
        <v>1132</v>
      </c>
      <c r="M629" s="42" t="str">
        <f>MID(K629,12,8)</f>
        <v xml:space="preserve">precise </v>
      </c>
      <c r="N629" s="62" t="str">
        <f>IF(ISERROR(MID(K629,24+FIND("impact environnemental:",K629,1),3)),"",MID(K629,24+FIND("impact environnemental:",K629,1),3))</f>
        <v>non</v>
      </c>
      <c r="O629" s="62" t="str">
        <f>IF(ISERROR(MID(K629,25+FIND("performance énergétique:",K629,1),3)),"",MID(K629,25+FIND("performance énergétique:",K629,1),3))</f>
        <v>oui</v>
      </c>
      <c r="P629" s="62" t="str">
        <f>IF(ISERROR(MID(K629,20+FIND("consommation d'eau:",K629,1),3)),"",MID(K629,20+FIND("consommation d'eau:",K629,1),3))</f>
        <v>non</v>
      </c>
      <c r="Q629" s="62" t="str">
        <f>IF(ISERROR(MID(K629,22+FIND("rénover mon bâtiment:",K629,1),3)),"",MID(K629,22+FIND("rénover mon bâtiment:",K629,1),3))</f>
        <v>non</v>
      </c>
      <c r="R629" s="62" t="str">
        <f>IF(ISERROR(MID(K629,21+FIND("la mobilité durable:",K629,1),3)),"",MID(K629,21+FIND("la mobilité durable:",K629,1),3))</f>
        <v>non</v>
      </c>
      <c r="S629" s="62" t="str">
        <f>IF(ISERROR(MID(K629,21+FIND("gestion des déchets:",K629,1),3)),"",MID(K629,21+FIND("gestion des déchets:",K629,1),3))</f>
        <v>non</v>
      </c>
      <c r="T629" s="62" t="str">
        <f>IF(ISERROR(MID(K629,17+FIND("l'écoconception:",K629,1),3)),"",MID(K629,17+FIND("l'écoconception:",K629,1),3))</f>
        <v>non</v>
      </c>
      <c r="U629" s="62" t="str">
        <f>IF(ISERROR(MID(K629,20+FIND("former ou recruter:",K629,1),3)),"",MID(K629,20+FIND("former ou recruter:",K629,1),3))</f>
        <v>non</v>
      </c>
      <c r="V629" s="93"/>
      <c r="W629" s="75"/>
      <c r="X629" s="75"/>
      <c r="Y629" s="75"/>
      <c r="Z629" s="75"/>
      <c r="AA629" s="75"/>
      <c r="AB629" s="40"/>
      <c r="AC629" s="40"/>
      <c r="AD629" s="90"/>
      <c r="AE629" s="90"/>
      <c r="AF629" s="40"/>
      <c r="AG629" s="40"/>
      <c r="AH629" s="40"/>
      <c r="AI629" s="76"/>
      <c r="AJ629" s="76"/>
      <c r="AK629" s="40"/>
    </row>
    <row r="630" spans="1:37" ht="16.5" customHeight="1">
      <c r="A630" s="30">
        <v>45268</v>
      </c>
      <c r="B630" s="31" t="s">
        <v>1775</v>
      </c>
      <c r="C630" s="31" t="s">
        <v>2259</v>
      </c>
      <c r="D630" s="50" t="s">
        <v>2262</v>
      </c>
      <c r="E630" s="33" t="s">
        <v>114</v>
      </c>
      <c r="F630" s="33"/>
      <c r="G630" s="93"/>
      <c r="H630" s="41">
        <v>1</v>
      </c>
      <c r="I630" s="90" t="s">
        <v>73</v>
      </c>
      <c r="J630" s="90"/>
      <c r="K630" s="31" t="s">
        <v>2263</v>
      </c>
      <c r="L630" s="41" t="s">
        <v>1132</v>
      </c>
      <c r="M630" s="42" t="str">
        <f>MID(K630,12,8)</f>
        <v xml:space="preserve">precise </v>
      </c>
      <c r="N630" s="62" t="str">
        <f>IF(ISERROR(MID(K630,24+FIND("impact environnemental:",K630,1),3)),"",MID(K630,24+FIND("impact environnemental:",K630,1),3))</f>
        <v>oui</v>
      </c>
      <c r="O630" s="62" t="str">
        <f>IF(ISERROR(MID(K630,25+FIND("performance énergétique:",K630,1),3)),"",MID(K630,25+FIND("performance énergétique:",K630,1),3))</f>
        <v>non</v>
      </c>
      <c r="P630" s="62" t="str">
        <f>IF(ISERROR(MID(K630,20+FIND("consommation d'eau:",K630,1),3)),"",MID(K630,20+FIND("consommation d'eau:",K630,1),3))</f>
        <v>non</v>
      </c>
      <c r="Q630" s="62" t="str">
        <f>IF(ISERROR(MID(K630,22+FIND("rénover mon bâtiment:",K630,1),3)),"",MID(K630,22+FIND("rénover mon bâtiment:",K630,1),3))</f>
        <v>non</v>
      </c>
      <c r="R630" s="62" t="str">
        <f>IF(ISERROR(MID(K630,21+FIND("la mobilité durable:",K630,1),3)),"",MID(K630,21+FIND("la mobilité durable:",K630,1),3))</f>
        <v>non</v>
      </c>
      <c r="S630" s="62" t="str">
        <f>IF(ISERROR(MID(K630,21+FIND("gestion des déchets:",K630,1),3)),"",MID(K630,21+FIND("gestion des déchets:",K630,1),3))</f>
        <v>non</v>
      </c>
      <c r="T630" s="62" t="str">
        <f>IF(ISERROR(MID(K630,17+FIND("l'écoconception:",K630,1),3)),"",MID(K630,17+FIND("l'écoconception:",K630,1),3))</f>
        <v>non</v>
      </c>
      <c r="U630" s="62" t="str">
        <f>IF(ISERROR(MID(K630,20+FIND("former ou recruter:",K630,1),3)),"",MID(K630,20+FIND("former ou recruter:",K630,1),3))</f>
        <v>non</v>
      </c>
      <c r="V630" s="93"/>
      <c r="W630" s="75"/>
      <c r="X630" s="75"/>
      <c r="Y630" s="75"/>
      <c r="Z630" s="75"/>
      <c r="AA630" s="75"/>
      <c r="AB630" s="40"/>
      <c r="AC630" s="40"/>
      <c r="AD630" s="90"/>
      <c r="AE630" s="90"/>
      <c r="AF630" s="40"/>
      <c r="AG630" s="40"/>
      <c r="AH630" s="40"/>
      <c r="AI630" s="76"/>
      <c r="AJ630" s="76"/>
      <c r="AK630" s="40"/>
    </row>
    <row r="631" spans="1:37" ht="16.5" customHeight="1">
      <c r="A631" s="30">
        <v>45268</v>
      </c>
      <c r="B631" s="31" t="s">
        <v>1210</v>
      </c>
      <c r="C631" s="31" t="s">
        <v>2293</v>
      </c>
      <c r="D631" s="50" t="s">
        <v>2295</v>
      </c>
      <c r="E631" s="33" t="s">
        <v>114</v>
      </c>
      <c r="F631" s="33"/>
      <c r="G631" s="93"/>
      <c r="H631" s="41">
        <v>1</v>
      </c>
      <c r="I631" s="90" t="s">
        <v>73</v>
      </c>
      <c r="J631" s="90"/>
      <c r="K631" s="31" t="s">
        <v>2296</v>
      </c>
      <c r="L631" s="41" t="s">
        <v>1132</v>
      </c>
      <c r="M631" s="42" t="str">
        <f>MID(K631,12,8)</f>
        <v xml:space="preserve">precise </v>
      </c>
      <c r="N631" s="62" t="str">
        <f>IF(ISERROR(MID(K631,24+FIND("impact environnemental:",K631,1),3)),"",MID(K631,24+FIND("impact environnemental:",K631,1),3))</f>
        <v>non</v>
      </c>
      <c r="O631" s="62" t="str">
        <f>IF(ISERROR(MID(K631,25+FIND("performance énergétique:",K631,1),3)),"",MID(K631,25+FIND("performance énergétique:",K631,1),3))</f>
        <v>non</v>
      </c>
      <c r="P631" s="62" t="str">
        <f>IF(ISERROR(MID(K631,20+FIND("consommation d'eau:",K631,1),3)),"",MID(K631,20+FIND("consommation d'eau:",K631,1),3))</f>
        <v>non</v>
      </c>
      <c r="Q631" s="62" t="str">
        <f>IF(ISERROR(MID(K631,22+FIND("rénover mon bâtiment:",K631,1),3)),"",MID(K631,22+FIND("rénover mon bâtiment:",K631,1),3))</f>
        <v>non</v>
      </c>
      <c r="R631" s="62" t="str">
        <f>IF(ISERROR(MID(K631,21+FIND("la mobilité durable:",K631,1),3)),"",MID(K631,21+FIND("la mobilité durable:",K631,1),3))</f>
        <v>non</v>
      </c>
      <c r="S631" s="62" t="str">
        <f>IF(ISERROR(MID(K631,21+FIND("gestion des déchets:",K631,1),3)),"",MID(K631,21+FIND("gestion des déchets:",K631,1),3))</f>
        <v>non</v>
      </c>
      <c r="T631" s="62" t="str">
        <f>IF(ISERROR(MID(K631,17+FIND("l'écoconception:",K631,1),3)),"",MID(K631,17+FIND("l'écoconception:",K631,1),3))</f>
        <v>oui</v>
      </c>
      <c r="U631" s="62" t="str">
        <f>IF(ISERROR(MID(K631,20+FIND("former ou recruter:",K631,1),3)),"",MID(K631,20+FIND("former ou recruter:",K631,1),3))</f>
        <v>non</v>
      </c>
      <c r="V631" s="93"/>
      <c r="W631" s="75"/>
      <c r="X631" s="75"/>
      <c r="Y631" s="75"/>
      <c r="Z631" s="75"/>
      <c r="AA631" s="75"/>
      <c r="AB631" s="40"/>
      <c r="AC631" s="40"/>
      <c r="AD631" s="90"/>
      <c r="AE631" s="90"/>
      <c r="AF631" s="40"/>
      <c r="AG631" s="40"/>
      <c r="AH631" s="40"/>
      <c r="AI631" s="76"/>
      <c r="AJ631" s="76"/>
      <c r="AK631" s="40"/>
    </row>
    <row r="632" spans="1:37" ht="16.5" customHeight="1">
      <c r="A632" s="30">
        <v>45268</v>
      </c>
      <c r="B632" s="31" t="s">
        <v>1801</v>
      </c>
      <c r="C632" s="31" t="s">
        <v>2264</v>
      </c>
      <c r="D632" s="50" t="s">
        <v>2266</v>
      </c>
      <c r="E632" s="33" t="s">
        <v>114</v>
      </c>
      <c r="F632" s="33"/>
      <c r="G632" s="93"/>
      <c r="H632" s="41">
        <v>1</v>
      </c>
      <c r="I632" s="90" t="s">
        <v>73</v>
      </c>
      <c r="J632" s="90"/>
      <c r="K632" s="31" t="s">
        <v>2267</v>
      </c>
      <c r="L632" s="41" t="s">
        <v>1132</v>
      </c>
      <c r="M632" s="42" t="str">
        <f>MID(K632,12,8)</f>
        <v xml:space="preserve">precise </v>
      </c>
      <c r="N632" s="62" t="str">
        <f>IF(ISERROR(MID(K632,24+FIND("impact environnemental:",K632,1),3)),"",MID(K632,24+FIND("impact environnemental:",K632,1),3))</f>
        <v>non</v>
      </c>
      <c r="O632" s="62" t="str">
        <f>IF(ISERROR(MID(K632,25+FIND("performance énergétique:",K632,1),3)),"",MID(K632,25+FIND("performance énergétique:",K632,1),3))</f>
        <v>non</v>
      </c>
      <c r="P632" s="62" t="str">
        <f>IF(ISERROR(MID(K632,20+FIND("consommation d'eau:",K632,1),3)),"",MID(K632,20+FIND("consommation d'eau:",K632,1),3))</f>
        <v>non</v>
      </c>
      <c r="Q632" s="62" t="str">
        <f>IF(ISERROR(MID(K632,22+FIND("rénover mon bâtiment:",K632,1),3)),"",MID(K632,22+FIND("rénover mon bâtiment:",K632,1),3))</f>
        <v>non</v>
      </c>
      <c r="R632" s="62" t="str">
        <f>IF(ISERROR(MID(K632,21+FIND("la mobilité durable:",K632,1),3)),"",MID(K632,21+FIND("la mobilité durable:",K632,1),3))</f>
        <v>non</v>
      </c>
      <c r="S632" s="62" t="str">
        <f>IF(ISERROR(MID(K632,21+FIND("gestion des déchets:",K632,1),3)),"",MID(K632,21+FIND("gestion des déchets:",K632,1),3))</f>
        <v>oui</v>
      </c>
      <c r="T632" s="62" t="str">
        <f>IF(ISERROR(MID(K632,17+FIND("l'écoconception:",K632,1),3)),"",MID(K632,17+FIND("l'écoconception:",K632,1),3))</f>
        <v>non</v>
      </c>
      <c r="U632" s="62" t="str">
        <f>IF(ISERROR(MID(K632,20+FIND("former ou recruter:",K632,1),3)),"",MID(K632,20+FIND("former ou recruter:",K632,1),3))</f>
        <v>non</v>
      </c>
      <c r="V632" s="93"/>
      <c r="W632" s="75"/>
      <c r="X632" s="75"/>
      <c r="Y632" s="75"/>
      <c r="Z632" s="75"/>
      <c r="AA632" s="75"/>
      <c r="AB632" s="40"/>
      <c r="AC632" s="40"/>
      <c r="AD632" s="90"/>
      <c r="AE632" s="90"/>
      <c r="AF632" s="40"/>
      <c r="AG632" s="40"/>
      <c r="AH632" s="40"/>
      <c r="AI632" s="76"/>
      <c r="AJ632" s="76"/>
      <c r="AK632" s="40"/>
    </row>
    <row r="633" spans="1:37" ht="16.5" customHeight="1">
      <c r="A633" s="30">
        <v>45268</v>
      </c>
      <c r="B633" s="31" t="s">
        <v>741</v>
      </c>
      <c r="C633" s="31" t="s">
        <v>2268</v>
      </c>
      <c r="D633" s="50" t="s">
        <v>2269</v>
      </c>
      <c r="E633" s="33" t="s">
        <v>114</v>
      </c>
      <c r="F633" s="33"/>
      <c r="G633" s="42"/>
      <c r="H633" s="41">
        <v>1</v>
      </c>
      <c r="I633" s="90" t="s">
        <v>73</v>
      </c>
      <c r="J633" s="90"/>
      <c r="K633" s="31" t="s">
        <v>2270</v>
      </c>
      <c r="L633" s="41" t="s">
        <v>1132</v>
      </c>
      <c r="M633" s="42" t="str">
        <f>MID(K633,12,8)</f>
        <v xml:space="preserve">precise </v>
      </c>
      <c r="N633" s="42" t="str">
        <f>IF(ISERROR(MID(K633,24+FIND("impact environnemental:",K633,1),3)),"",MID(K633,24+FIND("impact environnemental:",K633,1),3))</f>
        <v>non</v>
      </c>
      <c r="O633" s="42" t="str">
        <f>IF(ISERROR(MID(K633,25+FIND("performance énergétique:",K633,1),3)),"",MID(K633,25+FIND("performance énergétique:",K633,1),3))</f>
        <v>oui</v>
      </c>
      <c r="P633" s="42" t="str">
        <f>IF(ISERROR(MID(K633,20+FIND("consommation d'eau:",K633,1),3)),"",MID(K633,20+FIND("consommation d'eau:",K633,1),3))</f>
        <v>non</v>
      </c>
      <c r="Q633" s="42" t="str">
        <f>IF(ISERROR(MID(K633,22+FIND("rénover mon bâtiment:",K633,1),3)),"",MID(K633,22+FIND("rénover mon bâtiment:",K633,1),3))</f>
        <v>non</v>
      </c>
      <c r="R633" s="42" t="str">
        <f>IF(ISERROR(MID(K633,21+FIND("la mobilité durable:",K633,1),3)),"",MID(K633,21+FIND("la mobilité durable:",K633,1),3))</f>
        <v>non</v>
      </c>
      <c r="S633" s="42" t="str">
        <f>IF(ISERROR(MID(K633,21+FIND("gestion des déchets:",K633,1),3)),"",MID(K633,21+FIND("gestion des déchets:",K633,1),3))</f>
        <v>non</v>
      </c>
      <c r="T633" s="42" t="str">
        <f>IF(ISERROR(MID(K633,17+FIND("l'écoconception:",K633,1),3)),"",MID(K633,17+FIND("l'écoconception:",K633,1),3))</f>
        <v>non</v>
      </c>
      <c r="U633" s="42" t="str">
        <f>IF(ISERROR(MID(K633,20+FIND("former ou recruter:",K633,1),3)),"",MID(K633,20+FIND("former ou recruter:",K633,1),3))</f>
        <v>non</v>
      </c>
      <c r="V633" s="42"/>
      <c r="W633" s="75"/>
      <c r="X633" s="75"/>
      <c r="Y633" s="75"/>
      <c r="Z633" s="75"/>
      <c r="AA633" s="75"/>
      <c r="AB633" s="40"/>
      <c r="AC633" s="40"/>
      <c r="AD633" s="90"/>
      <c r="AE633" s="90"/>
      <c r="AF633" s="40"/>
      <c r="AG633" s="40"/>
      <c r="AH633" s="40"/>
      <c r="AI633" s="76"/>
      <c r="AJ633" s="76"/>
      <c r="AK633" s="40"/>
    </row>
    <row r="634" spans="1:37" ht="16.5" customHeight="1">
      <c r="A634" s="30">
        <v>45268</v>
      </c>
      <c r="B634" s="31" t="s">
        <v>741</v>
      </c>
      <c r="C634" s="31" t="s">
        <v>2271</v>
      </c>
      <c r="D634" s="50" t="s">
        <v>2274</v>
      </c>
      <c r="E634" s="33" t="s">
        <v>114</v>
      </c>
      <c r="F634" s="33"/>
      <c r="G634" s="42"/>
      <c r="H634" s="41">
        <v>2</v>
      </c>
      <c r="I634" s="90" t="s">
        <v>73</v>
      </c>
      <c r="J634" s="90"/>
      <c r="K634" s="31" t="s">
        <v>2275</v>
      </c>
      <c r="L634" s="41" t="s">
        <v>1132</v>
      </c>
      <c r="M634" s="42" t="str">
        <f>MID(K634,12,8)</f>
        <v xml:space="preserve">unknown </v>
      </c>
      <c r="N634" s="42" t="str">
        <f>IF(ISERROR(MID(K634,24+FIND("impact environnemental:",K634,1),3)),"",MID(K634,24+FIND("impact environnemental:",K634,1),3))</f>
        <v>oui</v>
      </c>
      <c r="O634" s="42" t="str">
        <f>IF(ISERROR(MID(K634,25+FIND("performance énergétique:",K634,1),3)),"",MID(K634,25+FIND("performance énergétique:",K634,1),3))</f>
        <v>oui</v>
      </c>
      <c r="P634" s="42" t="str">
        <f>IF(ISERROR(MID(K634,20+FIND("consommation d'eau:",K634,1),3)),"",MID(K634,20+FIND("consommation d'eau:",K634,1),3))</f>
        <v>non</v>
      </c>
      <c r="Q634" s="42" t="str">
        <f>IF(ISERROR(MID(K634,22+FIND("rénover mon bâtiment:",K634,1),3)),"",MID(K634,22+FIND("rénover mon bâtiment:",K634,1),3))</f>
        <v/>
      </c>
      <c r="R634" s="42" t="str">
        <f>IF(ISERROR(MID(K634,21+FIND("la mobilité durable:",K634,1),3)),"",MID(K634,21+FIND("la mobilité durable:",K634,1),3))</f>
        <v/>
      </c>
      <c r="S634" s="42" t="str">
        <f>IF(ISERROR(MID(K634,21+FIND("gestion des déchets:",K634,1),3)),"",MID(K634,21+FIND("gestion des déchets:",K634,1),3))</f>
        <v>non</v>
      </c>
      <c r="T634" s="42" t="str">
        <f>IF(ISERROR(MID(K634,17+FIND("l'écoconception:",K634,1),3)),"",MID(K634,17+FIND("l'écoconception:",K634,1),3))</f>
        <v>non</v>
      </c>
      <c r="U634" s="42" t="str">
        <f>IF(ISERROR(MID(K634,20+FIND("former ou recruter:",K634,1),3)),"",MID(K634,20+FIND("former ou recruter:",K634,1),3))</f>
        <v/>
      </c>
      <c r="V634" s="42"/>
      <c r="W634" s="75"/>
      <c r="X634" s="75"/>
      <c r="Y634" s="75"/>
      <c r="Z634" s="75"/>
      <c r="AA634" s="75"/>
      <c r="AB634" s="40"/>
      <c r="AC634" s="40"/>
      <c r="AD634" s="90"/>
      <c r="AE634" s="90"/>
      <c r="AF634" s="40"/>
      <c r="AG634" s="40"/>
      <c r="AH634" s="40"/>
      <c r="AI634" s="76"/>
      <c r="AJ634" s="76"/>
      <c r="AK634" s="40"/>
    </row>
    <row r="635" spans="1:37" ht="16.5" customHeight="1">
      <c r="A635" s="30">
        <v>45268</v>
      </c>
      <c r="B635" s="31" t="s">
        <v>1943</v>
      </c>
      <c r="C635" s="31" t="s">
        <v>2297</v>
      </c>
      <c r="D635" s="50" t="s">
        <v>2299</v>
      </c>
      <c r="E635" s="33" t="s">
        <v>114</v>
      </c>
      <c r="F635" s="33"/>
      <c r="G635" s="42"/>
      <c r="H635" s="41">
        <v>1</v>
      </c>
      <c r="I635" s="90" t="s">
        <v>73</v>
      </c>
      <c r="J635" s="90"/>
      <c r="K635" s="31" t="s">
        <v>2300</v>
      </c>
      <c r="L635" s="41" t="s">
        <v>1132</v>
      </c>
      <c r="M635" s="42" t="str">
        <f>MID(K635,12,8)</f>
        <v xml:space="preserve">precise </v>
      </c>
      <c r="N635" s="42" t="str">
        <f>IF(ISERROR(MID(K635,24+FIND("impact environnemental:",K635,1),3)),"",MID(K635,24+FIND("impact environnemental:",K635,1),3))</f>
        <v>non</v>
      </c>
      <c r="O635" s="42" t="str">
        <f>IF(ISERROR(MID(K635,25+FIND("performance énergétique:",K635,1),3)),"",MID(K635,25+FIND("performance énergétique:",K635,1),3))</f>
        <v>non</v>
      </c>
      <c r="P635" s="42" t="str">
        <f>IF(ISERROR(MID(K635,20+FIND("consommation d'eau:",K635,1),3)),"",MID(K635,20+FIND("consommation d'eau:",K635,1),3))</f>
        <v>non</v>
      </c>
      <c r="Q635" s="42" t="str">
        <f>IF(ISERROR(MID(K635,22+FIND("rénover mon bâtiment:",K635,1),3)),"",MID(K635,22+FIND("rénover mon bâtiment:",K635,1),3))</f>
        <v>non</v>
      </c>
      <c r="R635" s="42" t="str">
        <f>IF(ISERROR(MID(K635,21+FIND("la mobilité durable:",K635,1),3)),"",MID(K635,21+FIND("la mobilité durable:",K635,1),3))</f>
        <v>non</v>
      </c>
      <c r="S635" s="42" t="str">
        <f>IF(ISERROR(MID(K635,21+FIND("gestion des déchets:",K635,1),3)),"",MID(K635,21+FIND("gestion des déchets:",K635,1),3))</f>
        <v>non</v>
      </c>
      <c r="T635" s="42" t="str">
        <f>IF(ISERROR(MID(K635,17+FIND("l'écoconception:",K635,1),3)),"",MID(K635,17+FIND("l'écoconception:",K635,1),3))</f>
        <v>oui</v>
      </c>
      <c r="U635" s="42" t="str">
        <f>IF(ISERROR(MID(K635,20+FIND("former ou recruter:",K635,1),3)),"",MID(K635,20+FIND("former ou recruter:",K635,1),3))</f>
        <v>non</v>
      </c>
      <c r="V635" s="42"/>
      <c r="W635" s="75"/>
      <c r="X635" s="75"/>
      <c r="Y635" s="75"/>
      <c r="Z635" s="75"/>
      <c r="AA635" s="75"/>
      <c r="AB635" s="40"/>
      <c r="AC635" s="40"/>
      <c r="AD635" s="90"/>
      <c r="AE635" s="90"/>
      <c r="AF635" s="40"/>
      <c r="AG635" s="40"/>
      <c r="AH635" s="40"/>
      <c r="AI635" s="76"/>
      <c r="AJ635" s="76"/>
      <c r="AK635" s="40"/>
    </row>
    <row r="636" spans="1:37" ht="16.5" customHeight="1">
      <c r="A636" s="30">
        <v>45268</v>
      </c>
      <c r="B636" s="31" t="s">
        <v>113</v>
      </c>
      <c r="C636" s="31" t="s">
        <v>2321</v>
      </c>
      <c r="D636" s="50" t="s">
        <v>2324</v>
      </c>
      <c r="E636" s="33" t="s">
        <v>114</v>
      </c>
      <c r="F636" s="33"/>
      <c r="G636" s="42"/>
      <c r="H636" s="41">
        <v>1</v>
      </c>
      <c r="I636" s="90" t="s">
        <v>73</v>
      </c>
      <c r="J636" s="90"/>
      <c r="K636" s="31" t="s">
        <v>5055</v>
      </c>
      <c r="L636" s="41" t="s">
        <v>1132</v>
      </c>
      <c r="M636" s="42" t="str">
        <f>MID(K636,12,8)</f>
        <v xml:space="preserve">precise </v>
      </c>
      <c r="N636" s="42" t="str">
        <f>IF(ISERROR(MID(K636,24+FIND("impact environnemental:",K636,1),3)),"",MID(K636,24+FIND("impact environnemental:",K636,1),3))</f>
        <v>non</v>
      </c>
      <c r="O636" s="42" t="str">
        <f>IF(ISERROR(MID(K636,25+FIND("performance énergétique:",K636,1),3)),"",MID(K636,25+FIND("performance énergétique:",K636,1),3))</f>
        <v>non</v>
      </c>
      <c r="P636" s="42" t="str">
        <f>IF(ISERROR(MID(K636,20+FIND("consommation d'eau:",K636,1),3)),"",MID(K636,20+FIND("consommation d'eau:",K636,1),3))</f>
        <v>non</v>
      </c>
      <c r="Q636" s="42" t="str">
        <f>IF(ISERROR(MID(K636,22+FIND("rénover mon bâtiment:",K636,1),3)),"",MID(K636,22+FIND("rénover mon bâtiment:",K636,1),3))</f>
        <v>non</v>
      </c>
      <c r="R636" s="42" t="str">
        <f>IF(ISERROR(MID(K636,21+FIND("la mobilité durable:",K636,1),3)),"",MID(K636,21+FIND("la mobilité durable:",K636,1),3))</f>
        <v>non</v>
      </c>
      <c r="S636" s="42" t="str">
        <f>IF(ISERROR(MID(K636,21+FIND("gestion des déchets:",K636,1),3)),"",MID(K636,21+FIND("gestion des déchets:",K636,1),3))</f>
        <v>non</v>
      </c>
      <c r="T636" s="42" t="str">
        <f>IF(ISERROR(MID(K636,17+FIND("l'écoconception:",K636,1),3)),"",MID(K636,17+FIND("l'écoconception:",K636,1),3))</f>
        <v>oui</v>
      </c>
      <c r="U636" s="42" t="str">
        <f>IF(ISERROR(MID(K636,20+FIND("former ou recruter:",K636,1),3)),"",MID(K636,20+FIND("former ou recruter:",K636,1),3))</f>
        <v>non</v>
      </c>
      <c r="V636" s="42"/>
      <c r="W636" s="75"/>
      <c r="X636" s="75"/>
      <c r="Y636" s="75"/>
      <c r="Z636" s="75"/>
      <c r="AA636" s="75"/>
      <c r="AB636" s="40"/>
      <c r="AC636" s="40"/>
      <c r="AD636" s="90"/>
      <c r="AE636" s="90"/>
      <c r="AF636" s="40"/>
      <c r="AG636" s="40"/>
      <c r="AH636" s="40"/>
      <c r="AI636" s="76"/>
      <c r="AJ636" s="76"/>
      <c r="AK636" s="40"/>
    </row>
    <row r="637" spans="1:37" ht="16.5" customHeight="1">
      <c r="A637" s="30">
        <v>45268</v>
      </c>
      <c r="B637" s="31" t="s">
        <v>365</v>
      </c>
      <c r="C637" s="31" t="s">
        <v>2280</v>
      </c>
      <c r="D637" s="50" t="s">
        <v>913</v>
      </c>
      <c r="E637" s="33" t="s">
        <v>114</v>
      </c>
      <c r="F637" s="33"/>
      <c r="G637" s="42"/>
      <c r="H637" s="41">
        <v>1</v>
      </c>
      <c r="I637" s="90" t="s">
        <v>73</v>
      </c>
      <c r="J637" s="90"/>
      <c r="K637" s="31" t="s">
        <v>2283</v>
      </c>
      <c r="L637" s="41" t="s">
        <v>1132</v>
      </c>
      <c r="M637" s="42" t="str">
        <f>MID(K637,12,8)</f>
        <v xml:space="preserve">precise </v>
      </c>
      <c r="N637" s="42" t="str">
        <f>IF(ISERROR(MID(K637,24+FIND("impact environnemental:",K637,1),3)),"",MID(K637,24+FIND("impact environnemental:",K637,1),3))</f>
        <v>non</v>
      </c>
      <c r="O637" s="42" t="str">
        <f>IF(ISERROR(MID(K637,25+FIND("performance énergétique:",K637,1),3)),"",MID(K637,25+FIND("performance énergétique:",K637,1),3))</f>
        <v>non</v>
      </c>
      <c r="P637" s="42" t="str">
        <f>IF(ISERROR(MID(K637,20+FIND("consommation d'eau:",K637,1),3)),"",MID(K637,20+FIND("consommation d'eau:",K637,1),3))</f>
        <v>non</v>
      </c>
      <c r="Q637" s="42" t="str">
        <f>IF(ISERROR(MID(K637,22+FIND("rénover mon bâtiment:",K637,1),3)),"",MID(K637,22+FIND("rénover mon bâtiment:",K637,1),3))</f>
        <v>oui</v>
      </c>
      <c r="R637" s="42" t="str">
        <f>IF(ISERROR(MID(K637,21+FIND("la mobilité durable:",K637,1),3)),"",MID(K637,21+FIND("la mobilité durable:",K637,1),3))</f>
        <v>non</v>
      </c>
      <c r="S637" s="42" t="str">
        <f>IF(ISERROR(MID(K637,21+FIND("gestion des déchets:",K637,1),3)),"",MID(K637,21+FIND("gestion des déchets:",K637,1),3))</f>
        <v>non</v>
      </c>
      <c r="T637" s="42" t="str">
        <f>IF(ISERROR(MID(K637,17+FIND("l'écoconception:",K637,1),3)),"",MID(K637,17+FIND("l'écoconception:",K637,1),3))</f>
        <v>non</v>
      </c>
      <c r="U637" s="42" t="str">
        <f>IF(ISERROR(MID(K637,20+FIND("former ou recruter:",K637,1),3)),"",MID(K637,20+FIND("former ou recruter:",K637,1),3))</f>
        <v>non</v>
      </c>
      <c r="V637" s="42"/>
      <c r="W637" s="75"/>
      <c r="X637" s="75"/>
      <c r="Y637" s="75"/>
      <c r="Z637" s="75"/>
      <c r="AA637" s="75"/>
      <c r="AB637" s="40"/>
      <c r="AC637" s="40"/>
      <c r="AD637" s="90"/>
      <c r="AE637" s="90"/>
      <c r="AF637" s="40"/>
      <c r="AG637" s="40"/>
      <c r="AH637" s="40"/>
      <c r="AI637" s="76"/>
      <c r="AJ637" s="76"/>
      <c r="AK637" s="40"/>
    </row>
    <row r="638" spans="1:37" ht="16.5" customHeight="1">
      <c r="A638" s="30">
        <v>45268</v>
      </c>
      <c r="B638" s="31" t="s">
        <v>741</v>
      </c>
      <c r="C638" s="31" t="s">
        <v>2276</v>
      </c>
      <c r="D638" s="50" t="s">
        <v>2278</v>
      </c>
      <c r="E638" s="33" t="s">
        <v>114</v>
      </c>
      <c r="F638" s="33"/>
      <c r="G638" s="42"/>
      <c r="H638" s="41">
        <v>1</v>
      </c>
      <c r="I638" s="90" t="s">
        <v>73</v>
      </c>
      <c r="J638" s="90"/>
      <c r="K638" s="31" t="s">
        <v>5056</v>
      </c>
      <c r="L638" s="41" t="s">
        <v>1132</v>
      </c>
      <c r="M638" s="42" t="str">
        <f>MID(K638,12,8)</f>
        <v xml:space="preserve">precise </v>
      </c>
      <c r="N638" s="42" t="str">
        <f>IF(ISERROR(MID(K638,24+FIND("impact environnemental:",K638,1),3)),"",MID(K638,24+FIND("impact environnemental:",K638,1),3))</f>
        <v>non</v>
      </c>
      <c r="O638" s="42" t="str">
        <f>IF(ISERROR(MID(K638,25+FIND("performance énergétique:",K638,1),3)),"",MID(K638,25+FIND("performance énergétique:",K638,1),3))</f>
        <v>oui</v>
      </c>
      <c r="P638" s="42" t="str">
        <f>IF(ISERROR(MID(K638,20+FIND("consommation d'eau:",K638,1),3)),"",MID(K638,20+FIND("consommation d'eau:",K638,1),3))</f>
        <v>non</v>
      </c>
      <c r="Q638" s="42" t="str">
        <f>IF(ISERROR(MID(K638,22+FIND("rénover mon bâtiment:",K638,1),3)),"",MID(K638,22+FIND("rénover mon bâtiment:",K638,1),3))</f>
        <v>non</v>
      </c>
      <c r="R638" s="42" t="str">
        <f>IF(ISERROR(MID(K638,21+FIND("la mobilité durable:",K638,1),3)),"",MID(K638,21+FIND("la mobilité durable:",K638,1),3))</f>
        <v>non</v>
      </c>
      <c r="S638" s="42" t="str">
        <f>IF(ISERROR(MID(K638,21+FIND("gestion des déchets:",K638,1),3)),"",MID(K638,21+FIND("gestion des déchets:",K638,1),3))</f>
        <v>non</v>
      </c>
      <c r="T638" s="42" t="str">
        <f>IF(ISERROR(MID(K638,17+FIND("l'écoconception:",K638,1),3)),"",MID(K638,17+FIND("l'écoconception:",K638,1),3))</f>
        <v>non</v>
      </c>
      <c r="U638" s="42" t="str">
        <f>IF(ISERROR(MID(K638,20+FIND("former ou recruter:",K638,1),3)),"",MID(K638,20+FIND("former ou recruter:",K638,1),3))</f>
        <v>non</v>
      </c>
      <c r="V638" s="42"/>
      <c r="W638" s="75"/>
      <c r="X638" s="75"/>
      <c r="Y638" s="75"/>
      <c r="Z638" s="75"/>
      <c r="AA638" s="75"/>
      <c r="AB638" s="40"/>
      <c r="AC638" s="40"/>
      <c r="AD638" s="90"/>
      <c r="AE638" s="90"/>
      <c r="AF638" s="40"/>
      <c r="AG638" s="40"/>
      <c r="AH638" s="40"/>
      <c r="AI638" s="76"/>
      <c r="AJ638" s="76"/>
      <c r="AK638" s="40"/>
    </row>
    <row r="639" spans="1:37" ht="16.5" customHeight="1">
      <c r="A639" s="30">
        <v>45269</v>
      </c>
      <c r="B639" s="31" t="s">
        <v>113</v>
      </c>
      <c r="C639" s="31" t="s">
        <v>2350</v>
      </c>
      <c r="D639" s="50" t="s">
        <v>2352</v>
      </c>
      <c r="E639" s="33" t="s">
        <v>114</v>
      </c>
      <c r="F639" s="33"/>
      <c r="G639" s="42"/>
      <c r="H639" s="41">
        <v>1</v>
      </c>
      <c r="I639" s="90" t="s">
        <v>73</v>
      </c>
      <c r="J639" s="90"/>
      <c r="K639" s="31" t="s">
        <v>2353</v>
      </c>
      <c r="L639" s="41" t="s">
        <v>1132</v>
      </c>
      <c r="M639" s="42" t="str">
        <f>MID(K639,12,8)</f>
        <v xml:space="preserve">precise </v>
      </c>
      <c r="N639" s="42" t="str">
        <f>IF(ISERROR(MID(K639,24+FIND("impact environnemental:",K639,1),3)),"",MID(K639,24+FIND("impact environnemental:",K639,1),3))</f>
        <v>non</v>
      </c>
      <c r="O639" s="42" t="str">
        <f>IF(ISERROR(MID(K639,25+FIND("performance énergétique:",K639,1),3)),"",MID(K639,25+FIND("performance énergétique:",K639,1),3))</f>
        <v>oui</v>
      </c>
      <c r="P639" s="42" t="str">
        <f>IF(ISERROR(MID(K639,20+FIND("consommation d'eau:",K639,1),3)),"",MID(K639,20+FIND("consommation d'eau:",K639,1),3))</f>
        <v>non</v>
      </c>
      <c r="Q639" s="42" t="str">
        <f>IF(ISERROR(MID(K639,22+FIND("rénover mon bâtiment:",K639,1),3)),"",MID(K639,22+FIND("rénover mon bâtiment:",K639,1),3))</f>
        <v>non</v>
      </c>
      <c r="R639" s="42" t="str">
        <f>IF(ISERROR(MID(K639,21+FIND("la mobilité durable:",K639,1),3)),"",MID(K639,21+FIND("la mobilité durable:",K639,1),3))</f>
        <v>non</v>
      </c>
      <c r="S639" s="42" t="str">
        <f>IF(ISERROR(MID(K639,21+FIND("gestion des déchets:",K639,1),3)),"",MID(K639,21+FIND("gestion des déchets:",K639,1),3))</f>
        <v>non</v>
      </c>
      <c r="T639" s="42" t="str">
        <f>IF(ISERROR(MID(K639,17+FIND("l'écoconception:",K639,1),3)),"",MID(K639,17+FIND("l'écoconception:",K639,1),3))</f>
        <v>non</v>
      </c>
      <c r="U639" s="42" t="str">
        <f>IF(ISERROR(MID(K639,20+FIND("former ou recruter:",K639,1),3)),"",MID(K639,20+FIND("former ou recruter:",K639,1),3))</f>
        <v>non</v>
      </c>
      <c r="V639" s="42"/>
      <c r="W639" s="75"/>
      <c r="X639" s="75"/>
      <c r="Y639" s="75"/>
      <c r="Z639" s="75"/>
      <c r="AA639" s="75"/>
      <c r="AB639" s="40"/>
      <c r="AC639" s="40"/>
      <c r="AD639" s="90"/>
      <c r="AE639" s="90"/>
      <c r="AF639" s="40"/>
      <c r="AG639" s="40"/>
      <c r="AH639" s="40"/>
      <c r="AI639" s="76"/>
      <c r="AJ639" s="76"/>
      <c r="AK639" s="40"/>
    </row>
    <row r="640" spans="1:37" ht="16.5" customHeight="1">
      <c r="A640" s="30">
        <v>45269</v>
      </c>
      <c r="B640" s="31" t="s">
        <v>1054</v>
      </c>
      <c r="C640" s="31" t="s">
        <v>2338</v>
      </c>
      <c r="D640" s="50" t="s">
        <v>2341</v>
      </c>
      <c r="E640" s="33" t="s">
        <v>114</v>
      </c>
      <c r="F640" s="33"/>
      <c r="G640" s="42"/>
      <c r="H640" s="41">
        <v>1</v>
      </c>
      <c r="I640" s="90" t="s">
        <v>73</v>
      </c>
      <c r="J640" s="90"/>
      <c r="K640" s="31" t="s">
        <v>2342</v>
      </c>
      <c r="L640" s="41" t="s">
        <v>1132</v>
      </c>
      <c r="M640" s="42" t="str">
        <f>MID(K640,12,8)</f>
        <v xml:space="preserve">precise </v>
      </c>
      <c r="N640" s="42" t="str">
        <f>IF(ISERROR(MID(K640,24+FIND("impact environnemental:",K640,1),3)),"",MID(K640,24+FIND("impact environnemental:",K640,1),3))</f>
        <v>non</v>
      </c>
      <c r="O640" s="42" t="str">
        <f>IF(ISERROR(MID(K640,25+FIND("performance énergétique:",K640,1),3)),"",MID(K640,25+FIND("performance énergétique:",K640,1),3))</f>
        <v>non</v>
      </c>
      <c r="P640" s="42" t="str">
        <f>IF(ISERROR(MID(K640,20+FIND("consommation d'eau:",K640,1),3)),"",MID(K640,20+FIND("consommation d'eau:",K640,1),3))</f>
        <v>non</v>
      </c>
      <c r="Q640" s="42" t="str">
        <f>IF(ISERROR(MID(K640,22+FIND("rénover mon bâtiment:",K640,1),3)),"",MID(K640,22+FIND("rénover mon bâtiment:",K640,1),3))</f>
        <v>non</v>
      </c>
      <c r="R640" s="42" t="str">
        <f>IF(ISERROR(MID(K640,21+FIND("la mobilité durable:",K640,1),3)),"",MID(K640,21+FIND("la mobilité durable:",K640,1),3))</f>
        <v>non</v>
      </c>
      <c r="S640" s="42" t="str">
        <f>IF(ISERROR(MID(K640,21+FIND("gestion des déchets:",K640,1),3)),"",MID(K640,21+FIND("gestion des déchets:",K640,1),3))</f>
        <v>non</v>
      </c>
      <c r="T640" s="42" t="str">
        <f>IF(ISERROR(MID(K640,17+FIND("l'écoconception:",K640,1),3)),"",MID(K640,17+FIND("l'écoconception:",K640,1),3))</f>
        <v>oui</v>
      </c>
      <c r="U640" s="42" t="str">
        <f>IF(ISERROR(MID(K640,20+FIND("former ou recruter:",K640,1),3)),"",MID(K640,20+FIND("former ou recruter:",K640,1),3))</f>
        <v>non</v>
      </c>
      <c r="V640" s="42"/>
      <c r="W640" s="75"/>
      <c r="X640" s="75"/>
      <c r="Y640" s="75"/>
      <c r="Z640" s="75"/>
      <c r="AA640" s="75"/>
      <c r="AB640" s="40"/>
      <c r="AC640" s="40"/>
      <c r="AD640" s="90"/>
      <c r="AE640" s="90"/>
      <c r="AF640" s="40"/>
      <c r="AG640" s="40"/>
      <c r="AH640" s="40"/>
      <c r="AI640" s="76"/>
      <c r="AJ640" s="76"/>
      <c r="AK640" s="40"/>
    </row>
    <row r="641" spans="1:37" ht="16.5" customHeight="1">
      <c r="A641" s="30">
        <v>45270</v>
      </c>
      <c r="B641" s="31" t="s">
        <v>113</v>
      </c>
      <c r="C641" s="31" t="s">
        <v>2370</v>
      </c>
      <c r="D641" s="50" t="s">
        <v>5057</v>
      </c>
      <c r="E641" s="33" t="s">
        <v>114</v>
      </c>
      <c r="F641" s="33"/>
      <c r="G641" s="42"/>
      <c r="H641" s="41">
        <v>1</v>
      </c>
      <c r="I641" s="90" t="s">
        <v>73</v>
      </c>
      <c r="J641" s="90"/>
      <c r="K641" s="31" t="s">
        <v>2374</v>
      </c>
      <c r="L641" s="41" t="s">
        <v>1132</v>
      </c>
      <c r="M641" s="42" t="str">
        <f>MID(K641,12,8)</f>
        <v xml:space="preserve">precise </v>
      </c>
      <c r="N641" s="42" t="str">
        <f>IF(ISERROR(MID(K641,24+FIND("impact environnemental:",K641,1),3)),"",MID(K641,24+FIND("impact environnemental:",K641,1),3))</f>
        <v>non</v>
      </c>
      <c r="O641" s="42" t="str">
        <f>IF(ISERROR(MID(K641,25+FIND("performance énergétique:",K641,1),3)),"",MID(K641,25+FIND("performance énergétique:",K641,1),3))</f>
        <v>non</v>
      </c>
      <c r="P641" s="42" t="str">
        <f>IF(ISERROR(MID(K641,20+FIND("consommation d'eau:",K641,1),3)),"",MID(K641,20+FIND("consommation d'eau:",K641,1),3))</f>
        <v>non</v>
      </c>
      <c r="Q641" s="42" t="str">
        <f>IF(ISERROR(MID(K641,22+FIND("rénover mon bâtiment:",K641,1),3)),"",MID(K641,22+FIND("rénover mon bâtiment:",K641,1),3))</f>
        <v>non</v>
      </c>
      <c r="R641" s="42" t="str">
        <f>IF(ISERROR(MID(K641,21+FIND("la mobilité durable:",K641,1),3)),"",MID(K641,21+FIND("la mobilité durable:",K641,1),3))</f>
        <v>non</v>
      </c>
      <c r="S641" s="42" t="str">
        <f>IF(ISERROR(MID(K641,21+FIND("gestion des déchets:",K641,1),3)),"",MID(K641,21+FIND("gestion des déchets:",K641,1),3))</f>
        <v>non</v>
      </c>
      <c r="T641" s="42" t="str">
        <f>IF(ISERROR(MID(K641,17+FIND("l'écoconception:",K641,1),3)),"",MID(K641,17+FIND("l'écoconception:",K641,1),3))</f>
        <v>oui</v>
      </c>
      <c r="U641" s="42" t="str">
        <f>IF(ISERROR(MID(K641,20+FIND("former ou recruter:",K641,1),3)),"",MID(K641,20+FIND("former ou recruter:",K641,1),3))</f>
        <v>non</v>
      </c>
      <c r="V641" s="42"/>
      <c r="W641" s="75"/>
      <c r="X641" s="75"/>
      <c r="Y641" s="75"/>
      <c r="Z641" s="75"/>
      <c r="AA641" s="75"/>
      <c r="AB641" s="40"/>
      <c r="AC641" s="40"/>
      <c r="AD641" s="90"/>
      <c r="AE641" s="90"/>
      <c r="AF641" s="40"/>
      <c r="AG641" s="40"/>
      <c r="AH641" s="40"/>
      <c r="AI641" s="76"/>
      <c r="AJ641" s="76"/>
      <c r="AK641" s="40"/>
    </row>
    <row r="642" spans="1:37" ht="16.5" customHeight="1">
      <c r="A642" s="30">
        <v>45270</v>
      </c>
      <c r="B642" s="31" t="s">
        <v>113</v>
      </c>
      <c r="C642" s="31" t="s">
        <v>2375</v>
      </c>
      <c r="D642" s="50" t="s">
        <v>2377</v>
      </c>
      <c r="E642" s="33" t="s">
        <v>114</v>
      </c>
      <c r="F642" s="33"/>
      <c r="G642" s="42"/>
      <c r="H642" s="41">
        <v>2</v>
      </c>
      <c r="I642" s="90" t="s">
        <v>73</v>
      </c>
      <c r="J642" s="90"/>
      <c r="K642" s="31" t="s">
        <v>2378</v>
      </c>
      <c r="L642" s="41" t="s">
        <v>1132</v>
      </c>
      <c r="M642" s="42" t="str">
        <f>MID(K642,12,8)</f>
        <v xml:space="preserve">unknown </v>
      </c>
      <c r="N642" s="42" t="str">
        <f>IF(ISERROR(MID(K642,24+FIND("impact environnemental:",K642,1),3)),"",MID(K642,24+FIND("impact environnemental:",K642,1),3))</f>
        <v>oui</v>
      </c>
      <c r="O642" s="42" t="str">
        <f>IF(ISERROR(MID(K642,25+FIND("performance énergétique:",K642,1),3)),"",MID(K642,25+FIND("performance énergétique:",K642,1),3))</f>
        <v>oui</v>
      </c>
      <c r="P642" s="42" t="str">
        <f>IF(ISERROR(MID(K642,20+FIND("consommation d'eau:",K642,1),3)),"",MID(K642,20+FIND("consommation d'eau:",K642,1),3))</f>
        <v>non</v>
      </c>
      <c r="Q642" s="42" t="str">
        <f>IF(ISERROR(MID(K642,22+FIND("rénover mon bâtiment:",K642,1),3)),"",MID(K642,22+FIND("rénover mon bâtiment:",K642,1),3))</f>
        <v/>
      </c>
      <c r="R642" s="42" t="str">
        <f>IF(ISERROR(MID(K642,21+FIND("la mobilité durable:",K642,1),3)),"",MID(K642,21+FIND("la mobilité durable:",K642,1),3))</f>
        <v/>
      </c>
      <c r="S642" s="42" t="str">
        <f>IF(ISERROR(MID(K642,21+FIND("gestion des déchets:",K642,1),3)),"",MID(K642,21+FIND("gestion des déchets:",K642,1),3))</f>
        <v>oui</v>
      </c>
      <c r="T642" s="42" t="str">
        <f>IF(ISERROR(MID(K642,17+FIND("l'écoconception:",K642,1),3)),"",MID(K642,17+FIND("l'écoconception:",K642,1),3))</f>
        <v>non</v>
      </c>
      <c r="U642" s="42" t="str">
        <f>IF(ISERROR(MID(K642,20+FIND("former ou recruter:",K642,1),3)),"",MID(K642,20+FIND("former ou recruter:",K642,1),3))</f>
        <v/>
      </c>
      <c r="V642" s="42"/>
      <c r="W642" s="75"/>
      <c r="X642" s="75"/>
      <c r="Y642" s="75"/>
      <c r="Z642" s="75"/>
      <c r="AA642" s="75"/>
      <c r="AB642" s="40"/>
      <c r="AC642" s="40"/>
      <c r="AD642" s="90"/>
      <c r="AE642" s="90"/>
      <c r="AF642" s="40"/>
      <c r="AG642" s="40"/>
      <c r="AH642" s="40"/>
      <c r="AI642" s="76"/>
      <c r="AJ642" s="76"/>
      <c r="AK642" s="40"/>
    </row>
    <row r="643" spans="1:37" ht="16.5" customHeight="1">
      <c r="A643" s="30">
        <v>45270</v>
      </c>
      <c r="B643" s="31" t="s">
        <v>741</v>
      </c>
      <c r="C643" s="31" t="s">
        <v>2359</v>
      </c>
      <c r="D643" s="50" t="s">
        <v>2362</v>
      </c>
      <c r="E643" s="33" t="s">
        <v>114</v>
      </c>
      <c r="F643" s="33"/>
      <c r="G643" s="42"/>
      <c r="H643" s="41">
        <v>1</v>
      </c>
      <c r="I643" s="90" t="s">
        <v>73</v>
      </c>
      <c r="J643" s="90"/>
      <c r="K643" s="31" t="s">
        <v>2363</v>
      </c>
      <c r="L643" s="41" t="s">
        <v>1132</v>
      </c>
      <c r="M643" s="42" t="str">
        <f>MID(K643,12,8)</f>
        <v xml:space="preserve">precise </v>
      </c>
      <c r="N643" s="42" t="str">
        <f>IF(ISERROR(MID(K643,24+FIND("impact environnemental:",K643,1),3)),"",MID(K643,24+FIND("impact environnemental:",K643,1),3))</f>
        <v>non</v>
      </c>
      <c r="O643" s="42" t="str">
        <f>IF(ISERROR(MID(K643,25+FIND("performance énergétique:",K643,1),3)),"",MID(K643,25+FIND("performance énergétique:",K643,1),3))</f>
        <v>oui</v>
      </c>
      <c r="P643" s="42" t="str">
        <f>IF(ISERROR(MID(K643,20+FIND("consommation d'eau:",K643,1),3)),"",MID(K643,20+FIND("consommation d'eau:",K643,1),3))</f>
        <v>non</v>
      </c>
      <c r="Q643" s="42" t="str">
        <f>IF(ISERROR(MID(K643,22+FIND("rénover mon bâtiment:",K643,1),3)),"",MID(K643,22+FIND("rénover mon bâtiment:",K643,1),3))</f>
        <v>non</v>
      </c>
      <c r="R643" s="42" t="str">
        <f>IF(ISERROR(MID(K643,21+FIND("la mobilité durable:",K643,1),3)),"",MID(K643,21+FIND("la mobilité durable:",K643,1),3))</f>
        <v>non</v>
      </c>
      <c r="S643" s="42" t="str">
        <f>IF(ISERROR(MID(K643,21+FIND("gestion des déchets:",K643,1),3)),"",MID(K643,21+FIND("gestion des déchets:",K643,1),3))</f>
        <v>non</v>
      </c>
      <c r="T643" s="42" t="str">
        <f>IF(ISERROR(MID(K643,17+FIND("l'écoconception:",K643,1),3)),"",MID(K643,17+FIND("l'écoconception:",K643,1),3))</f>
        <v>non</v>
      </c>
      <c r="U643" s="42" t="str">
        <f>IF(ISERROR(MID(K643,20+FIND("former ou recruter:",K643,1),3)),"",MID(K643,20+FIND("former ou recruter:",K643,1),3))</f>
        <v>non</v>
      </c>
      <c r="V643" s="42"/>
      <c r="W643" s="75"/>
      <c r="X643" s="75"/>
      <c r="Y643" s="75"/>
      <c r="Z643" s="75"/>
      <c r="AA643" s="75"/>
      <c r="AB643" s="40"/>
      <c r="AC643" s="40"/>
      <c r="AD643" s="90"/>
      <c r="AE643" s="90"/>
      <c r="AF643" s="40"/>
      <c r="AG643" s="40"/>
      <c r="AH643" s="40"/>
      <c r="AI643" s="76"/>
      <c r="AJ643" s="76"/>
      <c r="AK643" s="40"/>
    </row>
    <row r="644" spans="1:37" ht="16.5" customHeight="1">
      <c r="A644" s="30">
        <v>45271</v>
      </c>
      <c r="B644" s="31" t="s">
        <v>2436</v>
      </c>
      <c r="C644" s="31" t="s">
        <v>2433</v>
      </c>
      <c r="D644" s="50" t="s">
        <v>2435</v>
      </c>
      <c r="E644" s="33" t="s">
        <v>114</v>
      </c>
      <c r="F644" s="33"/>
      <c r="G644" s="42"/>
      <c r="H644" s="41">
        <v>1</v>
      </c>
      <c r="I644" s="90" t="s">
        <v>73</v>
      </c>
      <c r="J644" s="90"/>
      <c r="K644" s="31" t="s">
        <v>5058</v>
      </c>
      <c r="L644" s="41" t="s">
        <v>1132</v>
      </c>
      <c r="M644" s="42" t="str">
        <f>MID(K644,12,8)</f>
        <v xml:space="preserve">precise </v>
      </c>
      <c r="N644" s="42" t="str">
        <f>IF(ISERROR(MID(K644,24+FIND("impact environnemental:",K644,1),3)),"",MID(K644,24+FIND("impact environnemental:",K644,1),3))</f>
        <v>non</v>
      </c>
      <c r="O644" s="42" t="str">
        <f>IF(ISERROR(MID(K644,25+FIND("performance énergétique:",K644,1),3)),"",MID(K644,25+FIND("performance énergétique:",K644,1),3))</f>
        <v>oui</v>
      </c>
      <c r="P644" s="42" t="str">
        <f>IF(ISERROR(MID(K644,20+FIND("consommation d'eau:",K644,1),3)),"",MID(K644,20+FIND("consommation d'eau:",K644,1),3))</f>
        <v>non</v>
      </c>
      <c r="Q644" s="42" t="str">
        <f>IF(ISERROR(MID(K644,22+FIND("rénover mon bâtiment:",K644,1),3)),"",MID(K644,22+FIND("rénover mon bâtiment:",K644,1),3))</f>
        <v>non</v>
      </c>
      <c r="R644" s="42" t="str">
        <f>IF(ISERROR(MID(K644,21+FIND("la mobilité durable:",K644,1),3)),"",MID(K644,21+FIND("la mobilité durable:",K644,1),3))</f>
        <v>non</v>
      </c>
      <c r="S644" s="42" t="str">
        <f>IF(ISERROR(MID(K644,21+FIND("gestion des déchets:",K644,1),3)),"",MID(K644,21+FIND("gestion des déchets:",K644,1),3))</f>
        <v>non</v>
      </c>
      <c r="T644" s="42" t="str">
        <f>IF(ISERROR(MID(K644,17+FIND("l'écoconception:",K644,1),3)),"",MID(K644,17+FIND("l'écoconception:",K644,1),3))</f>
        <v>non</v>
      </c>
      <c r="U644" s="42" t="str">
        <f>IF(ISERROR(MID(K644,20+FIND("former ou recruter:",K644,1),3)),"",MID(K644,20+FIND("former ou recruter:",K644,1),3))</f>
        <v>non</v>
      </c>
      <c r="V644" s="42"/>
      <c r="W644" s="75"/>
      <c r="X644" s="75"/>
      <c r="Y644" s="75"/>
      <c r="Z644" s="75"/>
      <c r="AA644" s="75"/>
      <c r="AB644" s="40"/>
      <c r="AC644" s="40"/>
      <c r="AD644" s="90"/>
      <c r="AE644" s="90"/>
      <c r="AF644" s="40"/>
      <c r="AG644" s="40"/>
      <c r="AH644" s="40"/>
      <c r="AI644" s="76"/>
      <c r="AJ644" s="76"/>
      <c r="AK644" s="40"/>
    </row>
    <row r="645" spans="1:37" ht="16.5" customHeight="1">
      <c r="A645" s="30">
        <v>45271</v>
      </c>
      <c r="B645" s="31" t="s">
        <v>459</v>
      </c>
      <c r="C645" s="31" t="s">
        <v>2401</v>
      </c>
      <c r="D645" s="50" t="s">
        <v>5059</v>
      </c>
      <c r="E645" s="33" t="s">
        <v>114</v>
      </c>
      <c r="F645" s="33"/>
      <c r="G645" s="42"/>
      <c r="H645" s="41">
        <v>1</v>
      </c>
      <c r="I645" s="90" t="s">
        <v>73</v>
      </c>
      <c r="J645" s="90"/>
      <c r="K645" s="31" t="s">
        <v>2405</v>
      </c>
      <c r="L645" s="41" t="s">
        <v>1132</v>
      </c>
      <c r="M645" s="42" t="str">
        <f>MID(K645,12,8)</f>
        <v xml:space="preserve">precise </v>
      </c>
      <c r="N645" s="42" t="str">
        <f>IF(ISERROR(MID(K645,24+FIND("impact environnemental:",K645,1),3)),"",MID(K645,24+FIND("impact environnemental:",K645,1),3))</f>
        <v>non</v>
      </c>
      <c r="O645" s="42" t="str">
        <f>IF(ISERROR(MID(K645,25+FIND("performance énergétique:",K645,1),3)),"",MID(K645,25+FIND("performance énergétique:",K645,1),3))</f>
        <v>non</v>
      </c>
      <c r="P645" s="42" t="str">
        <f>IF(ISERROR(MID(K645,20+FIND("consommation d'eau:",K645,1),3)),"",MID(K645,20+FIND("consommation d'eau:",K645,1),3))</f>
        <v>non</v>
      </c>
      <c r="Q645" s="42" t="str">
        <f>IF(ISERROR(MID(K645,22+FIND("rénover mon bâtiment:",K645,1),3)),"",MID(K645,22+FIND("rénover mon bâtiment:",K645,1),3))</f>
        <v>oui</v>
      </c>
      <c r="R645" s="42" t="str">
        <f>IF(ISERROR(MID(K645,21+FIND("la mobilité durable:",K645,1),3)),"",MID(K645,21+FIND("la mobilité durable:",K645,1),3))</f>
        <v>non</v>
      </c>
      <c r="S645" s="42" t="str">
        <f>IF(ISERROR(MID(K645,21+FIND("gestion des déchets:",K645,1),3)),"",MID(K645,21+FIND("gestion des déchets:",K645,1),3))</f>
        <v>non</v>
      </c>
      <c r="T645" s="42" t="str">
        <f>IF(ISERROR(MID(K645,17+FIND("l'écoconception:",K645,1),3)),"",MID(K645,17+FIND("l'écoconception:",K645,1),3))</f>
        <v>non</v>
      </c>
      <c r="U645" s="42" t="str">
        <f>IF(ISERROR(MID(K645,20+FIND("former ou recruter:",K645,1),3)),"",MID(K645,20+FIND("former ou recruter:",K645,1),3))</f>
        <v>non</v>
      </c>
      <c r="V645" s="42"/>
      <c r="W645" s="75"/>
      <c r="X645" s="75"/>
      <c r="Y645" s="75"/>
      <c r="Z645" s="75"/>
      <c r="AA645" s="75"/>
      <c r="AB645" s="40"/>
      <c r="AC645" s="40"/>
      <c r="AD645" s="90"/>
      <c r="AE645" s="90"/>
      <c r="AF645" s="40"/>
      <c r="AG645" s="40"/>
      <c r="AH645" s="40"/>
      <c r="AI645" s="76"/>
      <c r="AJ645" s="76"/>
      <c r="AK645" s="40"/>
    </row>
    <row r="646" spans="1:37" ht="16.5" customHeight="1">
      <c r="A646" s="30">
        <v>45271</v>
      </c>
      <c r="B646" s="31" t="s">
        <v>2436</v>
      </c>
      <c r="C646" s="31" t="s">
        <v>2438</v>
      </c>
      <c r="D646" s="50" t="s">
        <v>5060</v>
      </c>
      <c r="E646" s="33" t="s">
        <v>114</v>
      </c>
      <c r="F646" s="33"/>
      <c r="G646" s="42"/>
      <c r="H646" s="41" t="e">
        <v>#VALUE!</v>
      </c>
      <c r="I646" s="90" t="s">
        <v>73</v>
      </c>
      <c r="J646" s="90"/>
      <c r="K646" s="31"/>
      <c r="L646" s="41" t="s">
        <v>1132</v>
      </c>
      <c r="M646" s="42" t="str">
        <f>MID(K646,12,8)</f>
        <v/>
      </c>
      <c r="N646" s="42" t="str">
        <f>IF(ISERROR(MID(K646,24+FIND("impact environnemental:",K646,1),3)),"",MID(K646,24+FIND("impact environnemental:",K646,1),3))</f>
        <v/>
      </c>
      <c r="O646" s="42" t="str">
        <f>IF(ISERROR(MID(K646,25+FIND("performance énergétique:",K646,1),3)),"",MID(K646,25+FIND("performance énergétique:",K646,1),3))</f>
        <v/>
      </c>
      <c r="P646" s="42" t="str">
        <f>IF(ISERROR(MID(K646,20+FIND("consommation d'eau:",K646,1),3)),"",MID(K646,20+FIND("consommation d'eau:",K646,1),3))</f>
        <v/>
      </c>
      <c r="Q646" s="42" t="str">
        <f>IF(ISERROR(MID(K646,22+FIND("rénover mon bâtiment:",K646,1),3)),"",MID(K646,22+FIND("rénover mon bâtiment:",K646,1),3))</f>
        <v/>
      </c>
      <c r="R646" s="42" t="str">
        <f>IF(ISERROR(MID(K646,21+FIND("la mobilité durable:",K646,1),3)),"",MID(K646,21+FIND("la mobilité durable:",K646,1),3))</f>
        <v/>
      </c>
      <c r="S646" s="42" t="str">
        <f>IF(ISERROR(MID(K646,21+FIND("gestion des déchets:",K646,1),3)),"",MID(K646,21+FIND("gestion des déchets:",K646,1),3))</f>
        <v/>
      </c>
      <c r="T646" s="42" t="str">
        <f>IF(ISERROR(MID(K646,17+FIND("l'écoconception:",K646,1),3)),"",MID(K646,17+FIND("l'écoconception:",K646,1),3))</f>
        <v/>
      </c>
      <c r="U646" s="42" t="str">
        <f>IF(ISERROR(MID(K646,20+FIND("former ou recruter:",K646,1),3)),"",MID(K646,20+FIND("former ou recruter:",K646,1),3))</f>
        <v/>
      </c>
      <c r="V646" s="42"/>
      <c r="W646" s="75"/>
      <c r="X646" s="75"/>
      <c r="Y646" s="75"/>
      <c r="Z646" s="75"/>
      <c r="AA646" s="75"/>
      <c r="AB646" s="40"/>
      <c r="AC646" s="40"/>
      <c r="AD646" s="90"/>
      <c r="AE646" s="90"/>
      <c r="AF646" s="40"/>
      <c r="AG646" s="40"/>
      <c r="AH646" s="40"/>
      <c r="AI646" s="76"/>
      <c r="AJ646" s="76"/>
      <c r="AK646" s="40"/>
    </row>
    <row r="647" spans="1:37" ht="16.5" customHeight="1">
      <c r="A647" s="30">
        <v>45271</v>
      </c>
      <c r="B647" s="31" t="s">
        <v>1952</v>
      </c>
      <c r="C647" s="31" t="s">
        <v>2451</v>
      </c>
      <c r="D647" s="50" t="s">
        <v>2453</v>
      </c>
      <c r="E647" s="33" t="s">
        <v>114</v>
      </c>
      <c r="F647" s="33"/>
      <c r="G647" s="42"/>
      <c r="H647" s="41">
        <v>1</v>
      </c>
      <c r="I647" s="90" t="s">
        <v>73</v>
      </c>
      <c r="J647" s="90"/>
      <c r="K647" s="31" t="s">
        <v>2454</v>
      </c>
      <c r="L647" s="41" t="s">
        <v>1132</v>
      </c>
      <c r="M647" s="42" t="str">
        <f>MID(K647,12,8)</f>
        <v xml:space="preserve">precise </v>
      </c>
      <c r="N647" s="42" t="str">
        <f>IF(ISERROR(MID(K647,24+FIND("impact environnemental:",K647,1),3)),"",MID(K647,24+FIND("impact environnemental:",K647,1),3))</f>
        <v>non</v>
      </c>
      <c r="O647" s="42" t="str">
        <f>IF(ISERROR(MID(K647,25+FIND("performance énergétique:",K647,1),3)),"",MID(K647,25+FIND("performance énergétique:",K647,1),3))</f>
        <v>non</v>
      </c>
      <c r="P647" s="42" t="str">
        <f>IF(ISERROR(MID(K647,20+FIND("consommation d'eau:",K647,1),3)),"",MID(K647,20+FIND("consommation d'eau:",K647,1),3))</f>
        <v>non</v>
      </c>
      <c r="Q647" s="42" t="str">
        <f>IF(ISERROR(MID(K647,22+FIND("rénover mon bâtiment:",K647,1),3)),"",MID(K647,22+FIND("rénover mon bâtiment:",K647,1),3))</f>
        <v>oui</v>
      </c>
      <c r="R647" s="42" t="str">
        <f>IF(ISERROR(MID(K647,21+FIND("la mobilité durable:",K647,1),3)),"",MID(K647,21+FIND("la mobilité durable:",K647,1),3))</f>
        <v>non</v>
      </c>
      <c r="S647" s="42" t="str">
        <f>IF(ISERROR(MID(K647,21+FIND("gestion des déchets:",K647,1),3)),"",MID(K647,21+FIND("gestion des déchets:",K647,1),3))</f>
        <v>non</v>
      </c>
      <c r="T647" s="42" t="str">
        <f>IF(ISERROR(MID(K647,17+FIND("l'écoconception:",K647,1),3)),"",MID(K647,17+FIND("l'écoconception:",K647,1),3))</f>
        <v>non</v>
      </c>
      <c r="U647" s="42" t="str">
        <f>IF(ISERROR(MID(K647,20+FIND("former ou recruter:",K647,1),3)),"",MID(K647,20+FIND("former ou recruter:",K647,1),3))</f>
        <v>non</v>
      </c>
      <c r="V647" s="42"/>
      <c r="W647" s="75"/>
      <c r="X647" s="75"/>
      <c r="Y647" s="75"/>
      <c r="Z647" s="75"/>
      <c r="AA647" s="75"/>
      <c r="AB647" s="40"/>
      <c r="AC647" s="40"/>
      <c r="AD647" s="90"/>
      <c r="AE647" s="90"/>
      <c r="AF647" s="40"/>
      <c r="AG647" s="40"/>
      <c r="AH647" s="40"/>
      <c r="AI647" s="76"/>
      <c r="AJ647" s="76"/>
      <c r="AK647" s="40"/>
    </row>
    <row r="648" spans="1:37" ht="16.5" customHeight="1">
      <c r="A648" s="30">
        <v>45271</v>
      </c>
      <c r="B648" s="31" t="s">
        <v>741</v>
      </c>
      <c r="C648" s="31" t="s">
        <v>2442</v>
      </c>
      <c r="D648" s="50" t="s">
        <v>2444</v>
      </c>
      <c r="E648" s="33" t="s">
        <v>114</v>
      </c>
      <c r="F648" s="33"/>
      <c r="G648" s="42"/>
      <c r="H648" s="41">
        <v>1</v>
      </c>
      <c r="I648" s="90" t="s">
        <v>73</v>
      </c>
      <c r="J648" s="90"/>
      <c r="K648" s="31" t="s">
        <v>2445</v>
      </c>
      <c r="L648" s="41" t="s">
        <v>1132</v>
      </c>
      <c r="M648" s="42" t="str">
        <f>MID(K648,12,8)</f>
        <v xml:space="preserve">precise </v>
      </c>
      <c r="N648" s="42" t="str">
        <f>IF(ISERROR(MID(K648,24+FIND("impact environnemental:",K648,1),3)),"",MID(K648,24+FIND("impact environnemental:",K648,1),3))</f>
        <v>non</v>
      </c>
      <c r="O648" s="42" t="str">
        <f>IF(ISERROR(MID(K648,25+FIND("performance énergétique:",K648,1),3)),"",MID(K648,25+FIND("performance énergétique:",K648,1),3))</f>
        <v>oui</v>
      </c>
      <c r="P648" s="42" t="str">
        <f>IF(ISERROR(MID(K648,20+FIND("consommation d'eau:",K648,1),3)),"",MID(K648,20+FIND("consommation d'eau:",K648,1),3))</f>
        <v>non</v>
      </c>
      <c r="Q648" s="42" t="str">
        <f>IF(ISERROR(MID(K648,22+FIND("rénover mon bâtiment:",K648,1),3)),"",MID(K648,22+FIND("rénover mon bâtiment:",K648,1),3))</f>
        <v>non</v>
      </c>
      <c r="R648" s="42" t="str">
        <f>IF(ISERROR(MID(K648,21+FIND("la mobilité durable:",K648,1),3)),"",MID(K648,21+FIND("la mobilité durable:",K648,1),3))</f>
        <v>non</v>
      </c>
      <c r="S648" s="42" t="str">
        <f>IF(ISERROR(MID(K648,21+FIND("gestion des déchets:",K648,1),3)),"",MID(K648,21+FIND("gestion des déchets:",K648,1),3))</f>
        <v>non</v>
      </c>
      <c r="T648" s="42" t="str">
        <f>IF(ISERROR(MID(K648,17+FIND("l'écoconception:",K648,1),3)),"",MID(K648,17+FIND("l'écoconception:",K648,1),3))</f>
        <v>non</v>
      </c>
      <c r="U648" s="42" t="str">
        <f>IF(ISERROR(MID(K648,20+FIND("former ou recruter:",K648,1),3)),"",MID(K648,20+FIND("former ou recruter:",K648,1),3))</f>
        <v>non</v>
      </c>
      <c r="V648" s="42"/>
      <c r="W648" s="75"/>
      <c r="X648" s="75"/>
      <c r="Y648" s="75"/>
      <c r="Z648" s="75"/>
      <c r="AA648" s="75"/>
      <c r="AB648" s="40"/>
      <c r="AC648" s="40"/>
      <c r="AD648" s="90"/>
      <c r="AE648" s="90"/>
      <c r="AF648" s="40"/>
      <c r="AG648" s="40"/>
      <c r="AH648" s="40"/>
      <c r="AI648" s="76"/>
      <c r="AJ648" s="76"/>
      <c r="AK648" s="40"/>
    </row>
    <row r="649" spans="1:37" ht="16.5" customHeight="1">
      <c r="A649" s="30">
        <v>45271</v>
      </c>
      <c r="B649" s="31" t="s">
        <v>2431</v>
      </c>
      <c r="C649" s="31" t="s">
        <v>2427</v>
      </c>
      <c r="D649" s="50" t="s">
        <v>2430</v>
      </c>
      <c r="E649" s="33" t="s">
        <v>114</v>
      </c>
      <c r="F649" s="33"/>
      <c r="G649" s="42"/>
      <c r="H649" s="41">
        <v>1</v>
      </c>
      <c r="I649" s="90" t="s">
        <v>73</v>
      </c>
      <c r="J649" s="90"/>
      <c r="K649" s="31" t="s">
        <v>2432</v>
      </c>
      <c r="L649" s="41" t="s">
        <v>1132</v>
      </c>
      <c r="M649" s="42" t="str">
        <f>MID(K649,12,8)</f>
        <v xml:space="preserve">precise </v>
      </c>
      <c r="N649" s="42" t="str">
        <f>IF(ISERROR(MID(K649,24+FIND("impact environnemental:",K649,1),3)),"",MID(K649,24+FIND("impact environnemental:",K649,1),3))</f>
        <v>oui</v>
      </c>
      <c r="O649" s="42" t="str">
        <f>IF(ISERROR(MID(K649,25+FIND("performance énergétique:",K649,1),3)),"",MID(K649,25+FIND("performance énergétique:",K649,1),3))</f>
        <v>non</v>
      </c>
      <c r="P649" s="42" t="str">
        <f>IF(ISERROR(MID(K649,20+FIND("consommation d'eau:",K649,1),3)),"",MID(K649,20+FIND("consommation d'eau:",K649,1),3))</f>
        <v>non</v>
      </c>
      <c r="Q649" s="42" t="str">
        <f>IF(ISERROR(MID(K649,22+FIND("rénover mon bâtiment:",K649,1),3)),"",MID(K649,22+FIND("rénover mon bâtiment:",K649,1),3))</f>
        <v>non</v>
      </c>
      <c r="R649" s="42" t="str">
        <f>IF(ISERROR(MID(K649,21+FIND("la mobilité durable:",K649,1),3)),"",MID(K649,21+FIND("la mobilité durable:",K649,1),3))</f>
        <v>non</v>
      </c>
      <c r="S649" s="42" t="str">
        <f>IF(ISERROR(MID(K649,21+FIND("gestion des déchets:",K649,1),3)),"",MID(K649,21+FIND("gestion des déchets:",K649,1),3))</f>
        <v>non</v>
      </c>
      <c r="T649" s="42" t="str">
        <f>IF(ISERROR(MID(K649,17+FIND("l'écoconception:",K649,1),3)),"",MID(K649,17+FIND("l'écoconception:",K649,1),3))</f>
        <v>non</v>
      </c>
      <c r="U649" s="42" t="str">
        <f>IF(ISERROR(MID(K649,20+FIND("former ou recruter:",K649,1),3)),"",MID(K649,20+FIND("former ou recruter:",K649,1),3))</f>
        <v>non</v>
      </c>
      <c r="V649" s="42"/>
      <c r="W649" s="75"/>
      <c r="X649" s="75"/>
      <c r="Y649" s="75"/>
      <c r="Z649" s="75"/>
      <c r="AA649" s="75"/>
      <c r="AB649" s="40"/>
      <c r="AC649" s="40"/>
      <c r="AD649" s="90"/>
      <c r="AE649" s="90"/>
      <c r="AF649" s="40"/>
      <c r="AG649" s="40"/>
      <c r="AH649" s="40"/>
      <c r="AI649" s="76"/>
      <c r="AJ649" s="76"/>
      <c r="AK649" s="40"/>
    </row>
    <row r="650" spans="1:37" ht="16.5" customHeight="1">
      <c r="A650" s="30">
        <v>45271</v>
      </c>
      <c r="B650" s="31" t="s">
        <v>113</v>
      </c>
      <c r="C650" s="31" t="s">
        <v>2493</v>
      </c>
      <c r="D650" s="50" t="s">
        <v>5061</v>
      </c>
      <c r="E650" s="33" t="s">
        <v>114</v>
      </c>
      <c r="F650" s="33"/>
      <c r="G650" s="42"/>
      <c r="H650" s="41">
        <v>1</v>
      </c>
      <c r="I650" s="90" t="s">
        <v>73</v>
      </c>
      <c r="J650" s="90"/>
      <c r="K650" s="31" t="s">
        <v>2497</v>
      </c>
      <c r="L650" s="41" t="s">
        <v>1132</v>
      </c>
      <c r="M650" s="42" t="str">
        <f>MID(K650,12,8)</f>
        <v xml:space="preserve">precise </v>
      </c>
      <c r="N650" s="42" t="str">
        <f>IF(ISERROR(MID(K650,24+FIND("impact environnemental:",K650,1),3)),"",MID(K650,24+FIND("impact environnemental:",K650,1),3))</f>
        <v>oui</v>
      </c>
      <c r="O650" s="42" t="str">
        <f>IF(ISERROR(MID(K650,25+FIND("performance énergétique:",K650,1),3)),"",MID(K650,25+FIND("performance énergétique:",K650,1),3))</f>
        <v>non</v>
      </c>
      <c r="P650" s="42" t="str">
        <f>IF(ISERROR(MID(K650,20+FIND("consommation d'eau:",K650,1),3)),"",MID(K650,20+FIND("consommation d'eau:",K650,1),3))</f>
        <v>non</v>
      </c>
      <c r="Q650" s="42" t="str">
        <f>IF(ISERROR(MID(K650,22+FIND("rénover mon bâtiment:",K650,1),3)),"",MID(K650,22+FIND("rénover mon bâtiment:",K650,1),3))</f>
        <v>non</v>
      </c>
      <c r="R650" s="42" t="str">
        <f>IF(ISERROR(MID(K650,21+FIND("la mobilité durable:",K650,1),3)),"",MID(K650,21+FIND("la mobilité durable:",K650,1),3))</f>
        <v>non</v>
      </c>
      <c r="S650" s="42" t="str">
        <f>IF(ISERROR(MID(K650,21+FIND("gestion des déchets:",K650,1),3)),"",MID(K650,21+FIND("gestion des déchets:",K650,1),3))</f>
        <v>non</v>
      </c>
      <c r="T650" s="42" t="str">
        <f>IF(ISERROR(MID(K650,17+FIND("l'écoconception:",K650,1),3)),"",MID(K650,17+FIND("l'écoconception:",K650,1),3))</f>
        <v>non</v>
      </c>
      <c r="U650" s="42" t="str">
        <f>IF(ISERROR(MID(K650,20+FIND("former ou recruter:",K650,1),3)),"",MID(K650,20+FIND("former ou recruter:",K650,1),3))</f>
        <v>non</v>
      </c>
      <c r="V650" s="42"/>
      <c r="W650" s="75"/>
      <c r="X650" s="75"/>
      <c r="Y650" s="75"/>
      <c r="Z650" s="75"/>
      <c r="AA650" s="75"/>
      <c r="AB650" s="40"/>
      <c r="AC650" s="40"/>
      <c r="AD650" s="90"/>
      <c r="AE650" s="90"/>
      <c r="AF650" s="40"/>
      <c r="AG650" s="40"/>
      <c r="AH650" s="40"/>
      <c r="AI650" s="76"/>
      <c r="AJ650" s="76"/>
      <c r="AK650" s="40"/>
    </row>
    <row r="651" spans="1:37" ht="16.5" customHeight="1">
      <c r="A651" s="79">
        <v>45272</v>
      </c>
      <c r="B651" s="78" t="s">
        <v>459</v>
      </c>
      <c r="C651" s="78" t="s">
        <v>2518</v>
      </c>
      <c r="D651" s="81" t="s">
        <v>2521</v>
      </c>
      <c r="E651" s="33" t="s">
        <v>114</v>
      </c>
      <c r="F651" s="33"/>
      <c r="G651" s="42"/>
      <c r="H651" s="41">
        <v>1</v>
      </c>
      <c r="I651" s="90" t="s">
        <v>73</v>
      </c>
      <c r="J651" s="90"/>
      <c r="K651" s="78" t="s">
        <v>2522</v>
      </c>
      <c r="L651" s="41" t="s">
        <v>1132</v>
      </c>
      <c r="M651" s="42" t="str">
        <f>MID(K651,12,8)</f>
        <v xml:space="preserve">precise </v>
      </c>
      <c r="N651" s="42" t="str">
        <f>IF(ISERROR(MID(K651,24+FIND("impact environnemental:",K651,1),3)),"",MID(K651,24+FIND("impact environnemental:",K651,1),3))</f>
        <v>non</v>
      </c>
      <c r="O651" s="42" t="str">
        <f>IF(ISERROR(MID(K651,25+FIND("performance énergétique:",K651,1),3)),"",MID(K651,25+FIND("performance énergétique:",K651,1),3))</f>
        <v>non</v>
      </c>
      <c r="P651" s="42" t="str">
        <f>IF(ISERROR(MID(K651,20+FIND("consommation d'eau:",K651,1),3)),"",MID(K651,20+FIND("consommation d'eau:",K651,1),3))</f>
        <v>non</v>
      </c>
      <c r="Q651" s="42" t="str">
        <f>IF(ISERROR(MID(K651,22+FIND("rénover mon bâtiment:",K651,1),3)),"",MID(K651,22+FIND("rénover mon bâtiment:",K651,1),3))</f>
        <v>oui</v>
      </c>
      <c r="R651" s="42" t="str">
        <f>IF(ISERROR(MID(K651,21+FIND("la mobilité durable:",K651,1),3)),"",MID(K651,21+FIND("la mobilité durable:",K651,1),3))</f>
        <v>non</v>
      </c>
      <c r="S651" s="42" t="str">
        <f>IF(ISERROR(MID(K651,21+FIND("gestion des déchets:",K651,1),3)),"",MID(K651,21+FIND("gestion des déchets:",K651,1),3))</f>
        <v>non</v>
      </c>
      <c r="T651" s="42" t="str">
        <f>IF(ISERROR(MID(K651,17+FIND("l'écoconception:",K651,1),3)),"",MID(K651,17+FIND("l'écoconception:",K651,1),3))</f>
        <v>non</v>
      </c>
      <c r="U651" s="42" t="str">
        <f>IF(ISERROR(MID(K651,20+FIND("former ou recruter:",K651,1),3)),"",MID(K651,20+FIND("former ou recruter:",K651,1),3))</f>
        <v>non</v>
      </c>
      <c r="V651" s="42"/>
      <c r="W651" s="75"/>
      <c r="X651" s="75"/>
      <c r="Y651" s="75"/>
      <c r="Z651" s="75"/>
      <c r="AA651" s="75"/>
      <c r="AB651" s="40"/>
      <c r="AC651" s="40"/>
      <c r="AD651" s="90"/>
      <c r="AE651" s="90"/>
      <c r="AF651" s="40"/>
      <c r="AG651" s="40"/>
      <c r="AH651" s="40"/>
      <c r="AI651" s="76"/>
      <c r="AJ651" s="76"/>
      <c r="AK651" s="40"/>
    </row>
    <row r="652" spans="1:37" ht="16.5" customHeight="1">
      <c r="A652" s="79">
        <v>45272</v>
      </c>
      <c r="B652" s="78" t="s">
        <v>1943</v>
      </c>
      <c r="C652" s="78" t="s">
        <v>2595</v>
      </c>
      <c r="D652" s="81" t="s">
        <v>5062</v>
      </c>
      <c r="E652" s="33" t="s">
        <v>114</v>
      </c>
      <c r="F652" s="33"/>
      <c r="G652" s="42"/>
      <c r="H652" s="41">
        <v>1</v>
      </c>
      <c r="I652" s="90" t="s">
        <v>73</v>
      </c>
      <c r="J652" s="90"/>
      <c r="K652" s="78" t="s">
        <v>2599</v>
      </c>
      <c r="L652" s="41" t="s">
        <v>1132</v>
      </c>
      <c r="M652" s="42" t="str">
        <f>MID(K652,12,8)</f>
        <v xml:space="preserve">precise </v>
      </c>
      <c r="N652" s="42" t="str">
        <f>IF(ISERROR(MID(K652,24+FIND("impact environnemental:",K652,1),3)),"",MID(K652,24+FIND("impact environnemental:",K652,1),3))</f>
        <v>non</v>
      </c>
      <c r="O652" s="42" t="str">
        <f>IF(ISERROR(MID(K652,25+FIND("performance énergétique:",K652,1),3)),"",MID(K652,25+FIND("performance énergétique:",K652,1),3))</f>
        <v>oui</v>
      </c>
      <c r="P652" s="42" t="str">
        <f>IF(ISERROR(MID(K652,20+FIND("consommation d'eau:",K652,1),3)),"",MID(K652,20+FIND("consommation d'eau:",K652,1),3))</f>
        <v>non</v>
      </c>
      <c r="Q652" s="42" t="str">
        <f>IF(ISERROR(MID(K652,22+FIND("rénover mon bâtiment:",K652,1),3)),"",MID(K652,22+FIND("rénover mon bâtiment:",K652,1),3))</f>
        <v>non</v>
      </c>
      <c r="R652" s="42" t="str">
        <f>IF(ISERROR(MID(K652,21+FIND("la mobilité durable:",K652,1),3)),"",MID(K652,21+FIND("la mobilité durable:",K652,1),3))</f>
        <v>non</v>
      </c>
      <c r="S652" s="42" t="str">
        <f>IF(ISERROR(MID(K652,21+FIND("gestion des déchets:",K652,1),3)),"",MID(K652,21+FIND("gestion des déchets:",K652,1),3))</f>
        <v>non</v>
      </c>
      <c r="T652" s="42" t="str">
        <f>IF(ISERROR(MID(K652,17+FIND("l'écoconception:",K652,1),3)),"",MID(K652,17+FIND("l'écoconception:",K652,1),3))</f>
        <v>non</v>
      </c>
      <c r="U652" s="42" t="str">
        <f>IF(ISERROR(MID(K652,20+FIND("former ou recruter:",K652,1),3)),"",MID(K652,20+FIND("former ou recruter:",K652,1),3))</f>
        <v>non</v>
      </c>
      <c r="V652" s="42"/>
      <c r="W652" s="75"/>
      <c r="X652" s="75"/>
      <c r="Y652" s="75"/>
      <c r="Z652" s="75"/>
      <c r="AA652" s="75"/>
      <c r="AB652" s="40"/>
      <c r="AC652" s="40"/>
      <c r="AD652" s="90"/>
      <c r="AE652" s="90"/>
      <c r="AF652" s="40"/>
      <c r="AG652" s="40"/>
      <c r="AH652" s="40"/>
      <c r="AI652" s="76"/>
      <c r="AJ652" s="76"/>
      <c r="AK652" s="40"/>
    </row>
    <row r="653" spans="1:37" ht="16.5" customHeight="1">
      <c r="A653" s="79">
        <v>45272</v>
      </c>
      <c r="B653" s="78" t="s">
        <v>365</v>
      </c>
      <c r="C653" s="78" t="s">
        <v>2556</v>
      </c>
      <c r="D653" s="81" t="s">
        <v>2558</v>
      </c>
      <c r="E653" s="33" t="s">
        <v>114</v>
      </c>
      <c r="F653" s="33"/>
      <c r="G653" s="42"/>
      <c r="H653" s="41">
        <v>1</v>
      </c>
      <c r="I653" s="90" t="s">
        <v>73</v>
      </c>
      <c r="J653" s="90"/>
      <c r="K653" s="78" t="s">
        <v>2559</v>
      </c>
      <c r="L653" s="41" t="s">
        <v>1132</v>
      </c>
      <c r="M653" s="42" t="str">
        <f>MID(K653,12,8)</f>
        <v xml:space="preserve">precise </v>
      </c>
      <c r="N653" s="42" t="str">
        <f>IF(ISERROR(MID(K653,24+FIND("impact environnemental:",K653,1),3)),"",MID(K653,24+FIND("impact environnemental:",K653,1),3))</f>
        <v>non</v>
      </c>
      <c r="O653" s="42" t="str">
        <f>IF(ISERROR(MID(K653,25+FIND("performance énergétique:",K653,1),3)),"",MID(K653,25+FIND("performance énergétique:",K653,1),3))</f>
        <v>oui</v>
      </c>
      <c r="P653" s="42" t="str">
        <f>IF(ISERROR(MID(K653,20+FIND("consommation d'eau:",K653,1),3)),"",MID(K653,20+FIND("consommation d'eau:",K653,1),3))</f>
        <v>non</v>
      </c>
      <c r="Q653" s="42" t="str">
        <f>IF(ISERROR(MID(K653,22+FIND("rénover mon bâtiment:",K653,1),3)),"",MID(K653,22+FIND("rénover mon bâtiment:",K653,1),3))</f>
        <v>non</v>
      </c>
      <c r="R653" s="42" t="str">
        <f>IF(ISERROR(MID(K653,21+FIND("la mobilité durable:",K653,1),3)),"",MID(K653,21+FIND("la mobilité durable:",K653,1),3))</f>
        <v>non</v>
      </c>
      <c r="S653" s="42" t="str">
        <f>IF(ISERROR(MID(K653,21+FIND("gestion des déchets:",K653,1),3)),"",MID(K653,21+FIND("gestion des déchets:",K653,1),3))</f>
        <v>non</v>
      </c>
      <c r="T653" s="42" t="str">
        <f>IF(ISERROR(MID(K653,17+FIND("l'écoconception:",K653,1),3)),"",MID(K653,17+FIND("l'écoconception:",K653,1),3))</f>
        <v>non</v>
      </c>
      <c r="U653" s="42" t="str">
        <f>IF(ISERROR(MID(K653,20+FIND("former ou recruter:",K653,1),3)),"",MID(K653,20+FIND("former ou recruter:",K653,1),3))</f>
        <v>non</v>
      </c>
      <c r="V653" s="42"/>
      <c r="W653" s="75"/>
      <c r="X653" s="75"/>
      <c r="Y653" s="75"/>
      <c r="Z653" s="75"/>
      <c r="AA653" s="75"/>
      <c r="AB653" s="40"/>
      <c r="AC653" s="40"/>
      <c r="AD653" s="90"/>
      <c r="AE653" s="90"/>
      <c r="AF653" s="40"/>
      <c r="AG653" s="40"/>
      <c r="AH653" s="40"/>
      <c r="AI653" s="76"/>
      <c r="AJ653" s="76"/>
      <c r="AK653" s="40"/>
    </row>
    <row r="654" spans="1:37" ht="16.5" customHeight="1">
      <c r="A654" s="79">
        <v>45272</v>
      </c>
      <c r="B654" s="78" t="s">
        <v>2554</v>
      </c>
      <c r="C654" s="78" t="s">
        <v>2550</v>
      </c>
      <c r="D654" s="81" t="s">
        <v>2553</v>
      </c>
      <c r="E654" s="33" t="s">
        <v>114</v>
      </c>
      <c r="F654" s="33"/>
      <c r="G654" s="42"/>
      <c r="H654" s="41">
        <v>1</v>
      </c>
      <c r="I654" s="90" t="s">
        <v>73</v>
      </c>
      <c r="J654" s="90"/>
      <c r="K654" s="78" t="s">
        <v>2555</v>
      </c>
      <c r="L654" s="41" t="s">
        <v>1132</v>
      </c>
      <c r="M654" s="42" t="str">
        <f>MID(K654,12,8)</f>
        <v xml:space="preserve">precise </v>
      </c>
      <c r="N654" s="42" t="str">
        <f>IF(ISERROR(MID(K654,24+FIND("impact environnemental:",K654,1),3)),"",MID(K654,24+FIND("impact environnemental:",K654,1),3))</f>
        <v>non</v>
      </c>
      <c r="O654" s="42" t="str">
        <f>IF(ISERROR(MID(K654,25+FIND("performance énergétique:",K654,1),3)),"",MID(K654,25+FIND("performance énergétique:",K654,1),3))</f>
        <v>oui</v>
      </c>
      <c r="P654" s="42" t="str">
        <f>IF(ISERROR(MID(K654,20+FIND("consommation d'eau:",K654,1),3)),"",MID(K654,20+FIND("consommation d'eau:",K654,1),3))</f>
        <v>non</v>
      </c>
      <c r="Q654" s="42" t="str">
        <f>IF(ISERROR(MID(K654,22+FIND("rénover mon bâtiment:",K654,1),3)),"",MID(K654,22+FIND("rénover mon bâtiment:",K654,1),3))</f>
        <v>non</v>
      </c>
      <c r="R654" s="42" t="str">
        <f>IF(ISERROR(MID(K654,21+FIND("la mobilité durable:",K654,1),3)),"",MID(K654,21+FIND("la mobilité durable:",K654,1),3))</f>
        <v>non</v>
      </c>
      <c r="S654" s="42" t="str">
        <f>IF(ISERROR(MID(K654,21+FIND("gestion des déchets:",K654,1),3)),"",MID(K654,21+FIND("gestion des déchets:",K654,1),3))</f>
        <v>non</v>
      </c>
      <c r="T654" s="42" t="str">
        <f>IF(ISERROR(MID(K654,17+FIND("l'écoconception:",K654,1),3)),"",MID(K654,17+FIND("l'écoconception:",K654,1),3))</f>
        <v>non</v>
      </c>
      <c r="U654" s="42" t="str">
        <f>IF(ISERROR(MID(K654,20+FIND("former ou recruter:",K654,1),3)),"",MID(K654,20+FIND("former ou recruter:",K654,1),3))</f>
        <v>non</v>
      </c>
      <c r="V654" s="42"/>
      <c r="W654" s="75"/>
      <c r="X654" s="75"/>
      <c r="Y654" s="75"/>
      <c r="Z654" s="75"/>
      <c r="AA654" s="75"/>
      <c r="AB654" s="40"/>
      <c r="AC654" s="40"/>
      <c r="AD654" s="90"/>
      <c r="AE654" s="90"/>
      <c r="AF654" s="40"/>
      <c r="AG654" s="40"/>
      <c r="AH654" s="40"/>
      <c r="AI654" s="76"/>
      <c r="AJ654" s="76"/>
      <c r="AK654" s="40"/>
    </row>
    <row r="655" spans="1:37" ht="16.5" customHeight="1">
      <c r="A655" s="79">
        <v>45272</v>
      </c>
      <c r="B655" s="78" t="s">
        <v>2604</v>
      </c>
      <c r="C655" s="78" t="s">
        <v>2600</v>
      </c>
      <c r="D655" s="81" t="s">
        <v>5063</v>
      </c>
      <c r="E655" s="33" t="s">
        <v>114</v>
      </c>
      <c r="F655" s="33"/>
      <c r="G655" s="42"/>
      <c r="H655" s="41" t="e">
        <v>#VALUE!</v>
      </c>
      <c r="I655" s="90" t="s">
        <v>73</v>
      </c>
      <c r="J655" s="90"/>
      <c r="K655" s="78"/>
      <c r="L655" s="41" t="s">
        <v>1132</v>
      </c>
      <c r="M655" s="42" t="str">
        <f>MID(K655,12,8)</f>
        <v/>
      </c>
      <c r="N655" s="42" t="str">
        <f>IF(ISERROR(MID(K655,24+FIND("impact environnemental:",K655,1),3)),"",MID(K655,24+FIND("impact environnemental:",K655,1),3))</f>
        <v/>
      </c>
      <c r="O655" s="42" t="str">
        <f>IF(ISERROR(MID(K655,25+FIND("performance énergétique:",K655,1),3)),"",MID(K655,25+FIND("performance énergétique:",K655,1),3))</f>
        <v/>
      </c>
      <c r="P655" s="42" t="str">
        <f>IF(ISERROR(MID(K655,20+FIND("consommation d'eau:",K655,1),3)),"",MID(K655,20+FIND("consommation d'eau:",K655,1),3))</f>
        <v/>
      </c>
      <c r="Q655" s="42" t="str">
        <f>IF(ISERROR(MID(K655,22+FIND("rénover mon bâtiment:",K655,1),3)),"",MID(K655,22+FIND("rénover mon bâtiment:",K655,1),3))</f>
        <v/>
      </c>
      <c r="R655" s="42" t="str">
        <f>IF(ISERROR(MID(K655,21+FIND("la mobilité durable:",K655,1),3)),"",MID(K655,21+FIND("la mobilité durable:",K655,1),3))</f>
        <v/>
      </c>
      <c r="S655" s="42" t="str">
        <f>IF(ISERROR(MID(K655,21+FIND("gestion des déchets:",K655,1),3)),"",MID(K655,21+FIND("gestion des déchets:",K655,1),3))</f>
        <v/>
      </c>
      <c r="T655" s="42" t="str">
        <f>IF(ISERROR(MID(K655,17+FIND("l'écoconception:",K655,1),3)),"",MID(K655,17+FIND("l'écoconception:",K655,1),3))</f>
        <v/>
      </c>
      <c r="U655" s="42" t="str">
        <f>IF(ISERROR(MID(K655,20+FIND("former ou recruter:",K655,1),3)),"",MID(K655,20+FIND("former ou recruter:",K655,1),3))</f>
        <v/>
      </c>
      <c r="V655" s="42"/>
      <c r="W655" s="75"/>
      <c r="X655" s="75"/>
      <c r="Y655" s="75"/>
      <c r="Z655" s="75"/>
      <c r="AA655" s="75"/>
      <c r="AB655" s="40"/>
      <c r="AC655" s="40"/>
      <c r="AD655" s="90"/>
      <c r="AE655" s="90"/>
      <c r="AF655" s="40"/>
      <c r="AG655" s="40"/>
      <c r="AH655" s="40"/>
      <c r="AI655" s="76"/>
      <c r="AJ655" s="76"/>
      <c r="AK655" s="40"/>
    </row>
    <row r="656" spans="1:37" ht="16.5" customHeight="1">
      <c r="A656" s="79">
        <v>45272</v>
      </c>
      <c r="B656" s="78" t="s">
        <v>1210</v>
      </c>
      <c r="C656" s="78" t="s">
        <v>2593</v>
      </c>
      <c r="D656" s="81" t="s">
        <v>5064</v>
      </c>
      <c r="E656" s="33" t="s">
        <v>114</v>
      </c>
      <c r="F656" s="33"/>
      <c r="G656" s="42"/>
      <c r="H656" s="41" t="e">
        <v>#VALUE!</v>
      </c>
      <c r="I656" s="90" t="s">
        <v>73</v>
      </c>
      <c r="J656" s="90"/>
      <c r="K656" s="78"/>
      <c r="L656" s="41" t="s">
        <v>1132</v>
      </c>
      <c r="M656" s="42" t="str">
        <f>MID(K656,12,8)</f>
        <v/>
      </c>
      <c r="N656" s="42" t="str">
        <f>IF(ISERROR(MID(K656,24+FIND("impact environnemental:",K656,1),3)),"",MID(K656,24+FIND("impact environnemental:",K656,1),3))</f>
        <v/>
      </c>
      <c r="O656" s="42" t="str">
        <f>IF(ISERROR(MID(K656,25+FIND("performance énergétique:",K656,1),3)),"",MID(K656,25+FIND("performance énergétique:",K656,1),3))</f>
        <v/>
      </c>
      <c r="P656" s="42" t="str">
        <f>IF(ISERROR(MID(K656,20+FIND("consommation d'eau:",K656,1),3)),"",MID(K656,20+FIND("consommation d'eau:",K656,1),3))</f>
        <v/>
      </c>
      <c r="Q656" s="42" t="str">
        <f>IF(ISERROR(MID(K656,22+FIND("rénover mon bâtiment:",K656,1),3)),"",MID(K656,22+FIND("rénover mon bâtiment:",K656,1),3))</f>
        <v/>
      </c>
      <c r="R656" s="42" t="str">
        <f>IF(ISERROR(MID(K656,21+FIND("la mobilité durable:",K656,1),3)),"",MID(K656,21+FIND("la mobilité durable:",K656,1),3))</f>
        <v/>
      </c>
      <c r="S656" s="42" t="str">
        <f>IF(ISERROR(MID(K656,21+FIND("gestion des déchets:",K656,1),3)),"",MID(K656,21+FIND("gestion des déchets:",K656,1),3))</f>
        <v/>
      </c>
      <c r="T656" s="42" t="str">
        <f>IF(ISERROR(MID(K656,17+FIND("l'écoconception:",K656,1),3)),"",MID(K656,17+FIND("l'écoconception:",K656,1),3))</f>
        <v/>
      </c>
      <c r="U656" s="42" t="str">
        <f>IF(ISERROR(MID(K656,20+FIND("former ou recruter:",K656,1),3)),"",MID(K656,20+FIND("former ou recruter:",K656,1),3))</f>
        <v/>
      </c>
      <c r="V656" s="42"/>
      <c r="W656" s="75"/>
      <c r="X656" s="75"/>
      <c r="Y656" s="75"/>
      <c r="Z656" s="75"/>
      <c r="AA656" s="75"/>
      <c r="AB656" s="40"/>
      <c r="AC656" s="40"/>
      <c r="AD656" s="90"/>
      <c r="AE656" s="90"/>
      <c r="AF656" s="40"/>
      <c r="AG656" s="40"/>
      <c r="AH656" s="40"/>
      <c r="AI656" s="76"/>
      <c r="AJ656" s="76"/>
      <c r="AK656" s="40"/>
    </row>
    <row r="657" spans="1:37" ht="16.5" customHeight="1">
      <c r="A657" s="30">
        <v>45272</v>
      </c>
      <c r="B657" s="31" t="s">
        <v>365</v>
      </c>
      <c r="C657" s="31" t="s">
        <v>2560</v>
      </c>
      <c r="D657" s="50" t="s">
        <v>2563</v>
      </c>
      <c r="E657" s="33" t="s">
        <v>114</v>
      </c>
      <c r="F657" s="33"/>
      <c r="G657" s="42"/>
      <c r="H657" s="41">
        <v>1</v>
      </c>
      <c r="I657" s="90" t="s">
        <v>73</v>
      </c>
      <c r="J657" s="90"/>
      <c r="K657" s="31" t="s">
        <v>2564</v>
      </c>
      <c r="L657" s="41" t="s">
        <v>1132</v>
      </c>
      <c r="M657" s="42" t="str">
        <f>MID(K657,12,8)</f>
        <v xml:space="preserve">precise </v>
      </c>
      <c r="N657" s="42" t="str">
        <f>IF(ISERROR(MID(K657,24+FIND("impact environnemental:",K657,1),3)),"",MID(K657,24+FIND("impact environnemental:",K657,1),3))</f>
        <v>non</v>
      </c>
      <c r="O657" s="42" t="str">
        <f>IF(ISERROR(MID(K657,25+FIND("performance énergétique:",K657,1),3)),"",MID(K657,25+FIND("performance énergétique:",K657,1),3))</f>
        <v>oui</v>
      </c>
      <c r="P657" s="42" t="str">
        <f>IF(ISERROR(MID(K657,20+FIND("consommation d'eau:",K657,1),3)),"",MID(K657,20+FIND("consommation d'eau:",K657,1),3))</f>
        <v>non</v>
      </c>
      <c r="Q657" s="42" t="str">
        <f>IF(ISERROR(MID(K657,22+FIND("rénover mon bâtiment:",K657,1),3)),"",MID(K657,22+FIND("rénover mon bâtiment:",K657,1),3))</f>
        <v>non</v>
      </c>
      <c r="R657" s="42" t="str">
        <f>IF(ISERROR(MID(K657,21+FIND("la mobilité durable:",K657,1),3)),"",MID(K657,21+FIND("la mobilité durable:",K657,1),3))</f>
        <v>non</v>
      </c>
      <c r="S657" s="42" t="str">
        <f>IF(ISERROR(MID(K657,21+FIND("gestion des déchets:",K657,1),3)),"",MID(K657,21+FIND("gestion des déchets:",K657,1),3))</f>
        <v>non</v>
      </c>
      <c r="T657" s="42" t="str">
        <f>IF(ISERROR(MID(K657,17+FIND("l'écoconception:",K657,1),3)),"",MID(K657,17+FIND("l'écoconception:",K657,1),3))</f>
        <v>non</v>
      </c>
      <c r="U657" s="42" t="str">
        <f>IF(ISERROR(MID(K657,20+FIND("former ou recruter:",K657,1),3)),"",MID(K657,20+FIND("former ou recruter:",K657,1),3))</f>
        <v>non</v>
      </c>
      <c r="V657" s="42"/>
      <c r="W657" s="75"/>
      <c r="X657" s="75"/>
      <c r="Y657" s="75"/>
      <c r="Z657" s="75"/>
      <c r="AA657" s="75"/>
      <c r="AB657" s="40"/>
      <c r="AC657" s="40"/>
      <c r="AD657" s="90"/>
      <c r="AE657" s="90"/>
      <c r="AF657" s="40"/>
      <c r="AG657" s="40"/>
      <c r="AH657" s="40"/>
      <c r="AI657" s="76"/>
      <c r="AJ657" s="76"/>
      <c r="AK657" s="40"/>
    </row>
    <row r="658" spans="1:37" ht="16.5" customHeight="1">
      <c r="A658" s="30">
        <v>45273</v>
      </c>
      <c r="B658" s="31" t="s">
        <v>1952</v>
      </c>
      <c r="C658" s="31" t="s">
        <v>2689</v>
      </c>
      <c r="D658" s="50" t="s">
        <v>2692</v>
      </c>
      <c r="E658" s="33" t="s">
        <v>114</v>
      </c>
      <c r="F658" s="33"/>
      <c r="G658" s="42"/>
      <c r="H658" s="41">
        <v>1</v>
      </c>
      <c r="I658" s="90" t="s">
        <v>73</v>
      </c>
      <c r="J658" s="90"/>
      <c r="K658" s="31" t="s">
        <v>2693</v>
      </c>
      <c r="L658" s="41" t="s">
        <v>1132</v>
      </c>
      <c r="M658" s="42" t="str">
        <f>MID(K658,12,8)</f>
        <v xml:space="preserve">precise </v>
      </c>
      <c r="N658" s="42" t="str">
        <f>IF(ISERROR(MID(K658,24+FIND("impact environnemental:",K658,1),3)),"",MID(K658,24+FIND("impact environnemental:",K658,1),3))</f>
        <v>non</v>
      </c>
      <c r="O658" s="42" t="str">
        <f>IF(ISERROR(MID(K658,25+FIND("performance énergétique:",K658,1),3)),"",MID(K658,25+FIND("performance énergétique:",K658,1),3))</f>
        <v>non</v>
      </c>
      <c r="P658" s="42" t="str">
        <f>IF(ISERROR(MID(K658,20+FIND("consommation d'eau:",K658,1),3)),"",MID(K658,20+FIND("consommation d'eau:",K658,1),3))</f>
        <v>non</v>
      </c>
      <c r="Q658" s="42" t="str">
        <f>IF(ISERROR(MID(K658,22+FIND("rénover mon bâtiment:",K658,1),3)),"",MID(K658,22+FIND("rénover mon bâtiment:",K658,1),3))</f>
        <v>oui</v>
      </c>
      <c r="R658" s="42" t="str">
        <f>IF(ISERROR(MID(K658,21+FIND("la mobilité durable:",K658,1),3)),"",MID(K658,21+FIND("la mobilité durable:",K658,1),3))</f>
        <v>non</v>
      </c>
      <c r="S658" s="42" t="str">
        <f>IF(ISERROR(MID(K658,21+FIND("gestion des déchets:",K658,1),3)),"",MID(K658,21+FIND("gestion des déchets:",K658,1),3))</f>
        <v>non</v>
      </c>
      <c r="T658" s="42" t="str">
        <f>IF(ISERROR(MID(K658,17+FIND("l'écoconception:",K658,1),3)),"",MID(K658,17+FIND("l'écoconception:",K658,1),3))</f>
        <v>non</v>
      </c>
      <c r="U658" s="42" t="str">
        <f>IF(ISERROR(MID(K658,20+FIND("former ou recruter:",K658,1),3)),"",MID(K658,20+FIND("former ou recruter:",K658,1),3))</f>
        <v>non</v>
      </c>
      <c r="V658" s="42"/>
      <c r="W658" s="75"/>
      <c r="X658" s="75"/>
      <c r="Y658" s="75"/>
      <c r="Z658" s="75"/>
      <c r="AA658" s="75"/>
      <c r="AB658" s="40"/>
      <c r="AC658" s="40"/>
      <c r="AD658" s="90"/>
      <c r="AE658" s="90"/>
      <c r="AF658" s="40"/>
      <c r="AG658" s="40"/>
      <c r="AH658" s="40"/>
      <c r="AI658" s="76"/>
      <c r="AJ658" s="76"/>
      <c r="AK658" s="40"/>
    </row>
    <row r="659" spans="1:37" ht="16.5" customHeight="1">
      <c r="A659" s="30">
        <v>45273</v>
      </c>
      <c r="B659" s="31" t="s">
        <v>741</v>
      </c>
      <c r="C659" s="31" t="s">
        <v>2665</v>
      </c>
      <c r="D659" s="50" t="s">
        <v>2668</v>
      </c>
      <c r="E659" s="33" t="s">
        <v>114</v>
      </c>
      <c r="F659" s="33"/>
      <c r="G659" s="42"/>
      <c r="H659" s="41">
        <v>2</v>
      </c>
      <c r="I659" s="90" t="s">
        <v>73</v>
      </c>
      <c r="J659" s="90"/>
      <c r="K659" s="31" t="s">
        <v>5065</v>
      </c>
      <c r="L659" s="41" t="s">
        <v>1132</v>
      </c>
      <c r="M659" s="42" t="str">
        <f>MID(K659,12,8)</f>
        <v xml:space="preserve">unknown </v>
      </c>
      <c r="N659" s="42" t="str">
        <f>IF(ISERROR(MID(K659,24+FIND("impact environnemental:",K659,1),3)),"",MID(K659,24+FIND("impact environnemental:",K659,1),3))</f>
        <v>non</v>
      </c>
      <c r="O659" s="42" t="str">
        <f>IF(ISERROR(MID(K659,25+FIND("performance énergétique:",K659,1),3)),"",MID(K659,25+FIND("performance énergétique:",K659,1),3))</f>
        <v>oui</v>
      </c>
      <c r="P659" s="42" t="str">
        <f>IF(ISERROR(MID(K659,20+FIND("consommation d'eau:",K659,1),3)),"",MID(K659,20+FIND("consommation d'eau:",K659,1),3))</f>
        <v>oui</v>
      </c>
      <c r="Q659" s="42" t="str">
        <f>IF(ISERROR(MID(K659,22+FIND("rénover mon bâtiment:",K659,1),3)),"",MID(K659,22+FIND("rénover mon bâtiment:",K659,1),3))</f>
        <v/>
      </c>
      <c r="R659" s="42" t="str">
        <f>IF(ISERROR(MID(K659,21+FIND("la mobilité durable:",K659,1),3)),"",MID(K659,21+FIND("la mobilité durable:",K659,1),3))</f>
        <v/>
      </c>
      <c r="S659" s="42" t="str">
        <f>IF(ISERROR(MID(K659,21+FIND("gestion des déchets:",K659,1),3)),"",MID(K659,21+FIND("gestion des déchets:",K659,1),3))</f>
        <v>oui</v>
      </c>
      <c r="T659" s="42" t="str">
        <f>IF(ISERROR(MID(K659,17+FIND("l'écoconception:",K659,1),3)),"",MID(K659,17+FIND("l'écoconception:",K659,1),3))</f>
        <v>oui</v>
      </c>
      <c r="U659" s="42" t="str">
        <f>IF(ISERROR(MID(K659,20+FIND("former ou recruter:",K659,1),3)),"",MID(K659,20+FIND("former ou recruter:",K659,1),3))</f>
        <v/>
      </c>
      <c r="V659" s="42"/>
      <c r="W659" s="75"/>
      <c r="X659" s="75"/>
      <c r="Y659" s="75"/>
      <c r="Z659" s="75"/>
      <c r="AA659" s="75"/>
      <c r="AB659" s="40"/>
      <c r="AC659" s="40"/>
      <c r="AD659" s="90"/>
      <c r="AE659" s="90"/>
      <c r="AF659" s="40"/>
      <c r="AG659" s="40"/>
      <c r="AH659" s="40"/>
      <c r="AI659" s="76"/>
      <c r="AJ659" s="76"/>
      <c r="AK659" s="40"/>
    </row>
    <row r="660" spans="1:37" ht="16.5" customHeight="1">
      <c r="A660" s="30">
        <v>45273</v>
      </c>
      <c r="B660" s="31" t="s">
        <v>113</v>
      </c>
      <c r="C660" s="31" t="s">
        <v>2715</v>
      </c>
      <c r="D660" s="50" t="s">
        <v>2718</v>
      </c>
      <c r="E660" s="33" t="s">
        <v>114</v>
      </c>
      <c r="F660" s="33"/>
      <c r="G660" s="42"/>
      <c r="H660" s="41">
        <v>1</v>
      </c>
      <c r="I660" s="90" t="s">
        <v>73</v>
      </c>
      <c r="J660" s="90"/>
      <c r="K660" s="31" t="s">
        <v>2719</v>
      </c>
      <c r="L660" s="41" t="s">
        <v>1132</v>
      </c>
      <c r="M660" s="42" t="str">
        <f>MID(K660,12,8)</f>
        <v xml:space="preserve">precise </v>
      </c>
      <c r="N660" s="42" t="str">
        <f>IF(ISERROR(MID(K660,24+FIND("impact environnemental:",K660,1),3)),"",MID(K660,24+FIND("impact environnemental:",K660,1),3))</f>
        <v>non</v>
      </c>
      <c r="O660" s="42" t="str">
        <f>IF(ISERROR(MID(K660,25+FIND("performance énergétique:",K660,1),3)),"",MID(K660,25+FIND("performance énergétique:",K660,1),3))</f>
        <v>non</v>
      </c>
      <c r="P660" s="42" t="str">
        <f>IF(ISERROR(MID(K660,20+FIND("consommation d'eau:",K660,1),3)),"",MID(K660,20+FIND("consommation d'eau:",K660,1),3))</f>
        <v>non</v>
      </c>
      <c r="Q660" s="42" t="str">
        <f>IF(ISERROR(MID(K660,22+FIND("rénover mon bâtiment:",K660,1),3)),"",MID(K660,22+FIND("rénover mon bâtiment:",K660,1),3))</f>
        <v>non</v>
      </c>
      <c r="R660" s="42" t="str">
        <f>IF(ISERROR(MID(K660,21+FIND("la mobilité durable:",K660,1),3)),"",MID(K660,21+FIND("la mobilité durable:",K660,1),3))</f>
        <v>non</v>
      </c>
      <c r="S660" s="42" t="str">
        <f>IF(ISERROR(MID(K660,21+FIND("gestion des déchets:",K660,1),3)),"",MID(K660,21+FIND("gestion des déchets:",K660,1),3))</f>
        <v>non</v>
      </c>
      <c r="T660" s="42" t="str">
        <f>IF(ISERROR(MID(K660,17+FIND("l'écoconception:",K660,1),3)),"",MID(K660,17+FIND("l'écoconception:",K660,1),3))</f>
        <v>oui</v>
      </c>
      <c r="U660" s="42" t="str">
        <f>IF(ISERROR(MID(K660,20+FIND("former ou recruter:",K660,1),3)),"",MID(K660,20+FIND("former ou recruter:",K660,1),3))</f>
        <v>non</v>
      </c>
      <c r="V660" s="42"/>
      <c r="W660" s="75"/>
      <c r="X660" s="75"/>
      <c r="Y660" s="75"/>
      <c r="Z660" s="75"/>
      <c r="AA660" s="75"/>
      <c r="AB660" s="40"/>
      <c r="AC660" s="40"/>
      <c r="AD660" s="90"/>
      <c r="AE660" s="90"/>
      <c r="AF660" s="40"/>
      <c r="AG660" s="40"/>
      <c r="AH660" s="40"/>
      <c r="AI660" s="76"/>
      <c r="AJ660" s="76"/>
      <c r="AK660" s="40"/>
    </row>
    <row r="661" spans="1:37" ht="16.5" customHeight="1">
      <c r="A661" s="30">
        <v>45273</v>
      </c>
      <c r="B661" s="31" t="s">
        <v>1192</v>
      </c>
      <c r="C661" s="31" t="s">
        <v>2661</v>
      </c>
      <c r="D661" s="50" t="s">
        <v>2663</v>
      </c>
      <c r="E661" s="33" t="s">
        <v>114</v>
      </c>
      <c r="F661" s="33"/>
      <c r="G661" s="42"/>
      <c r="H661" s="41">
        <v>1</v>
      </c>
      <c r="I661" s="90" t="s">
        <v>73</v>
      </c>
      <c r="J661" s="90"/>
      <c r="K661" s="31" t="s">
        <v>2664</v>
      </c>
      <c r="L661" s="41" t="s">
        <v>1132</v>
      </c>
      <c r="M661" s="42" t="str">
        <f>MID(K661,12,8)</f>
        <v xml:space="preserve">precise </v>
      </c>
      <c r="N661" s="42" t="str">
        <f>IF(ISERROR(MID(K661,24+FIND("impact environnemental:",K661,1),3)),"",MID(K661,24+FIND("impact environnemental:",K661,1),3))</f>
        <v>non</v>
      </c>
      <c r="O661" s="42" t="str">
        <f>IF(ISERROR(MID(K661,25+FIND("performance énergétique:",K661,1),3)),"",MID(K661,25+FIND("performance énergétique:",K661,1),3))</f>
        <v>non</v>
      </c>
      <c r="P661" s="42" t="str">
        <f>IF(ISERROR(MID(K661,20+FIND("consommation d'eau:",K661,1),3)),"",MID(K661,20+FIND("consommation d'eau:",K661,1),3))</f>
        <v>non</v>
      </c>
      <c r="Q661" s="42" t="str">
        <f>IF(ISERROR(MID(K661,22+FIND("rénover mon bâtiment:",K661,1),3)),"",MID(K661,22+FIND("rénover mon bâtiment:",K661,1),3))</f>
        <v>oui</v>
      </c>
      <c r="R661" s="42" t="str">
        <f>IF(ISERROR(MID(K661,21+FIND("la mobilité durable:",K661,1),3)),"",MID(K661,21+FIND("la mobilité durable:",K661,1),3))</f>
        <v>non</v>
      </c>
      <c r="S661" s="42" t="str">
        <f>IF(ISERROR(MID(K661,21+FIND("gestion des déchets:",K661,1),3)),"",MID(K661,21+FIND("gestion des déchets:",K661,1),3))</f>
        <v>non</v>
      </c>
      <c r="T661" s="42" t="str">
        <f>IF(ISERROR(MID(K661,17+FIND("l'écoconception:",K661,1),3)),"",MID(K661,17+FIND("l'écoconception:",K661,1),3))</f>
        <v>non</v>
      </c>
      <c r="U661" s="42" t="str">
        <f>IF(ISERROR(MID(K661,20+FIND("former ou recruter:",K661,1),3)),"",MID(K661,20+FIND("former ou recruter:",K661,1),3))</f>
        <v>non</v>
      </c>
      <c r="V661" s="42"/>
      <c r="W661" s="75"/>
      <c r="X661" s="75"/>
      <c r="Y661" s="75"/>
      <c r="Z661" s="75"/>
      <c r="AA661" s="75"/>
      <c r="AB661" s="40"/>
      <c r="AC661" s="40"/>
      <c r="AD661" s="90"/>
      <c r="AE661" s="90"/>
      <c r="AF661" s="40"/>
      <c r="AG661" s="40"/>
      <c r="AH661" s="40"/>
      <c r="AI661" s="76"/>
      <c r="AJ661" s="76"/>
      <c r="AK661" s="40"/>
    </row>
    <row r="662" spans="1:37" ht="16.5" customHeight="1">
      <c r="A662" s="30">
        <v>45273</v>
      </c>
      <c r="B662" s="31" t="s">
        <v>365</v>
      </c>
      <c r="C662" s="31" t="s">
        <v>2670</v>
      </c>
      <c r="D662" s="50" t="s">
        <v>2673</v>
      </c>
      <c r="E662" s="33" t="s">
        <v>114</v>
      </c>
      <c r="F662" s="33"/>
      <c r="G662" s="42"/>
      <c r="H662" s="41">
        <v>2</v>
      </c>
      <c r="I662" s="90" t="s">
        <v>73</v>
      </c>
      <c r="J662" s="90"/>
      <c r="K662" s="31" t="s">
        <v>2674</v>
      </c>
      <c r="L662" s="41" t="s">
        <v>1132</v>
      </c>
      <c r="M662" s="42" t="str">
        <f>MID(K662,12,8)</f>
        <v xml:space="preserve">unknown </v>
      </c>
      <c r="N662" s="42" t="str">
        <f>IF(ISERROR(MID(K662,24+FIND("impact environnemental:",K662,1),3)),"",MID(K662,24+FIND("impact environnemental:",K662,1),3))</f>
        <v>oui</v>
      </c>
      <c r="O662" s="42" t="str">
        <f>IF(ISERROR(MID(K662,25+FIND("performance énergétique:",K662,1),3)),"",MID(K662,25+FIND("performance énergétique:",K662,1),3))</f>
        <v>oui</v>
      </c>
      <c r="P662" s="42" t="str">
        <f>IF(ISERROR(MID(K662,20+FIND("consommation d'eau:",K662,1),3)),"",MID(K662,20+FIND("consommation d'eau:",K662,1),3))</f>
        <v>oui</v>
      </c>
      <c r="Q662" s="42" t="str">
        <f>IF(ISERROR(MID(K662,22+FIND("rénover mon bâtiment:",K662,1),3)),"",MID(K662,22+FIND("rénover mon bâtiment:",K662,1),3))</f>
        <v/>
      </c>
      <c r="R662" s="42" t="str">
        <f>IF(ISERROR(MID(K662,21+FIND("la mobilité durable:",K662,1),3)),"",MID(K662,21+FIND("la mobilité durable:",K662,1),3))</f>
        <v/>
      </c>
      <c r="S662" s="42" t="str">
        <f>IF(ISERROR(MID(K662,21+FIND("gestion des déchets:",K662,1),3)),"",MID(K662,21+FIND("gestion des déchets:",K662,1),3))</f>
        <v>oui</v>
      </c>
      <c r="T662" s="42" t="str">
        <f>IF(ISERROR(MID(K662,17+FIND("l'écoconception:",K662,1),3)),"",MID(K662,17+FIND("l'écoconception:",K662,1),3))</f>
        <v>oui</v>
      </c>
      <c r="U662" s="42" t="str">
        <f>IF(ISERROR(MID(K662,20+FIND("former ou recruter:",K662,1),3)),"",MID(K662,20+FIND("former ou recruter:",K662,1),3))</f>
        <v/>
      </c>
      <c r="V662" s="42"/>
      <c r="W662" s="75"/>
      <c r="X662" s="75"/>
      <c r="Y662" s="75"/>
      <c r="Z662" s="75"/>
      <c r="AA662" s="75"/>
      <c r="AB662" s="40"/>
      <c r="AC662" s="40"/>
      <c r="AD662" s="90"/>
      <c r="AE662" s="90"/>
      <c r="AF662" s="40"/>
      <c r="AG662" s="40"/>
      <c r="AH662" s="40"/>
      <c r="AI662" s="76"/>
      <c r="AJ662" s="76"/>
      <c r="AK662" s="40"/>
    </row>
    <row r="663" spans="1:37" ht="16.5" customHeight="1">
      <c r="A663" s="30">
        <v>45273</v>
      </c>
      <c r="B663" s="31" t="s">
        <v>365</v>
      </c>
      <c r="C663" s="31" t="s">
        <v>2675</v>
      </c>
      <c r="D663" s="50" t="s">
        <v>2678</v>
      </c>
      <c r="E663" s="33" t="s">
        <v>114</v>
      </c>
      <c r="F663" s="33"/>
      <c r="G663" s="42"/>
      <c r="H663" s="41">
        <v>1</v>
      </c>
      <c r="I663" s="90" t="s">
        <v>73</v>
      </c>
      <c r="J663" s="90"/>
      <c r="K663" s="31" t="s">
        <v>2679</v>
      </c>
      <c r="L663" s="41" t="s">
        <v>1132</v>
      </c>
      <c r="M663" s="42" t="str">
        <f>MID(K663,12,8)</f>
        <v xml:space="preserve">precise </v>
      </c>
      <c r="N663" s="42" t="str">
        <f>IF(ISERROR(MID(K663,24+FIND("impact environnemental:",K663,1),3)),"",MID(K663,24+FIND("impact environnemental:",K663,1),3))</f>
        <v>non</v>
      </c>
      <c r="O663" s="42" t="str">
        <f>IF(ISERROR(MID(K663,25+FIND("performance énergétique:",K663,1),3)),"",MID(K663,25+FIND("performance énergétique:",K663,1),3))</f>
        <v>oui</v>
      </c>
      <c r="P663" s="42" t="str">
        <f>IF(ISERROR(MID(K663,20+FIND("consommation d'eau:",K663,1),3)),"",MID(K663,20+FIND("consommation d'eau:",K663,1),3))</f>
        <v>non</v>
      </c>
      <c r="Q663" s="42" t="str">
        <f>IF(ISERROR(MID(K663,22+FIND("rénover mon bâtiment:",K663,1),3)),"",MID(K663,22+FIND("rénover mon bâtiment:",K663,1),3))</f>
        <v>non</v>
      </c>
      <c r="R663" s="42" t="str">
        <f>IF(ISERROR(MID(K663,21+FIND("la mobilité durable:",K663,1),3)),"",MID(K663,21+FIND("la mobilité durable:",K663,1),3))</f>
        <v>non</v>
      </c>
      <c r="S663" s="42" t="str">
        <f>IF(ISERROR(MID(K663,21+FIND("gestion des déchets:",K663,1),3)),"",MID(K663,21+FIND("gestion des déchets:",K663,1),3))</f>
        <v>non</v>
      </c>
      <c r="T663" s="42" t="str">
        <f>IF(ISERROR(MID(K663,17+FIND("l'écoconception:",K663,1),3)),"",MID(K663,17+FIND("l'écoconception:",K663,1),3))</f>
        <v>non</v>
      </c>
      <c r="U663" s="42" t="str">
        <f>IF(ISERROR(MID(K663,20+FIND("former ou recruter:",K663,1),3)),"",MID(K663,20+FIND("former ou recruter:",K663,1),3))</f>
        <v>non</v>
      </c>
      <c r="V663" s="42"/>
      <c r="W663" s="75"/>
      <c r="X663" s="75"/>
      <c r="Y663" s="75"/>
      <c r="Z663" s="75"/>
      <c r="AA663" s="75"/>
      <c r="AB663" s="40"/>
      <c r="AC663" s="40"/>
      <c r="AD663" s="90"/>
      <c r="AE663" s="90"/>
      <c r="AF663" s="40"/>
      <c r="AG663" s="40"/>
      <c r="AH663" s="40"/>
      <c r="AI663" s="76"/>
      <c r="AJ663" s="76"/>
      <c r="AK663" s="40"/>
    </row>
    <row r="664" spans="1:37" ht="16.5" customHeight="1">
      <c r="A664" s="30">
        <v>45273</v>
      </c>
      <c r="B664" s="31" t="s">
        <v>2108</v>
      </c>
      <c r="C664" s="31" t="s">
        <v>2711</v>
      </c>
      <c r="D664" s="50" t="s">
        <v>2713</v>
      </c>
      <c r="E664" s="33" t="s">
        <v>114</v>
      </c>
      <c r="F664" s="33"/>
      <c r="G664" s="42"/>
      <c r="H664" s="41">
        <v>2</v>
      </c>
      <c r="I664" s="90" t="s">
        <v>73</v>
      </c>
      <c r="J664" s="90"/>
      <c r="K664" s="31" t="s">
        <v>2714</v>
      </c>
      <c r="L664" s="41" t="s">
        <v>1132</v>
      </c>
      <c r="M664" s="42" t="str">
        <f>MID(K664,12,8)</f>
        <v xml:space="preserve">unknown </v>
      </c>
      <c r="N664" s="42" t="str">
        <f>IF(ISERROR(MID(K664,24+FIND("impact environnemental:",K664,1),3)),"",MID(K664,24+FIND("impact environnemental:",K664,1),3))</f>
        <v>oui</v>
      </c>
      <c r="O664" s="42" t="str">
        <f>IF(ISERROR(MID(K664,25+FIND("performance énergétique:",K664,1),3)),"",MID(K664,25+FIND("performance énergétique:",K664,1),3))</f>
        <v>oui</v>
      </c>
      <c r="P664" s="42" t="str">
        <f>IF(ISERROR(MID(K664,20+FIND("consommation d'eau:",K664,1),3)),"",MID(K664,20+FIND("consommation d'eau:",K664,1),3))</f>
        <v>non</v>
      </c>
      <c r="Q664" s="42" t="str">
        <f>IF(ISERROR(MID(K664,22+FIND("rénover mon bâtiment:",K664,1),3)),"",MID(K664,22+FIND("rénover mon bâtiment:",K664,1),3))</f>
        <v/>
      </c>
      <c r="R664" s="42" t="str">
        <f>IF(ISERROR(MID(K664,21+FIND("la mobilité durable:",K664,1),3)),"",MID(K664,21+FIND("la mobilité durable:",K664,1),3))</f>
        <v/>
      </c>
      <c r="S664" s="42" t="str">
        <f>IF(ISERROR(MID(K664,21+FIND("gestion des déchets:",K664,1),3)),"",MID(K664,21+FIND("gestion des déchets:",K664,1),3))</f>
        <v>non</v>
      </c>
      <c r="T664" s="42" t="str">
        <f>IF(ISERROR(MID(K664,17+FIND("l'écoconception:",K664,1),3)),"",MID(K664,17+FIND("l'écoconception:",K664,1),3))</f>
        <v>non</v>
      </c>
      <c r="U664" s="42" t="str">
        <f>IF(ISERROR(MID(K664,20+FIND("former ou recruter:",K664,1),3)),"",MID(K664,20+FIND("former ou recruter:",K664,1),3))</f>
        <v/>
      </c>
      <c r="V664" s="42"/>
      <c r="W664" s="75"/>
      <c r="X664" s="75"/>
      <c r="Y664" s="75"/>
      <c r="Z664" s="75"/>
      <c r="AA664" s="75"/>
      <c r="AB664" s="40"/>
      <c r="AC664" s="40"/>
      <c r="AD664" s="90"/>
      <c r="AE664" s="90"/>
      <c r="AF664" s="40"/>
      <c r="AG664" s="40"/>
      <c r="AH664" s="40"/>
      <c r="AI664" s="76"/>
      <c r="AJ664" s="76"/>
      <c r="AK664" s="40"/>
    </row>
    <row r="665" spans="1:37" ht="16.5" customHeight="1">
      <c r="A665" s="79">
        <v>45273</v>
      </c>
      <c r="B665" s="78" t="s">
        <v>365</v>
      </c>
      <c r="C665" s="78" t="s">
        <v>2680</v>
      </c>
      <c r="D665" s="81" t="s">
        <v>2683</v>
      </c>
      <c r="E665" s="33" t="s">
        <v>114</v>
      </c>
      <c r="F665" s="33"/>
      <c r="G665" s="42"/>
      <c r="H665" s="41">
        <v>1</v>
      </c>
      <c r="I665" s="90" t="s">
        <v>73</v>
      </c>
      <c r="J665" s="90"/>
      <c r="K665" s="78" t="s">
        <v>2684</v>
      </c>
      <c r="L665" s="41" t="s">
        <v>1132</v>
      </c>
      <c r="M665" s="42" t="str">
        <f>MID(K665,12,8)</f>
        <v xml:space="preserve">precise </v>
      </c>
      <c r="N665" s="42" t="str">
        <f>IF(ISERROR(MID(K665,24+FIND("impact environnemental:",K665,1),3)),"",MID(K665,24+FIND("impact environnemental:",K665,1),3))</f>
        <v>non</v>
      </c>
      <c r="O665" s="42" t="str">
        <f>IF(ISERROR(MID(K665,25+FIND("performance énergétique:",K665,1),3)),"",MID(K665,25+FIND("performance énergétique:",K665,1),3))</f>
        <v>non</v>
      </c>
      <c r="P665" s="42" t="str">
        <f>IF(ISERROR(MID(K665,20+FIND("consommation d'eau:",K665,1),3)),"",MID(K665,20+FIND("consommation d'eau:",K665,1),3))</f>
        <v>oui</v>
      </c>
      <c r="Q665" s="42" t="str">
        <f>IF(ISERROR(MID(K665,22+FIND("rénover mon bâtiment:",K665,1),3)),"",MID(K665,22+FIND("rénover mon bâtiment:",K665,1),3))</f>
        <v>non</v>
      </c>
      <c r="R665" s="42" t="str">
        <f>IF(ISERROR(MID(K665,21+FIND("la mobilité durable:",K665,1),3)),"",MID(K665,21+FIND("la mobilité durable:",K665,1),3))</f>
        <v>non</v>
      </c>
      <c r="S665" s="42" t="str">
        <f>IF(ISERROR(MID(K665,21+FIND("gestion des déchets:",K665,1),3)),"",MID(K665,21+FIND("gestion des déchets:",K665,1),3))</f>
        <v>non</v>
      </c>
      <c r="T665" s="42" t="str">
        <f>IF(ISERROR(MID(K665,17+FIND("l'écoconception:",K665,1),3)),"",MID(K665,17+FIND("l'écoconception:",K665,1),3))</f>
        <v>non</v>
      </c>
      <c r="U665" s="42" t="str">
        <f>IF(ISERROR(MID(K665,20+FIND("former ou recruter:",K665,1),3)),"",MID(K665,20+FIND("former ou recruter:",K665,1),3))</f>
        <v>non</v>
      </c>
      <c r="V665" s="42"/>
      <c r="W665" s="75"/>
      <c r="X665" s="75"/>
      <c r="Y665" s="75"/>
      <c r="Z665" s="75"/>
      <c r="AA665" s="75"/>
      <c r="AB665" s="40"/>
      <c r="AC665" s="40"/>
      <c r="AD665" s="90"/>
      <c r="AE665" s="90"/>
      <c r="AF665" s="40"/>
      <c r="AG665" s="40"/>
      <c r="AH665" s="40"/>
      <c r="AI665" s="76"/>
      <c r="AJ665" s="76"/>
      <c r="AK665" s="40"/>
    </row>
    <row r="666" spans="1:37" ht="16.5" customHeight="1">
      <c r="A666" s="79">
        <v>45273</v>
      </c>
      <c r="B666" s="78" t="s">
        <v>365</v>
      </c>
      <c r="C666" s="78" t="s">
        <v>2685</v>
      </c>
      <c r="D666" s="81" t="s">
        <v>1843</v>
      </c>
      <c r="E666" s="33" t="s">
        <v>114</v>
      </c>
      <c r="F666" s="33"/>
      <c r="G666" s="42"/>
      <c r="H666" s="41">
        <v>1</v>
      </c>
      <c r="I666" s="90" t="s">
        <v>73</v>
      </c>
      <c r="J666" s="90"/>
      <c r="K666" s="78" t="s">
        <v>2688</v>
      </c>
      <c r="L666" s="41" t="s">
        <v>1132</v>
      </c>
      <c r="M666" s="42" t="str">
        <f>MID(K666,12,8)</f>
        <v xml:space="preserve">precise </v>
      </c>
      <c r="N666" s="42" t="str">
        <f>IF(ISERROR(MID(K666,24+FIND("impact environnemental:",K666,1),3)),"",MID(K666,24+FIND("impact environnemental:",K666,1),3))</f>
        <v>non</v>
      </c>
      <c r="O666" s="42" t="str">
        <f>IF(ISERROR(MID(K666,25+FIND("performance énergétique:",K666,1),3)),"",MID(K666,25+FIND("performance énergétique:",K666,1),3))</f>
        <v>non</v>
      </c>
      <c r="P666" s="42" t="str">
        <f>IF(ISERROR(MID(K666,20+FIND("consommation d'eau:",K666,1),3)),"",MID(K666,20+FIND("consommation d'eau:",K666,1),3))</f>
        <v>non</v>
      </c>
      <c r="Q666" s="42" t="str">
        <f>IF(ISERROR(MID(K666,22+FIND("rénover mon bâtiment:",K666,1),3)),"",MID(K666,22+FIND("rénover mon bâtiment:",K666,1),3))</f>
        <v>oui</v>
      </c>
      <c r="R666" s="42" t="str">
        <f>IF(ISERROR(MID(K666,21+FIND("la mobilité durable:",K666,1),3)),"",MID(K666,21+FIND("la mobilité durable:",K666,1),3))</f>
        <v>non</v>
      </c>
      <c r="S666" s="42" t="str">
        <f>IF(ISERROR(MID(K666,21+FIND("gestion des déchets:",K666,1),3)),"",MID(K666,21+FIND("gestion des déchets:",K666,1),3))</f>
        <v>non</v>
      </c>
      <c r="T666" s="42" t="str">
        <f>IF(ISERROR(MID(K666,17+FIND("l'écoconception:",K666,1),3)),"",MID(K666,17+FIND("l'écoconception:",K666,1),3))</f>
        <v>non</v>
      </c>
      <c r="U666" s="42" t="str">
        <f>IF(ISERROR(MID(K666,20+FIND("former ou recruter:",K666,1),3)),"",MID(K666,20+FIND("former ou recruter:",K666,1),3))</f>
        <v>non</v>
      </c>
      <c r="V666" s="42"/>
      <c r="W666" s="75"/>
      <c r="X666" s="75"/>
      <c r="Y666" s="75"/>
      <c r="Z666" s="75"/>
      <c r="AA666" s="75"/>
      <c r="AB666" s="40"/>
      <c r="AC666" s="40"/>
      <c r="AD666" s="90"/>
      <c r="AE666" s="90"/>
      <c r="AF666" s="40"/>
      <c r="AG666" s="40"/>
      <c r="AH666" s="40"/>
      <c r="AI666" s="76"/>
      <c r="AJ666" s="76"/>
      <c r="AK666" s="40"/>
    </row>
    <row r="667" spans="1:37" ht="16.5" customHeight="1">
      <c r="A667" s="79">
        <v>45273</v>
      </c>
      <c r="B667" s="78" t="s">
        <v>113</v>
      </c>
      <c r="C667" s="78" t="s">
        <v>2720</v>
      </c>
      <c r="D667" s="81" t="s">
        <v>2723</v>
      </c>
      <c r="E667" s="33" t="s">
        <v>114</v>
      </c>
      <c r="F667" s="33"/>
      <c r="G667" s="42"/>
      <c r="H667" s="41">
        <v>1</v>
      </c>
      <c r="I667" s="90" t="s">
        <v>73</v>
      </c>
      <c r="J667" s="90"/>
      <c r="K667" s="78" t="s">
        <v>2724</v>
      </c>
      <c r="L667" s="41" t="s">
        <v>1132</v>
      </c>
      <c r="M667" s="42" t="str">
        <f>MID(K667,12,8)</f>
        <v xml:space="preserve">precise </v>
      </c>
      <c r="N667" s="42" t="str">
        <f>IF(ISERROR(MID(K667,24+FIND("impact environnemental:",K667,1),3)),"",MID(K667,24+FIND("impact environnemental:",K667,1),3))</f>
        <v>oui</v>
      </c>
      <c r="O667" s="42" t="str">
        <f>IF(ISERROR(MID(K667,25+FIND("performance énergétique:",K667,1),3)),"",MID(K667,25+FIND("performance énergétique:",K667,1),3))</f>
        <v>non</v>
      </c>
      <c r="P667" s="42" t="str">
        <f>IF(ISERROR(MID(K667,20+FIND("consommation d'eau:",K667,1),3)),"",MID(K667,20+FIND("consommation d'eau:",K667,1),3))</f>
        <v>non</v>
      </c>
      <c r="Q667" s="42" t="str">
        <f>IF(ISERROR(MID(K667,22+FIND("rénover mon bâtiment:",K667,1),3)),"",MID(K667,22+FIND("rénover mon bâtiment:",K667,1),3))</f>
        <v>non</v>
      </c>
      <c r="R667" s="42" t="str">
        <f>IF(ISERROR(MID(K667,21+FIND("la mobilité durable:",K667,1),3)),"",MID(K667,21+FIND("la mobilité durable:",K667,1),3))</f>
        <v>non</v>
      </c>
      <c r="S667" s="42" t="str">
        <f>IF(ISERROR(MID(K667,21+FIND("gestion des déchets:",K667,1),3)),"",MID(K667,21+FIND("gestion des déchets:",K667,1),3))</f>
        <v>non</v>
      </c>
      <c r="T667" s="42" t="str">
        <f>IF(ISERROR(MID(K667,17+FIND("l'écoconception:",K667,1),3)),"",MID(K667,17+FIND("l'écoconception:",K667,1),3))</f>
        <v>non</v>
      </c>
      <c r="U667" s="42" t="str">
        <f>IF(ISERROR(MID(K667,20+FIND("former ou recruter:",K667,1),3)),"",MID(K667,20+FIND("former ou recruter:",K667,1),3))</f>
        <v>non</v>
      </c>
      <c r="V667" s="42"/>
      <c r="W667" s="75"/>
      <c r="X667" s="75"/>
      <c r="Y667" s="75"/>
      <c r="Z667" s="75"/>
      <c r="AA667" s="75"/>
      <c r="AB667" s="40"/>
      <c r="AC667" s="40"/>
      <c r="AD667" s="90"/>
      <c r="AE667" s="90"/>
      <c r="AF667" s="40"/>
      <c r="AG667" s="40"/>
      <c r="AH667" s="40"/>
      <c r="AI667" s="76"/>
      <c r="AJ667" s="76"/>
      <c r="AK667" s="40"/>
    </row>
    <row r="668" spans="1:37" ht="16.5" customHeight="1">
      <c r="A668" s="79">
        <v>45274</v>
      </c>
      <c r="B668" s="78" t="s">
        <v>2436</v>
      </c>
      <c r="C668" s="78" t="s">
        <v>2743</v>
      </c>
      <c r="D668" s="81" t="s">
        <v>5066</v>
      </c>
      <c r="E668" s="33" t="s">
        <v>114</v>
      </c>
      <c r="F668" s="33"/>
      <c r="G668" s="42"/>
      <c r="H668" s="41">
        <v>2</v>
      </c>
      <c r="I668" s="90" t="s">
        <v>73</v>
      </c>
      <c r="J668" s="90"/>
      <c r="K668" s="78" t="s">
        <v>5067</v>
      </c>
      <c r="L668" s="41" t="s">
        <v>1132</v>
      </c>
      <c r="M668" s="42" t="str">
        <f>MID(K668,12,8)</f>
        <v xml:space="preserve">unknown </v>
      </c>
      <c r="N668" s="42" t="str">
        <f>IF(ISERROR(MID(K668,24+FIND("impact environnemental:",K668,1),3)),"",MID(K668,24+FIND("impact environnemental:",K668,1),3))</f>
        <v>non</v>
      </c>
      <c r="O668" s="42" t="str">
        <f>IF(ISERROR(MID(K668,25+FIND("performance énergétique:",K668,1),3)),"",MID(K668,25+FIND("performance énergétique:",K668,1),3))</f>
        <v>oui</v>
      </c>
      <c r="P668" s="42" t="str">
        <f>IF(ISERROR(MID(K668,20+FIND("consommation d'eau:",K668,1),3)),"",MID(K668,20+FIND("consommation d'eau:",K668,1),3))</f>
        <v>oui</v>
      </c>
      <c r="Q668" s="42" t="str">
        <f>IF(ISERROR(MID(K668,22+FIND("rénover mon bâtiment:",K668,1),3)),"",MID(K668,22+FIND("rénover mon bâtiment:",K668,1),3))</f>
        <v/>
      </c>
      <c r="R668" s="42" t="str">
        <f>IF(ISERROR(MID(K668,21+FIND("la mobilité durable:",K668,1),3)),"",MID(K668,21+FIND("la mobilité durable:",K668,1),3))</f>
        <v/>
      </c>
      <c r="S668" s="42" t="str">
        <f>IF(ISERROR(MID(K668,21+FIND("gestion des déchets:",K668,1),3)),"",MID(K668,21+FIND("gestion des déchets:",K668,1),3))</f>
        <v>oui</v>
      </c>
      <c r="T668" s="42" t="str">
        <f>IF(ISERROR(MID(K668,17+FIND("l'écoconception:",K668,1),3)),"",MID(K668,17+FIND("l'écoconception:",K668,1),3))</f>
        <v>oui</v>
      </c>
      <c r="U668" s="42" t="str">
        <f>IF(ISERROR(MID(K668,20+FIND("former ou recruter:",K668,1),3)),"",MID(K668,20+FIND("former ou recruter:",K668,1),3))</f>
        <v/>
      </c>
      <c r="V668" s="42"/>
      <c r="W668" s="75"/>
      <c r="X668" s="75"/>
      <c r="Y668" s="75"/>
      <c r="Z668" s="75"/>
      <c r="AA668" s="75"/>
      <c r="AB668" s="40"/>
      <c r="AC668" s="40"/>
      <c r="AD668" s="90"/>
      <c r="AE668" s="90"/>
      <c r="AF668" s="40"/>
      <c r="AG668" s="40"/>
      <c r="AH668" s="40"/>
      <c r="AI668" s="76"/>
      <c r="AJ668" s="76"/>
      <c r="AK668" s="40"/>
    </row>
    <row r="669" spans="1:37" ht="16.5" customHeight="1">
      <c r="A669" s="79">
        <v>45274</v>
      </c>
      <c r="B669" s="78" t="s">
        <v>459</v>
      </c>
      <c r="C669" s="78" t="s">
        <v>2731</v>
      </c>
      <c r="D669" s="81" t="s">
        <v>2735</v>
      </c>
      <c r="E669" s="33" t="s">
        <v>114</v>
      </c>
      <c r="F669" s="33"/>
      <c r="G669" s="42"/>
      <c r="H669" s="41">
        <v>1</v>
      </c>
      <c r="I669" s="90" t="s">
        <v>73</v>
      </c>
      <c r="J669" s="90"/>
      <c r="K669" s="78" t="s">
        <v>2736</v>
      </c>
      <c r="L669" s="41" t="s">
        <v>1132</v>
      </c>
      <c r="M669" s="42" t="str">
        <f>MID(K669,12,8)</f>
        <v xml:space="preserve">precise </v>
      </c>
      <c r="N669" s="42" t="str">
        <f>IF(ISERROR(MID(K669,24+FIND("impact environnemental:",K669,1),3)),"",MID(K669,24+FIND("impact environnemental:",K669,1),3))</f>
        <v>non</v>
      </c>
      <c r="O669" s="42" t="str">
        <f>IF(ISERROR(MID(K669,25+FIND("performance énergétique:",K669,1),3)),"",MID(K669,25+FIND("performance énergétique:",K669,1),3))</f>
        <v>non</v>
      </c>
      <c r="P669" s="42" t="str">
        <f>IF(ISERROR(MID(K669,20+FIND("consommation d'eau:",K669,1),3)),"",MID(K669,20+FIND("consommation d'eau:",K669,1),3))</f>
        <v>non</v>
      </c>
      <c r="Q669" s="42" t="str">
        <f>IF(ISERROR(MID(K669,22+FIND("rénover mon bâtiment:",K669,1),3)),"",MID(K669,22+FIND("rénover mon bâtiment:",K669,1),3))</f>
        <v>oui</v>
      </c>
      <c r="R669" s="42" t="str">
        <f>IF(ISERROR(MID(K669,21+FIND("la mobilité durable:",K669,1),3)),"",MID(K669,21+FIND("la mobilité durable:",K669,1),3))</f>
        <v>non</v>
      </c>
      <c r="S669" s="42" t="str">
        <f>IF(ISERROR(MID(K669,21+FIND("gestion des déchets:",K669,1),3)),"",MID(K669,21+FIND("gestion des déchets:",K669,1),3))</f>
        <v>non</v>
      </c>
      <c r="T669" s="42" t="str">
        <f>IF(ISERROR(MID(K669,17+FIND("l'écoconception:",K669,1),3)),"",MID(K669,17+FIND("l'écoconception:",K669,1),3))</f>
        <v>non</v>
      </c>
      <c r="U669" s="42" t="str">
        <f>IF(ISERROR(MID(K669,20+FIND("former ou recruter:",K669,1),3)),"",MID(K669,20+FIND("former ou recruter:",K669,1),3))</f>
        <v>non</v>
      </c>
      <c r="V669" s="42"/>
      <c r="W669" s="75"/>
      <c r="X669" s="75"/>
      <c r="Y669" s="75"/>
      <c r="Z669" s="75"/>
      <c r="AA669" s="75"/>
      <c r="AB669" s="40"/>
      <c r="AC669" s="40"/>
      <c r="AD669" s="90"/>
      <c r="AE669" s="90"/>
      <c r="AF669" s="40"/>
      <c r="AG669" s="40"/>
      <c r="AH669" s="40"/>
      <c r="AI669" s="76"/>
      <c r="AJ669" s="76"/>
      <c r="AK669" s="40"/>
    </row>
    <row r="670" spans="1:37" ht="16.5" customHeight="1">
      <c r="A670" s="79">
        <v>45274</v>
      </c>
      <c r="B670" s="78" t="s">
        <v>1958</v>
      </c>
      <c r="C670" s="78" t="s">
        <v>2753</v>
      </c>
      <c r="D670" s="81" t="s">
        <v>2755</v>
      </c>
      <c r="E670" s="33" t="s">
        <v>114</v>
      </c>
      <c r="F670" s="33"/>
      <c r="G670" s="42"/>
      <c r="H670" s="41">
        <v>1</v>
      </c>
      <c r="I670" s="90" t="s">
        <v>73</v>
      </c>
      <c r="J670" s="90"/>
      <c r="K670" s="78" t="s">
        <v>2756</v>
      </c>
      <c r="L670" s="41" t="s">
        <v>1132</v>
      </c>
      <c r="M670" s="42" t="str">
        <f>MID(K670,12,8)</f>
        <v xml:space="preserve">precise </v>
      </c>
      <c r="N670" s="42" t="str">
        <f>IF(ISERROR(MID(K670,24+FIND("impact environnemental:",K670,1),3)),"",MID(K670,24+FIND("impact environnemental:",K670,1),3))</f>
        <v>non</v>
      </c>
      <c r="O670" s="42" t="str">
        <f>IF(ISERROR(MID(K670,25+FIND("performance énergétique:",K670,1),3)),"",MID(K670,25+FIND("performance énergétique:",K670,1),3))</f>
        <v>non</v>
      </c>
      <c r="P670" s="42" t="str">
        <f>IF(ISERROR(MID(K670,20+FIND("consommation d'eau:",K670,1),3)),"",MID(K670,20+FIND("consommation d'eau:",K670,1),3))</f>
        <v>non</v>
      </c>
      <c r="Q670" s="42" t="str">
        <f>IF(ISERROR(MID(K670,22+FIND("rénover mon bâtiment:",K670,1),3)),"",MID(K670,22+FIND("rénover mon bâtiment:",K670,1),3))</f>
        <v>non</v>
      </c>
      <c r="R670" s="42" t="str">
        <f>IF(ISERROR(MID(K670,21+FIND("la mobilité durable:",K670,1),3)),"",MID(K670,21+FIND("la mobilité durable:",K670,1),3))</f>
        <v>oui</v>
      </c>
      <c r="S670" s="42" t="str">
        <f>IF(ISERROR(MID(K670,21+FIND("gestion des déchets:",K670,1),3)),"",MID(K670,21+FIND("gestion des déchets:",K670,1),3))</f>
        <v>non</v>
      </c>
      <c r="T670" s="42" t="str">
        <f>IF(ISERROR(MID(K670,17+FIND("l'écoconception:",K670,1),3)),"",MID(K670,17+FIND("l'écoconception:",K670,1),3))</f>
        <v>non</v>
      </c>
      <c r="U670" s="42" t="str">
        <f>IF(ISERROR(MID(K670,20+FIND("former ou recruter:",K670,1),3)),"",MID(K670,20+FIND("former ou recruter:",K670,1),3))</f>
        <v>non</v>
      </c>
      <c r="V670" s="42"/>
      <c r="W670" s="75"/>
      <c r="X670" s="75"/>
      <c r="Y670" s="75"/>
      <c r="Z670" s="75"/>
      <c r="AA670" s="75"/>
      <c r="AB670" s="40"/>
      <c r="AC670" s="40"/>
      <c r="AD670" s="90"/>
      <c r="AE670" s="90"/>
      <c r="AF670" s="40"/>
      <c r="AG670" s="40"/>
      <c r="AH670" s="40"/>
      <c r="AI670" s="76"/>
      <c r="AJ670" s="76"/>
      <c r="AK670" s="40"/>
    </row>
    <row r="671" spans="1:37" ht="16.5" customHeight="1">
      <c r="A671" s="79">
        <v>45275</v>
      </c>
      <c r="B671" s="78" t="s">
        <v>1476</v>
      </c>
      <c r="C671" s="78" t="s">
        <v>2781</v>
      </c>
      <c r="D671" s="81" t="s">
        <v>2783</v>
      </c>
      <c r="E671" s="33" t="s">
        <v>114</v>
      </c>
      <c r="F671" s="33"/>
      <c r="G671" s="42"/>
      <c r="H671" s="41">
        <v>1</v>
      </c>
      <c r="I671" s="90" t="s">
        <v>73</v>
      </c>
      <c r="J671" s="90"/>
      <c r="K671" s="78" t="s">
        <v>2784</v>
      </c>
      <c r="L671" s="41" t="s">
        <v>1132</v>
      </c>
      <c r="M671" s="42" t="str">
        <f>MID(K671,12,8)</f>
        <v xml:space="preserve">precise </v>
      </c>
      <c r="N671" s="42" t="str">
        <f>IF(ISERROR(MID(K671,24+FIND("impact environnemental:",K671,1),3)),"",MID(K671,24+FIND("impact environnemental:",K671,1),3))</f>
        <v>non</v>
      </c>
      <c r="O671" s="42" t="str">
        <f>IF(ISERROR(MID(K671,25+FIND("performance énergétique:",K671,1),3)),"",MID(K671,25+FIND("performance énergétique:",K671,1),3))</f>
        <v>oui</v>
      </c>
      <c r="P671" s="42" t="str">
        <f>IF(ISERROR(MID(K671,20+FIND("consommation d'eau:",K671,1),3)),"",MID(K671,20+FIND("consommation d'eau:",K671,1),3))</f>
        <v>non</v>
      </c>
      <c r="Q671" s="42" t="str">
        <f>IF(ISERROR(MID(K671,22+FIND("rénover mon bâtiment:",K671,1),3)),"",MID(K671,22+FIND("rénover mon bâtiment:",K671,1),3))</f>
        <v>non</v>
      </c>
      <c r="R671" s="42" t="str">
        <f>IF(ISERROR(MID(K671,21+FIND("la mobilité durable:",K671,1),3)),"",MID(K671,21+FIND("la mobilité durable:",K671,1),3))</f>
        <v>non</v>
      </c>
      <c r="S671" s="42" t="str">
        <f>IF(ISERROR(MID(K671,21+FIND("gestion des déchets:",K671,1),3)),"",MID(K671,21+FIND("gestion des déchets:",K671,1),3))</f>
        <v>non</v>
      </c>
      <c r="T671" s="42" t="str">
        <f>IF(ISERROR(MID(K671,17+FIND("l'écoconception:",K671,1),3)),"",MID(K671,17+FIND("l'écoconception:",K671,1),3))</f>
        <v>non</v>
      </c>
      <c r="U671" s="42" t="str">
        <f>IF(ISERROR(MID(K671,20+FIND("former ou recruter:",K671,1),3)),"",MID(K671,20+FIND("former ou recruter:",K671,1),3))</f>
        <v>non</v>
      </c>
      <c r="V671" s="42"/>
      <c r="W671" s="75"/>
      <c r="X671" s="75"/>
      <c r="Y671" s="75"/>
      <c r="Z671" s="75"/>
      <c r="AA671" s="75"/>
      <c r="AB671" s="40"/>
      <c r="AC671" s="40"/>
      <c r="AD671" s="90"/>
      <c r="AE671" s="90"/>
      <c r="AF671" s="40"/>
      <c r="AG671" s="40"/>
      <c r="AH671" s="40"/>
      <c r="AI671" s="76"/>
      <c r="AJ671" s="76"/>
      <c r="AK671" s="40"/>
    </row>
    <row r="672" spans="1:37" ht="16.5" customHeight="1">
      <c r="A672" s="79">
        <v>45275</v>
      </c>
      <c r="B672" s="78" t="s">
        <v>1203</v>
      </c>
      <c r="C672" s="78" t="s">
        <v>2795</v>
      </c>
      <c r="D672" s="81" t="s">
        <v>2797</v>
      </c>
      <c r="E672" s="33" t="s">
        <v>114</v>
      </c>
      <c r="F672" s="33"/>
      <c r="G672" s="42"/>
      <c r="H672" s="41">
        <v>1</v>
      </c>
      <c r="I672" s="90" t="s">
        <v>73</v>
      </c>
      <c r="J672" s="90"/>
      <c r="K672" s="78" t="s">
        <v>2798</v>
      </c>
      <c r="L672" s="41" t="s">
        <v>1132</v>
      </c>
      <c r="M672" s="42" t="str">
        <f>MID(K672,12,8)</f>
        <v xml:space="preserve">precise </v>
      </c>
      <c r="N672" s="42" t="str">
        <f>IF(ISERROR(MID(K672,24+FIND("impact environnemental:",K672,1),3)),"",MID(K672,24+FIND("impact environnemental:",K672,1),3))</f>
        <v>non</v>
      </c>
      <c r="O672" s="42" t="str">
        <f>IF(ISERROR(MID(K672,25+FIND("performance énergétique:",K672,1),3)),"",MID(K672,25+FIND("performance énergétique:",K672,1),3))</f>
        <v>non</v>
      </c>
      <c r="P672" s="42" t="str">
        <f>IF(ISERROR(MID(K672,20+FIND("consommation d'eau:",K672,1),3)),"",MID(K672,20+FIND("consommation d'eau:",K672,1),3))</f>
        <v>non</v>
      </c>
      <c r="Q672" s="42" t="str">
        <f>IF(ISERROR(MID(K672,22+FIND("rénover mon bâtiment:",K672,1),3)),"",MID(K672,22+FIND("rénover mon bâtiment:",K672,1),3))</f>
        <v>oui</v>
      </c>
      <c r="R672" s="42" t="str">
        <f>IF(ISERROR(MID(K672,21+FIND("la mobilité durable:",K672,1),3)),"",MID(K672,21+FIND("la mobilité durable:",K672,1),3))</f>
        <v>non</v>
      </c>
      <c r="S672" s="42" t="str">
        <f>IF(ISERROR(MID(K672,21+FIND("gestion des déchets:",K672,1),3)),"",MID(K672,21+FIND("gestion des déchets:",K672,1),3))</f>
        <v>non</v>
      </c>
      <c r="T672" s="42" t="str">
        <f>IF(ISERROR(MID(K672,17+FIND("l'écoconception:",K672,1),3)),"",MID(K672,17+FIND("l'écoconception:",K672,1),3))</f>
        <v>non</v>
      </c>
      <c r="U672" s="42" t="str">
        <f>IF(ISERROR(MID(K672,20+FIND("former ou recruter:",K672,1),3)),"",MID(K672,20+FIND("former ou recruter:",K672,1),3))</f>
        <v>non</v>
      </c>
      <c r="V672" s="42"/>
      <c r="W672" s="75"/>
      <c r="X672" s="75"/>
      <c r="Y672" s="75"/>
      <c r="Z672" s="75"/>
      <c r="AA672" s="75"/>
      <c r="AB672" s="40"/>
      <c r="AC672" s="40"/>
      <c r="AD672" s="90"/>
      <c r="AE672" s="90"/>
      <c r="AF672" s="40"/>
      <c r="AG672" s="40"/>
      <c r="AH672" s="40"/>
      <c r="AI672" s="76"/>
      <c r="AJ672" s="76"/>
      <c r="AK672" s="40"/>
    </row>
    <row r="673" spans="1:37" ht="16.5" customHeight="1">
      <c r="A673" s="79">
        <v>45275</v>
      </c>
      <c r="B673" s="78" t="s">
        <v>459</v>
      </c>
      <c r="C673" s="78" t="s">
        <v>2785</v>
      </c>
      <c r="D673" s="81" t="s">
        <v>2788</v>
      </c>
      <c r="E673" s="33" t="s">
        <v>114</v>
      </c>
      <c r="F673" s="33"/>
      <c r="G673" s="42"/>
      <c r="H673" s="41">
        <v>1</v>
      </c>
      <c r="I673" s="90" t="s">
        <v>73</v>
      </c>
      <c r="J673" s="90"/>
      <c r="K673" s="78" t="s">
        <v>2789</v>
      </c>
      <c r="L673" s="41" t="s">
        <v>1132</v>
      </c>
      <c r="M673" s="42" t="str">
        <f>MID(K673,12,8)</f>
        <v xml:space="preserve">precise </v>
      </c>
      <c r="N673" s="42" t="str">
        <f>IF(ISERROR(MID(K673,24+FIND("impact environnemental:",K673,1),3)),"",MID(K673,24+FIND("impact environnemental:",K673,1),3))</f>
        <v>non</v>
      </c>
      <c r="O673" s="42" t="str">
        <f>IF(ISERROR(MID(K673,25+FIND("performance énergétique:",K673,1),3)),"",MID(K673,25+FIND("performance énergétique:",K673,1),3))</f>
        <v>oui</v>
      </c>
      <c r="P673" s="42" t="str">
        <f>IF(ISERROR(MID(K673,20+FIND("consommation d'eau:",K673,1),3)),"",MID(K673,20+FIND("consommation d'eau:",K673,1),3))</f>
        <v>non</v>
      </c>
      <c r="Q673" s="42" t="str">
        <f>IF(ISERROR(MID(K673,22+FIND("rénover mon bâtiment:",K673,1),3)),"",MID(K673,22+FIND("rénover mon bâtiment:",K673,1),3))</f>
        <v>non</v>
      </c>
      <c r="R673" s="42" t="str">
        <f>IF(ISERROR(MID(K673,21+FIND("la mobilité durable:",K673,1),3)),"",MID(K673,21+FIND("la mobilité durable:",K673,1),3))</f>
        <v>non</v>
      </c>
      <c r="S673" s="42" t="str">
        <f>IF(ISERROR(MID(K673,21+FIND("gestion des déchets:",K673,1),3)),"",MID(K673,21+FIND("gestion des déchets:",K673,1),3))</f>
        <v>non</v>
      </c>
      <c r="T673" s="42" t="str">
        <f>IF(ISERROR(MID(K673,17+FIND("l'écoconception:",K673,1),3)),"",MID(K673,17+FIND("l'écoconception:",K673,1),3))</f>
        <v>non</v>
      </c>
      <c r="U673" s="42" t="str">
        <f>IF(ISERROR(MID(K673,20+FIND("former ou recruter:",K673,1),3)),"",MID(K673,20+FIND("former ou recruter:",K673,1),3))</f>
        <v>non</v>
      </c>
      <c r="V673" s="42"/>
      <c r="W673" s="75"/>
      <c r="X673" s="75"/>
      <c r="Y673" s="75"/>
      <c r="Z673" s="75"/>
      <c r="AA673" s="75"/>
      <c r="AB673" s="40"/>
      <c r="AC673" s="40"/>
      <c r="AD673" s="90"/>
      <c r="AE673" s="90"/>
      <c r="AF673" s="40"/>
      <c r="AG673" s="40"/>
      <c r="AH673" s="40"/>
      <c r="AI673" s="76"/>
      <c r="AJ673" s="76"/>
      <c r="AK673" s="40"/>
    </row>
    <row r="674" spans="1:37" ht="16.5" customHeight="1">
      <c r="A674" s="79">
        <v>45276</v>
      </c>
      <c r="B674" s="78" t="s">
        <v>2436</v>
      </c>
      <c r="C674" s="78" t="s">
        <v>2831</v>
      </c>
      <c r="D674" s="81" t="s">
        <v>2834</v>
      </c>
      <c r="E674" s="33" t="s">
        <v>114</v>
      </c>
      <c r="F674" s="33"/>
      <c r="G674" s="42"/>
      <c r="H674" s="41">
        <v>2</v>
      </c>
      <c r="I674" s="90" t="s">
        <v>73</v>
      </c>
      <c r="J674" s="90"/>
      <c r="K674" s="78" t="s">
        <v>5068</v>
      </c>
      <c r="L674" s="41" t="s">
        <v>1132</v>
      </c>
      <c r="M674" s="42" t="str">
        <f>MID(K674,12,8)</f>
        <v xml:space="preserve">unknown </v>
      </c>
      <c r="N674" s="42" t="str">
        <f>IF(ISERROR(MID(K674,24+FIND("impact environnemental:",K674,1),3)),"",MID(K674,24+FIND("impact environnemental:",K674,1),3))</f>
        <v>non</v>
      </c>
      <c r="O674" s="42" t="str">
        <f>IF(ISERROR(MID(K674,25+FIND("performance énergétique:",K674,1),3)),"",MID(K674,25+FIND("performance énergétique:",K674,1),3))</f>
        <v>non</v>
      </c>
      <c r="P674" s="42" t="str">
        <f>IF(ISERROR(MID(K674,20+FIND("consommation d'eau:",K674,1),3)),"",MID(K674,20+FIND("consommation d'eau:",K674,1),3))</f>
        <v>oui</v>
      </c>
      <c r="Q674" s="42" t="str">
        <f>IF(ISERROR(MID(K674,22+FIND("rénover mon bâtiment:",K674,1),3)),"",MID(K674,22+FIND("rénover mon bâtiment:",K674,1),3))</f>
        <v/>
      </c>
      <c r="R674" s="42" t="str">
        <f>IF(ISERROR(MID(K674,21+FIND("la mobilité durable:",K674,1),3)),"",MID(K674,21+FIND("la mobilité durable:",K674,1),3))</f>
        <v/>
      </c>
      <c r="S674" s="42" t="str">
        <f>IF(ISERROR(MID(K674,21+FIND("gestion des déchets:",K674,1),3)),"",MID(K674,21+FIND("gestion des déchets:",K674,1),3))</f>
        <v>oui</v>
      </c>
      <c r="T674" s="42" t="str">
        <f>IF(ISERROR(MID(K674,17+FIND("l'écoconception:",K674,1),3)),"",MID(K674,17+FIND("l'écoconception:",K674,1),3))</f>
        <v>non</v>
      </c>
      <c r="U674" s="42" t="str">
        <f>IF(ISERROR(MID(K674,20+FIND("former ou recruter:",K674,1),3)),"",MID(K674,20+FIND("former ou recruter:",K674,1),3))</f>
        <v/>
      </c>
      <c r="V674" s="42"/>
      <c r="W674" s="75"/>
      <c r="X674" s="75"/>
      <c r="Y674" s="75"/>
      <c r="Z674" s="75"/>
      <c r="AA674" s="75"/>
      <c r="AB674" s="40"/>
      <c r="AC674" s="40"/>
      <c r="AD674" s="90"/>
      <c r="AE674" s="90"/>
      <c r="AF674" s="40"/>
      <c r="AG674" s="40"/>
      <c r="AH674" s="40"/>
      <c r="AI674" s="76"/>
      <c r="AJ674" s="76"/>
      <c r="AK674" s="40"/>
    </row>
    <row r="675" spans="1:37" ht="16.5" customHeight="1">
      <c r="A675" s="79">
        <v>45276</v>
      </c>
      <c r="B675" s="78" t="s">
        <v>459</v>
      </c>
      <c r="C675" s="78" t="s">
        <v>2821</v>
      </c>
      <c r="D675" s="81" t="s">
        <v>2823</v>
      </c>
      <c r="E675" s="33" t="s">
        <v>114</v>
      </c>
      <c r="F675" s="33"/>
      <c r="G675" s="42"/>
      <c r="H675" s="41">
        <v>1</v>
      </c>
      <c r="I675" s="90" t="s">
        <v>73</v>
      </c>
      <c r="J675" s="90"/>
      <c r="K675" s="78" t="s">
        <v>2824</v>
      </c>
      <c r="L675" s="41" t="s">
        <v>1132</v>
      </c>
      <c r="M675" s="42" t="str">
        <f>MID(K675,12,8)</f>
        <v xml:space="preserve">precise </v>
      </c>
      <c r="N675" s="42" t="str">
        <f>IF(ISERROR(MID(K675,24+FIND("impact environnemental:",K675,1),3)),"",MID(K675,24+FIND("impact environnemental:",K675,1),3))</f>
        <v>non</v>
      </c>
      <c r="O675" s="42" t="str">
        <f>IF(ISERROR(MID(K675,25+FIND("performance énergétique:",K675,1),3)),"",MID(K675,25+FIND("performance énergétique:",K675,1),3))</f>
        <v>non</v>
      </c>
      <c r="P675" s="42" t="str">
        <f>IF(ISERROR(MID(K675,20+FIND("consommation d'eau:",K675,1),3)),"",MID(K675,20+FIND("consommation d'eau:",K675,1),3))</f>
        <v>non</v>
      </c>
      <c r="Q675" s="42" t="str">
        <f>IF(ISERROR(MID(K675,22+FIND("rénover mon bâtiment:",K675,1),3)),"",MID(K675,22+FIND("rénover mon bâtiment:",K675,1),3))</f>
        <v>oui</v>
      </c>
      <c r="R675" s="42" t="str">
        <f>IF(ISERROR(MID(K675,21+FIND("la mobilité durable:",K675,1),3)),"",MID(K675,21+FIND("la mobilité durable:",K675,1),3))</f>
        <v>non</v>
      </c>
      <c r="S675" s="42" t="str">
        <f>IF(ISERROR(MID(K675,21+FIND("gestion des déchets:",K675,1),3)),"",MID(K675,21+FIND("gestion des déchets:",K675,1),3))</f>
        <v>non</v>
      </c>
      <c r="T675" s="42" t="str">
        <f>IF(ISERROR(MID(K675,17+FIND("l'écoconception:",K675,1),3)),"",MID(K675,17+FIND("l'écoconception:",K675,1),3))</f>
        <v>non</v>
      </c>
      <c r="U675" s="42" t="str">
        <f>IF(ISERROR(MID(K675,20+FIND("former ou recruter:",K675,1),3)),"",MID(K675,20+FIND("former ou recruter:",K675,1),3))</f>
        <v>non</v>
      </c>
      <c r="V675" s="42"/>
      <c r="W675" s="75"/>
      <c r="X675" s="75"/>
      <c r="Y675" s="75"/>
      <c r="Z675" s="75"/>
      <c r="AA675" s="75"/>
      <c r="AB675" s="40"/>
      <c r="AC675" s="40"/>
      <c r="AD675" s="90"/>
      <c r="AE675" s="90"/>
      <c r="AF675" s="40"/>
      <c r="AG675" s="40"/>
      <c r="AH675" s="40"/>
      <c r="AI675" s="76"/>
      <c r="AJ675" s="76"/>
      <c r="AK675" s="40"/>
    </row>
    <row r="676" spans="1:37" ht="16.5" customHeight="1">
      <c r="A676" s="79">
        <v>45278</v>
      </c>
      <c r="B676" s="78" t="s">
        <v>580</v>
      </c>
      <c r="C676" s="20" t="s">
        <v>2858</v>
      </c>
      <c r="D676" s="81" t="s">
        <v>5069</v>
      </c>
      <c r="E676" s="33" t="s">
        <v>114</v>
      </c>
      <c r="F676" s="33"/>
      <c r="G676" s="42"/>
      <c r="H676" s="41">
        <v>2</v>
      </c>
      <c r="I676" s="90" t="s">
        <v>73</v>
      </c>
      <c r="J676" s="90"/>
      <c r="K676" s="78" t="s">
        <v>2863</v>
      </c>
      <c r="L676" s="41" t="s">
        <v>1132</v>
      </c>
      <c r="M676" s="42" t="str">
        <f>MID(K676,12,8)</f>
        <v xml:space="preserve">unknown </v>
      </c>
      <c r="N676" s="42" t="str">
        <f>IF(ISERROR(MID(K676,24+FIND("impact environnemental:",K676,1),3)),"",MID(K676,24+FIND("impact environnemental:",K676,1),3))</f>
        <v>oui</v>
      </c>
      <c r="O676" s="42" t="str">
        <f>IF(ISERROR(MID(K676,25+FIND("performance énergétique:",K676,1),3)),"",MID(K676,25+FIND("performance énergétique:",K676,1),3))</f>
        <v>oui</v>
      </c>
      <c r="P676" s="42" t="str">
        <f>IF(ISERROR(MID(K676,20+FIND("consommation d'eau:",K676,1),3)),"",MID(K676,20+FIND("consommation d'eau:",K676,1),3))</f>
        <v>oui</v>
      </c>
      <c r="Q676" s="42" t="str">
        <f>IF(ISERROR(MID(K676,22+FIND("rénover mon bâtiment:",K676,1),3)),"",MID(K676,22+FIND("rénover mon bâtiment:",K676,1),3))</f>
        <v/>
      </c>
      <c r="R676" s="42" t="str">
        <f>IF(ISERROR(MID(K676,21+FIND("la mobilité durable:",K676,1),3)),"",MID(K676,21+FIND("la mobilité durable:",K676,1),3))</f>
        <v/>
      </c>
      <c r="S676" s="42" t="str">
        <f>IF(ISERROR(MID(K676,21+FIND("gestion des déchets:",K676,1),3)),"",MID(K676,21+FIND("gestion des déchets:",K676,1),3))</f>
        <v>oui</v>
      </c>
      <c r="T676" s="42" t="str">
        <f>IF(ISERROR(MID(K676,17+FIND("l'écoconception:",K676,1),3)),"",MID(K676,17+FIND("l'écoconception:",K676,1),3))</f>
        <v>oui</v>
      </c>
      <c r="U676" s="42" t="str">
        <f>IF(ISERROR(MID(K676,20+FIND("former ou recruter:",K676,1),3)),"",MID(K676,20+FIND("former ou recruter:",K676,1),3))</f>
        <v/>
      </c>
      <c r="V676" s="42"/>
      <c r="W676" s="75"/>
      <c r="X676" s="75"/>
      <c r="Y676" s="75"/>
      <c r="Z676" s="75"/>
      <c r="AA676" s="75"/>
      <c r="AB676" s="40"/>
      <c r="AC676" s="40"/>
      <c r="AD676" s="90"/>
      <c r="AE676" s="90"/>
      <c r="AF676" s="40"/>
      <c r="AG676" s="40"/>
      <c r="AH676" s="40"/>
      <c r="AI676" s="76"/>
      <c r="AJ676" s="76"/>
      <c r="AK676" s="40"/>
    </row>
    <row r="677" spans="1:37" ht="16.5" customHeight="1">
      <c r="A677" s="79">
        <v>45278</v>
      </c>
      <c r="B677" s="78" t="s">
        <v>1958</v>
      </c>
      <c r="C677" s="78" t="s">
        <v>2924</v>
      </c>
      <c r="D677" s="81" t="s">
        <v>1957</v>
      </c>
      <c r="E677" s="33" t="s">
        <v>114</v>
      </c>
      <c r="F677" s="33"/>
      <c r="G677" s="42"/>
      <c r="H677" s="41">
        <v>2</v>
      </c>
      <c r="I677" s="90" t="s">
        <v>73</v>
      </c>
      <c r="J677" s="90"/>
      <c r="K677" s="78" t="s">
        <v>5070</v>
      </c>
      <c r="L677" s="41" t="s">
        <v>1132</v>
      </c>
      <c r="M677" s="42" t="str">
        <f>MID(K677,12,8)</f>
        <v xml:space="preserve">unknown </v>
      </c>
      <c r="N677" s="42" t="str">
        <f>IF(ISERROR(MID(K677,24+FIND("impact environnemental:",K677,1),3)),"",MID(K677,24+FIND("impact environnemental:",K677,1),3))</f>
        <v>oui</v>
      </c>
      <c r="O677" s="42" t="str">
        <f>IF(ISERROR(MID(K677,25+FIND("performance énergétique:",K677,1),3)),"",MID(K677,25+FIND("performance énergétique:",K677,1),3))</f>
        <v>oui</v>
      </c>
      <c r="P677" s="42" t="str">
        <f>IF(ISERROR(MID(K677,20+FIND("consommation d'eau:",K677,1),3)),"",MID(K677,20+FIND("consommation d'eau:",K677,1),3))</f>
        <v>oui</v>
      </c>
      <c r="Q677" s="42" t="str">
        <f>IF(ISERROR(MID(K677,22+FIND("rénover mon bâtiment:",K677,1),3)),"",MID(K677,22+FIND("rénover mon bâtiment:",K677,1),3))</f>
        <v/>
      </c>
      <c r="R677" s="42" t="str">
        <f>IF(ISERROR(MID(K677,21+FIND("la mobilité durable:",K677,1),3)),"",MID(K677,21+FIND("la mobilité durable:",K677,1),3))</f>
        <v/>
      </c>
      <c r="S677" s="42" t="str">
        <f>IF(ISERROR(MID(K677,21+FIND("gestion des déchets:",K677,1),3)),"",MID(K677,21+FIND("gestion des déchets:",K677,1),3))</f>
        <v>oui</v>
      </c>
      <c r="T677" s="42" t="str">
        <f>IF(ISERROR(MID(K677,17+FIND("l'écoconception:",K677,1),3)),"",MID(K677,17+FIND("l'écoconception:",K677,1),3))</f>
        <v>oui</v>
      </c>
      <c r="U677" s="42" t="str">
        <f>IF(ISERROR(MID(K677,20+FIND("former ou recruter:",K677,1),3)),"",MID(K677,20+FIND("former ou recruter:",K677,1),3))</f>
        <v/>
      </c>
      <c r="V677" s="42"/>
      <c r="W677" s="75"/>
      <c r="X677" s="75"/>
      <c r="Y677" s="75"/>
      <c r="Z677" s="75"/>
      <c r="AA677" s="75"/>
      <c r="AB677" s="40"/>
      <c r="AC677" s="40"/>
      <c r="AD677" s="90"/>
      <c r="AE677" s="90"/>
      <c r="AF677" s="40"/>
      <c r="AG677" s="40"/>
      <c r="AH677" s="40"/>
      <c r="AI677" s="76"/>
      <c r="AJ677" s="76"/>
      <c r="AK677" s="40"/>
    </row>
    <row r="678" spans="1:37" ht="16.5" customHeight="1">
      <c r="A678" s="79">
        <v>45278</v>
      </c>
      <c r="B678" s="78" t="s">
        <v>113</v>
      </c>
      <c r="C678" s="78" t="s">
        <v>2950</v>
      </c>
      <c r="D678" s="81" t="s">
        <v>2953</v>
      </c>
      <c r="E678" s="33" t="s">
        <v>114</v>
      </c>
      <c r="F678" s="33"/>
      <c r="G678" s="42"/>
      <c r="H678" s="41">
        <v>1</v>
      </c>
      <c r="I678" s="90" t="s">
        <v>73</v>
      </c>
      <c r="J678" s="90"/>
      <c r="K678" s="78" t="s">
        <v>5071</v>
      </c>
      <c r="L678" s="41" t="s">
        <v>1132</v>
      </c>
      <c r="M678" s="42" t="str">
        <f>MID(K678,12,8)</f>
        <v xml:space="preserve">precise </v>
      </c>
      <c r="N678" s="42" t="str">
        <f>IF(ISERROR(MID(K678,24+FIND("impact environnemental:",K678,1),3)),"",MID(K678,24+FIND("impact environnemental:",K678,1),3))</f>
        <v>oui</v>
      </c>
      <c r="O678" s="42" t="str">
        <f>IF(ISERROR(MID(K678,25+FIND("performance énergétique:",K678,1),3)),"",MID(K678,25+FIND("performance énergétique:",K678,1),3))</f>
        <v>non</v>
      </c>
      <c r="P678" s="42" t="str">
        <f>IF(ISERROR(MID(K678,20+FIND("consommation d'eau:",K678,1),3)),"",MID(K678,20+FIND("consommation d'eau:",K678,1),3))</f>
        <v>non</v>
      </c>
      <c r="Q678" s="42" t="str">
        <f>IF(ISERROR(MID(K678,22+FIND("rénover mon bâtiment:",K678,1),3)),"",MID(K678,22+FIND("rénover mon bâtiment:",K678,1),3))</f>
        <v>non</v>
      </c>
      <c r="R678" s="42" t="str">
        <f>IF(ISERROR(MID(K678,21+FIND("la mobilité durable:",K678,1),3)),"",MID(K678,21+FIND("la mobilité durable:",K678,1),3))</f>
        <v>non</v>
      </c>
      <c r="S678" s="42" t="str">
        <f>IF(ISERROR(MID(K678,21+FIND("gestion des déchets:",K678,1),3)),"",MID(K678,21+FIND("gestion des déchets:",K678,1),3))</f>
        <v>non</v>
      </c>
      <c r="T678" s="42" t="str">
        <f>IF(ISERROR(MID(K678,17+FIND("l'écoconception:",K678,1),3)),"",MID(K678,17+FIND("l'écoconception:",K678,1),3))</f>
        <v>non</v>
      </c>
      <c r="U678" s="42" t="str">
        <f>IF(ISERROR(MID(K678,20+FIND("former ou recruter:",K678,1),3)),"",MID(K678,20+FIND("former ou recruter:",K678,1),3))</f>
        <v>non</v>
      </c>
      <c r="V678" s="42"/>
      <c r="W678" s="75"/>
      <c r="X678" s="75"/>
      <c r="Y678" s="75"/>
      <c r="Z678" s="75"/>
      <c r="AA678" s="75"/>
      <c r="AB678" s="40"/>
      <c r="AC678" s="40"/>
      <c r="AD678" s="90"/>
      <c r="AE678" s="90"/>
      <c r="AF678" s="40"/>
      <c r="AG678" s="40"/>
      <c r="AH678" s="40"/>
      <c r="AI678" s="76"/>
      <c r="AJ678" s="76"/>
      <c r="AK678" s="40"/>
    </row>
    <row r="679" spans="1:37" ht="16.5" customHeight="1">
      <c r="A679" s="79">
        <v>45278</v>
      </c>
      <c r="B679" s="78" t="s">
        <v>1952</v>
      </c>
      <c r="C679" s="78" t="s">
        <v>2919</v>
      </c>
      <c r="D679" s="81" t="s">
        <v>2922</v>
      </c>
      <c r="E679" s="33" t="s">
        <v>114</v>
      </c>
      <c r="F679" s="33"/>
      <c r="G679" s="42"/>
      <c r="H679" s="41">
        <v>1</v>
      </c>
      <c r="I679" s="90" t="s">
        <v>73</v>
      </c>
      <c r="J679" s="90"/>
      <c r="K679" s="78" t="s">
        <v>2923</v>
      </c>
      <c r="L679" s="41" t="s">
        <v>1132</v>
      </c>
      <c r="M679" s="42" t="str">
        <f>MID(K679,12,8)</f>
        <v xml:space="preserve">precise </v>
      </c>
      <c r="N679" s="42" t="str">
        <f>IF(ISERROR(MID(K679,24+FIND("impact environnemental:",K679,1),3)),"",MID(K679,24+FIND("impact environnemental:",K679,1),3))</f>
        <v>non</v>
      </c>
      <c r="O679" s="42" t="str">
        <f>IF(ISERROR(MID(K679,25+FIND("performance énergétique:",K679,1),3)),"",MID(K679,25+FIND("performance énergétique:",K679,1),3))</f>
        <v>non</v>
      </c>
      <c r="P679" s="42" t="str">
        <f>IF(ISERROR(MID(K679,20+FIND("consommation d'eau:",K679,1),3)),"",MID(K679,20+FIND("consommation d'eau:",K679,1),3))</f>
        <v>non</v>
      </c>
      <c r="Q679" s="42" t="str">
        <f>IF(ISERROR(MID(K679,22+FIND("rénover mon bâtiment:",K679,1),3)),"",MID(K679,22+FIND("rénover mon bâtiment:",K679,1),3))</f>
        <v>oui</v>
      </c>
      <c r="R679" s="42" t="str">
        <f>IF(ISERROR(MID(K679,21+FIND("la mobilité durable:",K679,1),3)),"",MID(K679,21+FIND("la mobilité durable:",K679,1),3))</f>
        <v>non</v>
      </c>
      <c r="S679" s="42" t="str">
        <f>IF(ISERROR(MID(K679,21+FIND("gestion des déchets:",K679,1),3)),"",MID(K679,21+FIND("gestion des déchets:",K679,1),3))</f>
        <v>non</v>
      </c>
      <c r="T679" s="42" t="str">
        <f>IF(ISERROR(MID(K679,17+FIND("l'écoconception:",K679,1),3)),"",MID(K679,17+FIND("l'écoconception:",K679,1),3))</f>
        <v>non</v>
      </c>
      <c r="U679" s="42" t="str">
        <f>IF(ISERROR(MID(K679,20+FIND("former ou recruter:",K679,1),3)),"",MID(K679,20+FIND("former ou recruter:",K679,1),3))</f>
        <v>non</v>
      </c>
      <c r="V679" s="42"/>
      <c r="W679" s="75"/>
      <c r="X679" s="75"/>
      <c r="Y679" s="75"/>
      <c r="Z679" s="75"/>
      <c r="AA679" s="75"/>
      <c r="AB679" s="40"/>
      <c r="AC679" s="40"/>
      <c r="AD679" s="90"/>
      <c r="AE679" s="90"/>
      <c r="AF679" s="40"/>
      <c r="AG679" s="40"/>
      <c r="AH679" s="40"/>
      <c r="AI679" s="76"/>
      <c r="AJ679" s="76"/>
      <c r="AK679" s="40"/>
    </row>
    <row r="680" spans="1:37" ht="16.5" customHeight="1">
      <c r="A680" s="79">
        <v>45278</v>
      </c>
      <c r="B680" s="78" t="s">
        <v>113</v>
      </c>
      <c r="C680" s="78" t="s">
        <v>2955</v>
      </c>
      <c r="D680" s="81" t="s">
        <v>2958</v>
      </c>
      <c r="E680" s="33" t="s">
        <v>114</v>
      </c>
      <c r="F680" s="33"/>
      <c r="G680" s="42"/>
      <c r="H680" s="41">
        <v>1</v>
      </c>
      <c r="I680" s="90" t="s">
        <v>73</v>
      </c>
      <c r="J680" s="90"/>
      <c r="K680" s="78" t="s">
        <v>2959</v>
      </c>
      <c r="L680" s="41" t="s">
        <v>1132</v>
      </c>
      <c r="M680" s="42" t="str">
        <f>MID(K680,12,8)</f>
        <v xml:space="preserve">precise </v>
      </c>
      <c r="N680" s="42" t="str">
        <f>IF(ISERROR(MID(K680,24+FIND("impact environnemental:",K680,1),3)),"",MID(K680,24+FIND("impact environnemental:",K680,1),3))</f>
        <v>oui</v>
      </c>
      <c r="O680" s="42" t="str">
        <f>IF(ISERROR(MID(K680,25+FIND("performance énergétique:",K680,1),3)),"",MID(K680,25+FIND("performance énergétique:",K680,1),3))</f>
        <v>non</v>
      </c>
      <c r="P680" s="42" t="str">
        <f>IF(ISERROR(MID(K680,20+FIND("consommation d'eau:",K680,1),3)),"",MID(K680,20+FIND("consommation d'eau:",K680,1),3))</f>
        <v>non</v>
      </c>
      <c r="Q680" s="42" t="str">
        <f>IF(ISERROR(MID(K680,22+FIND("rénover mon bâtiment:",K680,1),3)),"",MID(K680,22+FIND("rénover mon bâtiment:",K680,1),3))</f>
        <v>non</v>
      </c>
      <c r="R680" s="42" t="str">
        <f>IF(ISERROR(MID(K680,21+FIND("la mobilité durable:",K680,1),3)),"",MID(K680,21+FIND("la mobilité durable:",K680,1),3))</f>
        <v>non</v>
      </c>
      <c r="S680" s="42" t="str">
        <f>IF(ISERROR(MID(K680,21+FIND("gestion des déchets:",K680,1),3)),"",MID(K680,21+FIND("gestion des déchets:",K680,1),3))</f>
        <v>non</v>
      </c>
      <c r="T680" s="42" t="str">
        <f>IF(ISERROR(MID(K680,17+FIND("l'écoconception:",K680,1),3)),"",MID(K680,17+FIND("l'écoconception:",K680,1),3))</f>
        <v>non</v>
      </c>
      <c r="U680" s="42" t="str">
        <f>IF(ISERROR(MID(K680,20+FIND("former ou recruter:",K680,1),3)),"",MID(K680,20+FIND("former ou recruter:",K680,1),3))</f>
        <v>non</v>
      </c>
      <c r="V680" s="42"/>
      <c r="W680" s="75"/>
      <c r="X680" s="75"/>
      <c r="Y680" s="75"/>
      <c r="Z680" s="75"/>
      <c r="AA680" s="75"/>
      <c r="AB680" s="40"/>
      <c r="AC680" s="40"/>
      <c r="AD680" s="90"/>
      <c r="AE680" s="90"/>
      <c r="AF680" s="40"/>
      <c r="AG680" s="40"/>
      <c r="AH680" s="40"/>
      <c r="AI680" s="76"/>
      <c r="AJ680" s="76"/>
      <c r="AK680" s="40"/>
    </row>
    <row r="681" spans="1:37" ht="16.5" customHeight="1">
      <c r="A681" s="79">
        <v>45278</v>
      </c>
      <c r="B681" s="78" t="s">
        <v>2436</v>
      </c>
      <c r="C681" s="78" t="s">
        <v>2901</v>
      </c>
      <c r="D681" s="81" t="s">
        <v>2904</v>
      </c>
      <c r="E681" s="33" t="s">
        <v>114</v>
      </c>
      <c r="F681" s="33"/>
      <c r="G681" s="42"/>
      <c r="H681" s="41">
        <v>1</v>
      </c>
      <c r="I681" s="90" t="s">
        <v>73</v>
      </c>
      <c r="J681" s="90"/>
      <c r="K681" s="78" t="s">
        <v>5072</v>
      </c>
      <c r="L681" s="41" t="s">
        <v>1132</v>
      </c>
      <c r="M681" s="42" t="str">
        <f>MID(K681,12,8)</f>
        <v xml:space="preserve">precise </v>
      </c>
      <c r="N681" s="42" t="str">
        <f>IF(ISERROR(MID(K681,24+FIND("impact environnemental:",K681,1),3)),"",MID(K681,24+FIND("impact environnemental:",K681,1),3))</f>
        <v>non</v>
      </c>
      <c r="O681" s="42" t="str">
        <f>IF(ISERROR(MID(K681,25+FIND("performance énergétique:",K681,1),3)),"",MID(K681,25+FIND("performance énergétique:",K681,1),3))</f>
        <v>non</v>
      </c>
      <c r="P681" s="42" t="str">
        <f>IF(ISERROR(MID(K681,20+FIND("consommation d'eau:",K681,1),3)),"",MID(K681,20+FIND("consommation d'eau:",K681,1),3))</f>
        <v>non</v>
      </c>
      <c r="Q681" s="42" t="str">
        <f>IF(ISERROR(MID(K681,22+FIND("rénover mon bâtiment:",K681,1),3)),"",MID(K681,22+FIND("rénover mon bâtiment:",K681,1),3))</f>
        <v>oui</v>
      </c>
      <c r="R681" s="42" t="str">
        <f>IF(ISERROR(MID(K681,21+FIND("la mobilité durable:",K681,1),3)),"",MID(K681,21+FIND("la mobilité durable:",K681,1),3))</f>
        <v>non</v>
      </c>
      <c r="S681" s="42" t="str">
        <f>IF(ISERROR(MID(K681,21+FIND("gestion des déchets:",K681,1),3)),"",MID(K681,21+FIND("gestion des déchets:",K681,1),3))</f>
        <v>non</v>
      </c>
      <c r="T681" s="42" t="str">
        <f>IF(ISERROR(MID(K681,17+FIND("l'écoconception:",K681,1),3)),"",MID(K681,17+FIND("l'écoconception:",K681,1),3))</f>
        <v>non</v>
      </c>
      <c r="U681" s="42" t="str">
        <f>IF(ISERROR(MID(K681,20+FIND("former ou recruter:",K681,1),3)),"",MID(K681,20+FIND("former ou recruter:",K681,1),3))</f>
        <v>non</v>
      </c>
      <c r="V681" s="42"/>
      <c r="W681" s="75"/>
      <c r="X681" s="75"/>
      <c r="Y681" s="75"/>
      <c r="Z681" s="75"/>
      <c r="AA681" s="75"/>
      <c r="AB681" s="40"/>
      <c r="AC681" s="40"/>
      <c r="AD681" s="90"/>
      <c r="AE681" s="90"/>
      <c r="AF681" s="40"/>
      <c r="AG681" s="40"/>
      <c r="AH681" s="40"/>
      <c r="AI681" s="76"/>
      <c r="AJ681" s="76"/>
      <c r="AK681" s="40"/>
    </row>
    <row r="682" spans="1:37" ht="16.5" customHeight="1">
      <c r="A682" s="79">
        <v>45278</v>
      </c>
      <c r="B682" s="78" t="s">
        <v>741</v>
      </c>
      <c r="C682" s="78" t="s">
        <v>2906</v>
      </c>
      <c r="D682" s="81" t="s">
        <v>2908</v>
      </c>
      <c r="E682" s="33" t="s">
        <v>114</v>
      </c>
      <c r="F682" s="33"/>
      <c r="G682" s="42"/>
      <c r="H682" s="41">
        <v>2</v>
      </c>
      <c r="I682" s="90" t="s">
        <v>73</v>
      </c>
      <c r="J682" s="90"/>
      <c r="K682" s="78" t="s">
        <v>2909</v>
      </c>
      <c r="L682" s="41" t="s">
        <v>1132</v>
      </c>
      <c r="M682" s="42" t="str">
        <f>MID(K682,12,8)</f>
        <v xml:space="preserve">unknown </v>
      </c>
      <c r="N682" s="42" t="str">
        <f>IF(ISERROR(MID(K682,24+FIND("impact environnemental:",K682,1),3)),"",MID(K682,24+FIND("impact environnemental:",K682,1),3))</f>
        <v>non</v>
      </c>
      <c r="O682" s="42" t="str">
        <f>IF(ISERROR(MID(K682,25+FIND("performance énergétique:",K682,1),3)),"",MID(K682,25+FIND("performance énergétique:",K682,1),3))</f>
        <v>oui</v>
      </c>
      <c r="P682" s="42" t="str">
        <f>IF(ISERROR(MID(K682,20+FIND("consommation d'eau:",K682,1),3)),"",MID(K682,20+FIND("consommation d'eau:",K682,1),3))</f>
        <v>oui</v>
      </c>
      <c r="Q682" s="42" t="str">
        <f>IF(ISERROR(MID(K682,22+FIND("rénover mon bâtiment:",K682,1),3)),"",MID(K682,22+FIND("rénover mon bâtiment:",K682,1),3))</f>
        <v/>
      </c>
      <c r="R682" s="42" t="str">
        <f>IF(ISERROR(MID(K682,21+FIND("la mobilité durable:",K682,1),3)),"",MID(K682,21+FIND("la mobilité durable:",K682,1),3))</f>
        <v/>
      </c>
      <c r="S682" s="42" t="str">
        <f>IF(ISERROR(MID(K682,21+FIND("gestion des déchets:",K682,1),3)),"",MID(K682,21+FIND("gestion des déchets:",K682,1),3))</f>
        <v>oui</v>
      </c>
      <c r="T682" s="42" t="str">
        <f>IF(ISERROR(MID(K682,17+FIND("l'écoconception:",K682,1),3)),"",MID(K682,17+FIND("l'écoconception:",K682,1),3))</f>
        <v>oui</v>
      </c>
      <c r="U682" s="42" t="str">
        <f>IF(ISERROR(MID(K682,20+FIND("former ou recruter:",K682,1),3)),"",MID(K682,20+FIND("former ou recruter:",K682,1),3))</f>
        <v/>
      </c>
      <c r="V682" s="42"/>
      <c r="W682" s="75"/>
      <c r="X682" s="75"/>
      <c r="Y682" s="75"/>
      <c r="Z682" s="75"/>
      <c r="AA682" s="75"/>
      <c r="AB682" s="40"/>
      <c r="AC682" s="40"/>
      <c r="AD682" s="90"/>
      <c r="AE682" s="90"/>
      <c r="AF682" s="40"/>
      <c r="AG682" s="40"/>
      <c r="AH682" s="40"/>
      <c r="AI682" s="76"/>
      <c r="AJ682" s="76"/>
      <c r="AK682" s="40"/>
    </row>
    <row r="683" spans="1:37" ht="16.5" customHeight="1">
      <c r="A683" s="79">
        <v>45279</v>
      </c>
      <c r="B683" s="78" t="s">
        <v>113</v>
      </c>
      <c r="C683" s="78" t="s">
        <v>3003</v>
      </c>
      <c r="D683" s="81" t="s">
        <v>5073</v>
      </c>
      <c r="E683" s="33" t="s">
        <v>114</v>
      </c>
      <c r="F683" s="33"/>
      <c r="G683" s="42"/>
      <c r="H683" s="41" t="e">
        <v>#VALUE!</v>
      </c>
      <c r="I683" s="90" t="s">
        <v>73</v>
      </c>
      <c r="J683" s="90"/>
      <c r="K683" s="78"/>
      <c r="L683" s="41" t="s">
        <v>1132</v>
      </c>
      <c r="M683" s="42" t="str">
        <f>MID(K683,12,8)</f>
        <v/>
      </c>
      <c r="N683" s="42" t="str">
        <f>IF(ISERROR(MID(K683,24+FIND("impact environnemental:",K683,1),3)),"",MID(K683,24+FIND("impact environnemental:",K683,1),3))</f>
        <v/>
      </c>
      <c r="O683" s="42" t="str">
        <f>IF(ISERROR(MID(K683,25+FIND("performance énergétique:",K683,1),3)),"",MID(K683,25+FIND("performance énergétique:",K683,1),3))</f>
        <v/>
      </c>
      <c r="P683" s="42" t="str">
        <f>IF(ISERROR(MID(K683,20+FIND("consommation d'eau:",K683,1),3)),"",MID(K683,20+FIND("consommation d'eau:",K683,1),3))</f>
        <v/>
      </c>
      <c r="Q683" s="42" t="str">
        <f>IF(ISERROR(MID(K683,22+FIND("rénover mon bâtiment:",K683,1),3)),"",MID(K683,22+FIND("rénover mon bâtiment:",K683,1),3))</f>
        <v/>
      </c>
      <c r="R683" s="42" t="str">
        <f>IF(ISERROR(MID(K683,21+FIND("la mobilité durable:",K683,1),3)),"",MID(K683,21+FIND("la mobilité durable:",K683,1),3))</f>
        <v/>
      </c>
      <c r="S683" s="42" t="str">
        <f>IF(ISERROR(MID(K683,21+FIND("gestion des déchets:",K683,1),3)),"",MID(K683,21+FIND("gestion des déchets:",K683,1),3))</f>
        <v/>
      </c>
      <c r="T683" s="42" t="str">
        <f>IF(ISERROR(MID(K683,17+FIND("l'écoconception:",K683,1),3)),"",MID(K683,17+FIND("l'écoconception:",K683,1),3))</f>
        <v/>
      </c>
      <c r="U683" s="42" t="str">
        <f>IF(ISERROR(MID(K683,20+FIND("former ou recruter:",K683,1),3)),"",MID(K683,20+FIND("former ou recruter:",K683,1),3))</f>
        <v/>
      </c>
      <c r="V683" s="42"/>
      <c r="W683" s="75"/>
      <c r="X683" s="75"/>
      <c r="Y683" s="75"/>
      <c r="Z683" s="75"/>
      <c r="AA683" s="75"/>
      <c r="AB683" s="40"/>
      <c r="AC683" s="40"/>
      <c r="AD683" s="90"/>
      <c r="AE683" s="90"/>
      <c r="AF683" s="40"/>
      <c r="AG683" s="40"/>
      <c r="AH683" s="40"/>
      <c r="AI683" s="76"/>
      <c r="AJ683" s="76"/>
      <c r="AK683" s="40"/>
    </row>
    <row r="684" spans="1:37" ht="16.5" customHeight="1">
      <c r="A684" s="79">
        <v>45280</v>
      </c>
      <c r="B684" s="78" t="s">
        <v>741</v>
      </c>
      <c r="C684" s="78" t="s">
        <v>3047</v>
      </c>
      <c r="D684" s="81" t="s">
        <v>3050</v>
      </c>
      <c r="E684" s="33" t="s">
        <v>114</v>
      </c>
      <c r="F684" s="33"/>
      <c r="G684" s="42"/>
      <c r="H684" s="75">
        <v>1</v>
      </c>
      <c r="I684" s="90" t="s">
        <v>73</v>
      </c>
      <c r="J684" s="90"/>
      <c r="K684" s="78" t="s">
        <v>3051</v>
      </c>
      <c r="L684" s="75" t="s">
        <v>1132</v>
      </c>
      <c r="M684" s="42" t="str">
        <f>MID(K684,12,8)</f>
        <v xml:space="preserve">precise </v>
      </c>
      <c r="N684" s="42" t="str">
        <f>IF(ISERROR(MID(K684,24+FIND("impact environnemental:",K684,1),3)),"",MID(K684,24+FIND("impact environnemental:",K684,1),3))</f>
        <v>non</v>
      </c>
      <c r="O684" s="42" t="str">
        <f>IF(ISERROR(MID(K684,25+FIND("performance énergétique:",K684,1),3)),"",MID(K684,25+FIND("performance énergétique:",K684,1),3))</f>
        <v>oui</v>
      </c>
      <c r="P684" s="42" t="str">
        <f>IF(ISERROR(MID(K684,20+FIND("consommation d'eau:",K684,1),3)),"",MID(K684,20+FIND("consommation d'eau:",K684,1),3))</f>
        <v>non</v>
      </c>
      <c r="Q684" s="42" t="str">
        <f>IF(ISERROR(MID(K684,22+FIND("rénover mon bâtiment:",K684,1),3)),"",MID(K684,22+FIND("rénover mon bâtiment:",K684,1),3))</f>
        <v>non</v>
      </c>
      <c r="R684" s="42" t="str">
        <f>IF(ISERROR(MID(K684,21+FIND("la mobilité durable:",K684,1),3)),"",MID(K684,21+FIND("la mobilité durable:",K684,1),3))</f>
        <v>non</v>
      </c>
      <c r="S684" s="42" t="str">
        <f>IF(ISERROR(MID(K684,21+FIND("gestion des déchets:",K684,1),3)),"",MID(K684,21+FIND("gestion des déchets:",K684,1),3))</f>
        <v>non</v>
      </c>
      <c r="T684" s="42" t="str">
        <f>IF(ISERROR(MID(K684,17+FIND("l'écoconception:",K684,1),3)),"",MID(K684,17+FIND("l'écoconception:",K684,1),3))</f>
        <v>non</v>
      </c>
      <c r="U684" s="42" t="str">
        <f>IF(ISERROR(MID(K684,20+FIND("former ou recruter:",K684,1),3)),"",MID(K684,20+FIND("former ou recruter:",K684,1),3))</f>
        <v>non</v>
      </c>
      <c r="V684" s="42"/>
      <c r="W684" s="75"/>
      <c r="X684" s="75"/>
      <c r="Y684" s="75"/>
      <c r="Z684" s="75"/>
      <c r="AA684" s="75"/>
      <c r="AB684" s="40"/>
      <c r="AC684" s="40"/>
      <c r="AD684" s="90"/>
      <c r="AE684" s="90"/>
      <c r="AF684" s="40"/>
      <c r="AG684" s="40"/>
      <c r="AH684" s="40"/>
      <c r="AI684" s="76"/>
      <c r="AJ684" s="76"/>
      <c r="AK684" s="40"/>
    </row>
    <row r="685" spans="1:37" ht="16.5" customHeight="1">
      <c r="A685" s="79">
        <v>45280</v>
      </c>
      <c r="B685" s="78" t="s">
        <v>1801</v>
      </c>
      <c r="C685" s="78" t="s">
        <v>3043</v>
      </c>
      <c r="D685" s="81" t="s">
        <v>3045</v>
      </c>
      <c r="E685" s="33" t="s">
        <v>114</v>
      </c>
      <c r="F685" s="33"/>
      <c r="G685" s="42"/>
      <c r="H685" s="75">
        <v>1</v>
      </c>
      <c r="I685" s="90" t="s">
        <v>73</v>
      </c>
      <c r="J685" s="90"/>
      <c r="K685" s="78" t="s">
        <v>3046</v>
      </c>
      <c r="L685" s="75" t="s">
        <v>1132</v>
      </c>
      <c r="M685" s="42" t="str">
        <f>MID(K685,12,8)</f>
        <v xml:space="preserve">precise </v>
      </c>
      <c r="N685" s="42" t="str">
        <f>IF(ISERROR(MID(K685,24+FIND("impact environnemental:",K685,1),3)),"",MID(K685,24+FIND("impact environnemental:",K685,1),3))</f>
        <v>non</v>
      </c>
      <c r="O685" s="42" t="str">
        <f>IF(ISERROR(MID(K685,25+FIND("performance énergétique:",K685,1),3)),"",MID(K685,25+FIND("performance énergétique:",K685,1),3))</f>
        <v>non</v>
      </c>
      <c r="P685" s="42" t="str">
        <f>IF(ISERROR(MID(K685,20+FIND("consommation d'eau:",K685,1),3)),"",MID(K685,20+FIND("consommation d'eau:",K685,1),3))</f>
        <v>non</v>
      </c>
      <c r="Q685" s="42" t="str">
        <f>IF(ISERROR(MID(K685,22+FIND("rénover mon bâtiment:",K685,1),3)),"",MID(K685,22+FIND("rénover mon bâtiment:",K685,1),3))</f>
        <v>non</v>
      </c>
      <c r="R685" s="42" t="str">
        <f>IF(ISERROR(MID(K685,21+FIND("la mobilité durable:",K685,1),3)),"",MID(K685,21+FIND("la mobilité durable:",K685,1),3))</f>
        <v>oui</v>
      </c>
      <c r="S685" s="42" t="str">
        <f>IF(ISERROR(MID(K685,21+FIND("gestion des déchets:",K685,1),3)),"",MID(K685,21+FIND("gestion des déchets:",K685,1),3))</f>
        <v>non</v>
      </c>
      <c r="T685" s="42" t="str">
        <f>IF(ISERROR(MID(K685,17+FIND("l'écoconception:",K685,1),3)),"",MID(K685,17+FIND("l'écoconception:",K685,1),3))</f>
        <v>non</v>
      </c>
      <c r="U685" s="42" t="str">
        <f>IF(ISERROR(MID(K685,20+FIND("former ou recruter:",K685,1),3)),"",MID(K685,20+FIND("former ou recruter:",K685,1),3))</f>
        <v>non</v>
      </c>
      <c r="V685" s="42"/>
      <c r="W685" s="75"/>
      <c r="X685" s="75"/>
      <c r="Y685" s="75"/>
      <c r="Z685" s="75"/>
      <c r="AA685" s="75"/>
      <c r="AB685" s="40"/>
      <c r="AC685" s="40"/>
      <c r="AD685" s="90"/>
      <c r="AE685" s="90"/>
      <c r="AF685" s="40"/>
      <c r="AG685" s="40"/>
      <c r="AH685" s="40"/>
      <c r="AI685" s="76"/>
      <c r="AJ685" s="76"/>
      <c r="AK685" s="40"/>
    </row>
    <row r="686" spans="1:37" ht="16.5" customHeight="1">
      <c r="A686" s="79">
        <v>45280</v>
      </c>
      <c r="B686" s="78" t="s">
        <v>459</v>
      </c>
      <c r="C686" s="78" t="s">
        <v>3027</v>
      </c>
      <c r="D686" s="81" t="s">
        <v>3030</v>
      </c>
      <c r="E686" s="33" t="s">
        <v>114</v>
      </c>
      <c r="F686" s="33"/>
      <c r="G686" s="42"/>
      <c r="H686" s="75">
        <v>1</v>
      </c>
      <c r="I686" s="90" t="s">
        <v>73</v>
      </c>
      <c r="J686" s="90"/>
      <c r="K686" s="78" t="s">
        <v>3031</v>
      </c>
      <c r="L686" s="75" t="s">
        <v>1132</v>
      </c>
      <c r="M686" s="42" t="str">
        <f>MID(K686,12,8)</f>
        <v xml:space="preserve">precise </v>
      </c>
      <c r="N686" s="42" t="str">
        <f>IF(ISERROR(MID(K686,24+FIND("impact environnemental:",K686,1),3)),"",MID(K686,24+FIND("impact environnemental:",K686,1),3))</f>
        <v>non</v>
      </c>
      <c r="O686" s="42" t="str">
        <f>IF(ISERROR(MID(K686,25+FIND("performance énergétique:",K686,1),3)),"",MID(K686,25+FIND("performance énergétique:",K686,1),3))</f>
        <v>oui</v>
      </c>
      <c r="P686" s="42" t="str">
        <f>IF(ISERROR(MID(K686,20+FIND("consommation d'eau:",K686,1),3)),"",MID(K686,20+FIND("consommation d'eau:",K686,1),3))</f>
        <v>non</v>
      </c>
      <c r="Q686" s="42" t="str">
        <f>IF(ISERROR(MID(K686,22+FIND("rénover mon bâtiment:",K686,1),3)),"",MID(K686,22+FIND("rénover mon bâtiment:",K686,1),3))</f>
        <v>non</v>
      </c>
      <c r="R686" s="42" t="str">
        <f>IF(ISERROR(MID(K686,21+FIND("la mobilité durable:",K686,1),3)),"",MID(K686,21+FIND("la mobilité durable:",K686,1),3))</f>
        <v>non</v>
      </c>
      <c r="S686" s="42" t="str">
        <f>IF(ISERROR(MID(K686,21+FIND("gestion des déchets:",K686,1),3)),"",MID(K686,21+FIND("gestion des déchets:",K686,1),3))</f>
        <v>non</v>
      </c>
      <c r="T686" s="42" t="str">
        <f>IF(ISERROR(MID(K686,17+FIND("l'écoconception:",K686,1),3)),"",MID(K686,17+FIND("l'écoconception:",K686,1),3))</f>
        <v>non</v>
      </c>
      <c r="U686" s="42" t="str">
        <f>IF(ISERROR(MID(K686,20+FIND("former ou recruter:",K686,1),3)),"",MID(K686,20+FIND("former ou recruter:",K686,1),3))</f>
        <v>non</v>
      </c>
      <c r="V686" s="42"/>
      <c r="W686" s="75"/>
      <c r="X686" s="75"/>
      <c r="Y686" s="75"/>
      <c r="Z686" s="75"/>
      <c r="AA686" s="75"/>
      <c r="AB686" s="40"/>
      <c r="AC686" s="40"/>
      <c r="AD686" s="90"/>
      <c r="AE686" s="90"/>
      <c r="AF686" s="40"/>
      <c r="AG686" s="40"/>
      <c r="AH686" s="40"/>
      <c r="AI686" s="76"/>
      <c r="AJ686" s="76"/>
      <c r="AK686" s="40"/>
    </row>
    <row r="687" spans="1:37" ht="16.5" customHeight="1">
      <c r="A687" s="79">
        <v>45280</v>
      </c>
      <c r="B687" s="78" t="s">
        <v>2108</v>
      </c>
      <c r="C687" s="78" t="s">
        <v>3062</v>
      </c>
      <c r="D687" s="84" t="s">
        <v>3065</v>
      </c>
      <c r="E687" s="33" t="s">
        <v>114</v>
      </c>
      <c r="F687" s="33"/>
      <c r="G687" s="42"/>
      <c r="H687" s="75">
        <v>1</v>
      </c>
      <c r="I687" s="90" t="s">
        <v>73</v>
      </c>
      <c r="J687" s="90"/>
      <c r="K687" s="78" t="s">
        <v>5074</v>
      </c>
      <c r="L687" s="75" t="s">
        <v>1132</v>
      </c>
      <c r="M687" s="42" t="str">
        <f>MID(K687,12,8)</f>
        <v xml:space="preserve">precise </v>
      </c>
      <c r="N687" s="42" t="str">
        <f>IF(ISERROR(MID(K687,24+FIND("impact environnemental:",K687,1),3)),"",MID(K687,24+FIND("impact environnemental:",K687,1),3))</f>
        <v>non</v>
      </c>
      <c r="O687" s="42" t="str">
        <f>IF(ISERROR(MID(K687,25+FIND("performance énergétique:",K687,1),3)),"",MID(K687,25+FIND("performance énergétique:",K687,1),3))</f>
        <v>oui</v>
      </c>
      <c r="P687" s="42" t="str">
        <f>IF(ISERROR(MID(K687,20+FIND("consommation d'eau:",K687,1),3)),"",MID(K687,20+FIND("consommation d'eau:",K687,1),3))</f>
        <v>non</v>
      </c>
      <c r="Q687" s="42" t="str">
        <f>IF(ISERROR(MID(K687,22+FIND("rénover mon bâtiment:",K687,1),3)),"",MID(K687,22+FIND("rénover mon bâtiment:",K687,1),3))</f>
        <v>non</v>
      </c>
      <c r="R687" s="42" t="str">
        <f>IF(ISERROR(MID(K687,21+FIND("la mobilité durable:",K687,1),3)),"",MID(K687,21+FIND("la mobilité durable:",K687,1),3))</f>
        <v>non</v>
      </c>
      <c r="S687" s="42" t="str">
        <f>IF(ISERROR(MID(K687,21+FIND("gestion des déchets:",K687,1),3)),"",MID(K687,21+FIND("gestion des déchets:",K687,1),3))</f>
        <v>non</v>
      </c>
      <c r="T687" s="42" t="str">
        <f>IF(ISERROR(MID(K687,17+FIND("l'écoconception:",K687,1),3)),"",MID(K687,17+FIND("l'écoconception:",K687,1),3))</f>
        <v>non</v>
      </c>
      <c r="U687" s="42" t="str">
        <f>IF(ISERROR(MID(K687,20+FIND("former ou recruter:",K687,1),3)),"",MID(K687,20+FIND("former ou recruter:",K687,1),3))</f>
        <v>non</v>
      </c>
      <c r="V687" s="42"/>
      <c r="W687" s="75"/>
      <c r="X687" s="75"/>
      <c r="Y687" s="75"/>
      <c r="Z687" s="75"/>
      <c r="AA687" s="75"/>
      <c r="AB687" s="40"/>
      <c r="AC687" s="40"/>
      <c r="AD687" s="90"/>
      <c r="AE687" s="90"/>
      <c r="AF687" s="40"/>
      <c r="AG687" s="40"/>
      <c r="AH687" s="40"/>
      <c r="AI687" s="76"/>
      <c r="AJ687" s="76"/>
      <c r="AK687" s="40"/>
    </row>
    <row r="688" spans="1:37" ht="16.5" customHeight="1">
      <c r="A688" s="79">
        <v>45280</v>
      </c>
      <c r="B688" s="78" t="s">
        <v>580</v>
      </c>
      <c r="C688" s="78" t="s">
        <v>3013</v>
      </c>
      <c r="D688" s="81" t="s">
        <v>5075</v>
      </c>
      <c r="E688" s="33" t="s">
        <v>114</v>
      </c>
      <c r="F688" s="33"/>
      <c r="G688" s="42"/>
      <c r="H688" s="75">
        <v>1</v>
      </c>
      <c r="I688" s="90" t="s">
        <v>73</v>
      </c>
      <c r="J688" s="90"/>
      <c r="K688" s="78" t="s">
        <v>3016</v>
      </c>
      <c r="L688" s="75" t="s">
        <v>1132</v>
      </c>
      <c r="M688" s="42" t="str">
        <f>MID(K688,12,8)</f>
        <v xml:space="preserve">precise </v>
      </c>
      <c r="N688" s="42" t="str">
        <f>IF(ISERROR(MID(K688,24+FIND("impact environnemental:",K688,1),3)),"",MID(K688,24+FIND("impact environnemental:",K688,1),3))</f>
        <v>non</v>
      </c>
      <c r="O688" s="42" t="str">
        <f>IF(ISERROR(MID(K688,25+FIND("performance énergétique:",K688,1),3)),"",MID(K688,25+FIND("performance énergétique:",K688,1),3))</f>
        <v>non</v>
      </c>
      <c r="P688" s="42" t="str">
        <f>IF(ISERROR(MID(K688,20+FIND("consommation d'eau:",K688,1),3)),"",MID(K688,20+FIND("consommation d'eau:",K688,1),3))</f>
        <v>non</v>
      </c>
      <c r="Q688" s="42" t="str">
        <f>IF(ISERROR(MID(K688,22+FIND("rénover mon bâtiment:",K688,1),3)),"",MID(K688,22+FIND("rénover mon bâtiment:",K688,1),3))</f>
        <v>non</v>
      </c>
      <c r="R688" s="42" t="str">
        <f>IF(ISERROR(MID(K688,21+FIND("la mobilité durable:",K688,1),3)),"",MID(K688,21+FIND("la mobilité durable:",K688,1),3))</f>
        <v>non</v>
      </c>
      <c r="S688" s="42" t="str">
        <f>IF(ISERROR(MID(K688,21+FIND("gestion des déchets:",K688,1),3)),"",MID(K688,21+FIND("gestion des déchets:",K688,1),3))</f>
        <v>oui</v>
      </c>
      <c r="T688" s="42" t="str">
        <f>IF(ISERROR(MID(K688,17+FIND("l'écoconception:",K688,1),3)),"",MID(K688,17+FIND("l'écoconception:",K688,1),3))</f>
        <v>non</v>
      </c>
      <c r="U688" s="42" t="str">
        <f>IF(ISERROR(MID(K688,20+FIND("former ou recruter:",K688,1),3)),"",MID(K688,20+FIND("former ou recruter:",K688,1),3))</f>
        <v>non</v>
      </c>
      <c r="V688" s="42"/>
      <c r="W688" s="75"/>
      <c r="X688" s="75"/>
      <c r="Y688" s="75"/>
      <c r="Z688" s="75"/>
      <c r="AA688" s="75"/>
      <c r="AB688" s="40"/>
      <c r="AC688" s="40"/>
      <c r="AD688" s="90"/>
      <c r="AE688" s="90"/>
      <c r="AF688" s="40"/>
      <c r="AG688" s="40"/>
      <c r="AH688" s="40"/>
      <c r="AI688" s="76"/>
      <c r="AJ688" s="76"/>
      <c r="AK688" s="40"/>
    </row>
    <row r="689" spans="1:37" ht="16.5" customHeight="1">
      <c r="A689" s="79">
        <v>45280</v>
      </c>
      <c r="B689" s="78" t="s">
        <v>580</v>
      </c>
      <c r="C689" s="78" t="s">
        <v>3017</v>
      </c>
      <c r="D689" s="81" t="s">
        <v>3020</v>
      </c>
      <c r="E689" s="33" t="s">
        <v>114</v>
      </c>
      <c r="F689" s="33"/>
      <c r="G689" s="42"/>
      <c r="H689" s="75">
        <v>1</v>
      </c>
      <c r="I689" s="90" t="s">
        <v>73</v>
      </c>
      <c r="J689" s="90"/>
      <c r="K689" s="78" t="s">
        <v>3021</v>
      </c>
      <c r="L689" s="75" t="s">
        <v>1132</v>
      </c>
      <c r="M689" s="42" t="str">
        <f>MID(K689,12,8)</f>
        <v xml:space="preserve">precise </v>
      </c>
      <c r="N689" s="42" t="str">
        <f>IF(ISERROR(MID(K689,24+FIND("impact environnemental:",K689,1),3)),"",MID(K689,24+FIND("impact environnemental:",K689,1),3))</f>
        <v>non</v>
      </c>
      <c r="O689" s="42" t="str">
        <f>IF(ISERROR(MID(K689,25+FIND("performance énergétique:",K689,1),3)),"",MID(K689,25+FIND("performance énergétique:",K689,1),3))</f>
        <v>non</v>
      </c>
      <c r="P689" s="42" t="str">
        <f>IF(ISERROR(MID(K689,20+FIND("consommation d'eau:",K689,1),3)),"",MID(K689,20+FIND("consommation d'eau:",K689,1),3))</f>
        <v>non</v>
      </c>
      <c r="Q689" s="42" t="str">
        <f>IF(ISERROR(MID(K689,22+FIND("rénover mon bâtiment:",K689,1),3)),"",MID(K689,22+FIND("rénover mon bâtiment:",K689,1),3))</f>
        <v>non</v>
      </c>
      <c r="R689" s="42" t="str">
        <f>IF(ISERROR(MID(K689,21+FIND("la mobilité durable:",K689,1),3)),"",MID(K689,21+FIND("la mobilité durable:",K689,1),3))</f>
        <v>non</v>
      </c>
      <c r="S689" s="42" t="str">
        <f>IF(ISERROR(MID(K689,21+FIND("gestion des déchets:",K689,1),3)),"",MID(K689,21+FIND("gestion des déchets:",K689,1),3))</f>
        <v>oui</v>
      </c>
      <c r="T689" s="42" t="str">
        <f>IF(ISERROR(MID(K689,17+FIND("l'écoconception:",K689,1),3)),"",MID(K689,17+FIND("l'écoconception:",K689,1),3))</f>
        <v>non</v>
      </c>
      <c r="U689" s="42" t="str">
        <f>IF(ISERROR(MID(K689,20+FIND("former ou recruter:",K689,1),3)),"",MID(K689,20+FIND("former ou recruter:",K689,1),3))</f>
        <v>non</v>
      </c>
      <c r="V689" s="42"/>
      <c r="W689" s="75"/>
      <c r="X689" s="75"/>
      <c r="Y689" s="75"/>
      <c r="Z689" s="75"/>
      <c r="AA689" s="75"/>
      <c r="AB689" s="40"/>
      <c r="AC689" s="40"/>
      <c r="AD689" s="90"/>
      <c r="AE689" s="90"/>
      <c r="AF689" s="40"/>
      <c r="AG689" s="40"/>
      <c r="AH689" s="40"/>
      <c r="AI689" s="76"/>
      <c r="AJ689" s="76"/>
      <c r="AK689" s="40"/>
    </row>
    <row r="690" spans="1:37" ht="16.5" customHeight="1">
      <c r="A690" s="79">
        <v>45281</v>
      </c>
      <c r="B690" s="78" t="s">
        <v>365</v>
      </c>
      <c r="C690" s="78" t="s">
        <v>3080</v>
      </c>
      <c r="D690" s="81" t="s">
        <v>3083</v>
      </c>
      <c r="E690" s="33" t="s">
        <v>114</v>
      </c>
      <c r="F690" s="33"/>
      <c r="G690" s="42"/>
      <c r="H690" s="75">
        <v>2</v>
      </c>
      <c r="I690" s="90" t="s">
        <v>73</v>
      </c>
      <c r="J690" s="90"/>
      <c r="K690" s="78" t="s">
        <v>3084</v>
      </c>
      <c r="L690" s="75" t="s">
        <v>1132</v>
      </c>
      <c r="M690" s="42" t="str">
        <f>MID(K690,12,8)</f>
        <v xml:space="preserve">unknown </v>
      </c>
      <c r="N690" s="42" t="str">
        <f>IF(ISERROR(MID(K690,24+FIND("impact environnemental:",K690,1),3)),"",MID(K690,24+FIND("impact environnemental:",K690,1),3))</f>
        <v>oui</v>
      </c>
      <c r="O690" s="42" t="str">
        <f>IF(ISERROR(MID(K690,25+FIND("performance énergétique:",K690,1),3)),"",MID(K690,25+FIND("performance énergétique:",K690,1),3))</f>
        <v>oui</v>
      </c>
      <c r="P690" s="42" t="str">
        <f>IF(ISERROR(MID(K690,20+FIND("consommation d'eau:",K690,1),3)),"",MID(K690,20+FIND("consommation d'eau:",K690,1),3))</f>
        <v>oui</v>
      </c>
      <c r="Q690" s="42" t="str">
        <f>IF(ISERROR(MID(K690,22+FIND("rénover mon bâtiment:",K690,1),3)),"",MID(K690,22+FIND("rénover mon bâtiment:",K690,1),3))</f>
        <v/>
      </c>
      <c r="R690" s="42" t="str">
        <f>IF(ISERROR(MID(K690,21+FIND("la mobilité durable:",K690,1),3)),"",MID(K690,21+FIND("la mobilité durable:",K690,1),3))</f>
        <v/>
      </c>
      <c r="S690" s="42" t="str">
        <f>IF(ISERROR(MID(K690,21+FIND("gestion des déchets:",K690,1),3)),"",MID(K690,21+FIND("gestion des déchets:",K690,1),3))</f>
        <v>oui</v>
      </c>
      <c r="T690" s="42" t="str">
        <f>IF(ISERROR(MID(K690,17+FIND("l'écoconception:",K690,1),3)),"",MID(K690,17+FIND("l'écoconception:",K690,1),3))</f>
        <v>oui</v>
      </c>
      <c r="U690" s="42" t="str">
        <f>IF(ISERROR(MID(K690,20+FIND("former ou recruter:",K690,1),3)),"",MID(K690,20+FIND("former ou recruter:",K690,1),3))</f>
        <v/>
      </c>
      <c r="V690" s="42"/>
      <c r="W690" s="75"/>
      <c r="X690" s="75"/>
      <c r="Y690" s="75"/>
      <c r="Z690" s="75"/>
      <c r="AA690" s="75"/>
      <c r="AB690" s="40"/>
      <c r="AC690" s="40"/>
      <c r="AD690" s="90"/>
      <c r="AE690" s="90"/>
      <c r="AF690" s="40"/>
      <c r="AG690" s="40"/>
      <c r="AH690" s="40"/>
      <c r="AI690" s="76"/>
      <c r="AJ690" s="76"/>
      <c r="AK690" s="40"/>
    </row>
    <row r="691" spans="1:37" ht="16.5" customHeight="1">
      <c r="A691" s="79">
        <v>45281</v>
      </c>
      <c r="B691" s="78" t="s">
        <v>365</v>
      </c>
      <c r="C691" s="78" t="s">
        <v>3085</v>
      </c>
      <c r="D691" s="81" t="s">
        <v>3087</v>
      </c>
      <c r="E691" s="33" t="s">
        <v>114</v>
      </c>
      <c r="F691" s="33"/>
      <c r="G691" s="42"/>
      <c r="H691" s="75">
        <v>1</v>
      </c>
      <c r="I691" s="90" t="s">
        <v>73</v>
      </c>
      <c r="J691" s="90"/>
      <c r="K691" s="78" t="s">
        <v>3088</v>
      </c>
      <c r="L691" s="75" t="s">
        <v>1132</v>
      </c>
      <c r="M691" s="42" t="str">
        <f>MID(K691,12,8)</f>
        <v xml:space="preserve">precise </v>
      </c>
      <c r="N691" s="42" t="str">
        <f>IF(ISERROR(MID(K691,24+FIND("impact environnemental:",K691,1),3)),"",MID(K691,24+FIND("impact environnemental:",K691,1),3))</f>
        <v>oui</v>
      </c>
      <c r="O691" s="42" t="str">
        <f>IF(ISERROR(MID(K691,25+FIND("performance énergétique:",K691,1),3)),"",MID(K691,25+FIND("performance énergétique:",K691,1),3))</f>
        <v>non</v>
      </c>
      <c r="P691" s="42" t="str">
        <f>IF(ISERROR(MID(K691,20+FIND("consommation d'eau:",K691,1),3)),"",MID(K691,20+FIND("consommation d'eau:",K691,1),3))</f>
        <v>non</v>
      </c>
      <c r="Q691" s="42" t="str">
        <f>IF(ISERROR(MID(K691,22+FIND("rénover mon bâtiment:",K691,1),3)),"",MID(K691,22+FIND("rénover mon bâtiment:",K691,1),3))</f>
        <v>non</v>
      </c>
      <c r="R691" s="42" t="str">
        <f>IF(ISERROR(MID(K691,21+FIND("la mobilité durable:",K691,1),3)),"",MID(K691,21+FIND("la mobilité durable:",K691,1),3))</f>
        <v>non</v>
      </c>
      <c r="S691" s="42" t="str">
        <f>IF(ISERROR(MID(K691,21+FIND("gestion des déchets:",K691,1),3)),"",MID(K691,21+FIND("gestion des déchets:",K691,1),3))</f>
        <v>non</v>
      </c>
      <c r="T691" s="42" t="str">
        <f>IF(ISERROR(MID(K691,17+FIND("l'écoconception:",K691,1),3)),"",MID(K691,17+FIND("l'écoconception:",K691,1),3))</f>
        <v>non</v>
      </c>
      <c r="U691" s="42" t="str">
        <f>IF(ISERROR(MID(K691,20+FIND("former ou recruter:",K691,1),3)),"",MID(K691,20+FIND("former ou recruter:",K691,1),3))</f>
        <v>non</v>
      </c>
      <c r="V691" s="42"/>
      <c r="W691" s="75"/>
      <c r="X691" s="75"/>
      <c r="Y691" s="75"/>
      <c r="Z691" s="75"/>
      <c r="AA691" s="75"/>
      <c r="AB691" s="40"/>
      <c r="AC691" s="40"/>
      <c r="AD691" s="90"/>
      <c r="AE691" s="90"/>
      <c r="AF691" s="40"/>
      <c r="AG691" s="40"/>
      <c r="AH691" s="40"/>
      <c r="AI691" s="76"/>
      <c r="AJ691" s="76"/>
      <c r="AK691" s="40"/>
    </row>
    <row r="692" spans="1:37" ht="16.5" customHeight="1">
      <c r="A692" s="79">
        <v>45282</v>
      </c>
      <c r="B692" s="78" t="s">
        <v>365</v>
      </c>
      <c r="C692" s="78" t="s">
        <v>3112</v>
      </c>
      <c r="D692" s="81" t="s">
        <v>3116</v>
      </c>
      <c r="E692" s="33" t="s">
        <v>114</v>
      </c>
      <c r="F692" s="33"/>
      <c r="G692" s="42"/>
      <c r="H692" s="75" t="e">
        <v>#VALUE!</v>
      </c>
      <c r="I692" s="90" t="s">
        <v>73</v>
      </c>
      <c r="J692" s="90"/>
      <c r="K692" s="78"/>
      <c r="L692" s="75" t="s">
        <v>1132</v>
      </c>
      <c r="M692" s="42" t="str">
        <f>MID(K692,12,8)</f>
        <v/>
      </c>
      <c r="N692" s="42" t="str">
        <f>IF(ISERROR(MID(K692,24+FIND("impact environnemental:",K692,1),3)),"",MID(K692,24+FIND("impact environnemental:",K692,1),3))</f>
        <v/>
      </c>
      <c r="O692" s="42" t="str">
        <f>IF(ISERROR(MID(K692,25+FIND("performance énergétique:",K692,1),3)),"",MID(K692,25+FIND("performance énergétique:",K692,1),3))</f>
        <v/>
      </c>
      <c r="P692" s="42" t="str">
        <f>IF(ISERROR(MID(K692,20+FIND("consommation d'eau:",K692,1),3)),"",MID(K692,20+FIND("consommation d'eau:",K692,1),3))</f>
        <v/>
      </c>
      <c r="Q692" s="42" t="str">
        <f>IF(ISERROR(MID(K692,22+FIND("rénover mon bâtiment:",K692,1),3)),"",MID(K692,22+FIND("rénover mon bâtiment:",K692,1),3))</f>
        <v/>
      </c>
      <c r="R692" s="42" t="str">
        <f>IF(ISERROR(MID(K692,21+FIND("la mobilité durable:",K692,1),3)),"",MID(K692,21+FIND("la mobilité durable:",K692,1),3))</f>
        <v/>
      </c>
      <c r="S692" s="42" t="str">
        <f>IF(ISERROR(MID(K692,21+FIND("gestion des déchets:",K692,1),3)),"",MID(K692,21+FIND("gestion des déchets:",K692,1),3))</f>
        <v/>
      </c>
      <c r="T692" s="42" t="str">
        <f>IF(ISERROR(MID(K692,17+FIND("l'écoconception:",K692,1),3)),"",MID(K692,17+FIND("l'écoconception:",K692,1),3))</f>
        <v/>
      </c>
      <c r="U692" s="42" t="str">
        <f>IF(ISERROR(MID(K692,20+FIND("former ou recruter:",K692,1),3)),"",MID(K692,20+FIND("former ou recruter:",K692,1),3))</f>
        <v/>
      </c>
      <c r="V692" s="42"/>
      <c r="W692" s="75"/>
      <c r="X692" s="75"/>
      <c r="Y692" s="75"/>
      <c r="Z692" s="75"/>
      <c r="AA692" s="75"/>
      <c r="AB692" s="40"/>
      <c r="AC692" s="40"/>
      <c r="AD692" s="90"/>
      <c r="AE692" s="90"/>
      <c r="AF692" s="40"/>
      <c r="AG692" s="40"/>
      <c r="AH692" s="40"/>
      <c r="AI692" s="76"/>
      <c r="AJ692" s="76"/>
      <c r="AK692" s="40"/>
    </row>
    <row r="693" spans="1:37" ht="16.5" customHeight="1">
      <c r="A693" s="79">
        <v>45283</v>
      </c>
      <c r="B693" s="78" t="s">
        <v>113</v>
      </c>
      <c r="C693" s="78" t="s">
        <v>3120</v>
      </c>
      <c r="D693" s="81" t="s">
        <v>3123</v>
      </c>
      <c r="E693" s="33" t="s">
        <v>114</v>
      </c>
      <c r="F693" s="33"/>
      <c r="G693" s="42"/>
      <c r="H693" s="75">
        <v>1</v>
      </c>
      <c r="I693" s="90" t="s">
        <v>73</v>
      </c>
      <c r="J693" s="90"/>
      <c r="K693" s="78" t="s">
        <v>3124</v>
      </c>
      <c r="L693" s="75" t="s">
        <v>1132</v>
      </c>
      <c r="M693" s="42" t="str">
        <f>MID(K693,12,8)</f>
        <v xml:space="preserve">precise </v>
      </c>
      <c r="N693" s="42" t="str">
        <f>IF(ISERROR(MID(K693,24+FIND("impact environnemental:",K693,1),3)),"",MID(K693,24+FIND("impact environnemental:",K693,1),3))</f>
        <v>non</v>
      </c>
      <c r="O693" s="42" t="str">
        <f>IF(ISERROR(MID(K693,25+FIND("performance énergétique:",K693,1),3)),"",MID(K693,25+FIND("performance énergétique:",K693,1),3))</f>
        <v>non</v>
      </c>
      <c r="P693" s="42" t="str">
        <f>IF(ISERROR(MID(K693,20+FIND("consommation d'eau:",K693,1),3)),"",MID(K693,20+FIND("consommation d'eau:",K693,1),3))</f>
        <v>non</v>
      </c>
      <c r="Q693" s="42" t="str">
        <f>IF(ISERROR(MID(K693,22+FIND("rénover mon bâtiment:",K693,1),3)),"",MID(K693,22+FIND("rénover mon bâtiment:",K693,1),3))</f>
        <v>non</v>
      </c>
      <c r="R693" s="42" t="str">
        <f>IF(ISERROR(MID(K693,21+FIND("la mobilité durable:",K693,1),3)),"",MID(K693,21+FIND("la mobilité durable:",K693,1),3))</f>
        <v>non</v>
      </c>
      <c r="S693" s="42" t="str">
        <f>IF(ISERROR(MID(K693,21+FIND("gestion des déchets:",K693,1),3)),"",MID(K693,21+FIND("gestion des déchets:",K693,1),3))</f>
        <v>non</v>
      </c>
      <c r="T693" s="42" t="str">
        <f>IF(ISERROR(MID(K693,17+FIND("l'écoconception:",K693,1),3)),"",MID(K693,17+FIND("l'écoconception:",K693,1),3))</f>
        <v>oui</v>
      </c>
      <c r="U693" s="42" t="str">
        <f>IF(ISERROR(MID(K693,20+FIND("former ou recruter:",K693,1),3)),"",MID(K693,20+FIND("former ou recruter:",K693,1),3))</f>
        <v>non</v>
      </c>
      <c r="V693" s="42"/>
      <c r="W693" s="75"/>
      <c r="X693" s="75"/>
      <c r="Y693" s="75"/>
      <c r="Z693" s="75"/>
      <c r="AA693" s="75"/>
      <c r="AB693" s="40"/>
      <c r="AC693" s="40"/>
      <c r="AD693" s="90"/>
      <c r="AE693" s="90"/>
      <c r="AF693" s="40"/>
      <c r="AG693" s="40"/>
      <c r="AH693" s="40"/>
      <c r="AI693" s="76"/>
      <c r="AJ693" s="76"/>
      <c r="AK693" s="40"/>
    </row>
    <row r="694" spans="1:37" ht="16.5" customHeight="1">
      <c r="A694" s="79">
        <v>45285</v>
      </c>
      <c r="B694" s="78" t="s">
        <v>1054</v>
      </c>
      <c r="C694" s="78" t="s">
        <v>3127</v>
      </c>
      <c r="D694" s="81" t="s">
        <v>3129</v>
      </c>
      <c r="E694" s="33" t="s">
        <v>114</v>
      </c>
      <c r="F694" s="33"/>
      <c r="G694" s="42"/>
      <c r="H694" s="75">
        <v>1</v>
      </c>
      <c r="I694" s="90" t="s">
        <v>73</v>
      </c>
      <c r="J694" s="90"/>
      <c r="K694" s="78" t="s">
        <v>3130</v>
      </c>
      <c r="L694" s="75" t="s">
        <v>1132</v>
      </c>
      <c r="M694" s="42" t="str">
        <f>MID(K694,12,8)</f>
        <v xml:space="preserve">precise </v>
      </c>
      <c r="N694" s="42" t="str">
        <f>IF(ISERROR(MID(K694,24+FIND("impact environnemental:",K694,1),3)),"",MID(K694,24+FIND("impact environnemental:",K694,1),3))</f>
        <v>non</v>
      </c>
      <c r="O694" s="42" t="str">
        <f>IF(ISERROR(MID(K694,25+FIND("performance énergétique:",K694,1),3)),"",MID(K694,25+FIND("performance énergétique:",K694,1),3))</f>
        <v>non</v>
      </c>
      <c r="P694" s="42" t="str">
        <f>IF(ISERROR(MID(K694,20+FIND("consommation d'eau:",K694,1),3)),"",MID(K694,20+FIND("consommation d'eau:",K694,1),3))</f>
        <v>non</v>
      </c>
      <c r="Q694" s="42" t="str">
        <f>IF(ISERROR(MID(K694,22+FIND("rénover mon bâtiment:",K694,1),3)),"",MID(K694,22+FIND("rénover mon bâtiment:",K694,1),3))</f>
        <v>non</v>
      </c>
      <c r="R694" s="42" t="str">
        <f>IF(ISERROR(MID(K694,21+FIND("la mobilité durable:",K694,1),3)),"",MID(K694,21+FIND("la mobilité durable:",K694,1),3))</f>
        <v>non</v>
      </c>
      <c r="S694" s="42" t="str">
        <f>IF(ISERROR(MID(K694,21+FIND("gestion des déchets:",K694,1),3)),"",MID(K694,21+FIND("gestion des déchets:",K694,1),3))</f>
        <v>non</v>
      </c>
      <c r="T694" s="42" t="str">
        <f>IF(ISERROR(MID(K694,17+FIND("l'écoconception:",K694,1),3)),"",MID(K694,17+FIND("l'écoconception:",K694,1),3))</f>
        <v>oui</v>
      </c>
      <c r="U694" s="42" t="str">
        <f>IF(ISERROR(MID(K694,20+FIND("former ou recruter:",K694,1),3)),"",MID(K694,20+FIND("former ou recruter:",K694,1),3))</f>
        <v>non</v>
      </c>
      <c r="V694" s="42"/>
      <c r="W694" s="75"/>
      <c r="X694" s="75"/>
      <c r="Y694" s="75"/>
      <c r="Z694" s="75"/>
      <c r="AA694" s="75"/>
      <c r="AB694" s="40"/>
      <c r="AC694" s="40"/>
      <c r="AD694" s="90"/>
      <c r="AE694" s="90"/>
      <c r="AF694" s="40"/>
      <c r="AG694" s="40"/>
      <c r="AH694" s="40"/>
      <c r="AI694" s="76"/>
      <c r="AJ694" s="76"/>
      <c r="AK694" s="40"/>
    </row>
    <row r="695" spans="1:37" ht="16.5" customHeight="1">
      <c r="A695" s="79">
        <v>45285</v>
      </c>
      <c r="B695" s="78" t="s">
        <v>2431</v>
      </c>
      <c r="C695" s="78" t="s">
        <v>3131</v>
      </c>
      <c r="D695" s="81" t="s">
        <v>3133</v>
      </c>
      <c r="E695" s="33" t="s">
        <v>114</v>
      </c>
      <c r="F695" s="33"/>
      <c r="G695" s="42"/>
      <c r="H695" s="75">
        <v>1</v>
      </c>
      <c r="I695" s="90" t="s">
        <v>73</v>
      </c>
      <c r="J695" s="90"/>
      <c r="K695" s="78" t="s">
        <v>3134</v>
      </c>
      <c r="L695" s="75" t="s">
        <v>1132</v>
      </c>
      <c r="M695" s="42" t="str">
        <f>MID(K695,12,8)</f>
        <v xml:space="preserve">precise </v>
      </c>
      <c r="N695" s="42" t="str">
        <f>IF(ISERROR(MID(K695,24+FIND("impact environnemental:",K695,1),3)),"",MID(K695,24+FIND("impact environnemental:",K695,1),3))</f>
        <v>non</v>
      </c>
      <c r="O695" s="42" t="str">
        <f>IF(ISERROR(MID(K695,25+FIND("performance énergétique:",K695,1),3)),"",MID(K695,25+FIND("performance énergétique:",K695,1),3))</f>
        <v>non</v>
      </c>
      <c r="P695" s="42" t="str">
        <f>IF(ISERROR(MID(K695,20+FIND("consommation d'eau:",K695,1),3)),"",MID(K695,20+FIND("consommation d'eau:",K695,1),3))</f>
        <v>oui</v>
      </c>
      <c r="Q695" s="42" t="str">
        <f>IF(ISERROR(MID(K695,22+FIND("rénover mon bâtiment:",K695,1),3)),"",MID(K695,22+FIND("rénover mon bâtiment:",K695,1),3))</f>
        <v>non</v>
      </c>
      <c r="R695" s="42" t="str">
        <f>IF(ISERROR(MID(K695,21+FIND("la mobilité durable:",K695,1),3)),"",MID(K695,21+FIND("la mobilité durable:",K695,1),3))</f>
        <v>non</v>
      </c>
      <c r="S695" s="42" t="str">
        <f>IF(ISERROR(MID(K695,21+FIND("gestion des déchets:",K695,1),3)),"",MID(K695,21+FIND("gestion des déchets:",K695,1),3))</f>
        <v>non</v>
      </c>
      <c r="T695" s="42" t="str">
        <f>IF(ISERROR(MID(K695,17+FIND("l'écoconception:",K695,1),3)),"",MID(K695,17+FIND("l'écoconception:",K695,1),3))</f>
        <v>non</v>
      </c>
      <c r="U695" s="42" t="str">
        <f>IF(ISERROR(MID(K695,20+FIND("former ou recruter:",K695,1),3)),"",MID(K695,20+FIND("former ou recruter:",K695,1),3))</f>
        <v>non</v>
      </c>
      <c r="V695" s="42"/>
      <c r="W695" s="75"/>
      <c r="X695" s="75"/>
      <c r="Y695" s="75"/>
      <c r="Z695" s="75"/>
      <c r="AA695" s="75"/>
      <c r="AB695" s="40"/>
      <c r="AC695" s="40"/>
      <c r="AD695" s="90"/>
      <c r="AE695" s="90"/>
      <c r="AF695" s="40"/>
      <c r="AG695" s="40"/>
      <c r="AH695" s="40"/>
      <c r="AI695" s="76"/>
      <c r="AJ695" s="76"/>
      <c r="AK695" s="40"/>
    </row>
    <row r="696" spans="1:37" ht="16.5" customHeight="1">
      <c r="A696" s="79">
        <v>45285</v>
      </c>
      <c r="B696" s="78" t="s">
        <v>3139</v>
      </c>
      <c r="C696" s="78" t="s">
        <v>3135</v>
      </c>
      <c r="D696" s="81" t="s">
        <v>3138</v>
      </c>
      <c r="E696" s="33" t="s">
        <v>114</v>
      </c>
      <c r="F696" s="33"/>
      <c r="G696" s="42"/>
      <c r="H696" s="75">
        <v>1</v>
      </c>
      <c r="I696" s="90" t="s">
        <v>73</v>
      </c>
      <c r="J696" s="90"/>
      <c r="K696" s="78" t="s">
        <v>5076</v>
      </c>
      <c r="L696" s="75" t="s">
        <v>1132</v>
      </c>
      <c r="M696" s="42" t="str">
        <f>MID(K696,12,8)</f>
        <v xml:space="preserve">precise </v>
      </c>
      <c r="N696" s="42" t="str">
        <f>IF(ISERROR(MID(K696,24+FIND("impact environnemental:",K696,1),3)),"",MID(K696,24+FIND("impact environnemental:",K696,1),3))</f>
        <v>non</v>
      </c>
      <c r="O696" s="42" t="str">
        <f>IF(ISERROR(MID(K696,25+FIND("performance énergétique:",K696,1),3)),"",MID(K696,25+FIND("performance énergétique:",K696,1),3))</f>
        <v>non</v>
      </c>
      <c r="P696" s="42" t="str">
        <f>IF(ISERROR(MID(K696,20+FIND("consommation d'eau:",K696,1),3)),"",MID(K696,20+FIND("consommation d'eau:",K696,1),3))</f>
        <v>non</v>
      </c>
      <c r="Q696" s="42" t="str">
        <f>IF(ISERROR(MID(K696,22+FIND("rénover mon bâtiment:",K696,1),3)),"",MID(K696,22+FIND("rénover mon bâtiment:",K696,1),3))</f>
        <v>non</v>
      </c>
      <c r="R696" s="42" t="str">
        <f>IF(ISERROR(MID(K696,21+FIND("la mobilité durable:",K696,1),3)),"",MID(K696,21+FIND("la mobilité durable:",K696,1),3))</f>
        <v>non</v>
      </c>
      <c r="S696" s="42" t="str">
        <f>IF(ISERROR(MID(K696,21+FIND("gestion des déchets:",K696,1),3)),"",MID(K696,21+FIND("gestion des déchets:",K696,1),3))</f>
        <v>oui</v>
      </c>
      <c r="T696" s="42" t="str">
        <f>IF(ISERROR(MID(K696,17+FIND("l'écoconception:",K696,1),3)),"",MID(K696,17+FIND("l'écoconception:",K696,1),3))</f>
        <v>non</v>
      </c>
      <c r="U696" s="42" t="str">
        <f>IF(ISERROR(MID(K696,20+FIND("former ou recruter:",K696,1),3)),"",MID(K696,20+FIND("former ou recruter:",K696,1),3))</f>
        <v>non</v>
      </c>
      <c r="V696" s="42"/>
      <c r="W696" s="75"/>
      <c r="X696" s="75"/>
      <c r="Y696" s="75"/>
      <c r="Z696" s="75"/>
      <c r="AA696" s="75"/>
      <c r="AB696" s="40"/>
      <c r="AC696" s="40"/>
      <c r="AD696" s="90"/>
      <c r="AE696" s="90"/>
      <c r="AF696" s="40"/>
      <c r="AG696" s="40"/>
      <c r="AH696" s="40"/>
      <c r="AI696" s="76"/>
      <c r="AJ696" s="76"/>
      <c r="AK696" s="40"/>
    </row>
    <row r="697" spans="1:37" ht="16.5" customHeight="1">
      <c r="A697" s="79">
        <v>45285</v>
      </c>
      <c r="B697" s="78" t="s">
        <v>842</v>
      </c>
      <c r="C697" s="78" t="s">
        <v>3125</v>
      </c>
      <c r="D697" s="81" t="s">
        <v>841</v>
      </c>
      <c r="E697" s="33" t="s">
        <v>114</v>
      </c>
      <c r="F697" s="33"/>
      <c r="G697" s="42"/>
      <c r="H697" s="75">
        <v>1</v>
      </c>
      <c r="I697" s="90" t="s">
        <v>73</v>
      </c>
      <c r="J697" s="90"/>
      <c r="K697" s="78" t="s">
        <v>3124</v>
      </c>
      <c r="L697" s="75" t="s">
        <v>1132</v>
      </c>
      <c r="M697" s="42" t="str">
        <f>MID(K697,12,8)</f>
        <v xml:space="preserve">precise </v>
      </c>
      <c r="N697" s="42" t="str">
        <f>IF(ISERROR(MID(K697,24+FIND("impact environnemental:",K697,1),3)),"",MID(K697,24+FIND("impact environnemental:",K697,1),3))</f>
        <v>non</v>
      </c>
      <c r="O697" s="42" t="str">
        <f>IF(ISERROR(MID(K697,25+FIND("performance énergétique:",K697,1),3)),"",MID(K697,25+FIND("performance énergétique:",K697,1),3))</f>
        <v>non</v>
      </c>
      <c r="P697" s="42" t="str">
        <f>IF(ISERROR(MID(K697,20+FIND("consommation d'eau:",K697,1),3)),"",MID(K697,20+FIND("consommation d'eau:",K697,1),3))</f>
        <v>non</v>
      </c>
      <c r="Q697" s="42" t="str">
        <f>IF(ISERROR(MID(K697,22+FIND("rénover mon bâtiment:",K697,1),3)),"",MID(K697,22+FIND("rénover mon bâtiment:",K697,1),3))</f>
        <v>non</v>
      </c>
      <c r="R697" s="42" t="str">
        <f>IF(ISERROR(MID(K697,21+FIND("la mobilité durable:",K697,1),3)),"",MID(K697,21+FIND("la mobilité durable:",K697,1),3))</f>
        <v>non</v>
      </c>
      <c r="S697" s="42" t="str">
        <f>IF(ISERROR(MID(K697,21+FIND("gestion des déchets:",K697,1),3)),"",MID(K697,21+FIND("gestion des déchets:",K697,1),3))</f>
        <v>non</v>
      </c>
      <c r="T697" s="42" t="str">
        <f>IF(ISERROR(MID(K697,17+FIND("l'écoconception:",K697,1),3)),"",MID(K697,17+FIND("l'écoconception:",K697,1),3))</f>
        <v>oui</v>
      </c>
      <c r="U697" s="42" t="str">
        <f>IF(ISERROR(MID(K697,20+FIND("former ou recruter:",K697,1),3)),"",MID(K697,20+FIND("former ou recruter:",K697,1),3))</f>
        <v>non</v>
      </c>
      <c r="V697" s="42"/>
      <c r="W697" s="75"/>
      <c r="X697" s="75"/>
      <c r="Y697" s="75"/>
      <c r="Z697" s="75"/>
      <c r="AA697" s="75"/>
      <c r="AB697" s="40"/>
      <c r="AC697" s="40"/>
      <c r="AD697" s="90"/>
      <c r="AE697" s="90"/>
      <c r="AF697" s="40"/>
      <c r="AG697" s="40"/>
      <c r="AH697" s="40"/>
      <c r="AI697" s="76"/>
      <c r="AJ697" s="76"/>
      <c r="AK697" s="40"/>
    </row>
    <row r="698" spans="1:37" ht="16.5" customHeight="1">
      <c r="A698" s="79">
        <v>45286</v>
      </c>
      <c r="B698" s="78" t="s">
        <v>113</v>
      </c>
      <c r="C698" s="78" t="s">
        <v>3238</v>
      </c>
      <c r="D698" s="81" t="s">
        <v>3241</v>
      </c>
      <c r="E698" s="33" t="s">
        <v>114</v>
      </c>
      <c r="F698" s="33"/>
      <c r="G698" s="42"/>
      <c r="H698" s="75">
        <v>1</v>
      </c>
      <c r="I698" s="90" t="s">
        <v>73</v>
      </c>
      <c r="J698" s="90"/>
      <c r="K698" s="78" t="s">
        <v>3242</v>
      </c>
      <c r="L698" s="75" t="s">
        <v>1132</v>
      </c>
      <c r="M698" s="42" t="str">
        <f>MID(K698,12,8)</f>
        <v xml:space="preserve">precise </v>
      </c>
      <c r="N698" s="42" t="str">
        <f>IF(ISERROR(MID(K698,24+FIND("impact environnemental:",K698,1),3)),"",MID(K698,24+FIND("impact environnemental:",K698,1),3))</f>
        <v>non</v>
      </c>
      <c r="O698" s="42" t="str">
        <f>IF(ISERROR(MID(K698,25+FIND("performance énergétique:",K698,1),3)),"",MID(K698,25+FIND("performance énergétique:",K698,1),3))</f>
        <v>non</v>
      </c>
      <c r="P698" s="42" t="str">
        <f>IF(ISERROR(MID(K698,20+FIND("consommation d'eau:",K698,1),3)),"",MID(K698,20+FIND("consommation d'eau:",K698,1),3))</f>
        <v>oui</v>
      </c>
      <c r="Q698" s="42" t="str">
        <f>IF(ISERROR(MID(K698,22+FIND("rénover mon bâtiment:",K698,1),3)),"",MID(K698,22+FIND("rénover mon bâtiment:",K698,1),3))</f>
        <v>non</v>
      </c>
      <c r="R698" s="42" t="str">
        <f>IF(ISERROR(MID(K698,21+FIND("la mobilité durable:",K698,1),3)),"",MID(K698,21+FIND("la mobilité durable:",K698,1),3))</f>
        <v>non</v>
      </c>
      <c r="S698" s="42" t="str">
        <f>IF(ISERROR(MID(K698,21+FIND("gestion des déchets:",K698,1),3)),"",MID(K698,21+FIND("gestion des déchets:",K698,1),3))</f>
        <v>non</v>
      </c>
      <c r="T698" s="42" t="str">
        <f>IF(ISERROR(MID(K698,17+FIND("l'écoconception:",K698,1),3)),"",MID(K698,17+FIND("l'écoconception:",K698,1),3))</f>
        <v>non</v>
      </c>
      <c r="U698" s="42" t="str">
        <f>IF(ISERROR(MID(K698,20+FIND("former ou recruter:",K698,1),3)),"",MID(K698,20+FIND("former ou recruter:",K698,1),3))</f>
        <v>non</v>
      </c>
      <c r="V698" s="42"/>
      <c r="W698" s="75"/>
      <c r="X698" s="75"/>
      <c r="Y698" s="75"/>
      <c r="Z698" s="75"/>
      <c r="AA698" s="75"/>
      <c r="AB698" s="40"/>
      <c r="AC698" s="40"/>
      <c r="AD698" s="90"/>
      <c r="AE698" s="90"/>
      <c r="AF698" s="40"/>
      <c r="AG698" s="40"/>
      <c r="AH698" s="40"/>
      <c r="AI698" s="76"/>
      <c r="AJ698" s="76"/>
      <c r="AK698" s="40"/>
    </row>
    <row r="699" spans="1:37" ht="16.5" customHeight="1">
      <c r="A699" s="79">
        <v>45286</v>
      </c>
      <c r="B699" s="78" t="s">
        <v>580</v>
      </c>
      <c r="C699" s="78" t="s">
        <v>3150</v>
      </c>
      <c r="D699" s="81" t="s">
        <v>3152</v>
      </c>
      <c r="E699" s="33" t="s">
        <v>114</v>
      </c>
      <c r="F699" s="33"/>
      <c r="G699" s="42"/>
      <c r="H699" s="75">
        <v>1</v>
      </c>
      <c r="I699" s="90" t="s">
        <v>73</v>
      </c>
      <c r="J699" s="90"/>
      <c r="K699" s="78" t="s">
        <v>3153</v>
      </c>
      <c r="L699" s="75" t="s">
        <v>1132</v>
      </c>
      <c r="M699" s="42" t="str">
        <f>MID(K699,12,8)</f>
        <v xml:space="preserve">precise </v>
      </c>
      <c r="N699" s="42" t="str">
        <f>IF(ISERROR(MID(K699,24+FIND("impact environnemental:",K699,1),3)),"",MID(K699,24+FIND("impact environnemental:",K699,1),3))</f>
        <v>non</v>
      </c>
      <c r="O699" s="42" t="str">
        <f>IF(ISERROR(MID(K699,25+FIND("performance énergétique:",K699,1),3)),"",MID(K699,25+FIND("performance énergétique:",K699,1),3))</f>
        <v>non</v>
      </c>
      <c r="P699" s="42" t="str">
        <f>IF(ISERROR(MID(K699,20+FIND("consommation d'eau:",K699,1),3)),"",MID(K699,20+FIND("consommation d'eau:",K699,1),3))</f>
        <v>non</v>
      </c>
      <c r="Q699" s="42" t="str">
        <f>IF(ISERROR(MID(K699,22+FIND("rénover mon bâtiment:",K699,1),3)),"",MID(K699,22+FIND("rénover mon bâtiment:",K699,1),3))</f>
        <v>non</v>
      </c>
      <c r="R699" s="42" t="str">
        <f>IF(ISERROR(MID(K699,21+FIND("la mobilité durable:",K699,1),3)),"",MID(K699,21+FIND("la mobilité durable:",K699,1),3))</f>
        <v>non</v>
      </c>
      <c r="S699" s="42" t="str">
        <f>IF(ISERROR(MID(K699,21+FIND("gestion des déchets:",K699,1),3)),"",MID(K699,21+FIND("gestion des déchets:",K699,1),3))</f>
        <v>oui</v>
      </c>
      <c r="T699" s="42" t="str">
        <f>IF(ISERROR(MID(K699,17+FIND("l'écoconception:",K699,1),3)),"",MID(K699,17+FIND("l'écoconception:",K699,1),3))</f>
        <v>non</v>
      </c>
      <c r="U699" s="42" t="str">
        <f>IF(ISERROR(MID(K699,20+FIND("former ou recruter:",K699,1),3)),"",MID(K699,20+FIND("former ou recruter:",K699,1),3))</f>
        <v>non</v>
      </c>
      <c r="V699" s="42"/>
      <c r="W699" s="75"/>
      <c r="X699" s="75"/>
      <c r="Y699" s="75"/>
      <c r="Z699" s="75"/>
      <c r="AA699" s="75"/>
      <c r="AB699" s="40"/>
      <c r="AC699" s="40"/>
      <c r="AD699" s="90"/>
      <c r="AE699" s="90"/>
      <c r="AF699" s="40"/>
      <c r="AG699" s="40"/>
      <c r="AH699" s="40"/>
      <c r="AI699" s="76"/>
      <c r="AJ699" s="76"/>
      <c r="AK699" s="40"/>
    </row>
    <row r="700" spans="1:37" ht="16.5" customHeight="1">
      <c r="A700" s="79">
        <v>45286</v>
      </c>
      <c r="B700" s="78" t="s">
        <v>459</v>
      </c>
      <c r="C700" s="78" t="s">
        <v>3170</v>
      </c>
      <c r="D700" s="81" t="s">
        <v>5077</v>
      </c>
      <c r="E700" s="33" t="s">
        <v>114</v>
      </c>
      <c r="F700" s="33"/>
      <c r="G700" s="42"/>
      <c r="H700" s="75">
        <v>1</v>
      </c>
      <c r="I700" s="90" t="s">
        <v>73</v>
      </c>
      <c r="J700" s="90"/>
      <c r="K700" s="78" t="s">
        <v>3174</v>
      </c>
      <c r="L700" s="75" t="s">
        <v>1132</v>
      </c>
      <c r="M700" s="42" t="str">
        <f>MID(K700,12,8)</f>
        <v xml:space="preserve">precise </v>
      </c>
      <c r="N700" s="42" t="str">
        <f>IF(ISERROR(MID(K700,24+FIND("impact environnemental:",K700,1),3)),"",MID(K700,24+FIND("impact environnemental:",K700,1),3))</f>
        <v>non</v>
      </c>
      <c r="O700" s="42" t="str">
        <f>IF(ISERROR(MID(K700,25+FIND("performance énergétique:",K700,1),3)),"",MID(K700,25+FIND("performance énergétique:",K700,1),3))</f>
        <v>non</v>
      </c>
      <c r="P700" s="42" t="str">
        <f>IF(ISERROR(MID(K700,20+FIND("consommation d'eau:",K700,1),3)),"",MID(K700,20+FIND("consommation d'eau:",K700,1),3))</f>
        <v>non</v>
      </c>
      <c r="Q700" s="42" t="str">
        <f>IF(ISERROR(MID(K700,22+FIND("rénover mon bâtiment:",K700,1),3)),"",MID(K700,22+FIND("rénover mon bâtiment:",K700,1),3))</f>
        <v>oui</v>
      </c>
      <c r="R700" s="42" t="str">
        <f>IF(ISERROR(MID(K700,21+FIND("la mobilité durable:",K700,1),3)),"",MID(K700,21+FIND("la mobilité durable:",K700,1),3))</f>
        <v>non</v>
      </c>
      <c r="S700" s="42" t="str">
        <f>IF(ISERROR(MID(K700,21+FIND("gestion des déchets:",K700,1),3)),"",MID(K700,21+FIND("gestion des déchets:",K700,1),3))</f>
        <v>non</v>
      </c>
      <c r="T700" s="42" t="str">
        <f>IF(ISERROR(MID(K700,17+FIND("l'écoconception:",K700,1),3)),"",MID(K700,17+FIND("l'écoconception:",K700,1),3))</f>
        <v>non</v>
      </c>
      <c r="U700" s="42" t="str">
        <f>IF(ISERROR(MID(K700,20+FIND("former ou recruter:",K700,1),3)),"",MID(K700,20+FIND("former ou recruter:",K700,1),3))</f>
        <v>non</v>
      </c>
      <c r="V700" s="42"/>
      <c r="W700" s="75"/>
      <c r="X700" s="75"/>
      <c r="Y700" s="75"/>
      <c r="Z700" s="75"/>
      <c r="AA700" s="75"/>
      <c r="AB700" s="40"/>
      <c r="AC700" s="40"/>
      <c r="AD700" s="90"/>
      <c r="AE700" s="90"/>
      <c r="AF700" s="40"/>
      <c r="AG700" s="40"/>
      <c r="AH700" s="40"/>
      <c r="AI700" s="76"/>
      <c r="AJ700" s="76"/>
      <c r="AK700" s="40"/>
    </row>
    <row r="701" spans="1:37" ht="16.5" customHeight="1">
      <c r="A701" s="79">
        <v>45287</v>
      </c>
      <c r="B701" s="78" t="s">
        <v>1476</v>
      </c>
      <c r="C701" s="78" t="s">
        <v>3243</v>
      </c>
      <c r="D701" s="81" t="s">
        <v>3246</v>
      </c>
      <c r="E701" s="33" t="s">
        <v>114</v>
      </c>
      <c r="F701" s="33"/>
      <c r="G701" s="42"/>
      <c r="H701" s="75">
        <v>1</v>
      </c>
      <c r="I701" s="90" t="s">
        <v>73</v>
      </c>
      <c r="J701" s="90"/>
      <c r="K701" s="78" t="s">
        <v>3247</v>
      </c>
      <c r="L701" s="75" t="s">
        <v>1132</v>
      </c>
      <c r="M701" s="42" t="str">
        <f>MID(K701,12,8)</f>
        <v xml:space="preserve">precise </v>
      </c>
      <c r="N701" s="42" t="str">
        <f>IF(ISERROR(MID(K701,24+FIND("impact environnemental:",K701,1),3)),"",MID(K701,24+FIND("impact environnemental:",K701,1),3))</f>
        <v>non</v>
      </c>
      <c r="O701" s="42" t="str">
        <f>IF(ISERROR(MID(K701,25+FIND("performance énergétique:",K701,1),3)),"",MID(K701,25+FIND("performance énergétique:",K701,1),3))</f>
        <v>oui</v>
      </c>
      <c r="P701" s="42" t="str">
        <f>IF(ISERROR(MID(K701,20+FIND("consommation d'eau:",K701,1),3)),"",MID(K701,20+FIND("consommation d'eau:",K701,1),3))</f>
        <v>non</v>
      </c>
      <c r="Q701" s="42" t="str">
        <f>IF(ISERROR(MID(K701,22+FIND("rénover mon bâtiment:",K701,1),3)),"",MID(K701,22+FIND("rénover mon bâtiment:",K701,1),3))</f>
        <v>non</v>
      </c>
      <c r="R701" s="42" t="str">
        <f>IF(ISERROR(MID(K701,21+FIND("la mobilité durable:",K701,1),3)),"",MID(K701,21+FIND("la mobilité durable:",K701,1),3))</f>
        <v>non</v>
      </c>
      <c r="S701" s="42" t="str">
        <f>IF(ISERROR(MID(K701,21+FIND("gestion des déchets:",K701,1),3)),"",MID(K701,21+FIND("gestion des déchets:",K701,1),3))</f>
        <v>non</v>
      </c>
      <c r="T701" s="42" t="str">
        <f>IF(ISERROR(MID(K701,17+FIND("l'écoconception:",K701,1),3)),"",MID(K701,17+FIND("l'écoconception:",K701,1),3))</f>
        <v>non</v>
      </c>
      <c r="U701" s="42" t="str">
        <f>IF(ISERROR(MID(K701,20+FIND("former ou recruter:",K701,1),3)),"",MID(K701,20+FIND("former ou recruter:",K701,1),3))</f>
        <v>non</v>
      </c>
      <c r="V701" s="42"/>
      <c r="W701" s="75"/>
      <c r="X701" s="75"/>
      <c r="Y701" s="75"/>
      <c r="Z701" s="75"/>
      <c r="AA701" s="75"/>
      <c r="AB701" s="40"/>
      <c r="AC701" s="40"/>
      <c r="AD701" s="90"/>
      <c r="AE701" s="90"/>
      <c r="AF701" s="40"/>
      <c r="AG701" s="40"/>
      <c r="AH701" s="40"/>
      <c r="AI701" s="76"/>
      <c r="AJ701" s="76"/>
      <c r="AK701" s="40"/>
    </row>
    <row r="702" spans="1:37" ht="16.5" customHeight="1">
      <c r="A702" s="79">
        <v>45287</v>
      </c>
      <c r="B702" s="78" t="s">
        <v>113</v>
      </c>
      <c r="C702" s="78" t="s">
        <v>3298</v>
      </c>
      <c r="D702" s="81" t="s">
        <v>3300</v>
      </c>
      <c r="E702" s="33" t="s">
        <v>114</v>
      </c>
      <c r="F702" s="33"/>
      <c r="G702" s="42"/>
      <c r="H702" s="75">
        <v>1</v>
      </c>
      <c r="I702" s="90" t="s">
        <v>73</v>
      </c>
      <c r="J702" s="90"/>
      <c r="K702" s="78" t="s">
        <v>3301</v>
      </c>
      <c r="L702" s="75" t="s">
        <v>1132</v>
      </c>
      <c r="M702" s="42" t="str">
        <f>MID(K702,12,8)</f>
        <v xml:space="preserve">precise </v>
      </c>
      <c r="N702" s="42" t="str">
        <f>IF(ISERROR(MID(K702,24+FIND("impact environnemental:",K702,1),3)),"",MID(K702,24+FIND("impact environnemental:",K702,1),3))</f>
        <v>non</v>
      </c>
      <c r="O702" s="42" t="str">
        <f>IF(ISERROR(MID(K702,25+FIND("performance énergétique:",K702,1),3)),"",MID(K702,25+FIND("performance énergétique:",K702,1),3))</f>
        <v>non</v>
      </c>
      <c r="P702" s="42" t="str">
        <f>IF(ISERROR(MID(K702,20+FIND("consommation d'eau:",K702,1),3)),"",MID(K702,20+FIND("consommation d'eau:",K702,1),3))</f>
        <v>non</v>
      </c>
      <c r="Q702" s="42" t="str">
        <f>IF(ISERROR(MID(K702,22+FIND("rénover mon bâtiment:",K702,1),3)),"",MID(K702,22+FIND("rénover mon bâtiment:",K702,1),3))</f>
        <v>non</v>
      </c>
      <c r="R702" s="42" t="str">
        <f>IF(ISERROR(MID(K702,21+FIND("la mobilité durable:",K702,1),3)),"",MID(K702,21+FIND("la mobilité durable:",K702,1),3))</f>
        <v>oui</v>
      </c>
      <c r="S702" s="42" t="str">
        <f>IF(ISERROR(MID(K702,21+FIND("gestion des déchets:",K702,1),3)),"",MID(K702,21+FIND("gestion des déchets:",K702,1),3))</f>
        <v>non</v>
      </c>
      <c r="T702" s="42" t="str">
        <f>IF(ISERROR(MID(K702,17+FIND("l'écoconception:",K702,1),3)),"",MID(K702,17+FIND("l'écoconception:",K702,1),3))</f>
        <v>non</v>
      </c>
      <c r="U702" s="42" t="str">
        <f>IF(ISERROR(MID(K702,20+FIND("former ou recruter:",K702,1),3)),"",MID(K702,20+FIND("former ou recruter:",K702,1),3))</f>
        <v>non</v>
      </c>
      <c r="V702" s="42"/>
      <c r="W702" s="75"/>
      <c r="X702" s="75"/>
      <c r="Y702" s="75"/>
      <c r="Z702" s="75"/>
      <c r="AA702" s="75"/>
      <c r="AB702" s="40"/>
      <c r="AC702" s="40"/>
      <c r="AD702" s="90"/>
      <c r="AE702" s="90"/>
      <c r="AF702" s="40"/>
      <c r="AG702" s="40"/>
      <c r="AH702" s="40"/>
      <c r="AI702" s="76"/>
      <c r="AJ702" s="76"/>
      <c r="AK702" s="40"/>
    </row>
    <row r="703" spans="1:37" ht="16.5" customHeight="1">
      <c r="A703" s="79">
        <v>45288</v>
      </c>
      <c r="B703" s="78" t="s">
        <v>3312</v>
      </c>
      <c r="C703" s="78" t="s">
        <v>3308</v>
      </c>
      <c r="D703" s="81" t="s">
        <v>3311</v>
      </c>
      <c r="E703" s="33" t="s">
        <v>114</v>
      </c>
      <c r="F703" s="33"/>
      <c r="G703" s="42"/>
      <c r="H703" s="75">
        <v>1</v>
      </c>
      <c r="I703" s="90" t="s">
        <v>73</v>
      </c>
      <c r="J703" s="90"/>
      <c r="K703" s="78" t="s">
        <v>3313</v>
      </c>
      <c r="L703" s="75" t="s">
        <v>1132</v>
      </c>
      <c r="M703" s="42" t="str">
        <f>MID(K703,12,8)</f>
        <v xml:space="preserve">precise </v>
      </c>
      <c r="N703" s="42" t="str">
        <f>IF(ISERROR(MID(K703,24+FIND("impact environnemental:",K703,1),3)),"",MID(K703,24+FIND("impact environnemental:",K703,1),3))</f>
        <v>non</v>
      </c>
      <c r="O703" s="42" t="str">
        <f>IF(ISERROR(MID(K703,25+FIND("performance énergétique:",K703,1),3)),"",MID(K703,25+FIND("performance énergétique:",K703,1),3))</f>
        <v>oui</v>
      </c>
      <c r="P703" s="42" t="str">
        <f>IF(ISERROR(MID(K703,20+FIND("consommation d'eau:",K703,1),3)),"",MID(K703,20+FIND("consommation d'eau:",K703,1),3))</f>
        <v>non</v>
      </c>
      <c r="Q703" s="42" t="str">
        <f>IF(ISERROR(MID(K703,22+FIND("rénover mon bâtiment:",K703,1),3)),"",MID(K703,22+FIND("rénover mon bâtiment:",K703,1),3))</f>
        <v>non</v>
      </c>
      <c r="R703" s="42" t="str">
        <f>IF(ISERROR(MID(K703,21+FIND("la mobilité durable:",K703,1),3)),"",MID(K703,21+FIND("la mobilité durable:",K703,1),3))</f>
        <v>non</v>
      </c>
      <c r="S703" s="42" t="str">
        <f>IF(ISERROR(MID(K703,21+FIND("gestion des déchets:",K703,1),3)),"",MID(K703,21+FIND("gestion des déchets:",K703,1),3))</f>
        <v>non</v>
      </c>
      <c r="T703" s="42" t="str">
        <f>IF(ISERROR(MID(K703,17+FIND("l'écoconception:",K703,1),3)),"",MID(K703,17+FIND("l'écoconception:",K703,1),3))</f>
        <v>non</v>
      </c>
      <c r="U703" s="42" t="str">
        <f>IF(ISERROR(MID(K703,20+FIND("former ou recruter:",K703,1),3)),"",MID(K703,20+FIND("former ou recruter:",K703,1),3))</f>
        <v>non</v>
      </c>
      <c r="V703" s="42"/>
      <c r="W703" s="75"/>
      <c r="X703" s="75"/>
      <c r="Y703" s="75"/>
      <c r="Z703" s="75"/>
      <c r="AA703" s="75"/>
      <c r="AB703" s="40"/>
      <c r="AC703" s="40"/>
      <c r="AD703" s="90"/>
      <c r="AE703" s="90"/>
      <c r="AF703" s="40"/>
      <c r="AG703" s="40"/>
      <c r="AH703" s="40"/>
      <c r="AI703" s="76"/>
      <c r="AJ703" s="76"/>
      <c r="AK703" s="40"/>
    </row>
    <row r="704" spans="1:37" ht="16.5" customHeight="1">
      <c r="A704" s="79">
        <v>45288</v>
      </c>
      <c r="B704" s="78" t="s">
        <v>365</v>
      </c>
      <c r="C704" s="78" t="s">
        <v>3314</v>
      </c>
      <c r="D704" s="81" t="s">
        <v>3316</v>
      </c>
      <c r="E704" s="33" t="s">
        <v>114</v>
      </c>
      <c r="F704" s="33"/>
      <c r="G704" s="42"/>
      <c r="H704" s="75">
        <v>1</v>
      </c>
      <c r="I704" s="90" t="s">
        <v>73</v>
      </c>
      <c r="J704" s="90"/>
      <c r="K704" s="78" t="s">
        <v>3317</v>
      </c>
      <c r="L704" s="75" t="s">
        <v>1132</v>
      </c>
      <c r="M704" s="42" t="str">
        <f>MID(K704,12,8)</f>
        <v xml:space="preserve">precise </v>
      </c>
      <c r="N704" s="42" t="str">
        <f>IF(ISERROR(MID(K704,24+FIND("impact environnemental:",K704,1),3)),"",MID(K704,24+FIND("impact environnemental:",K704,1),3))</f>
        <v>non</v>
      </c>
      <c r="O704" s="42" t="str">
        <f>IF(ISERROR(MID(K704,25+FIND("performance énergétique:",K704,1),3)),"",MID(K704,25+FIND("performance énergétique:",K704,1),3))</f>
        <v>oui</v>
      </c>
      <c r="P704" s="42" t="str">
        <f>IF(ISERROR(MID(K704,20+FIND("consommation d'eau:",K704,1),3)),"",MID(K704,20+FIND("consommation d'eau:",K704,1),3))</f>
        <v>non</v>
      </c>
      <c r="Q704" s="42" t="str">
        <f>IF(ISERROR(MID(K704,22+FIND("rénover mon bâtiment:",K704,1),3)),"",MID(K704,22+FIND("rénover mon bâtiment:",K704,1),3))</f>
        <v>non</v>
      </c>
      <c r="R704" s="42" t="str">
        <f>IF(ISERROR(MID(K704,21+FIND("la mobilité durable:",K704,1),3)),"",MID(K704,21+FIND("la mobilité durable:",K704,1),3))</f>
        <v>non</v>
      </c>
      <c r="S704" s="42" t="str">
        <f>IF(ISERROR(MID(K704,21+FIND("gestion des déchets:",K704,1),3)),"",MID(K704,21+FIND("gestion des déchets:",K704,1),3))</f>
        <v>non</v>
      </c>
      <c r="T704" s="42" t="str">
        <f>IF(ISERROR(MID(K704,17+FIND("l'écoconception:",K704,1),3)),"",MID(K704,17+FIND("l'écoconception:",K704,1),3))</f>
        <v>non</v>
      </c>
      <c r="U704" s="42" t="str">
        <f>IF(ISERROR(MID(K704,20+FIND("former ou recruter:",K704,1),3)),"",MID(K704,20+FIND("former ou recruter:",K704,1),3))</f>
        <v>non</v>
      </c>
      <c r="V704" s="42"/>
      <c r="W704" s="75"/>
      <c r="X704" s="75"/>
      <c r="Y704" s="75"/>
      <c r="Z704" s="75"/>
      <c r="AA704" s="75"/>
      <c r="AB704" s="40"/>
      <c r="AC704" s="40"/>
      <c r="AD704" s="90"/>
      <c r="AE704" s="90"/>
      <c r="AF704" s="40"/>
      <c r="AG704" s="40"/>
      <c r="AH704" s="40"/>
      <c r="AI704" s="76"/>
      <c r="AJ704" s="76"/>
      <c r="AK704" s="40"/>
    </row>
    <row r="705" spans="1:37" ht="16.5" customHeight="1">
      <c r="A705" s="79">
        <v>45288</v>
      </c>
      <c r="B705" s="78" t="s">
        <v>113</v>
      </c>
      <c r="C705" s="78" t="s">
        <v>3327</v>
      </c>
      <c r="D705" s="81" t="s">
        <v>3330</v>
      </c>
      <c r="E705" s="33" t="s">
        <v>114</v>
      </c>
      <c r="F705" s="33"/>
      <c r="G705" s="42"/>
      <c r="H705" s="75">
        <v>1</v>
      </c>
      <c r="I705" s="90" t="s">
        <v>73</v>
      </c>
      <c r="J705" s="90"/>
      <c r="K705" s="78" t="s">
        <v>3331</v>
      </c>
      <c r="L705" s="75" t="s">
        <v>1132</v>
      </c>
      <c r="M705" s="42" t="str">
        <f>MID(K705,12,8)</f>
        <v xml:space="preserve">precise </v>
      </c>
      <c r="N705" s="42" t="str">
        <f>IF(ISERROR(MID(K705,24+FIND("impact environnemental:",K705,1),3)),"",MID(K705,24+FIND("impact environnemental:",K705,1),3))</f>
        <v>non</v>
      </c>
      <c r="O705" s="42" t="str">
        <f>IF(ISERROR(MID(K705,25+FIND("performance énergétique:",K705,1),3)),"",MID(K705,25+FIND("performance énergétique:",K705,1),3))</f>
        <v>oui</v>
      </c>
      <c r="P705" s="42" t="str">
        <f>IF(ISERROR(MID(K705,20+FIND("consommation d'eau:",K705,1),3)),"",MID(K705,20+FIND("consommation d'eau:",K705,1),3))</f>
        <v>non</v>
      </c>
      <c r="Q705" s="42" t="str">
        <f>IF(ISERROR(MID(K705,22+FIND("rénover mon bâtiment:",K705,1),3)),"",MID(K705,22+FIND("rénover mon bâtiment:",K705,1),3))</f>
        <v>non</v>
      </c>
      <c r="R705" s="42" t="str">
        <f>IF(ISERROR(MID(K705,21+FIND("la mobilité durable:",K705,1),3)),"",MID(K705,21+FIND("la mobilité durable:",K705,1),3))</f>
        <v>non</v>
      </c>
      <c r="S705" s="42" t="str">
        <f>IF(ISERROR(MID(K705,21+FIND("gestion des déchets:",K705,1),3)),"",MID(K705,21+FIND("gestion des déchets:",K705,1),3))</f>
        <v>non</v>
      </c>
      <c r="T705" s="42" t="str">
        <f>IF(ISERROR(MID(K705,17+FIND("l'écoconception:",K705,1),3)),"",MID(K705,17+FIND("l'écoconception:",K705,1),3))</f>
        <v>non</v>
      </c>
      <c r="U705" s="42" t="str">
        <f>IF(ISERROR(MID(K705,20+FIND("former ou recruter:",K705,1),3)),"",MID(K705,20+FIND("former ou recruter:",K705,1),3))</f>
        <v>non</v>
      </c>
      <c r="V705" s="42"/>
      <c r="W705" s="75"/>
      <c r="X705" s="75"/>
      <c r="Y705" s="75"/>
      <c r="Z705" s="75"/>
      <c r="AA705" s="75"/>
      <c r="AB705" s="40"/>
      <c r="AC705" s="40"/>
      <c r="AD705" s="90"/>
      <c r="AE705" s="90"/>
      <c r="AF705" s="40"/>
      <c r="AG705" s="40"/>
      <c r="AH705" s="40"/>
      <c r="AI705" s="76"/>
      <c r="AJ705" s="76"/>
      <c r="AK705" s="40"/>
    </row>
    <row r="706" spans="1:37" ht="16.5" customHeight="1">
      <c r="A706" s="79">
        <v>45293</v>
      </c>
      <c r="B706" s="78" t="s">
        <v>1805</v>
      </c>
      <c r="C706" s="78" t="s">
        <v>3356</v>
      </c>
      <c r="D706" s="81" t="s">
        <v>3360</v>
      </c>
      <c r="E706" s="33" t="s">
        <v>114</v>
      </c>
      <c r="F706" s="33"/>
      <c r="G706" s="42"/>
      <c r="H706" s="75">
        <v>1</v>
      </c>
      <c r="I706" s="90" t="s">
        <v>73</v>
      </c>
      <c r="J706" s="90"/>
      <c r="K706" s="78" t="s">
        <v>5078</v>
      </c>
      <c r="L706" s="75" t="s">
        <v>1132</v>
      </c>
      <c r="M706" s="42" t="str">
        <f>MID(K706,12,8)</f>
        <v xml:space="preserve">precise </v>
      </c>
      <c r="N706" s="42" t="str">
        <f>IF(ISERROR(MID(K706,24+FIND("impact environnemental:",K706,1),3)),"",MID(K706,24+FIND("impact environnemental:",K706,1),3))</f>
        <v>non</v>
      </c>
      <c r="O706" s="42" t="str">
        <f>IF(ISERROR(MID(K706,25+FIND("performance énergétique:",K706,1),3)),"",MID(K706,25+FIND("performance énergétique:",K706,1),3))</f>
        <v>non</v>
      </c>
      <c r="P706" s="42" t="str">
        <f>IF(ISERROR(MID(K706,20+FIND("consommation d'eau:",K706,1),3)),"",MID(K706,20+FIND("consommation d'eau:",K706,1),3))</f>
        <v>non</v>
      </c>
      <c r="Q706" s="42" t="str">
        <f>IF(ISERROR(MID(K706,22+FIND("rénover mon bâtiment:",K706,1),3)),"",MID(K706,22+FIND("rénover mon bâtiment:",K706,1),3))</f>
        <v>non</v>
      </c>
      <c r="R706" s="42" t="str">
        <f>IF(ISERROR(MID(K706,21+FIND("la mobilité durable:",K706,1),3)),"",MID(K706,21+FIND("la mobilité durable:",K706,1),3))</f>
        <v>non</v>
      </c>
      <c r="S706" s="42" t="str">
        <f>IF(ISERROR(MID(K706,21+FIND("gestion des déchets:",K706,1),3)),"",MID(K706,21+FIND("gestion des déchets:",K706,1),3))</f>
        <v>non</v>
      </c>
      <c r="T706" s="42" t="str">
        <f>IF(ISERROR(MID(K706,17+FIND("l'écoconception:",K706,1),3)),"",MID(K706,17+FIND("l'écoconception:",K706,1),3))</f>
        <v>oui</v>
      </c>
      <c r="U706" s="42" t="str">
        <f>IF(ISERROR(MID(K706,20+FIND("former ou recruter:",K706,1),3)),"",MID(K706,20+FIND("former ou recruter:",K706,1),3))</f>
        <v>non</v>
      </c>
      <c r="V706" s="42"/>
      <c r="W706" s="75"/>
      <c r="X706" s="75"/>
      <c r="Y706" s="75"/>
      <c r="Z706" s="75"/>
      <c r="AA706" s="75"/>
      <c r="AB706" s="40"/>
      <c r="AC706" s="40"/>
      <c r="AD706" s="90"/>
      <c r="AE706" s="90"/>
      <c r="AF706" s="40"/>
      <c r="AG706" s="40"/>
      <c r="AH706" s="40"/>
      <c r="AI706" s="76"/>
      <c r="AJ706" s="76"/>
      <c r="AK706" s="40"/>
    </row>
    <row r="707" spans="1:37" ht="16.5" customHeight="1">
      <c r="A707" s="79">
        <v>45293</v>
      </c>
      <c r="B707" s="78" t="s">
        <v>932</v>
      </c>
      <c r="C707" s="78" t="s">
        <v>3389</v>
      </c>
      <c r="D707" s="81" t="s">
        <v>3391</v>
      </c>
      <c r="E707" s="33" t="s">
        <v>114</v>
      </c>
      <c r="F707" s="33"/>
      <c r="G707" s="42"/>
      <c r="H707" s="75">
        <v>2</v>
      </c>
      <c r="I707" s="90" t="s">
        <v>73</v>
      </c>
      <c r="J707" s="90"/>
      <c r="K707" s="78" t="s">
        <v>3392</v>
      </c>
      <c r="L707" s="75" t="s">
        <v>1132</v>
      </c>
      <c r="M707" s="42" t="str">
        <f>MID(K707,12,8)</f>
        <v xml:space="preserve">unknown </v>
      </c>
      <c r="N707" s="42" t="str">
        <f>IF(ISERROR(MID(K707,24+FIND("impact environnemental:",K707,1),3)),"",MID(K707,24+FIND("impact environnemental:",K707,1),3))</f>
        <v>oui</v>
      </c>
      <c r="O707" s="42" t="str">
        <f>IF(ISERROR(MID(K707,25+FIND("performance énergétique:",K707,1),3)),"",MID(K707,25+FIND("performance énergétique:",K707,1),3))</f>
        <v>oui</v>
      </c>
      <c r="P707" s="42" t="str">
        <f>IF(ISERROR(MID(K707,20+FIND("consommation d'eau:",K707,1),3)),"",MID(K707,20+FIND("consommation d'eau:",K707,1),3))</f>
        <v>non</v>
      </c>
      <c r="Q707" s="42" t="str">
        <f>IF(ISERROR(MID(K707,22+FIND("rénover mon bâtiment:",K707,1),3)),"",MID(K707,22+FIND("rénover mon bâtiment:",K707,1),3))</f>
        <v/>
      </c>
      <c r="R707" s="42" t="str">
        <f>IF(ISERROR(MID(K707,21+FIND("la mobilité durable:",K707,1),3)),"",MID(K707,21+FIND("la mobilité durable:",K707,1),3))</f>
        <v/>
      </c>
      <c r="S707" s="42" t="str">
        <f>IF(ISERROR(MID(K707,21+FIND("gestion des déchets:",K707,1),3)),"",MID(K707,21+FIND("gestion des déchets:",K707,1),3))</f>
        <v>non</v>
      </c>
      <c r="T707" s="42" t="str">
        <f>IF(ISERROR(MID(K707,17+FIND("l'écoconception:",K707,1),3)),"",MID(K707,17+FIND("l'écoconception:",K707,1),3))</f>
        <v>oui</v>
      </c>
      <c r="U707" s="42" t="str">
        <f>IF(ISERROR(MID(K707,20+FIND("former ou recruter:",K707,1),3)),"",MID(K707,20+FIND("former ou recruter:",K707,1),3))</f>
        <v/>
      </c>
      <c r="V707" s="42"/>
      <c r="W707" s="75"/>
      <c r="X707" s="75"/>
      <c r="Y707" s="75"/>
      <c r="Z707" s="75"/>
      <c r="AA707" s="75"/>
      <c r="AB707" s="40"/>
      <c r="AC707" s="40"/>
      <c r="AD707" s="90"/>
      <c r="AE707" s="90"/>
      <c r="AF707" s="40"/>
      <c r="AG707" s="40"/>
      <c r="AH707" s="40"/>
      <c r="AI707" s="76"/>
      <c r="AJ707" s="76"/>
      <c r="AK707" s="40"/>
    </row>
    <row r="708" spans="1:37" ht="16.5" customHeight="1">
      <c r="A708" s="79">
        <v>45294</v>
      </c>
      <c r="B708" s="78" t="s">
        <v>1210</v>
      </c>
      <c r="C708" s="78" t="s">
        <v>3420</v>
      </c>
      <c r="D708" s="81" t="s">
        <v>3423</v>
      </c>
      <c r="E708" s="33" t="s">
        <v>114</v>
      </c>
      <c r="F708" s="33"/>
      <c r="G708" s="97" t="s">
        <v>5079</v>
      </c>
      <c r="H708" s="75">
        <v>1</v>
      </c>
      <c r="I708" s="90" t="s">
        <v>73</v>
      </c>
      <c r="J708" s="90"/>
      <c r="K708" s="78" t="s">
        <v>3424</v>
      </c>
      <c r="L708" s="75" t="s">
        <v>1132</v>
      </c>
      <c r="M708" s="42" t="str">
        <f>MID(K708,12,8)</f>
        <v xml:space="preserve">precise </v>
      </c>
      <c r="N708" s="42" t="str">
        <f>IF(ISERROR(MID(K708,24+FIND("impact environnemental:",K708,1),3)),"",MID(K708,24+FIND("impact environnemental:",K708,1),3))</f>
        <v>oui</v>
      </c>
      <c r="O708" s="42" t="str">
        <f>IF(ISERROR(MID(K708,25+FIND("performance énergétique:",K708,1),3)),"",MID(K708,25+FIND("performance énergétique:",K708,1),3))</f>
        <v>non</v>
      </c>
      <c r="P708" s="42" t="str">
        <f>IF(ISERROR(MID(K708,20+FIND("consommation d'eau:",K708,1),3)),"",MID(K708,20+FIND("consommation d'eau:",K708,1),3))</f>
        <v>non</v>
      </c>
      <c r="Q708" s="42" t="str">
        <f>IF(ISERROR(MID(K708,22+FIND("rénover mon bâtiment:",K708,1),3)),"",MID(K708,22+FIND("rénover mon bâtiment:",K708,1),3))</f>
        <v>non</v>
      </c>
      <c r="R708" s="42" t="str">
        <f>IF(ISERROR(MID(K708,21+FIND("la mobilité durable:",K708,1),3)),"",MID(K708,21+FIND("la mobilité durable:",K708,1),3))</f>
        <v>non</v>
      </c>
      <c r="S708" s="42" t="str">
        <f>IF(ISERROR(MID(K708,21+FIND("gestion des déchets:",K708,1),3)),"",MID(K708,21+FIND("gestion des déchets:",K708,1),3))</f>
        <v>non</v>
      </c>
      <c r="T708" s="42" t="str">
        <f>IF(ISERROR(MID(K708,17+FIND("l'écoconception:",K708,1),3)),"",MID(K708,17+FIND("l'écoconception:",K708,1),3))</f>
        <v>non</v>
      </c>
      <c r="U708" s="42" t="str">
        <f>IF(ISERROR(MID(K708,20+FIND("former ou recruter:",K708,1),3)),"",MID(K708,20+FIND("former ou recruter:",K708,1),3))</f>
        <v>non</v>
      </c>
      <c r="V708" s="42"/>
      <c r="W708" s="75">
        <f>FIND("/",K708,FIND("nomination",K708,1))</f>
        <v>237</v>
      </c>
      <c r="X708" s="75"/>
      <c r="Y708" s="75"/>
      <c r="Z708" s="75"/>
      <c r="AA708" s="75"/>
      <c r="AB708" s="40"/>
      <c r="AC708" s="40"/>
      <c r="AD708" s="90"/>
      <c r="AE708" s="90"/>
      <c r="AF708" s="40"/>
      <c r="AG708" s="40"/>
      <c r="AH708" s="40"/>
      <c r="AI708" s="76"/>
      <c r="AJ708" s="76"/>
      <c r="AK708" s="40"/>
    </row>
    <row r="709" spans="1:37" ht="16.5" customHeight="1">
      <c r="A709" s="30">
        <v>45264</v>
      </c>
      <c r="B709" s="31" t="s">
        <v>477</v>
      </c>
      <c r="C709" s="31" t="s">
        <v>1134</v>
      </c>
      <c r="D709" s="50" t="s">
        <v>1138</v>
      </c>
      <c r="E709" s="33" t="s">
        <v>114</v>
      </c>
      <c r="F709" s="33"/>
      <c r="G709" s="97" t="s">
        <v>5080</v>
      </c>
      <c r="H709" s="41">
        <v>2</v>
      </c>
      <c r="I709" s="88"/>
      <c r="J709" s="88"/>
      <c r="K709" s="31" t="s">
        <v>1139</v>
      </c>
      <c r="L709" s="41" t="s">
        <v>87</v>
      </c>
      <c r="M709" s="42" t="str">
        <f>MID(K709,12,8)</f>
        <v xml:space="preserve">unknown </v>
      </c>
      <c r="N709" s="42" t="str">
        <f>IF(ISERROR(MID(K709,24+FIND("impact environnemental:",K709,1),3)),"",MID(K709,24+FIND("impact environnemental:",K709,1),3))</f>
        <v>non</v>
      </c>
      <c r="O709" s="42" t="str">
        <f>IF(ISERROR(MID(K709,25+FIND("performance énergétique:",K709,1),3)),"",MID(K709,25+FIND("performance énergétique:",K709,1),3))</f>
        <v>oui</v>
      </c>
      <c r="P709" s="42" t="str">
        <f>IF(ISERROR(MID(K709,20+FIND("consommation d'eau:",K709,1),3)),"",MID(K709,20+FIND("consommation d'eau:",K709,1),3))</f>
        <v>oui</v>
      </c>
      <c r="Q709" s="42" t="str">
        <f>IF(ISERROR(MID(K709,22+FIND("rénover mon bâtiment:",K709,1),3)),"",MID(K709,22+FIND("rénover mon bâtiment:",K709,1),3))</f>
        <v/>
      </c>
      <c r="R709" s="42" t="str">
        <f>IF(ISERROR(MID(K709,21+FIND("la mobilité durable:",K709,1),3)),"",MID(K709,21+FIND("la mobilité durable:",K709,1),3))</f>
        <v/>
      </c>
      <c r="S709" s="42" t="str">
        <f>IF(ISERROR(MID(K709,21+FIND("gestion des déchets:",K709,1),3)),"",MID(K709,21+FIND("gestion des déchets:",K709,1),3))</f>
        <v>oui</v>
      </c>
      <c r="T709" s="42" t="str">
        <f>IF(ISERROR(MID(K709,17+FIND("l'écoconception:",K709,1),3)),"",MID(K709,17+FIND("l'écoconception:",K709,1),3))</f>
        <v>oui</v>
      </c>
      <c r="U709" s="42" t="str">
        <f>IF(ISERROR(MID(K709,20+FIND("former ou recruter:",K709,1),3)),"",MID(K709,20+FIND("former ou recruter:",K709,1),3))</f>
        <v/>
      </c>
      <c r="V709" s="42"/>
      <c r="W709" s="41" t="s">
        <v>821</v>
      </c>
      <c r="X709" s="41"/>
      <c r="Y709" s="41"/>
      <c r="Z709" s="71" t="s">
        <v>1140</v>
      </c>
      <c r="AA709" s="41"/>
      <c r="AB709" s="38"/>
      <c r="AC709" s="38"/>
      <c r="AD709" s="88"/>
      <c r="AE709" s="88"/>
      <c r="AF709" s="33"/>
      <c r="AG709" s="33"/>
      <c r="AH709" s="33"/>
      <c r="AI709" s="39"/>
      <c r="AJ709" s="39"/>
      <c r="AK709" s="40"/>
    </row>
    <row r="710" spans="1:37" ht="16.5" customHeight="1">
      <c r="A710" s="30">
        <v>45264</v>
      </c>
      <c r="B710" s="31" t="s">
        <v>477</v>
      </c>
      <c r="C710" s="31" t="s">
        <v>1141</v>
      </c>
      <c r="D710" s="50" t="s">
        <v>1145</v>
      </c>
      <c r="E710" s="33" t="s">
        <v>114</v>
      </c>
      <c r="F710" s="33"/>
      <c r="G710" s="97" t="s">
        <v>5081</v>
      </c>
      <c r="H710" s="41">
        <v>2</v>
      </c>
      <c r="I710" s="88"/>
      <c r="J710" s="88"/>
      <c r="K710" s="31" t="s">
        <v>1146</v>
      </c>
      <c r="L710" s="41" t="s">
        <v>87</v>
      </c>
      <c r="M710" s="42" t="str">
        <f>MID(K710,12,8)</f>
        <v xml:space="preserve">unknown </v>
      </c>
      <c r="N710" s="42" t="str">
        <f>IF(ISERROR(MID(K710,24+FIND("impact environnemental:",K710,1),3)),"",MID(K710,24+FIND("impact environnemental:",K710,1),3))</f>
        <v>oui</v>
      </c>
      <c r="O710" s="42" t="str">
        <f>IF(ISERROR(MID(K710,25+FIND("performance énergétique:",K710,1),3)),"",MID(K710,25+FIND("performance énergétique:",K710,1),3))</f>
        <v>oui</v>
      </c>
      <c r="P710" s="42" t="str">
        <f>IF(ISERROR(MID(K710,20+FIND("consommation d'eau:",K710,1),3)),"",MID(K710,20+FIND("consommation d'eau:",K710,1),3))</f>
        <v>oui</v>
      </c>
      <c r="Q710" s="42" t="str">
        <f>IF(ISERROR(MID(K710,22+FIND("rénover mon bâtiment:",K710,1),3)),"",MID(K710,22+FIND("rénover mon bâtiment:",K710,1),3))</f>
        <v/>
      </c>
      <c r="R710" s="42" t="str">
        <f>IF(ISERROR(MID(K710,21+FIND("la mobilité durable:",K710,1),3)),"",MID(K710,21+FIND("la mobilité durable:",K710,1),3))</f>
        <v/>
      </c>
      <c r="S710" s="42" t="str">
        <f>IF(ISERROR(MID(K710,21+FIND("gestion des déchets:",K710,1),3)),"",MID(K710,21+FIND("gestion des déchets:",K710,1),3))</f>
        <v>non</v>
      </c>
      <c r="T710" s="42" t="str">
        <f>IF(ISERROR(MID(K710,17+FIND("l'écoconception:",K710,1),3)),"",MID(K710,17+FIND("l'écoconception:",K710,1),3))</f>
        <v>oui</v>
      </c>
      <c r="U710" s="42" t="str">
        <f>IF(ISERROR(MID(K710,20+FIND("former ou recruter:",K710,1),3)),"",MID(K710,20+FIND("former ou recruter:",K710,1),3))</f>
        <v/>
      </c>
      <c r="V710" s="42"/>
      <c r="W710" s="41"/>
      <c r="X710" s="41"/>
      <c r="Y710" s="71" t="s">
        <v>1147</v>
      </c>
      <c r="Z710" s="41"/>
      <c r="AA710" s="41" t="s">
        <v>1148</v>
      </c>
      <c r="AB710" s="38"/>
      <c r="AC710" s="38"/>
      <c r="AD710" s="88"/>
      <c r="AE710" s="88"/>
      <c r="AF710" s="33"/>
      <c r="AG710" s="33"/>
      <c r="AH710" s="33"/>
      <c r="AI710" s="39"/>
      <c r="AJ710" s="39"/>
      <c r="AK710" s="40"/>
    </row>
    <row r="711" spans="1:37" ht="16.5" customHeight="1">
      <c r="A711" s="30">
        <v>45173</v>
      </c>
      <c r="B711" s="31" t="s">
        <v>123</v>
      </c>
      <c r="C711" s="31" t="s">
        <v>198</v>
      </c>
      <c r="D711" s="34"/>
      <c r="E711" s="33" t="s">
        <v>124</v>
      </c>
      <c r="F711" s="33"/>
      <c r="G711" s="97" t="s">
        <v>5082</v>
      </c>
      <c r="H711" s="41">
        <v>3</v>
      </c>
      <c r="I711" s="88"/>
      <c r="J711" s="88"/>
      <c r="K711" s="31"/>
      <c r="L711" s="41" t="s">
        <v>40</v>
      </c>
      <c r="M711" s="42"/>
      <c r="N711" s="42"/>
      <c r="O711" s="42"/>
      <c r="P711" s="42"/>
      <c r="Q711" s="42"/>
      <c r="R711" s="42"/>
      <c r="S711" s="42"/>
      <c r="T711" s="42"/>
      <c r="U711" s="42"/>
      <c r="V711" s="42"/>
      <c r="W711" s="41"/>
      <c r="X711" s="41"/>
      <c r="Y711" s="41"/>
      <c r="Z711" s="41" t="s">
        <v>125</v>
      </c>
      <c r="AA711" s="41" t="s">
        <v>202</v>
      </c>
      <c r="AB711" s="43">
        <v>45191</v>
      </c>
      <c r="AC711" s="38"/>
      <c r="AD711" s="88"/>
      <c r="AE711" s="88"/>
      <c r="AF711" s="33" t="s">
        <v>182</v>
      </c>
      <c r="AG711" s="33"/>
      <c r="AH711" s="33"/>
      <c r="AI711" s="39"/>
      <c r="AJ711" s="39"/>
      <c r="AK711" s="40"/>
    </row>
    <row r="712" spans="1:37" ht="16.5" customHeight="1">
      <c r="A712" s="30">
        <v>45242</v>
      </c>
      <c r="B712" s="31" t="s">
        <v>477</v>
      </c>
      <c r="C712" s="31" t="s">
        <v>472</v>
      </c>
      <c r="D712" s="50" t="s">
        <v>476</v>
      </c>
      <c r="E712" s="33" t="s">
        <v>114</v>
      </c>
      <c r="F712" s="33"/>
      <c r="G712" s="97" t="s">
        <v>5083</v>
      </c>
      <c r="H712" s="41">
        <v>3</v>
      </c>
      <c r="I712" s="88"/>
      <c r="J712" s="88"/>
      <c r="K712" s="31" t="s">
        <v>478</v>
      </c>
      <c r="L712" s="41" t="s">
        <v>40</v>
      </c>
      <c r="M712" s="42"/>
      <c r="N712" s="42"/>
      <c r="O712" s="42"/>
      <c r="P712" s="42"/>
      <c r="Q712" s="42"/>
      <c r="R712" s="42"/>
      <c r="S712" s="42"/>
      <c r="T712" s="42"/>
      <c r="U712" s="42"/>
      <c r="V712" s="42"/>
      <c r="W712" s="41" t="s">
        <v>479</v>
      </c>
      <c r="X712" s="41"/>
      <c r="Y712" s="41"/>
      <c r="Z712" s="41"/>
      <c r="AA712" s="41"/>
      <c r="AB712" s="38"/>
      <c r="AC712" s="38"/>
      <c r="AD712" s="88"/>
      <c r="AE712" s="88"/>
      <c r="AF712" s="33"/>
      <c r="AG712" s="33"/>
      <c r="AH712" s="33"/>
      <c r="AI712" s="39"/>
      <c r="AJ712" s="39"/>
      <c r="AK712" s="40"/>
    </row>
    <row r="713" spans="1:37" ht="16.5" customHeight="1">
      <c r="A713" s="30">
        <v>45249</v>
      </c>
      <c r="B713" s="31" t="s">
        <v>521</v>
      </c>
      <c r="C713" s="31" t="s">
        <v>516</v>
      </c>
      <c r="D713" s="50" t="s">
        <v>520</v>
      </c>
      <c r="E713" s="33" t="s">
        <v>433</v>
      </c>
      <c r="F713" s="33"/>
      <c r="G713" s="97" t="s">
        <v>5084</v>
      </c>
      <c r="H713" s="41">
        <v>1</v>
      </c>
      <c r="I713" s="88"/>
      <c r="J713" s="88"/>
      <c r="K713" s="31" t="s">
        <v>5085</v>
      </c>
      <c r="L713" s="41" t="s">
        <v>40</v>
      </c>
      <c r="M713" s="42" t="str">
        <f>MID(K713,12,8)</f>
        <v xml:space="preserve">precise </v>
      </c>
      <c r="N713" s="42" t="str">
        <f>IF(ISERROR(MID(K713,24+FIND("impact environnemental:",K713,1),3)),"",MID(K713,24+FIND("impact environnemental:",K713,1),3))</f>
        <v>non</v>
      </c>
      <c r="O713" s="42" t="str">
        <f>IF(ISERROR(MID(K713,25+FIND("performance énergétique:",K713,1),3)),"",MID(K713,25+FIND("performance énergétique:",K713,1),3))</f>
        <v>non</v>
      </c>
      <c r="P713" s="42" t="str">
        <f>IF(ISERROR(MID(K713,20+FIND("consommation d'eau:",K713,1),3)),"",MID(K713,20+FIND("consommation d'eau:",K713,1),3))</f>
        <v>non</v>
      </c>
      <c r="Q713" s="42" t="str">
        <f>IF(ISERROR(MID(K713,22+FIND("rénover mon bâtiment:",K713,1),3)),"",MID(K713,22+FIND("rénover mon bâtiment:",K713,1),3))</f>
        <v>non</v>
      </c>
      <c r="R713" s="42" t="str">
        <f>IF(ISERROR(MID(K713,21+FIND("la mobilité durable:",K713,1),3)),"",MID(K713,21+FIND("la mobilité durable:",K713,1),3))</f>
        <v>oui</v>
      </c>
      <c r="S713" s="42" t="str">
        <f>IF(ISERROR(MID(K713,21+FIND("gestion des déchets:",K713,1),3)),"",MID(K713,21+FIND("gestion des déchets:",K713,1),3))</f>
        <v>non</v>
      </c>
      <c r="T713" s="42" t="str">
        <f>IF(ISERROR(MID(K713,17+FIND("l'écoconception:",K713,1),3)),"",MID(K713,17+FIND("l'écoconception:",K713,1),3))</f>
        <v>non</v>
      </c>
      <c r="U713" s="42" t="str">
        <f>IF(ISERROR(MID(K713,20+FIND("former ou recruter:",K713,1),3)),"",MID(K713,20+FIND("former ou recruter:",K713,1),3))</f>
        <v>non</v>
      </c>
      <c r="V713" s="42"/>
      <c r="W713" s="41" t="s">
        <v>523</v>
      </c>
      <c r="X713" s="41"/>
      <c r="Y713" s="41"/>
      <c r="Z713" s="41" t="s">
        <v>524</v>
      </c>
      <c r="AA713" s="41"/>
      <c r="AB713" s="38"/>
      <c r="AC713" s="38"/>
      <c r="AD713" s="88"/>
      <c r="AE713" s="88"/>
      <c r="AF713" s="33"/>
      <c r="AG713" s="33"/>
      <c r="AH713" s="33"/>
      <c r="AI713" s="39"/>
      <c r="AJ713" s="39"/>
      <c r="AK713" s="40"/>
    </row>
    <row r="714" spans="1:37" ht="16.5" customHeight="1">
      <c r="A714" s="30">
        <v>45250</v>
      </c>
      <c r="B714" s="31" t="s">
        <v>538</v>
      </c>
      <c r="C714" s="31" t="s">
        <v>533</v>
      </c>
      <c r="D714" s="50" t="s">
        <v>537</v>
      </c>
      <c r="E714" s="33" t="s">
        <v>135</v>
      </c>
      <c r="F714" s="33"/>
      <c r="G714" s="42"/>
      <c r="H714" s="41">
        <v>1</v>
      </c>
      <c r="I714" s="88"/>
      <c r="J714" s="88"/>
      <c r="K714" s="31" t="s">
        <v>539</v>
      </c>
      <c r="L714" s="41" t="s">
        <v>40</v>
      </c>
      <c r="M714" s="42" t="str">
        <f>MID(K714,12,8)</f>
        <v xml:space="preserve">precise </v>
      </c>
      <c r="N714" s="42" t="str">
        <f>IF(ISERROR(MID(K714,24+FIND("impact environnemental:",K714,1),3)),"",MID(K714,24+FIND("impact environnemental:",K714,1),3))</f>
        <v>non</v>
      </c>
      <c r="O714" s="42" t="str">
        <f>IF(ISERROR(MID(K714,25+FIND("performance énergétique:",K714,1),3)),"",MID(K714,25+FIND("performance énergétique:",K714,1),3))</f>
        <v>non</v>
      </c>
      <c r="P714" s="42" t="str">
        <f>IF(ISERROR(MID(K714,20+FIND("consommation d'eau:",K714,1),3)),"",MID(K714,20+FIND("consommation d'eau:",K714,1),3))</f>
        <v>non</v>
      </c>
      <c r="Q714" s="42" t="str">
        <f>IF(ISERROR(MID(K714,22+FIND("rénover mon bâtiment:",K714,1),3)),"",MID(K714,22+FIND("rénover mon bâtiment:",K714,1),3))</f>
        <v>non</v>
      </c>
      <c r="R714" s="42" t="str">
        <f>IF(ISERROR(MID(K714,21+FIND("la mobilité durable:",K714,1),3)),"",MID(K714,21+FIND("la mobilité durable:",K714,1),3))</f>
        <v>non</v>
      </c>
      <c r="S714" s="42" t="str">
        <f>IF(ISERROR(MID(K714,21+FIND("gestion des déchets:",K714,1),3)),"",MID(K714,21+FIND("gestion des déchets:",K714,1),3))</f>
        <v>non</v>
      </c>
      <c r="T714" s="42" t="str">
        <f>IF(ISERROR(MID(K714,17+FIND("l'écoconception:",K714,1),3)),"",MID(K714,17+FIND("l'écoconception:",K714,1),3))</f>
        <v>non</v>
      </c>
      <c r="U714" s="42" t="str">
        <f>IF(ISERROR(MID(K714,20+FIND("former ou recruter:",K714,1),3)),"",MID(K714,20+FIND("former ou recruter:",K714,1),3))</f>
        <v>oui</v>
      </c>
      <c r="V714" s="42"/>
      <c r="W714" s="41"/>
      <c r="X714" s="41"/>
      <c r="Y714" s="41"/>
      <c r="Z714" s="41"/>
      <c r="AA714" s="41"/>
      <c r="AB714" s="43">
        <v>45258</v>
      </c>
      <c r="AC714" s="38"/>
      <c r="AD714" s="88"/>
      <c r="AE714" s="88"/>
      <c r="AF714" s="33"/>
      <c r="AG714" s="33"/>
      <c r="AH714" s="33"/>
      <c r="AI714" s="39"/>
      <c r="AJ714" s="39"/>
      <c r="AK714" s="40"/>
    </row>
    <row r="715" spans="1:37" ht="16.5" customHeight="1">
      <c r="A715" s="79">
        <v>45285</v>
      </c>
      <c r="B715" s="78" t="s">
        <v>2460</v>
      </c>
      <c r="C715" s="78" t="s">
        <v>3141</v>
      </c>
      <c r="D715" s="81" t="s">
        <v>3142</v>
      </c>
      <c r="E715" s="33" t="s">
        <v>135</v>
      </c>
      <c r="F715" s="33"/>
      <c r="G715" s="42"/>
      <c r="H715" s="75">
        <v>1</v>
      </c>
      <c r="I715" s="90"/>
      <c r="J715" s="90"/>
      <c r="K715" s="78" t="s">
        <v>3143</v>
      </c>
      <c r="L715" s="75"/>
      <c r="M715" s="42" t="str">
        <f>MID(K715,12,8)</f>
        <v xml:space="preserve">precise </v>
      </c>
      <c r="N715" s="42" t="str">
        <f>IF(ISERROR(MID(K715,24+FIND("impact environnemental:",K715,1),3)),"",MID(K715,24+FIND("impact environnemental:",K715,1),3))</f>
        <v>non</v>
      </c>
      <c r="O715" s="42" t="str">
        <f>IF(ISERROR(MID(K715,25+FIND("performance énergétique:",K715,1),3)),"",MID(K715,25+FIND("performance énergétique:",K715,1),3))</f>
        <v>non</v>
      </c>
      <c r="P715" s="42" t="str">
        <f>IF(ISERROR(MID(K715,20+FIND("consommation d'eau:",K715,1),3)),"",MID(K715,20+FIND("consommation d'eau:",K715,1),3))</f>
        <v>non</v>
      </c>
      <c r="Q715" s="42" t="str">
        <f>IF(ISERROR(MID(K715,22+FIND("rénover mon bâtiment:",K715,1),3)),"",MID(K715,22+FIND("rénover mon bâtiment:",K715,1),3))</f>
        <v>non</v>
      </c>
      <c r="R715" s="42" t="str">
        <f>IF(ISERROR(MID(K715,21+FIND("la mobilité durable:",K715,1),3)),"",MID(K715,21+FIND("la mobilité durable:",K715,1),3))</f>
        <v>non</v>
      </c>
      <c r="S715" s="42" t="str">
        <f>IF(ISERROR(MID(K715,21+FIND("gestion des déchets:",K715,1),3)),"",MID(K715,21+FIND("gestion des déchets:",K715,1),3))</f>
        <v>non</v>
      </c>
      <c r="T715" s="42" t="str">
        <f>IF(ISERROR(MID(K715,17+FIND("l'écoconception:",K715,1),3)),"",MID(K715,17+FIND("l'écoconception:",K715,1),3))</f>
        <v>non</v>
      </c>
      <c r="U715" s="42" t="str">
        <f>IF(ISERROR(MID(K715,20+FIND("former ou recruter:",K715,1),3)),"",MID(K715,20+FIND("former ou recruter:",K715,1),3))</f>
        <v>oui</v>
      </c>
      <c r="V715" s="42"/>
      <c r="W715" s="75"/>
      <c r="X715" s="75"/>
      <c r="Y715" s="75"/>
      <c r="Z715" s="75"/>
      <c r="AA715" s="75"/>
      <c r="AB715" s="40"/>
      <c r="AC715" s="40"/>
      <c r="AD715" s="90"/>
      <c r="AE715" s="90"/>
      <c r="AF715" s="40"/>
      <c r="AG715" s="40"/>
      <c r="AH715" s="40"/>
      <c r="AI715" s="76"/>
      <c r="AJ715" s="76"/>
      <c r="AK715" s="40"/>
    </row>
    <row r="716" spans="1:37" ht="16.5" customHeight="1">
      <c r="A716" s="79">
        <v>45293</v>
      </c>
      <c r="B716" s="78" t="s">
        <v>761</v>
      </c>
      <c r="C716" s="78" t="s">
        <v>3362</v>
      </c>
      <c r="D716" s="81" t="s">
        <v>3365</v>
      </c>
      <c r="E716" s="33" t="s">
        <v>135</v>
      </c>
      <c r="F716" s="33"/>
      <c r="G716" s="42"/>
      <c r="H716" s="75">
        <v>2</v>
      </c>
      <c r="I716" s="90"/>
      <c r="J716" s="90"/>
      <c r="K716" s="78" t="s">
        <v>3366</v>
      </c>
      <c r="L716" s="75"/>
      <c r="M716" s="42" t="str">
        <f>MID(K716,12,8)</f>
        <v xml:space="preserve">unknown </v>
      </c>
      <c r="N716" s="42" t="str">
        <f>IF(ISERROR(MID(K716,24+FIND("impact environnemental:",K716,1),3)),"",MID(K716,24+FIND("impact environnemental:",K716,1),3))</f>
        <v>oui</v>
      </c>
      <c r="O716" s="42" t="str">
        <f>IF(ISERROR(MID(K716,25+FIND("performance énergétique:",K716,1),3)),"",MID(K716,25+FIND("performance énergétique:",K716,1),3))</f>
        <v>oui</v>
      </c>
      <c r="P716" s="42" t="str">
        <f>IF(ISERROR(MID(K716,20+FIND("consommation d'eau:",K716,1),3)),"",MID(K716,20+FIND("consommation d'eau:",K716,1),3))</f>
        <v>non</v>
      </c>
      <c r="Q716" s="42" t="str">
        <f>IF(ISERROR(MID(K716,22+FIND("rénover mon bâtiment:",K716,1),3)),"",MID(K716,22+FIND("rénover mon bâtiment:",K716,1),3))</f>
        <v/>
      </c>
      <c r="R716" s="42" t="str">
        <f>IF(ISERROR(MID(K716,21+FIND("la mobilité durable:",K716,1),3)),"",MID(K716,21+FIND("la mobilité durable:",K716,1),3))</f>
        <v/>
      </c>
      <c r="S716" s="42" t="str">
        <f>IF(ISERROR(MID(K716,21+FIND("gestion des déchets:",K716,1),3)),"",MID(K716,21+FIND("gestion des déchets:",K716,1),3))</f>
        <v>oui</v>
      </c>
      <c r="T716" s="42" t="str">
        <f>IF(ISERROR(MID(K716,17+FIND("l'écoconception:",K716,1),3)),"",MID(K716,17+FIND("l'écoconception:",K716,1),3))</f>
        <v>oui</v>
      </c>
      <c r="U716" s="42" t="str">
        <f>IF(ISERROR(MID(K716,20+FIND("former ou recruter:",K716,1),3)),"",MID(K716,20+FIND("former ou recruter:",K716,1),3))</f>
        <v/>
      </c>
      <c r="V716" s="42"/>
      <c r="W716" s="75"/>
      <c r="X716" s="75"/>
      <c r="Y716" s="75"/>
      <c r="Z716" s="75"/>
      <c r="AA716" s="75"/>
      <c r="AB716" s="40"/>
      <c r="AC716" s="40"/>
      <c r="AD716" s="90"/>
      <c r="AE716" s="90"/>
      <c r="AF716" s="40"/>
      <c r="AG716" s="40"/>
      <c r="AH716" s="40"/>
      <c r="AI716" s="76"/>
      <c r="AJ716" s="76"/>
      <c r="AK716" s="40"/>
    </row>
    <row r="717" spans="1:37" ht="16.5" customHeight="1">
      <c r="A717" s="79">
        <v>45308</v>
      </c>
      <c r="B717" s="78" t="s">
        <v>123</v>
      </c>
      <c r="C717" s="78" t="s">
        <v>3805</v>
      </c>
      <c r="D717" s="81" t="s">
        <v>3808</v>
      </c>
      <c r="E717" s="33" t="s">
        <v>91</v>
      </c>
      <c r="F717" s="33"/>
      <c r="G717" s="86"/>
      <c r="H717" s="75">
        <v>3</v>
      </c>
      <c r="I717" s="90"/>
      <c r="J717" s="90"/>
      <c r="K717" s="78" t="s">
        <v>3809</v>
      </c>
      <c r="L717" s="75"/>
      <c r="M717" s="86"/>
      <c r="N717" s="86"/>
      <c r="O717" s="86"/>
      <c r="P717" s="86"/>
      <c r="Q717" s="86"/>
      <c r="R717" s="86"/>
      <c r="S717" s="86"/>
      <c r="T717" s="86"/>
      <c r="U717" s="86"/>
      <c r="V717" s="86"/>
      <c r="W717" s="75"/>
      <c r="X717" s="75"/>
      <c r="Y717" s="75"/>
      <c r="Z717" s="75"/>
      <c r="AA717" s="75"/>
      <c r="AB717" s="40"/>
      <c r="AC717" s="40"/>
      <c r="AD717" s="90"/>
      <c r="AE717" s="90"/>
      <c r="AF717" s="40"/>
      <c r="AG717" s="40"/>
      <c r="AH717" s="40"/>
      <c r="AI717" s="76"/>
      <c r="AJ717" s="76"/>
      <c r="AK717" s="40"/>
    </row>
    <row r="718" spans="1:37" ht="16.5" customHeight="1">
      <c r="A718" s="79">
        <v>45316</v>
      </c>
      <c r="B718" s="78" t="s">
        <v>113</v>
      </c>
      <c r="C718" s="78" t="s">
        <v>4069</v>
      </c>
      <c r="D718" s="81" t="s">
        <v>4072</v>
      </c>
      <c r="E718" s="33" t="s">
        <v>114</v>
      </c>
      <c r="F718" s="33"/>
      <c r="G718" s="86"/>
      <c r="H718" s="75">
        <v>3</v>
      </c>
      <c r="I718" s="90"/>
      <c r="J718" s="90"/>
      <c r="K718" s="78"/>
      <c r="L718" s="75"/>
      <c r="M718" s="86"/>
      <c r="N718" s="86"/>
      <c r="O718" s="86"/>
      <c r="P718" s="86"/>
      <c r="Q718" s="86"/>
      <c r="R718" s="86"/>
      <c r="S718" s="86"/>
      <c r="T718" s="86"/>
      <c r="U718" s="86"/>
      <c r="V718" s="86"/>
      <c r="W718" s="75"/>
      <c r="X718" s="75"/>
      <c r="Y718" s="75"/>
      <c r="Z718" s="75"/>
      <c r="AA718" s="75"/>
      <c r="AB718" s="40"/>
      <c r="AC718" s="40"/>
      <c r="AD718" s="90"/>
      <c r="AE718" s="90"/>
      <c r="AF718" s="40"/>
      <c r="AG718" s="40"/>
      <c r="AH718" s="40"/>
      <c r="AI718" s="76"/>
      <c r="AJ718" s="76"/>
      <c r="AK718" s="40"/>
    </row>
    <row r="719" spans="1:37" ht="16.5" customHeight="1">
      <c r="A719" s="79"/>
      <c r="B719" s="78"/>
      <c r="C719" s="78"/>
      <c r="D719" s="81"/>
      <c r="E719" s="33"/>
      <c r="F719" s="33"/>
      <c r="G719" s="86"/>
      <c r="H719" s="75"/>
      <c r="I719" s="90"/>
      <c r="J719" s="90"/>
      <c r="K719" s="78"/>
      <c r="L719" s="75"/>
      <c r="M719" s="86"/>
      <c r="N719" s="86"/>
      <c r="O719" s="86"/>
      <c r="P719" s="86"/>
      <c r="Q719" s="86"/>
      <c r="R719" s="86"/>
      <c r="S719" s="86"/>
      <c r="T719" s="86"/>
      <c r="U719" s="86"/>
      <c r="V719" s="86"/>
      <c r="W719" s="75"/>
      <c r="X719" s="75"/>
      <c r="Y719" s="75"/>
      <c r="Z719" s="75"/>
      <c r="AA719" s="75"/>
      <c r="AB719" s="40"/>
      <c r="AC719" s="40"/>
      <c r="AD719" s="90"/>
      <c r="AE719" s="90"/>
      <c r="AF719" s="40"/>
      <c r="AG719" s="40"/>
      <c r="AH719" s="40"/>
      <c r="AI719" s="76"/>
      <c r="AJ719" s="76"/>
      <c r="AK719" s="40"/>
    </row>
    <row r="720" spans="1:37" ht="16.5" customHeight="1">
      <c r="A720" s="79"/>
      <c r="B720" s="78"/>
      <c r="C720" s="78"/>
      <c r="D720" s="81"/>
      <c r="E720" s="33"/>
      <c r="F720" s="33"/>
      <c r="G720" s="86"/>
      <c r="H720" s="75"/>
      <c r="I720" s="90"/>
      <c r="J720" s="90"/>
      <c r="K720" s="78"/>
      <c r="L720" s="75"/>
      <c r="M720" s="86"/>
      <c r="N720" s="86"/>
      <c r="O720" s="86"/>
      <c r="P720" s="86"/>
      <c r="Q720" s="86"/>
      <c r="R720" s="86"/>
      <c r="S720" s="86"/>
      <c r="T720" s="86"/>
      <c r="U720" s="86"/>
      <c r="V720" s="86"/>
      <c r="W720" s="75"/>
      <c r="X720" s="75"/>
      <c r="Y720" s="75"/>
      <c r="Z720" s="75"/>
      <c r="AA720" s="75"/>
      <c r="AB720" s="40"/>
      <c r="AC720" s="40"/>
      <c r="AD720" s="90"/>
      <c r="AE720" s="90"/>
      <c r="AF720" s="40"/>
      <c r="AG720" s="40"/>
      <c r="AH720" s="40"/>
      <c r="AI720" s="76"/>
      <c r="AJ720" s="76"/>
      <c r="AK720" s="40"/>
    </row>
  </sheetData>
  <autoFilter ref="A1:AJ718" xr:uid="{00000000-0001-0000-0000-000000000000}">
    <sortState xmlns:xlrd2="http://schemas.microsoft.com/office/spreadsheetml/2017/richdata2" ref="A2:AJ718">
      <sortCondition ref="AC1:AC718"/>
    </sortState>
  </autoFilter>
  <hyperlinks>
    <hyperlink ref="C119" r:id="rId1" xr:uid="{B4DFE5CF-425F-4746-8E2A-F0F0EC71AA2B}"/>
    <hyperlink ref="C477" r:id="rId2" xr:uid="{53EBE7B5-8B58-46C5-9D46-AB227BADD02C}"/>
    <hyperlink ref="C472" r:id="rId3" xr:uid="{100BF2E4-FFE0-4D33-AF2D-0F24D907BDC7}"/>
    <hyperlink ref="AG15" r:id="rId4" xr:uid="{B0FC7D14-AFA1-46F4-B9EA-B845E26E41D0}"/>
    <hyperlink ref="AG302" r:id="rId5" xr:uid="{19B5857F-B354-46A7-9EA4-9302766E35AD}"/>
    <hyperlink ref="AG14" r:id="rId6" xr:uid="{2A83242D-EC96-49EC-A4CE-F50E4BDF79C9}"/>
    <hyperlink ref="AG21" r:id="rId7" xr:uid="{0256E863-97AA-4C8B-911E-05C80566EC60}"/>
    <hyperlink ref="AG20" r:id="rId8" xr:uid="{BFE68CE2-7971-4E37-B6D2-8B6F0B155FBD}"/>
    <hyperlink ref="AG140" r:id="rId9" xr:uid="{AA1BF6DF-64B2-4327-8EF7-DF8C3105809D}"/>
    <hyperlink ref="AG19" r:id="rId10" xr:uid="{5BC115D2-63E7-4DD2-97E0-493ED1E7BA47}"/>
    <hyperlink ref="C276" r:id="rId11" xr:uid="{793E2CE9-AAFA-4A49-8982-9382793CB3E6}"/>
    <hyperlink ref="C275" r:id="rId12" xr:uid="{53274080-8BCF-49C9-A658-F13185A2F337}"/>
    <hyperlink ref="C182" r:id="rId13" xr:uid="{BF39F363-7CC1-4223-8CEC-F90AAC777D41}"/>
    <hyperlink ref="C274" r:id="rId14" xr:uid="{C8AA6A2E-F335-449E-9F9F-D2A6771F585D}"/>
    <hyperlink ref="C273" r:id="rId15" xr:uid="{965B4A05-36F2-4789-8A86-9AAAF3A95F72}"/>
    <hyperlink ref="AG136" r:id="rId16" xr:uid="{3C09DDB0-A3F4-433C-9F27-825FEC9311F0}"/>
    <hyperlink ref="AG153" r:id="rId17" xr:uid="{77A09F9D-5B92-4DB8-83C1-DD866C42E4FE}"/>
    <hyperlink ref="AG174" r:id="rId18" xr:uid="{573FF437-2AF8-42E0-A244-26A9F03FEB10}"/>
    <hyperlink ref="AG18" r:id="rId19" xr:uid="{76EBDD52-AB70-4460-9BB1-7C4BC226189A}"/>
    <hyperlink ref="AG17" r:id="rId20" xr:uid="{2A194A88-435F-4E6A-8DA2-C978970F10F6}"/>
    <hyperlink ref="AG16" r:id="rId21" xr:uid="{54209E17-2E64-425E-A09F-518F9C1FA6A2}"/>
    <hyperlink ref="AG139" r:id="rId22" xr:uid="{9BC1CE10-3551-42A5-9E66-760BF8E3F4C0}"/>
    <hyperlink ref="AG32" r:id="rId23" xr:uid="{1FF0B7FA-F30C-48E6-B37E-80CF62980598}"/>
    <hyperlink ref="AG178" r:id="rId24" xr:uid="{D6FFF9C0-3693-4CD5-891D-D4C3F4CAE745}"/>
    <hyperlink ref="C212" r:id="rId25" xr:uid="{0CD93888-3D4F-43B6-9123-3C5B7A888212}"/>
    <hyperlink ref="C423" r:id="rId26" xr:uid="{4AF51FD5-8E55-46C9-BE87-DEE1EA1B5A76}"/>
    <hyperlink ref="AG31" r:id="rId27" xr:uid="{91504FDD-74E7-4605-A2E1-0ACC5529E860}"/>
    <hyperlink ref="AG30" r:id="rId28" xr:uid="{78893A37-25E4-4527-8273-9C7035EA6B4E}"/>
    <hyperlink ref="AG177" r:id="rId29" xr:uid="{8629BDEE-2107-40BE-B80B-E7D0476CE2D7}"/>
    <hyperlink ref="AG22" r:id="rId30" xr:uid="{B9CBB9C5-A24D-4524-B91C-8BFA141FA203}"/>
    <hyperlink ref="C272" r:id="rId31" xr:uid="{361E83BA-C3E8-4E5E-92C1-E8C57FED23E1}"/>
    <hyperlink ref="C271" r:id="rId32" xr:uid="{2B457D01-D7B0-45C8-9C05-9DFFB67FF69D}"/>
    <hyperlink ref="C270" r:id="rId33" xr:uid="{E5036FAA-BAE5-4E85-BE43-5E0EEED996C7}"/>
    <hyperlink ref="C269" r:id="rId34" xr:uid="{CB07A46A-FD2C-4AC9-BC66-27D028ECC719}"/>
    <hyperlink ref="C268" r:id="rId35" xr:uid="{9749C47B-DEB1-435D-AE26-EF5C0BA79C1D}"/>
    <hyperlink ref="C178" r:id="rId36" xr:uid="{34456E18-7928-4C39-AE93-39721A5F20E5}"/>
    <hyperlink ref="C573" r:id="rId37" xr:uid="{90A2F08D-3E36-4CEE-B984-CAD480F6EA78}"/>
    <hyperlink ref="C267" r:id="rId38" xr:uid="{229FE90D-4886-486A-8E30-00566E4B3B07}"/>
    <hyperlink ref="C266" r:id="rId39" xr:uid="{7523C086-BA70-4E34-ACE3-46E29DB732CD}"/>
    <hyperlink ref="C265" r:id="rId40" xr:uid="{BAF90B52-A96C-43BA-95BC-753665167D62}"/>
    <hyperlink ref="C264" r:id="rId41" xr:uid="{6CA9F290-8565-4A3A-A4DD-95198A415BE6}"/>
    <hyperlink ref="C361" r:id="rId42" xr:uid="{F21CE076-0F01-4B9F-9909-33B64C30E5F5}"/>
    <hyperlink ref="C263" r:id="rId43" xr:uid="{0B8FB83F-4D7D-4D99-A39D-1D76498F9DC7}"/>
    <hyperlink ref="C262" r:id="rId44" xr:uid="{5756D5FE-5A65-4F47-93F7-D5AFA5C0B04E}"/>
    <hyperlink ref="C261" r:id="rId45" xr:uid="{15CD8458-3CAF-4BB0-88A7-E128D9776612}"/>
    <hyperlink ref="C260" r:id="rId46" xr:uid="{AF1B50D6-D2E8-4EF2-8307-30AB78664327}"/>
    <hyperlink ref="C259" r:id="rId47" xr:uid="{316A7872-6F24-48E4-9815-2332C85D07FC}"/>
    <hyperlink ref="C258" r:id="rId48" xr:uid="{B901B5DB-4BDE-498C-BD47-B44EE8DD0BF1}"/>
    <hyperlink ref="C257" r:id="rId49" xr:uid="{24F18B97-CAAE-4CE6-B1E7-8E996D661ADC}"/>
    <hyperlink ref="C256" r:id="rId50" xr:uid="{F891F8F5-E630-4C95-87FA-9AD9078B3F36}"/>
    <hyperlink ref="C255" r:id="rId51" xr:uid="{0C0FB0C7-0690-4AC0-8391-D2592DD0FE3E}"/>
    <hyperlink ref="C254" r:id="rId52" xr:uid="{207A1DAE-538C-44CA-95B2-FE1E95FE6BA4}"/>
    <hyperlink ref="C253" r:id="rId53" xr:uid="{EEBA98F1-8924-48B4-8BA8-42AC71F7D13E}"/>
    <hyperlink ref="C252" r:id="rId54" xr:uid="{C2EE4732-8756-4790-8D3A-D0AA963B7978}"/>
    <hyperlink ref="C251" r:id="rId55" xr:uid="{6BAEDD6B-B3C6-4900-81CA-9D08E698CAC3}"/>
    <hyperlink ref="C358" r:id="rId56" xr:uid="{2404B3F3-7FC9-4077-8603-DE8204C56D22}"/>
    <hyperlink ref="C250" r:id="rId57" xr:uid="{2A3D854A-F5B2-4EE0-9335-39D556D354B6}"/>
    <hyperlink ref="C249" r:id="rId58" xr:uid="{DBA61D8F-386C-4AEA-BF8A-71E480A95D7D}"/>
    <hyperlink ref="C356" r:id="rId59" xr:uid="{EC292AF0-0405-49AD-94C6-6D01AFEC1E44}"/>
    <hyperlink ref="C153" r:id="rId60" xr:uid="{313B577B-D7C7-4FE2-B89F-811FEE4650BB}"/>
    <hyperlink ref="C355" r:id="rId61" xr:uid="{817832C6-3B36-4DD8-9C8E-5037FF77D007}"/>
    <hyperlink ref="C354" r:id="rId62" xr:uid="{2A40820D-3A86-4005-9A54-6E5690B412D5}"/>
    <hyperlink ref="C346" r:id="rId63" xr:uid="{361B9FF1-5E70-46E7-8573-39A0389AB885}"/>
    <hyperlink ref="C339" r:id="rId64" xr:uid="{765AC5EE-9529-4E69-A258-C7D38F8C0F39}"/>
    <hyperlink ref="C353" r:id="rId65" xr:uid="{855435A1-47D9-423E-8101-B86D67B16EA3}"/>
    <hyperlink ref="C248" r:id="rId66" xr:uid="{988BB2E3-DBCF-4F85-9A27-3B9702FC9CE3}"/>
    <hyperlink ref="C247" r:id="rId67" xr:uid="{B669C0BA-58DF-4E75-8331-7B267DDB4E88}"/>
    <hyperlink ref="C246" r:id="rId68" xr:uid="{7884FEEA-0DD1-4075-BFD2-DFAED2853D3C}"/>
    <hyperlink ref="C245" r:id="rId69" xr:uid="{99AC0246-9A9A-4567-AD9F-0AFE4D00D235}"/>
    <hyperlink ref="C244" r:id="rId70" xr:uid="{A217C7F2-9254-434D-855B-DEE79E843DD1}"/>
    <hyperlink ref="C243" r:id="rId71" xr:uid="{9967DECD-EE57-448B-BC92-14451D83555D}"/>
    <hyperlink ref="C242" r:id="rId72" xr:uid="{36A09FE3-0F9C-4200-8C83-9E416D97055F}"/>
    <hyperlink ref="C241" r:id="rId73" xr:uid="{632583FF-F2E1-4A9D-BCB8-8E1485FA09F1}"/>
    <hyperlink ref="C240" r:id="rId74" xr:uid="{D1B02AF3-CAC3-4837-967F-1CCA2AAA3D51}"/>
    <hyperlink ref="C606" r:id="rId75" xr:uid="{C717BA41-BCC6-4E7B-B55D-3E920FC84DA8}"/>
    <hyperlink ref="C85" r:id="rId76" xr:uid="{CF3C4900-1A41-4EAE-A63F-A2BA8EEC4A9C}"/>
    <hyperlink ref="AG29" r:id="rId77" xr:uid="{161A4814-0E4E-45CA-9E98-F739F4E0FAEF}"/>
    <hyperlink ref="AG28" r:id="rId78" xr:uid="{0F4DC6F2-88A1-40F3-B21B-5EC74D57648F}"/>
    <hyperlink ref="AG27" r:id="rId79" xr:uid="{C74212A3-B252-431B-86E2-58F889845A06}"/>
    <hyperlink ref="AG176" r:id="rId80" xr:uid="{5BF901C1-8A99-4832-B3A3-D13ECB151B7F}"/>
    <hyperlink ref="AG142" r:id="rId81" xr:uid="{38A571A5-12EF-4400-858E-544FCEE7F7BC}"/>
    <hyperlink ref="AG26" r:id="rId82" xr:uid="{C525180D-763E-4382-A650-855FBE765FC8}"/>
    <hyperlink ref="AG158" r:id="rId83" xr:uid="{5CBB2854-04E6-4E0B-A993-E810ED744612}"/>
    <hyperlink ref="AG141" r:id="rId84" xr:uid="{4B86263F-E483-4AC2-9C0C-C852D023E6FB}"/>
    <hyperlink ref="AG25" r:id="rId85" xr:uid="{987F5CC4-68EB-4C61-81DF-DF65449C300D}"/>
    <hyperlink ref="AG175" r:id="rId86" xr:uid="{D7EFBC30-AB84-497C-A6BF-AC4CA29C92CD}"/>
    <hyperlink ref="AG24" r:id="rId87" xr:uid="{0AFFD37E-5584-4EDF-96E3-4FEE4DF9D8FE}"/>
    <hyperlink ref="AG23" r:id="rId88" xr:uid="{4760335D-7B53-49F1-809D-9B778433C82F}"/>
    <hyperlink ref="AG73" r:id="rId89" xr:uid="{96D5BF26-371A-4851-9AF0-156505B4D827}"/>
    <hyperlink ref="AG72" r:id="rId90" xr:uid="{E4AC9F99-E3EA-432F-8CDF-87F5A8769F35}"/>
    <hyperlink ref="AG71" r:id="rId91" xr:uid="{C6CCA171-F8C1-4DDF-B6AF-7412E1C6ABE8}"/>
    <hyperlink ref="AG152" r:id="rId92" xr:uid="{9FE647A0-87BC-4489-9EFF-8B909CDC09E1}"/>
    <hyperlink ref="AG69" r:id="rId93" xr:uid="{17805D66-044D-43AC-B8AB-9FA3E887DC20}"/>
    <hyperlink ref="AG68" r:id="rId94" xr:uid="{97A0B0A1-7A0F-497A-B1C3-72B3FA8225BE}"/>
    <hyperlink ref="AG70" r:id="rId95" xr:uid="{E426BCEC-2B36-45DF-8F48-B7F650504FD3}"/>
    <hyperlink ref="AG151" r:id="rId96" xr:uid="{19800467-76A3-4206-AB61-D04F32FB4DE1}"/>
    <hyperlink ref="AG67" r:id="rId97" xr:uid="{E503B8D7-57FB-484E-8DF1-689205657834}"/>
    <hyperlink ref="AG66" r:id="rId98" xr:uid="{649924B8-0452-49BE-BAA7-838EEB961F5A}"/>
    <hyperlink ref="AG155" r:id="rId99" xr:uid="{96B18701-2D92-4805-B17F-499CB7B73555}"/>
    <hyperlink ref="AG65" r:id="rId100" xr:uid="{810CB658-98EE-4D0B-BDFA-FE4D9A03AB09}"/>
    <hyperlink ref="AG64" r:id="rId101" xr:uid="{EEBFE11A-5446-4776-B440-18220DECD29D}"/>
    <hyperlink ref="AG63" r:id="rId102" xr:uid="{4E210FC7-BBE5-476D-BACB-3AAB773572B0}"/>
    <hyperlink ref="AG62" r:id="rId103" xr:uid="{45AE0E18-88D9-44C3-B0D7-8E7A282AAD8B}"/>
    <hyperlink ref="AG173" r:id="rId104" xr:uid="{200A85CC-1ADD-4F36-B33E-9C34A71F24E9}"/>
    <hyperlink ref="AG150" r:id="rId105" xr:uid="{F59336C1-F7C5-44B1-9400-D716CA9FED12}"/>
    <hyperlink ref="AG61" r:id="rId106" xr:uid="{280781CF-15C0-4D29-BAD0-A61CC8DA1301}"/>
    <hyperlink ref="AG59" r:id="rId107" xr:uid="{37132B0A-1413-4EBD-86EB-7DF62142962C}"/>
    <hyperlink ref="AG60" r:id="rId108" xr:uid="{8EB69391-59D7-4C6C-950C-387D4EF78192}"/>
    <hyperlink ref="AG149" r:id="rId109" xr:uid="{A361D766-9C73-49B2-83F8-ED637190191C}"/>
    <hyperlink ref="AG56" r:id="rId110" xr:uid="{451516AD-6404-4547-8A8B-20E618EC1634}"/>
    <hyperlink ref="AG58" r:id="rId111" xr:uid="{32585962-33F0-4200-AF2F-6FDA27E60DE4}"/>
    <hyperlink ref="AG57" r:id="rId112" xr:uid="{8ABCAB03-C6EE-49B7-9403-7359C99E228A}"/>
    <hyperlink ref="AG55" r:id="rId113" xr:uid="{AFA7DFE5-7582-43FB-954B-86357663A0AD}"/>
    <hyperlink ref="AG54" r:id="rId114" xr:uid="{BBDFDA2C-EE74-4A26-891C-00B7333B6071}"/>
    <hyperlink ref="AG53" r:id="rId115" xr:uid="{92852120-3E3F-4A67-BF91-31F5A9A1AE8D}"/>
    <hyperlink ref="AG52" r:id="rId116" xr:uid="{96E7D4D2-2AF4-4708-8128-9D5D0BFDFCD8}"/>
    <hyperlink ref="AG51" r:id="rId117" xr:uid="{74BD296C-B8D6-4D37-AC4F-CD98C4E593E8}"/>
    <hyperlink ref="AG50" r:id="rId118" xr:uid="{5917A2AD-2B9C-4125-9B8B-B8012741ED79}"/>
    <hyperlink ref="AG49" r:id="rId119" xr:uid="{200AC682-5B62-4B7F-A76F-4DA55FF5E643}"/>
    <hyperlink ref="AG48" r:id="rId120" xr:uid="{1D438366-36F9-4205-9C7C-E349354FD1B5}"/>
    <hyperlink ref="AG47" r:id="rId121" xr:uid="{D8685E11-A6E0-43A7-A44B-CBB424FDF404}"/>
    <hyperlink ref="AG138" r:id="rId122" xr:uid="{F6F722D5-1160-4AAC-B9E5-01EB6108D4DD}"/>
    <hyperlink ref="AG46" r:id="rId123" xr:uid="{F8AFC256-A44A-44DC-9FBA-C63D619378F8}"/>
    <hyperlink ref="AG45" r:id="rId124" xr:uid="{B0C489C8-5D82-43B9-BC0A-E4C309B9E26B}"/>
    <hyperlink ref="AG44" r:id="rId125" xr:uid="{F5F9D9BD-A479-4D61-840F-DDE66F39A23C}"/>
    <hyperlink ref="AG148" r:id="rId126" xr:uid="{03A9E175-8345-43AC-B8E7-EB2E0AA03C08}"/>
    <hyperlink ref="AG43" r:id="rId127" xr:uid="{8D58DD01-C063-44C4-A3F5-A6E336B82233}"/>
    <hyperlink ref="AG42" r:id="rId128" xr:uid="{CBA26655-44C5-4CEC-8281-331F44948E08}"/>
    <hyperlink ref="AG41" r:id="rId129" xr:uid="{095286B1-ABF0-419C-8B4C-9EF7A6849027}"/>
    <hyperlink ref="AG156" r:id="rId130" xr:uid="{070BA9C8-F654-4962-87CF-33D512916702}"/>
    <hyperlink ref="AG137" r:id="rId131" xr:uid="{E95C2104-7719-4EE7-B122-4C218D7E786E}"/>
    <hyperlink ref="AG39" r:id="rId132" xr:uid="{AB93B494-345A-4CC1-ADDB-DDE4132A65D7}"/>
    <hyperlink ref="AG172" r:id="rId133" xr:uid="{86DB0D40-9882-4813-903E-1EF26665CB53}"/>
    <hyperlink ref="AG147" r:id="rId134" xr:uid="{0A3274BE-06B2-49CF-9E4B-EC4B7BE5D31B}"/>
    <hyperlink ref="AG38" r:id="rId135" xr:uid="{7861BC53-7DE8-4E83-A442-83312A68ECAD}"/>
    <hyperlink ref="AG37" r:id="rId136" xr:uid="{0C1DF13B-96D9-48EE-9CC4-92F58ABC9B8E}"/>
    <hyperlink ref="AG146" r:id="rId137" xr:uid="{1FD68FFF-F747-4195-952A-FFE6D14C21F1}"/>
    <hyperlink ref="AG36" r:id="rId138" xr:uid="{CF0FE368-459F-4DCD-8BE5-C71C400E02E6}"/>
    <hyperlink ref="AG35" r:id="rId139" xr:uid="{FF3A270F-7692-4C2F-B4A9-C05450FEF355}"/>
    <hyperlink ref="AG34" r:id="rId140" xr:uid="{0A76DECF-BF9A-4499-B4A1-139FCAE4FD02}"/>
    <hyperlink ref="AG33" r:id="rId141" xr:uid="{CBF37C02-F40D-4788-8A53-B33B8965C0A4}"/>
    <hyperlink ref="AG13" r:id="rId142" xr:uid="{38D9AE8B-5C7B-450B-802F-C358262A1A53}"/>
    <hyperlink ref="AG6" r:id="rId143" xr:uid="{5FEA822C-D9D8-47B7-8A29-6DD187CA51C2}"/>
    <hyperlink ref="AG135" r:id="rId144" xr:uid="{EE90A2AD-2406-43CE-A577-D3F1DD6655C5}"/>
    <hyperlink ref="AG12" r:id="rId145" xr:uid="{FEF47009-BDFE-4199-A036-1F1398A984AD}"/>
    <hyperlink ref="AG11" r:id="rId146" xr:uid="{BB735CB8-3426-4B94-8A58-707A15FAD2E1}"/>
    <hyperlink ref="AG145" r:id="rId147" xr:uid="{947701E4-2A31-40BC-B15D-264ED616EB3D}"/>
    <hyperlink ref="AG144" r:id="rId148" xr:uid="{389B4774-6888-4F4F-ABC3-6CD23D785FA8}"/>
    <hyperlink ref="AG5" r:id="rId149" xr:uid="{859B151D-04A9-41FA-ADE3-E6118F6EF92B}"/>
    <hyperlink ref="AG143" r:id="rId150" xr:uid="{E6A40D92-58BD-438E-87B0-38178727293A}"/>
    <hyperlink ref="AI10" r:id="rId151" location="e2" xr:uid="{CAE10004-C76F-4470-89FD-A09DF2E50613}"/>
    <hyperlink ref="AG10" r:id="rId152" xr:uid="{9E3B3E1A-9F0A-4860-8AED-130881B45F8F}"/>
    <hyperlink ref="AG154" r:id="rId153" xr:uid="{2DE9351D-FCEF-4333-8E75-55CC6977AFFB}"/>
    <hyperlink ref="AG9" r:id="rId154" xr:uid="{A8056F25-53B4-4FFF-915E-9776E965B9E2}"/>
    <hyperlink ref="C16" r:id="rId155" xr:uid="{1025BC20-E10F-46B3-B5C9-81A1C6BB992B}"/>
    <hyperlink ref="C130" r:id="rId156" xr:uid="{3266A25C-2196-4FC8-B295-DF3AABAD7782}"/>
    <hyperlink ref="Y130" r:id="rId157" xr:uid="{6A03DAA5-6A7A-493F-8B28-C39B1A7ECD89}"/>
    <hyperlink ref="C676" r:id="rId158" xr:uid="{552BF26B-57B4-49DC-9799-7570945F0166}"/>
    <hyperlink ref="C89" r:id="rId159" xr:uid="{C86AB497-ADB1-4F7C-82E5-A1D08DA7A28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1C40-7522-441F-A4D7-8BF202799C6D}">
  <dimension ref="C2:U16"/>
  <sheetViews>
    <sheetView workbookViewId="0">
      <selection activeCell="G16" sqref="G16"/>
    </sheetView>
  </sheetViews>
  <sheetFormatPr defaultRowHeight="15"/>
  <cols>
    <col min="3" max="3" width="23.7109375" bestFit="1" customWidth="1"/>
    <col min="6" max="6" width="8.85546875" customWidth="1"/>
  </cols>
  <sheetData>
    <row r="2" spans="3:21">
      <c r="L2" s="17"/>
      <c r="M2" s="16"/>
      <c r="N2" s="16"/>
      <c r="O2" s="16"/>
      <c r="P2" s="16"/>
      <c r="Q2" s="16"/>
      <c r="R2" s="16"/>
      <c r="S2" s="16"/>
      <c r="T2" s="16"/>
      <c r="U2" s="16"/>
    </row>
    <row r="3" spans="3:21">
      <c r="C3" t="s">
        <v>5086</v>
      </c>
      <c r="D3">
        <v>292</v>
      </c>
      <c r="E3" s="21">
        <f>D3/D7</f>
        <v>0.50782608695652176</v>
      </c>
      <c r="L3" s="17"/>
      <c r="M3" s="16"/>
      <c r="N3" s="16"/>
      <c r="O3" s="16"/>
      <c r="P3" s="16"/>
      <c r="Q3" s="16"/>
      <c r="R3" s="16"/>
      <c r="S3" s="16"/>
      <c r="T3" s="16"/>
      <c r="U3" s="16"/>
    </row>
    <row r="4" spans="3:21">
      <c r="C4" t="s">
        <v>5087</v>
      </c>
      <c r="D4">
        <v>252</v>
      </c>
      <c r="E4" s="21">
        <f>D4/D7</f>
        <v>0.43826086956521737</v>
      </c>
    </row>
    <row r="5" spans="3:21">
      <c r="C5" t="s">
        <v>5088</v>
      </c>
      <c r="D5">
        <f>D7-D3-D4</f>
        <v>31</v>
      </c>
      <c r="E5" s="21">
        <f>D5/D7</f>
        <v>5.3913043478260869E-2</v>
      </c>
    </row>
    <row r="7" spans="3:21">
      <c r="C7" t="s">
        <v>5089</v>
      </c>
      <c r="D7">
        <v>575</v>
      </c>
    </row>
    <row r="9" spans="3:21">
      <c r="C9" t="s">
        <v>15</v>
      </c>
      <c r="D9">
        <v>307</v>
      </c>
      <c r="E9" s="21">
        <f>D9/$D$7</f>
        <v>0.53391304347826085</v>
      </c>
    </row>
    <row r="10" spans="3:21">
      <c r="C10" t="s">
        <v>20</v>
      </c>
      <c r="D10">
        <v>232</v>
      </c>
      <c r="E10" s="21">
        <f>D10/$D$7</f>
        <v>0.40347826086956523</v>
      </c>
    </row>
    <row r="11" spans="3:21">
      <c r="C11" t="s">
        <v>14</v>
      </c>
      <c r="D11">
        <v>222</v>
      </c>
      <c r="E11" s="21">
        <f>D11/$D$7</f>
        <v>0.38608695652173913</v>
      </c>
    </row>
    <row r="12" spans="3:21">
      <c r="C12" t="s">
        <v>19</v>
      </c>
      <c r="D12">
        <v>179</v>
      </c>
      <c r="E12" s="21">
        <f>D12/$D$7</f>
        <v>0.31130434782608696</v>
      </c>
    </row>
    <row r="13" spans="3:21">
      <c r="C13" t="s">
        <v>16</v>
      </c>
      <c r="D13">
        <v>129</v>
      </c>
      <c r="E13" s="21">
        <f>D13/$D$7</f>
        <v>0.22434782608695653</v>
      </c>
    </row>
    <row r="14" spans="3:21">
      <c r="C14" t="s">
        <v>17</v>
      </c>
      <c r="D14">
        <v>98</v>
      </c>
      <c r="E14" s="21">
        <f>D14/$D$7</f>
        <v>0.17043478260869566</v>
      </c>
    </row>
    <row r="15" spans="3:21">
      <c r="C15" t="s">
        <v>18</v>
      </c>
      <c r="D15">
        <v>39</v>
      </c>
      <c r="E15" s="21">
        <f>D15/$D$7</f>
        <v>6.7826086956521744E-2</v>
      </c>
      <c r="G15" t="s">
        <v>5090</v>
      </c>
    </row>
    <row r="16" spans="3:21">
      <c r="C16" t="s">
        <v>21</v>
      </c>
      <c r="D16">
        <v>13</v>
      </c>
      <c r="E16" s="21">
        <f t="shared" ref="E16" si="0">D16/$D$7</f>
        <v>2.2608695652173914E-2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E9340-2DA1-431E-8E62-4419D322512D}">
  <dimension ref="A3:K78"/>
  <sheetViews>
    <sheetView workbookViewId="0">
      <selection activeCell="K18" sqref="K18"/>
    </sheetView>
  </sheetViews>
  <sheetFormatPr defaultRowHeight="15"/>
  <cols>
    <col min="1" max="1" width="47.85546875" bestFit="1" customWidth="1"/>
    <col min="2" max="3" width="19.85546875" bestFit="1" customWidth="1"/>
    <col min="4" max="8" width="3" customWidth="1"/>
    <col min="9" max="9" width="17.140625" bestFit="1" customWidth="1"/>
    <col min="10" max="10" width="27.7109375" bestFit="1" customWidth="1"/>
    <col min="11" max="11" width="40" bestFit="1" customWidth="1"/>
    <col min="12" max="12" width="24.28515625" bestFit="1" customWidth="1"/>
    <col min="13" max="13" width="20.42578125" bestFit="1" customWidth="1"/>
    <col min="14" max="14" width="18.85546875" bestFit="1" customWidth="1"/>
    <col min="15" max="15" width="20.5703125" bestFit="1" customWidth="1"/>
    <col min="16" max="16" width="12" bestFit="1" customWidth="1"/>
    <col min="17" max="17" width="11.7109375" bestFit="1" customWidth="1"/>
    <col min="18" max="18" width="18.140625" bestFit="1" customWidth="1"/>
    <col min="19" max="19" width="13.7109375" bestFit="1" customWidth="1"/>
    <col min="20" max="20" width="30.5703125" bestFit="1" customWidth="1"/>
    <col min="21" max="21" width="15.140625" bestFit="1" customWidth="1"/>
    <col min="22" max="22" width="40.5703125" bestFit="1" customWidth="1"/>
    <col min="23" max="23" width="22.42578125" bestFit="1" customWidth="1"/>
    <col min="24" max="24" width="26.5703125" bestFit="1" customWidth="1"/>
    <col min="25" max="25" width="19.42578125" bestFit="1" customWidth="1"/>
    <col min="26" max="26" width="49" bestFit="1" customWidth="1"/>
    <col min="27" max="27" width="35" bestFit="1" customWidth="1"/>
    <col min="28" max="28" width="26.5703125" bestFit="1" customWidth="1"/>
    <col min="29" max="29" width="21.5703125" bestFit="1" customWidth="1"/>
    <col min="30" max="30" width="44.5703125" bestFit="1" customWidth="1"/>
    <col min="31" max="31" width="42.5703125" bestFit="1" customWidth="1"/>
    <col min="32" max="32" width="27.28515625" bestFit="1" customWidth="1"/>
    <col min="33" max="33" width="21" bestFit="1" customWidth="1"/>
    <col min="34" max="34" width="22.85546875" bestFit="1" customWidth="1"/>
    <col min="35" max="35" width="25.28515625" bestFit="1" customWidth="1"/>
    <col min="36" max="36" width="35.28515625" bestFit="1" customWidth="1"/>
    <col min="37" max="37" width="29" bestFit="1" customWidth="1"/>
    <col min="38" max="38" width="23.42578125" bestFit="1" customWidth="1"/>
    <col min="39" max="39" width="27" bestFit="1" customWidth="1"/>
    <col min="40" max="40" width="22.7109375" bestFit="1" customWidth="1"/>
    <col min="41" max="41" width="13.5703125" bestFit="1" customWidth="1"/>
    <col min="42" max="42" width="33.7109375" bestFit="1" customWidth="1"/>
    <col min="43" max="43" width="18.7109375" bestFit="1" customWidth="1"/>
    <col min="44" max="44" width="14.42578125" bestFit="1" customWidth="1"/>
    <col min="45" max="45" width="26.7109375" bestFit="1" customWidth="1"/>
    <col min="46" max="46" width="42.42578125" bestFit="1" customWidth="1"/>
    <col min="47" max="47" width="44.7109375" bestFit="1" customWidth="1"/>
    <col min="48" max="48" width="28.85546875" bestFit="1" customWidth="1"/>
    <col min="49" max="49" width="25.28515625" bestFit="1" customWidth="1"/>
    <col min="50" max="50" width="43.5703125" bestFit="1" customWidth="1"/>
    <col min="51" max="51" width="45.85546875" bestFit="1" customWidth="1"/>
    <col min="52" max="52" width="38.7109375" bestFit="1" customWidth="1"/>
    <col min="53" max="53" width="41.140625" bestFit="1" customWidth="1"/>
    <col min="54" max="54" width="27.5703125" bestFit="1" customWidth="1"/>
    <col min="55" max="55" width="22.7109375" bestFit="1" customWidth="1"/>
    <col min="56" max="56" width="31.5703125" bestFit="1" customWidth="1"/>
    <col min="57" max="57" width="24.42578125" bestFit="1" customWidth="1"/>
    <col min="58" max="58" width="17.42578125" bestFit="1" customWidth="1"/>
    <col min="59" max="59" width="28.85546875" bestFit="1" customWidth="1"/>
    <col min="61" max="61" width="16" bestFit="1" customWidth="1"/>
    <col min="62" max="62" width="21" bestFit="1" customWidth="1"/>
    <col min="63" max="63" width="15.5703125" bestFit="1" customWidth="1"/>
    <col min="64" max="64" width="22.85546875" bestFit="1" customWidth="1"/>
    <col min="65" max="65" width="29.5703125" bestFit="1" customWidth="1"/>
    <col min="66" max="66" width="17.5703125" bestFit="1" customWidth="1"/>
    <col min="67" max="67" width="34.28515625" bestFit="1" customWidth="1"/>
    <col min="68" max="68" width="14" bestFit="1" customWidth="1"/>
    <col min="69" max="69" width="31.140625" bestFit="1" customWidth="1"/>
    <col min="70" max="70" width="8.85546875" bestFit="1" customWidth="1"/>
    <col min="71" max="71" width="29.5703125" bestFit="1" customWidth="1"/>
    <col min="72" max="72" width="30.42578125" bestFit="1" customWidth="1"/>
    <col min="73" max="73" width="13.42578125" bestFit="1" customWidth="1"/>
    <col min="74" max="74" width="15.140625" bestFit="1" customWidth="1"/>
    <col min="75" max="75" width="6.28515625" bestFit="1" customWidth="1"/>
    <col min="76" max="76" width="12.5703125" bestFit="1" customWidth="1"/>
  </cols>
  <sheetData>
    <row r="3" spans="1:2">
      <c r="A3" s="9" t="s">
        <v>8</v>
      </c>
      <c r="B3" t="s">
        <v>5091</v>
      </c>
    </row>
    <row r="4" spans="1:2">
      <c r="A4" t="s">
        <v>1386</v>
      </c>
      <c r="B4">
        <v>1</v>
      </c>
    </row>
    <row r="5" spans="1:2">
      <c r="A5" t="s">
        <v>580</v>
      </c>
      <c r="B5">
        <v>14</v>
      </c>
    </row>
    <row r="6" spans="1:2">
      <c r="A6" t="s">
        <v>477</v>
      </c>
      <c r="B6">
        <v>35</v>
      </c>
    </row>
    <row r="7" spans="1:2">
      <c r="A7" t="s">
        <v>1476</v>
      </c>
      <c r="B7">
        <v>4</v>
      </c>
    </row>
    <row r="8" spans="1:2">
      <c r="A8" t="s">
        <v>842</v>
      </c>
      <c r="B8">
        <v>2</v>
      </c>
    </row>
    <row r="9" spans="1:2">
      <c r="A9" t="s">
        <v>3252</v>
      </c>
      <c r="B9">
        <v>2</v>
      </c>
    </row>
    <row r="10" spans="1:2">
      <c r="A10" t="s">
        <v>450</v>
      </c>
      <c r="B10">
        <v>22</v>
      </c>
    </row>
    <row r="11" spans="1:2">
      <c r="A11" t="s">
        <v>552</v>
      </c>
      <c r="B11">
        <v>63</v>
      </c>
    </row>
    <row r="12" spans="1:2">
      <c r="A12" t="s">
        <v>459</v>
      </c>
      <c r="B12">
        <v>23</v>
      </c>
    </row>
    <row r="13" spans="1:2">
      <c r="A13" t="s">
        <v>374</v>
      </c>
      <c r="B13">
        <v>2</v>
      </c>
    </row>
    <row r="14" spans="1:2">
      <c r="A14" t="s">
        <v>431</v>
      </c>
      <c r="B14">
        <v>41</v>
      </c>
    </row>
    <row r="15" spans="1:2">
      <c r="A15" t="s">
        <v>134</v>
      </c>
      <c r="B15">
        <v>4</v>
      </c>
    </row>
    <row r="16" spans="1:2">
      <c r="A16" t="s">
        <v>208</v>
      </c>
      <c r="B16">
        <v>2</v>
      </c>
    </row>
    <row r="17" spans="1:11">
      <c r="A17" t="s">
        <v>2647</v>
      </c>
      <c r="B17">
        <v>1</v>
      </c>
      <c r="I17" t="s">
        <v>5092</v>
      </c>
      <c r="J17" t="s">
        <v>5093</v>
      </c>
      <c r="K17" t="s">
        <v>5094</v>
      </c>
    </row>
    <row r="18" spans="1:11">
      <c r="A18" t="s">
        <v>267</v>
      </c>
      <c r="B18">
        <v>1</v>
      </c>
      <c r="I18" t="s">
        <v>114</v>
      </c>
      <c r="J18">
        <v>250</v>
      </c>
      <c r="K18" s="19">
        <f>J18/599</f>
        <v>0.41736227045075125</v>
      </c>
    </row>
    <row r="19" spans="1:11">
      <c r="A19" t="s">
        <v>411</v>
      </c>
      <c r="B19">
        <v>1</v>
      </c>
      <c r="I19" t="s">
        <v>433</v>
      </c>
      <c r="J19">
        <v>178</v>
      </c>
      <c r="K19" s="19">
        <f t="shared" ref="K19:K23" si="0">J19/599</f>
        <v>0.29716193656093487</v>
      </c>
    </row>
    <row r="20" spans="1:11">
      <c r="A20" t="s">
        <v>2252</v>
      </c>
      <c r="B20">
        <v>1</v>
      </c>
      <c r="I20" t="s">
        <v>135</v>
      </c>
      <c r="J20">
        <v>97</v>
      </c>
      <c r="K20" s="19">
        <f t="shared" si="0"/>
        <v>0.16193656093489148</v>
      </c>
    </row>
    <row r="21" spans="1:11">
      <c r="A21" t="s">
        <v>1185</v>
      </c>
      <c r="B21">
        <v>4</v>
      </c>
      <c r="I21" t="s">
        <v>91</v>
      </c>
      <c r="J21">
        <v>22</v>
      </c>
      <c r="K21" s="19">
        <f t="shared" si="0"/>
        <v>3.6727879799666109E-2</v>
      </c>
    </row>
    <row r="22" spans="1:11">
      <c r="A22" t="s">
        <v>1732</v>
      </c>
      <c r="B22">
        <v>6</v>
      </c>
      <c r="I22" t="s">
        <v>124</v>
      </c>
      <c r="J22">
        <v>23</v>
      </c>
      <c r="K22" s="19">
        <f t="shared" si="0"/>
        <v>3.8397328881469114E-2</v>
      </c>
    </row>
    <row r="23" spans="1:11">
      <c r="A23" t="s">
        <v>503</v>
      </c>
      <c r="B23">
        <v>14</v>
      </c>
      <c r="I23" t="s">
        <v>55</v>
      </c>
      <c r="J23">
        <v>21</v>
      </c>
      <c r="K23" s="19">
        <f t="shared" si="0"/>
        <v>3.5058430717863104E-2</v>
      </c>
    </row>
    <row r="24" spans="1:11">
      <c r="A24" t="s">
        <v>729</v>
      </c>
      <c r="B24">
        <v>18</v>
      </c>
    </row>
    <row r="25" spans="1:11">
      <c r="A25" t="s">
        <v>1046</v>
      </c>
      <c r="B25">
        <v>4</v>
      </c>
    </row>
    <row r="26" spans="1:11">
      <c r="A26" t="s">
        <v>1775</v>
      </c>
      <c r="B26">
        <v>2</v>
      </c>
    </row>
    <row r="27" spans="1:11">
      <c r="A27" t="s">
        <v>1780</v>
      </c>
      <c r="B27">
        <v>1</v>
      </c>
    </row>
    <row r="28" spans="1:11">
      <c r="A28" t="s">
        <v>402</v>
      </c>
      <c r="B28">
        <v>1</v>
      </c>
    </row>
    <row r="29" spans="1:11">
      <c r="A29" t="s">
        <v>1054</v>
      </c>
      <c r="B29">
        <v>4</v>
      </c>
    </row>
    <row r="30" spans="1:11">
      <c r="A30" t="s">
        <v>1789</v>
      </c>
      <c r="B30">
        <v>1</v>
      </c>
    </row>
    <row r="31" spans="1:11">
      <c r="A31" t="s">
        <v>1192</v>
      </c>
      <c r="B31">
        <v>2</v>
      </c>
    </row>
    <row r="32" spans="1:11">
      <c r="A32" t="s">
        <v>3312</v>
      </c>
      <c r="B32">
        <v>1</v>
      </c>
    </row>
    <row r="33" spans="1:2">
      <c r="A33" t="s">
        <v>1795</v>
      </c>
      <c r="B33">
        <v>1</v>
      </c>
    </row>
    <row r="34" spans="1:2">
      <c r="A34" t="s">
        <v>2431</v>
      </c>
      <c r="B34">
        <v>2</v>
      </c>
    </row>
    <row r="35" spans="1:2">
      <c r="A35" t="s">
        <v>2554</v>
      </c>
      <c r="B35">
        <v>3</v>
      </c>
    </row>
    <row r="36" spans="1:2">
      <c r="A36" t="s">
        <v>2436</v>
      </c>
      <c r="B36">
        <v>7</v>
      </c>
    </row>
    <row r="37" spans="1:2">
      <c r="A37" t="s">
        <v>1801</v>
      </c>
      <c r="B37">
        <v>3</v>
      </c>
    </row>
    <row r="38" spans="1:2">
      <c r="A38" t="s">
        <v>1805</v>
      </c>
      <c r="B38">
        <v>2</v>
      </c>
    </row>
    <row r="39" spans="1:2">
      <c r="A39" t="s">
        <v>382</v>
      </c>
      <c r="B39">
        <v>1</v>
      </c>
    </row>
    <row r="40" spans="1:2">
      <c r="A40" t="s">
        <v>741</v>
      </c>
      <c r="B40">
        <v>16</v>
      </c>
    </row>
    <row r="41" spans="1:2">
      <c r="A41" t="s">
        <v>521</v>
      </c>
      <c r="B41">
        <v>4</v>
      </c>
    </row>
    <row r="42" spans="1:2">
      <c r="A42" t="s">
        <v>365</v>
      </c>
      <c r="B42">
        <v>26</v>
      </c>
    </row>
    <row r="43" spans="1:2">
      <c r="A43" t="s">
        <v>2996</v>
      </c>
      <c r="B43">
        <v>1</v>
      </c>
    </row>
    <row r="44" spans="1:2">
      <c r="A44" t="s">
        <v>1877</v>
      </c>
      <c r="B44">
        <v>5</v>
      </c>
    </row>
    <row r="45" spans="1:2">
      <c r="A45" t="s">
        <v>1884</v>
      </c>
      <c r="B45">
        <v>3</v>
      </c>
    </row>
    <row r="46" spans="1:2">
      <c r="A46" t="s">
        <v>761</v>
      </c>
      <c r="B46">
        <v>34</v>
      </c>
    </row>
    <row r="47" spans="1:2">
      <c r="A47" t="s">
        <v>1203</v>
      </c>
      <c r="B47">
        <v>3</v>
      </c>
    </row>
    <row r="48" spans="1:2">
      <c r="A48" t="s">
        <v>1924</v>
      </c>
      <c r="B48">
        <v>1</v>
      </c>
    </row>
    <row r="49" spans="1:2">
      <c r="A49" t="s">
        <v>3139</v>
      </c>
      <c r="B49">
        <v>1</v>
      </c>
    </row>
    <row r="50" spans="1:2">
      <c r="A50" t="s">
        <v>1210</v>
      </c>
      <c r="B50">
        <v>7</v>
      </c>
    </row>
    <row r="51" spans="1:2">
      <c r="A51" t="s">
        <v>1276</v>
      </c>
      <c r="B51">
        <v>1</v>
      </c>
    </row>
    <row r="52" spans="1:2">
      <c r="A52" t="s">
        <v>1943</v>
      </c>
      <c r="B52">
        <v>4</v>
      </c>
    </row>
    <row r="53" spans="1:2">
      <c r="A53" t="s">
        <v>441</v>
      </c>
      <c r="B53">
        <v>1</v>
      </c>
    </row>
    <row r="54" spans="1:2">
      <c r="A54" t="s">
        <v>2604</v>
      </c>
      <c r="B54">
        <v>1</v>
      </c>
    </row>
    <row r="55" spans="1:2">
      <c r="A55" t="s">
        <v>1952</v>
      </c>
      <c r="B55">
        <v>4</v>
      </c>
    </row>
    <row r="56" spans="1:2">
      <c r="A56" t="s">
        <v>1958</v>
      </c>
      <c r="B56">
        <v>3</v>
      </c>
    </row>
    <row r="57" spans="1:2">
      <c r="A57" t="s">
        <v>2460</v>
      </c>
      <c r="B57">
        <v>2</v>
      </c>
    </row>
    <row r="58" spans="1:2">
      <c r="A58" t="s">
        <v>3500</v>
      </c>
      <c r="B58">
        <v>1</v>
      </c>
    </row>
    <row r="59" spans="1:2">
      <c r="A59" t="s">
        <v>1964</v>
      </c>
      <c r="B59">
        <v>3</v>
      </c>
    </row>
    <row r="60" spans="1:2">
      <c r="A60" t="s">
        <v>1282</v>
      </c>
      <c r="B60">
        <v>12</v>
      </c>
    </row>
    <row r="61" spans="1:2">
      <c r="A61" t="s">
        <v>1997</v>
      </c>
      <c r="B61">
        <v>4</v>
      </c>
    </row>
    <row r="62" spans="1:2">
      <c r="A62" t="s">
        <v>538</v>
      </c>
      <c r="B62">
        <v>15</v>
      </c>
    </row>
    <row r="63" spans="1:2">
      <c r="A63" t="s">
        <v>1217</v>
      </c>
      <c r="B63">
        <v>4</v>
      </c>
    </row>
    <row r="64" spans="1:2">
      <c r="A64" t="s">
        <v>1224</v>
      </c>
      <c r="B64">
        <v>6</v>
      </c>
    </row>
    <row r="65" spans="1:2">
      <c r="A65" t="s">
        <v>2027</v>
      </c>
      <c r="B65">
        <v>6</v>
      </c>
    </row>
    <row r="66" spans="1:2">
      <c r="A66" t="s">
        <v>659</v>
      </c>
      <c r="B66">
        <v>26</v>
      </c>
    </row>
    <row r="67" spans="1:2">
      <c r="A67" t="s">
        <v>932</v>
      </c>
      <c r="B67">
        <v>24</v>
      </c>
    </row>
    <row r="68" spans="1:2">
      <c r="A68" t="s">
        <v>2948</v>
      </c>
      <c r="B68">
        <v>2</v>
      </c>
    </row>
    <row r="69" spans="1:2">
      <c r="A69" t="s">
        <v>2108</v>
      </c>
      <c r="B69">
        <v>4</v>
      </c>
    </row>
    <row r="70" spans="1:2">
      <c r="A70" t="s">
        <v>250</v>
      </c>
      <c r="B70">
        <v>2</v>
      </c>
    </row>
    <row r="71" spans="1:2">
      <c r="A71" t="s">
        <v>2119</v>
      </c>
      <c r="B71">
        <v>1</v>
      </c>
    </row>
    <row r="72" spans="1:2">
      <c r="A72" t="s">
        <v>113</v>
      </c>
      <c r="B72">
        <v>49</v>
      </c>
    </row>
    <row r="73" spans="1:2">
      <c r="A73" t="s">
        <v>1318</v>
      </c>
      <c r="B73">
        <v>1</v>
      </c>
    </row>
    <row r="74" spans="1:2">
      <c r="A74" t="s">
        <v>3011</v>
      </c>
      <c r="B74">
        <v>1</v>
      </c>
    </row>
    <row r="75" spans="1:2">
      <c r="A75" t="s">
        <v>123</v>
      </c>
      <c r="B75">
        <v>12</v>
      </c>
    </row>
    <row r="76" spans="1:2">
      <c r="A76" t="s">
        <v>2195</v>
      </c>
      <c r="B76">
        <v>5</v>
      </c>
    </row>
    <row r="77" spans="1:2">
      <c r="A77" t="s">
        <v>5095</v>
      </c>
      <c r="B77">
        <v>8</v>
      </c>
    </row>
    <row r="78" spans="1:2">
      <c r="A78" t="s">
        <v>5096</v>
      </c>
      <c r="B78">
        <v>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AF3C-0521-4A70-A9CF-A2444FC9E474}">
  <dimension ref="B3:I76"/>
  <sheetViews>
    <sheetView workbookViewId="0">
      <selection activeCell="K15" sqref="K15"/>
    </sheetView>
  </sheetViews>
  <sheetFormatPr defaultRowHeight="15"/>
  <cols>
    <col min="2" max="2" width="41.140625" customWidth="1"/>
    <col min="3" max="3" width="22.85546875" customWidth="1"/>
    <col min="6" max="6" width="38" customWidth="1"/>
  </cols>
  <sheetData>
    <row r="3" spans="2:9">
      <c r="B3" t="s">
        <v>8</v>
      </c>
      <c r="C3" t="s">
        <v>5091</v>
      </c>
    </row>
    <row r="4" spans="2:9">
      <c r="B4" t="s">
        <v>552</v>
      </c>
      <c r="C4">
        <v>63</v>
      </c>
    </row>
    <row r="5" spans="2:9">
      <c r="B5" t="s">
        <v>113</v>
      </c>
      <c r="C5">
        <v>49</v>
      </c>
    </row>
    <row r="6" spans="2:9">
      <c r="B6" t="s">
        <v>431</v>
      </c>
      <c r="C6">
        <v>41</v>
      </c>
      <c r="F6" t="s">
        <v>552</v>
      </c>
      <c r="G6">
        <v>63</v>
      </c>
      <c r="H6" s="18">
        <f>G6/599</f>
        <v>0.10517529215358931</v>
      </c>
      <c r="I6" s="8" t="s">
        <v>5097</v>
      </c>
    </row>
    <row r="7" spans="2:9">
      <c r="B7" t="s">
        <v>477</v>
      </c>
      <c r="C7">
        <v>35</v>
      </c>
      <c r="F7" t="s">
        <v>113</v>
      </c>
      <c r="G7">
        <v>49</v>
      </c>
      <c r="H7" s="18">
        <f>G7/599</f>
        <v>8.1803005008347252E-2</v>
      </c>
      <c r="I7" s="8" t="s">
        <v>5097</v>
      </c>
    </row>
    <row r="8" spans="2:9">
      <c r="B8" t="s">
        <v>761</v>
      </c>
      <c r="C8">
        <v>34</v>
      </c>
      <c r="F8" t="s">
        <v>431</v>
      </c>
      <c r="G8">
        <v>41</v>
      </c>
      <c r="H8" s="18">
        <f>G8/599</f>
        <v>6.8447412353923209E-2</v>
      </c>
      <c r="I8" s="8" t="s">
        <v>5097</v>
      </c>
    </row>
    <row r="9" spans="2:9">
      <c r="B9" t="s">
        <v>365</v>
      </c>
      <c r="C9">
        <v>26</v>
      </c>
      <c r="F9" t="s">
        <v>761</v>
      </c>
      <c r="G9">
        <v>34</v>
      </c>
      <c r="H9" s="18">
        <f t="shared" ref="H9:H21" si="0">G9/599</f>
        <v>5.6761268781302172E-2</v>
      </c>
      <c r="I9" s="8" t="s">
        <v>5097</v>
      </c>
    </row>
    <row r="10" spans="2:9">
      <c r="B10" t="s">
        <v>659</v>
      </c>
      <c r="C10">
        <v>26</v>
      </c>
      <c r="F10" t="s">
        <v>365</v>
      </c>
      <c r="G10">
        <v>26</v>
      </c>
      <c r="H10" s="18">
        <f t="shared" si="0"/>
        <v>4.340567612687813E-2</v>
      </c>
      <c r="I10" s="8" t="s">
        <v>5097</v>
      </c>
    </row>
    <row r="11" spans="2:9">
      <c r="B11" t="s">
        <v>932</v>
      </c>
      <c r="C11">
        <v>24</v>
      </c>
      <c r="F11" t="s">
        <v>659</v>
      </c>
      <c r="G11">
        <v>26</v>
      </c>
      <c r="H11" s="18">
        <f t="shared" si="0"/>
        <v>4.340567612687813E-2</v>
      </c>
      <c r="I11" s="8" t="s">
        <v>5097</v>
      </c>
    </row>
    <row r="12" spans="2:9">
      <c r="B12" t="s">
        <v>459</v>
      </c>
      <c r="C12">
        <v>23</v>
      </c>
      <c r="F12" t="s">
        <v>932</v>
      </c>
      <c r="G12">
        <v>24</v>
      </c>
      <c r="H12" s="18">
        <f t="shared" si="0"/>
        <v>4.006677796327212E-2</v>
      </c>
      <c r="I12" s="8" t="s">
        <v>5097</v>
      </c>
    </row>
    <row r="13" spans="2:9">
      <c r="B13" t="s">
        <v>450</v>
      </c>
      <c r="C13">
        <v>22</v>
      </c>
      <c r="F13" t="s">
        <v>459</v>
      </c>
      <c r="G13">
        <v>23</v>
      </c>
      <c r="H13" s="18">
        <f t="shared" si="0"/>
        <v>3.8397328881469114E-2</v>
      </c>
      <c r="I13" s="8" t="s">
        <v>5097</v>
      </c>
    </row>
    <row r="14" spans="2:9">
      <c r="B14" t="s">
        <v>729</v>
      </c>
      <c r="C14">
        <v>18</v>
      </c>
      <c r="F14" t="s">
        <v>450</v>
      </c>
      <c r="G14">
        <v>22</v>
      </c>
      <c r="H14" s="18">
        <f t="shared" si="0"/>
        <v>3.6727879799666109E-2</v>
      </c>
      <c r="I14" s="8" t="s">
        <v>5097</v>
      </c>
    </row>
    <row r="15" spans="2:9">
      <c r="B15" t="s">
        <v>741</v>
      </c>
      <c r="C15">
        <v>16</v>
      </c>
      <c r="F15" t="s">
        <v>729</v>
      </c>
      <c r="G15">
        <v>18</v>
      </c>
      <c r="H15" s="18">
        <f t="shared" si="0"/>
        <v>3.0050083472454091E-2</v>
      </c>
      <c r="I15" s="8" t="s">
        <v>5097</v>
      </c>
    </row>
    <row r="16" spans="2:9">
      <c r="B16" t="s">
        <v>538</v>
      </c>
      <c r="C16">
        <v>15</v>
      </c>
      <c r="F16" t="s">
        <v>741</v>
      </c>
      <c r="G16">
        <v>16</v>
      </c>
      <c r="H16" s="18">
        <f t="shared" si="0"/>
        <v>2.6711185308848081E-2</v>
      </c>
      <c r="I16" s="8" t="s">
        <v>5097</v>
      </c>
    </row>
    <row r="17" spans="2:9">
      <c r="B17" t="s">
        <v>580</v>
      </c>
      <c r="C17">
        <v>14</v>
      </c>
      <c r="F17" t="s">
        <v>538</v>
      </c>
      <c r="G17">
        <v>15</v>
      </c>
      <c r="H17" s="18">
        <f t="shared" si="0"/>
        <v>2.5041736227045076E-2</v>
      </c>
      <c r="I17" s="8" t="s">
        <v>5097</v>
      </c>
    </row>
    <row r="18" spans="2:9">
      <c r="B18" t="s">
        <v>503</v>
      </c>
      <c r="C18">
        <v>14</v>
      </c>
      <c r="F18" t="s">
        <v>580</v>
      </c>
      <c r="G18">
        <v>14</v>
      </c>
      <c r="H18" s="18">
        <f t="shared" si="0"/>
        <v>2.337228714524207E-2</v>
      </c>
      <c r="I18" s="8" t="s">
        <v>5097</v>
      </c>
    </row>
    <row r="19" spans="2:9">
      <c r="B19" t="s">
        <v>1282</v>
      </c>
      <c r="C19">
        <v>12</v>
      </c>
      <c r="F19" t="s">
        <v>503</v>
      </c>
      <c r="G19">
        <v>14</v>
      </c>
      <c r="H19" s="18">
        <f t="shared" si="0"/>
        <v>2.337228714524207E-2</v>
      </c>
      <c r="I19" s="8" t="s">
        <v>5097</v>
      </c>
    </row>
    <row r="20" spans="2:9">
      <c r="B20" t="s">
        <v>123</v>
      </c>
      <c r="C20">
        <v>12</v>
      </c>
      <c r="F20" t="s">
        <v>1282</v>
      </c>
      <c r="G20">
        <v>12</v>
      </c>
      <c r="H20" s="18">
        <f t="shared" si="0"/>
        <v>2.003338898163606E-2</v>
      </c>
      <c r="I20" s="8" t="s">
        <v>5097</v>
      </c>
    </row>
    <row r="21" spans="2:9">
      <c r="B21" t="s">
        <v>2436</v>
      </c>
      <c r="C21">
        <v>7</v>
      </c>
      <c r="F21" t="s">
        <v>123</v>
      </c>
      <c r="G21">
        <v>12</v>
      </c>
      <c r="H21" s="18">
        <f t="shared" si="0"/>
        <v>2.003338898163606E-2</v>
      </c>
      <c r="I21" s="8" t="s">
        <v>5097</v>
      </c>
    </row>
    <row r="22" spans="2:9">
      <c r="B22" t="s">
        <v>1210</v>
      </c>
      <c r="C22">
        <v>7</v>
      </c>
    </row>
    <row r="23" spans="2:9">
      <c r="B23" t="s">
        <v>1732</v>
      </c>
      <c r="C23">
        <v>6</v>
      </c>
    </row>
    <row r="24" spans="2:9">
      <c r="B24" t="s">
        <v>1224</v>
      </c>
      <c r="C24">
        <v>6</v>
      </c>
    </row>
    <row r="25" spans="2:9">
      <c r="B25" t="s">
        <v>2027</v>
      </c>
      <c r="C25">
        <v>6</v>
      </c>
    </row>
    <row r="26" spans="2:9">
      <c r="B26" t="s">
        <v>1877</v>
      </c>
      <c r="C26">
        <v>5</v>
      </c>
    </row>
    <row r="27" spans="2:9">
      <c r="B27" t="s">
        <v>2195</v>
      </c>
      <c r="C27">
        <v>5</v>
      </c>
    </row>
    <row r="28" spans="2:9">
      <c r="B28" t="s">
        <v>1476</v>
      </c>
      <c r="C28">
        <v>4</v>
      </c>
    </row>
    <row r="29" spans="2:9">
      <c r="B29" t="s">
        <v>134</v>
      </c>
      <c r="C29">
        <v>4</v>
      </c>
    </row>
    <row r="30" spans="2:9">
      <c r="B30" t="s">
        <v>1185</v>
      </c>
      <c r="C30">
        <v>4</v>
      </c>
    </row>
    <row r="31" spans="2:9">
      <c r="B31" t="s">
        <v>1046</v>
      </c>
      <c r="C31">
        <v>4</v>
      </c>
    </row>
    <row r="32" spans="2:9">
      <c r="B32" t="s">
        <v>1054</v>
      </c>
      <c r="C32">
        <v>4</v>
      </c>
    </row>
    <row r="33" spans="2:3">
      <c r="B33" t="s">
        <v>521</v>
      </c>
      <c r="C33">
        <v>4</v>
      </c>
    </row>
    <row r="34" spans="2:3">
      <c r="B34" t="s">
        <v>1943</v>
      </c>
      <c r="C34">
        <v>4</v>
      </c>
    </row>
    <row r="35" spans="2:3">
      <c r="B35" t="s">
        <v>1952</v>
      </c>
      <c r="C35">
        <v>4</v>
      </c>
    </row>
    <row r="36" spans="2:3">
      <c r="B36" t="s">
        <v>1997</v>
      </c>
      <c r="C36">
        <v>4</v>
      </c>
    </row>
    <row r="37" spans="2:3">
      <c r="B37" t="s">
        <v>1217</v>
      </c>
      <c r="C37">
        <v>4</v>
      </c>
    </row>
    <row r="38" spans="2:3">
      <c r="B38" t="s">
        <v>2108</v>
      </c>
      <c r="C38">
        <v>4</v>
      </c>
    </row>
    <row r="39" spans="2:3">
      <c r="B39" t="s">
        <v>2554</v>
      </c>
      <c r="C39">
        <v>3</v>
      </c>
    </row>
    <row r="40" spans="2:3">
      <c r="B40" t="s">
        <v>1801</v>
      </c>
      <c r="C40">
        <v>3</v>
      </c>
    </row>
    <row r="41" spans="2:3">
      <c r="B41" t="s">
        <v>1884</v>
      </c>
      <c r="C41">
        <v>3</v>
      </c>
    </row>
    <row r="42" spans="2:3">
      <c r="B42" t="s">
        <v>1203</v>
      </c>
      <c r="C42">
        <v>3</v>
      </c>
    </row>
    <row r="43" spans="2:3">
      <c r="B43" t="s">
        <v>1958</v>
      </c>
      <c r="C43">
        <v>3</v>
      </c>
    </row>
    <row r="44" spans="2:3">
      <c r="B44" t="s">
        <v>1964</v>
      </c>
      <c r="C44">
        <v>3</v>
      </c>
    </row>
    <row r="45" spans="2:3">
      <c r="B45" t="s">
        <v>842</v>
      </c>
      <c r="C45">
        <v>2</v>
      </c>
    </row>
    <row r="46" spans="2:3">
      <c r="B46" t="s">
        <v>3252</v>
      </c>
      <c r="C46">
        <v>2</v>
      </c>
    </row>
    <row r="47" spans="2:3">
      <c r="B47" t="s">
        <v>374</v>
      </c>
      <c r="C47">
        <v>2</v>
      </c>
    </row>
    <row r="48" spans="2:3">
      <c r="B48" t="s">
        <v>208</v>
      </c>
      <c r="C48">
        <v>2</v>
      </c>
    </row>
    <row r="49" spans="2:3">
      <c r="B49" t="s">
        <v>1775</v>
      </c>
      <c r="C49">
        <v>2</v>
      </c>
    </row>
    <row r="50" spans="2:3">
      <c r="B50" t="s">
        <v>1192</v>
      </c>
      <c r="C50">
        <v>2</v>
      </c>
    </row>
    <row r="51" spans="2:3">
      <c r="B51" t="s">
        <v>2431</v>
      </c>
      <c r="C51">
        <v>2</v>
      </c>
    </row>
    <row r="52" spans="2:3">
      <c r="B52" t="s">
        <v>1805</v>
      </c>
      <c r="C52">
        <v>2</v>
      </c>
    </row>
    <row r="53" spans="2:3">
      <c r="B53" t="s">
        <v>2460</v>
      </c>
      <c r="C53">
        <v>2</v>
      </c>
    </row>
    <row r="54" spans="2:3">
      <c r="B54" t="s">
        <v>2948</v>
      </c>
      <c r="C54">
        <v>2</v>
      </c>
    </row>
    <row r="55" spans="2:3">
      <c r="B55" t="s">
        <v>250</v>
      </c>
      <c r="C55">
        <v>2</v>
      </c>
    </row>
    <row r="56" spans="2:3">
      <c r="B56" t="s">
        <v>1386</v>
      </c>
      <c r="C56">
        <v>1</v>
      </c>
    </row>
    <row r="57" spans="2:3">
      <c r="B57" t="s">
        <v>2647</v>
      </c>
      <c r="C57">
        <v>1</v>
      </c>
    </row>
    <row r="58" spans="2:3">
      <c r="B58" t="s">
        <v>267</v>
      </c>
      <c r="C58">
        <v>1</v>
      </c>
    </row>
    <row r="59" spans="2:3">
      <c r="B59" t="s">
        <v>411</v>
      </c>
      <c r="C59">
        <v>1</v>
      </c>
    </row>
    <row r="60" spans="2:3">
      <c r="B60" t="s">
        <v>2252</v>
      </c>
      <c r="C60">
        <v>1</v>
      </c>
    </row>
    <row r="61" spans="2:3">
      <c r="B61" t="s">
        <v>1780</v>
      </c>
      <c r="C61">
        <v>1</v>
      </c>
    </row>
    <row r="62" spans="2:3">
      <c r="B62" t="s">
        <v>402</v>
      </c>
      <c r="C62">
        <v>1</v>
      </c>
    </row>
    <row r="63" spans="2:3">
      <c r="B63" t="s">
        <v>1789</v>
      </c>
      <c r="C63">
        <v>1</v>
      </c>
    </row>
    <row r="64" spans="2:3">
      <c r="B64" t="s">
        <v>3312</v>
      </c>
      <c r="C64">
        <v>1</v>
      </c>
    </row>
    <row r="65" spans="2:3">
      <c r="B65" t="s">
        <v>1795</v>
      </c>
      <c r="C65">
        <v>1</v>
      </c>
    </row>
    <row r="66" spans="2:3">
      <c r="B66" t="s">
        <v>382</v>
      </c>
      <c r="C66">
        <v>1</v>
      </c>
    </row>
    <row r="67" spans="2:3">
      <c r="B67" t="s">
        <v>2996</v>
      </c>
      <c r="C67">
        <v>1</v>
      </c>
    </row>
    <row r="68" spans="2:3">
      <c r="B68" t="s">
        <v>1924</v>
      </c>
      <c r="C68">
        <v>1</v>
      </c>
    </row>
    <row r="69" spans="2:3">
      <c r="B69" t="s">
        <v>3139</v>
      </c>
      <c r="C69">
        <v>1</v>
      </c>
    </row>
    <row r="70" spans="2:3">
      <c r="B70" t="s">
        <v>1276</v>
      </c>
      <c r="C70">
        <v>1</v>
      </c>
    </row>
    <row r="71" spans="2:3">
      <c r="B71" t="s">
        <v>441</v>
      </c>
      <c r="C71">
        <v>1</v>
      </c>
    </row>
    <row r="72" spans="2:3">
      <c r="B72" t="s">
        <v>2604</v>
      </c>
      <c r="C72">
        <v>1</v>
      </c>
    </row>
    <row r="73" spans="2:3">
      <c r="B73" t="s">
        <v>3500</v>
      </c>
      <c r="C73">
        <v>1</v>
      </c>
    </row>
    <row r="74" spans="2:3">
      <c r="B74" t="s">
        <v>2119</v>
      </c>
      <c r="C74">
        <v>1</v>
      </c>
    </row>
    <row r="75" spans="2:3">
      <c r="B75" t="s">
        <v>1318</v>
      </c>
      <c r="C75">
        <v>1</v>
      </c>
    </row>
    <row r="76" spans="2:3">
      <c r="B76" t="s">
        <v>3011</v>
      </c>
      <c r="C76">
        <v>1</v>
      </c>
    </row>
  </sheetData>
  <autoFilter ref="B3:C78" xr:uid="{CBDBAF3C-0521-4A70-A9CF-A2444FC9E474}">
    <sortState xmlns:xlrd2="http://schemas.microsoft.com/office/spreadsheetml/2017/richdata2" ref="B4:C78">
      <sortCondition descending="1" ref="C3:C78"/>
    </sortState>
  </autoFilter>
  <hyperlinks>
    <hyperlink ref="I6" r:id="rId1" display="https://mission-transition-ecologique.beta.gouv.fr/aides-entreprise/bonus-ecologique" xr:uid="{8E9A3FFB-208F-413C-8F4D-1B3643103E51}"/>
    <hyperlink ref="I7" r:id="rId2" display="https://mission-transition-ecologique.beta.gouv.fr/aides-entreprise/tremplin" xr:uid="{D545B536-1123-4B42-9ECC-032D92854524}"/>
    <hyperlink ref="I8" r:id="rId3" display="https://mission-transition-ecologique.beta.gouv.fr/aides-entreprise/coup-de-pouce-chauffage" xr:uid="{03525BF0-5A62-4E5F-8ECA-69A070EE1CE1}"/>
    <hyperlink ref="I9" r:id="rId4" display="https://mission-transition-ecologique.beta.gouv.fr/aides-entreprise/formations-rse" xr:uid="{4D48B641-F34A-4376-BBA1-FD913D1715FC}"/>
    <hyperlink ref="I10" r:id="rId5" display="https://mission-transition-ecologique.beta.gouv.fr/aides-entreprise/fonds-tourisme-durable" xr:uid="{27BB5DB7-C2B5-4C1E-B8A1-54E5DA108B7F}"/>
    <hyperlink ref="I11" r:id="rId6" display="https://mission-transition-ecologique.beta.gouv.fr/aides-entreprise/renovation-energetique" xr:uid="{8839910C-1544-49DE-9437-0D9C7FF0E5B8}"/>
    <hyperlink ref="I12" r:id="rId7" display="https://mission-transition-ecologique.beta.gouv.fr/aides-entreprise/renovation-petit-tertiaire-prive" xr:uid="{28D16586-8CD5-42FA-A842-28CF1B91F9A4}"/>
    <hyperlink ref="I13" r:id="rId8" display="https://mission-transition-ecologique.beta.gouv.fr/aides-entreprise/booster-eco-energie-tertiaire" xr:uid="{4A3C8D96-3F00-4E44-B7C2-77EFD21E8179}"/>
    <hyperlink ref="I14" r:id="rId9" display="https://mission-transition-ecologique.beta.gouv.fr/aides-entreprise/baisse-les-watts" xr:uid="{6E37CAE1-649A-492E-9E95-9D3215DC0C9F}"/>
    <hyperlink ref="I15" r:id="rId10" display="https://mission-transition-ecologique.beta.gouv.fr/aides-entreprise/eco-defis-des-artisans-et-des-commercants" xr:uid="{34039E61-4694-407D-A958-9ED43EF73CB1}"/>
    <hyperlink ref="I16" r:id="rId11" display="https://mission-transition-ecologique.beta.gouv.fr/aides-entreprise/etude-solaire-thermique" xr:uid="{DEFBB709-3EE0-4409-BFE2-ACD203EF09C3}"/>
    <hyperlink ref="I17" r:id="rId12" display="https://mission-transition-ecologique.beta.gouv.fr/aides-entreprise/pret-vert" xr:uid="{A2B32D02-CBC1-40B3-A95A-B2E48CE2A1A4}"/>
    <hyperlink ref="I18" r:id="rId13" display="https://mission-transition-ecologique.beta.gouv.fr/aides-entreprise/aides-au-reemploi-des-emballages" xr:uid="{97346A9A-DB99-4493-89B9-C31DEE653FD9}"/>
    <hyperlink ref="I19" r:id="rId14" display="https://mission-transition-ecologique.beta.gouv.fr/aides-entreprise/diag-perf-immo" xr:uid="{307AEC56-A6FC-45CE-92B2-4DABAE337B2A}"/>
    <hyperlink ref="I20" r:id="rId15" display="https://mission-transition-ecologique.beta.gouv.fr/aides-entreprise/pret-action-climat" xr:uid="{96D6585A-1F3D-49C4-B349-96B6D76F6381}"/>
    <hyperlink ref="I21" r:id="rId16" display="https://mission-transition-ecologique.beta.gouv.fr/aides-entreprise/visite-energie" xr:uid="{4A7325D6-5623-48B7-815C-96C6E1CCF55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EB6A-B553-448B-899A-35EC8A476124}">
  <dimension ref="A1:X24"/>
  <sheetViews>
    <sheetView workbookViewId="0"/>
  </sheetViews>
  <sheetFormatPr defaultColWidth="9.140625" defaultRowHeight="15"/>
  <cols>
    <col min="1" max="1" width="11.42578125" bestFit="1" customWidth="1"/>
    <col min="2" max="2" width="35.42578125" bestFit="1" customWidth="1"/>
    <col min="3" max="3" width="11.28515625" bestFit="1" customWidth="1"/>
    <col min="4" max="4" width="12.28515625" bestFit="1" customWidth="1"/>
    <col min="5" max="5" width="12.42578125" bestFit="1" customWidth="1"/>
    <col min="6" max="6" width="49.42578125" bestFit="1" customWidth="1"/>
    <col min="7" max="7" width="42.42578125" bestFit="1" customWidth="1"/>
    <col min="8" max="8" width="26.7109375" bestFit="1" customWidth="1"/>
    <col min="9" max="9" width="39.85546875" bestFit="1" customWidth="1"/>
    <col min="10" max="10" width="255.7109375" bestFit="1" customWidth="1"/>
    <col min="11" max="11" width="12.5703125" bestFit="1" customWidth="1"/>
    <col min="13" max="14" width="25.5703125" bestFit="1" customWidth="1"/>
    <col min="15" max="15" width="48.28515625" bestFit="1" customWidth="1"/>
    <col min="16" max="16" width="27.42578125" bestFit="1" customWidth="1"/>
    <col min="17" max="17" width="27.28515625" bestFit="1" customWidth="1"/>
    <col min="18" max="18" width="20.140625" bestFit="1" customWidth="1"/>
    <col min="19" max="19" width="16.85546875" bestFit="1" customWidth="1"/>
    <col min="20" max="20" width="90.140625" bestFit="1" customWidth="1"/>
    <col min="21" max="21" width="53" bestFit="1" customWidth="1"/>
    <col min="22" max="22" width="31.28515625" bestFit="1" customWidth="1"/>
    <col min="23" max="24" width="255.7109375" bestFit="1" customWidth="1"/>
  </cols>
  <sheetData>
    <row r="1" spans="1:24">
      <c r="A1" s="7" t="s">
        <v>5098</v>
      </c>
    </row>
    <row r="3" spans="1:24">
      <c r="A3" t="s">
        <v>5099</v>
      </c>
      <c r="B3" t="s">
        <v>1</v>
      </c>
      <c r="C3" t="s">
        <v>2</v>
      </c>
      <c r="D3" t="s">
        <v>3</v>
      </c>
      <c r="E3" t="s">
        <v>4</v>
      </c>
      <c r="F3" t="s">
        <v>5</v>
      </c>
      <c r="G3" t="s">
        <v>6</v>
      </c>
      <c r="H3" t="s">
        <v>7</v>
      </c>
      <c r="I3" t="s">
        <v>8</v>
      </c>
      <c r="J3" t="s">
        <v>9</v>
      </c>
      <c r="K3" t="s">
        <v>10</v>
      </c>
      <c r="L3" t="s">
        <v>12</v>
      </c>
      <c r="M3" t="s">
        <v>22</v>
      </c>
      <c r="N3" t="s">
        <v>23</v>
      </c>
      <c r="O3" t="s">
        <v>24</v>
      </c>
      <c r="P3" t="s">
        <v>25</v>
      </c>
      <c r="Q3" t="s">
        <v>26</v>
      </c>
      <c r="R3" t="s">
        <v>27</v>
      </c>
      <c r="S3" t="s">
        <v>28</v>
      </c>
      <c r="T3" t="s">
        <v>30</v>
      </c>
      <c r="U3" t="s">
        <v>31</v>
      </c>
      <c r="V3" t="s">
        <v>32</v>
      </c>
      <c r="W3" t="s">
        <v>33</v>
      </c>
      <c r="X3" t="s">
        <v>34</v>
      </c>
    </row>
    <row r="4" spans="1:24" ht="30">
      <c r="A4" s="10">
        <v>45161</v>
      </c>
      <c r="B4" t="s">
        <v>164</v>
      </c>
      <c r="C4" t="s">
        <v>165</v>
      </c>
      <c r="D4" t="s">
        <v>166</v>
      </c>
      <c r="E4">
        <v>38350783700011</v>
      </c>
      <c r="F4" t="s">
        <v>167</v>
      </c>
      <c r="H4">
        <v>789088054</v>
      </c>
      <c r="I4" t="s">
        <v>123</v>
      </c>
      <c r="K4" t="s">
        <v>124</v>
      </c>
      <c r="L4" t="s">
        <v>40</v>
      </c>
      <c r="R4" s="10">
        <v>45176</v>
      </c>
      <c r="S4" t="s">
        <v>4707</v>
      </c>
      <c r="T4" t="s">
        <v>150</v>
      </c>
      <c r="U4" t="s">
        <v>168</v>
      </c>
      <c r="V4" t="s">
        <v>91</v>
      </c>
      <c r="W4" s="11" t="s">
        <v>169</v>
      </c>
      <c r="X4" t="s">
        <v>170</v>
      </c>
    </row>
    <row r="5" spans="1:24">
      <c r="A5" s="10">
        <v>45181</v>
      </c>
      <c r="B5" t="s">
        <v>238</v>
      </c>
      <c r="C5" t="s">
        <v>239</v>
      </c>
      <c r="D5" t="s">
        <v>240</v>
      </c>
      <c r="E5">
        <v>87756407000010</v>
      </c>
      <c r="F5" t="s">
        <v>241</v>
      </c>
      <c r="H5">
        <v>617432390</v>
      </c>
      <c r="I5" t="s">
        <v>123</v>
      </c>
      <c r="K5" t="s">
        <v>124</v>
      </c>
      <c r="L5" t="s">
        <v>40</v>
      </c>
      <c r="S5" t="s">
        <v>242</v>
      </c>
      <c r="U5" t="s">
        <v>243</v>
      </c>
      <c r="V5" t="s">
        <v>44</v>
      </c>
    </row>
    <row r="6" spans="1:24">
      <c r="A6" s="10">
        <v>45177</v>
      </c>
      <c r="B6" t="s">
        <v>231</v>
      </c>
      <c r="C6" t="s">
        <v>232</v>
      </c>
      <c r="D6" t="s">
        <v>233</v>
      </c>
      <c r="E6">
        <v>30171874800025</v>
      </c>
      <c r="F6" t="s">
        <v>234</v>
      </c>
      <c r="H6">
        <v>680705988</v>
      </c>
      <c r="I6" t="s">
        <v>123</v>
      </c>
      <c r="K6" t="s">
        <v>124</v>
      </c>
      <c r="L6" t="s">
        <v>40</v>
      </c>
      <c r="Q6" t="s">
        <v>144</v>
      </c>
      <c r="R6" s="10">
        <v>45181</v>
      </c>
      <c r="S6" t="s">
        <v>235</v>
      </c>
      <c r="T6" t="s">
        <v>150</v>
      </c>
      <c r="U6" t="s">
        <v>236</v>
      </c>
      <c r="V6" t="s">
        <v>91</v>
      </c>
      <c r="W6" t="s">
        <v>237</v>
      </c>
    </row>
    <row r="7" spans="1:24" ht="165">
      <c r="A7" s="10">
        <v>45267</v>
      </c>
      <c r="B7" t="s">
        <v>1749</v>
      </c>
      <c r="C7" t="s">
        <v>1750</v>
      </c>
      <c r="D7" t="s">
        <v>1643</v>
      </c>
      <c r="E7">
        <v>52807107900024</v>
      </c>
      <c r="F7" t="s">
        <v>1751</v>
      </c>
      <c r="G7" s="11" t="s">
        <v>1752</v>
      </c>
      <c r="H7">
        <v>661484880</v>
      </c>
      <c r="I7" t="s">
        <v>729</v>
      </c>
      <c r="J7" t="s">
        <v>1753</v>
      </c>
      <c r="K7" t="s">
        <v>124</v>
      </c>
      <c r="L7" t="s">
        <v>701</v>
      </c>
      <c r="O7" t="s">
        <v>1491</v>
      </c>
      <c r="R7" s="10">
        <v>45271</v>
      </c>
      <c r="S7" t="s">
        <v>1001</v>
      </c>
    </row>
    <row r="8" spans="1:24" ht="210">
      <c r="A8" s="10">
        <v>45267</v>
      </c>
      <c r="B8" t="s">
        <v>1872</v>
      </c>
      <c r="C8" t="s">
        <v>1873</v>
      </c>
      <c r="D8" t="s">
        <v>1874</v>
      </c>
      <c r="E8">
        <v>53457235900030</v>
      </c>
      <c r="F8" t="s">
        <v>1875</v>
      </c>
      <c r="G8" s="11" t="s">
        <v>1876</v>
      </c>
      <c r="H8">
        <v>231882513</v>
      </c>
      <c r="I8" t="s">
        <v>1877</v>
      </c>
      <c r="J8" t="s">
        <v>1878</v>
      </c>
      <c r="K8" t="s">
        <v>124</v>
      </c>
      <c r="L8" t="s">
        <v>701</v>
      </c>
      <c r="O8" t="s">
        <v>1484</v>
      </c>
      <c r="P8" t="s">
        <v>1498</v>
      </c>
      <c r="R8" s="10">
        <v>45271</v>
      </c>
      <c r="S8" t="s">
        <v>1001</v>
      </c>
    </row>
    <row r="9" spans="1:24" ht="120">
      <c r="A9" s="10">
        <v>45267</v>
      </c>
      <c r="B9" t="s">
        <v>1754</v>
      </c>
      <c r="C9" t="s">
        <v>1755</v>
      </c>
      <c r="D9" t="s">
        <v>1291</v>
      </c>
      <c r="E9">
        <v>53005349500012</v>
      </c>
      <c r="F9" t="s">
        <v>1756</v>
      </c>
      <c r="G9" s="11" t="s">
        <v>1757</v>
      </c>
      <c r="H9">
        <v>632442397</v>
      </c>
      <c r="I9" t="s">
        <v>729</v>
      </c>
      <c r="J9" t="s">
        <v>1758</v>
      </c>
      <c r="K9" t="s">
        <v>124</v>
      </c>
      <c r="L9" t="s">
        <v>701</v>
      </c>
      <c r="O9" t="s">
        <v>1491</v>
      </c>
      <c r="R9" s="10">
        <v>45271</v>
      </c>
      <c r="S9" t="s">
        <v>1001</v>
      </c>
    </row>
    <row r="10" spans="1:24">
      <c r="A10" s="10">
        <v>45161</v>
      </c>
      <c r="B10" t="s">
        <v>153</v>
      </c>
      <c r="C10" t="s">
        <v>154</v>
      </c>
      <c r="D10" t="s">
        <v>155</v>
      </c>
      <c r="E10">
        <v>40162301200036</v>
      </c>
      <c r="F10" t="s">
        <v>156</v>
      </c>
      <c r="H10" t="s">
        <v>157</v>
      </c>
      <c r="I10" t="s">
        <v>113</v>
      </c>
      <c r="K10" t="s">
        <v>124</v>
      </c>
      <c r="L10" t="s">
        <v>40</v>
      </c>
      <c r="Q10" t="s">
        <v>144</v>
      </c>
      <c r="R10" s="10">
        <v>45166</v>
      </c>
      <c r="S10" t="s">
        <v>4707</v>
      </c>
      <c r="T10" t="s">
        <v>150</v>
      </c>
      <c r="U10" t="s">
        <v>158</v>
      </c>
      <c r="V10" t="s">
        <v>91</v>
      </c>
      <c r="W10" t="s">
        <v>159</v>
      </c>
    </row>
    <row r="11" spans="1:24">
      <c r="A11" s="10">
        <v>45162</v>
      </c>
      <c r="B11" t="s">
        <v>177</v>
      </c>
      <c r="C11" t="s">
        <v>178</v>
      </c>
      <c r="D11" t="s">
        <v>59</v>
      </c>
      <c r="E11">
        <v>37950927600042</v>
      </c>
      <c r="F11" t="s">
        <v>180</v>
      </c>
      <c r="H11">
        <v>631081279</v>
      </c>
      <c r="I11" t="s">
        <v>123</v>
      </c>
      <c r="K11" t="s">
        <v>124</v>
      </c>
      <c r="L11" t="s">
        <v>40</v>
      </c>
      <c r="Q11" t="s">
        <v>181</v>
      </c>
      <c r="R11" s="10">
        <v>45167</v>
      </c>
      <c r="S11" t="s">
        <v>4707</v>
      </c>
      <c r="T11" t="s">
        <v>182</v>
      </c>
      <c r="U11" t="s">
        <v>183</v>
      </c>
      <c r="V11" t="s">
        <v>55</v>
      </c>
      <c r="W11" t="s">
        <v>184</v>
      </c>
      <c r="X11" t="s">
        <v>128</v>
      </c>
    </row>
    <row r="12" spans="1:24">
      <c r="A12" s="10">
        <v>45108</v>
      </c>
      <c r="B12" s="10">
        <v>45108</v>
      </c>
      <c r="C12" t="s">
        <v>119</v>
      </c>
      <c r="D12" t="s">
        <v>120</v>
      </c>
      <c r="E12">
        <v>41279654200014</v>
      </c>
      <c r="F12" t="s">
        <v>121</v>
      </c>
      <c r="G12" t="s">
        <v>122</v>
      </c>
      <c r="H12">
        <v>656672211</v>
      </c>
      <c r="I12" t="s">
        <v>123</v>
      </c>
      <c r="K12" t="s">
        <v>124</v>
      </c>
      <c r="L12" t="s">
        <v>40</v>
      </c>
      <c r="P12" t="s">
        <v>125</v>
      </c>
      <c r="R12" s="10">
        <v>45111</v>
      </c>
      <c r="S12" t="s">
        <v>41</v>
      </c>
      <c r="T12" t="s">
        <v>62</v>
      </c>
      <c r="U12" t="s">
        <v>126</v>
      </c>
      <c r="V12" t="s">
        <v>91</v>
      </c>
      <c r="W12" t="s">
        <v>127</v>
      </c>
      <c r="X12" t="s">
        <v>128</v>
      </c>
    </row>
    <row r="13" spans="1:24">
      <c r="A13" s="10">
        <v>45176</v>
      </c>
      <c r="B13" t="s">
        <v>224</v>
      </c>
      <c r="C13" t="s">
        <v>225</v>
      </c>
      <c r="D13" t="s">
        <v>226</v>
      </c>
      <c r="E13">
        <v>34779204600026</v>
      </c>
      <c r="F13" t="s">
        <v>227</v>
      </c>
      <c r="H13">
        <v>556488140</v>
      </c>
      <c r="I13" t="s">
        <v>123</v>
      </c>
      <c r="K13" t="s">
        <v>124</v>
      </c>
      <c r="L13" t="s">
        <v>40</v>
      </c>
      <c r="R13" s="10">
        <v>45191</v>
      </c>
      <c r="S13" t="s">
        <v>4707</v>
      </c>
      <c r="T13" t="s">
        <v>150</v>
      </c>
      <c r="U13" t="s">
        <v>228</v>
      </c>
      <c r="V13" t="s">
        <v>229</v>
      </c>
      <c r="W13" t="s">
        <v>230</v>
      </c>
    </row>
    <row r="14" spans="1:24" ht="180">
      <c r="A14" s="10">
        <v>45267</v>
      </c>
      <c r="B14" t="s">
        <v>2184</v>
      </c>
      <c r="C14" t="s">
        <v>2185</v>
      </c>
      <c r="D14" t="s">
        <v>2186</v>
      </c>
      <c r="E14">
        <v>47982472400047</v>
      </c>
      <c r="F14" t="s">
        <v>2187</v>
      </c>
      <c r="G14" s="11" t="s">
        <v>2188</v>
      </c>
      <c r="H14">
        <v>326425300</v>
      </c>
      <c r="I14" t="s">
        <v>123</v>
      </c>
      <c r="J14" t="s">
        <v>2189</v>
      </c>
      <c r="K14" t="s">
        <v>124</v>
      </c>
      <c r="L14" t="s">
        <v>701</v>
      </c>
      <c r="O14" t="s">
        <v>1491</v>
      </c>
      <c r="P14" t="s">
        <v>2190</v>
      </c>
      <c r="R14" s="10">
        <v>45271</v>
      </c>
      <c r="S14" t="s">
        <v>1001</v>
      </c>
    </row>
    <row r="15" spans="1:24" ht="195">
      <c r="A15" s="10">
        <v>45267</v>
      </c>
      <c r="B15" t="s">
        <v>1743</v>
      </c>
      <c r="C15" t="s">
        <v>1744</v>
      </c>
      <c r="D15" t="s">
        <v>1745</v>
      </c>
      <c r="E15">
        <v>49185935100026</v>
      </c>
      <c r="F15" t="s">
        <v>1746</v>
      </c>
      <c r="G15" s="11" t="s">
        <v>1747</v>
      </c>
      <c r="H15">
        <v>620964685</v>
      </c>
      <c r="I15" t="s">
        <v>729</v>
      </c>
      <c r="J15" t="s">
        <v>1748</v>
      </c>
      <c r="K15" t="s">
        <v>124</v>
      </c>
      <c r="L15" t="s">
        <v>701</v>
      </c>
      <c r="O15" t="s">
        <v>1491</v>
      </c>
      <c r="R15" s="10">
        <v>45271</v>
      </c>
      <c r="S15" t="s">
        <v>1001</v>
      </c>
    </row>
    <row r="16" spans="1:24" ht="150">
      <c r="A16" s="10">
        <v>45206</v>
      </c>
      <c r="B16" t="s">
        <v>328</v>
      </c>
      <c r="C16" t="s">
        <v>110</v>
      </c>
      <c r="D16" t="s">
        <v>329</v>
      </c>
      <c r="E16">
        <v>95310751300012</v>
      </c>
      <c r="F16" t="s">
        <v>330</v>
      </c>
      <c r="G16" s="11" t="s">
        <v>331</v>
      </c>
      <c r="H16">
        <v>749342004</v>
      </c>
      <c r="I16" t="s">
        <v>123</v>
      </c>
      <c r="J16" t="s">
        <v>332</v>
      </c>
      <c r="K16" t="s">
        <v>124</v>
      </c>
      <c r="L16" t="s">
        <v>40</v>
      </c>
      <c r="Q16" t="s">
        <v>144</v>
      </c>
      <c r="R16" s="10">
        <v>45222</v>
      </c>
      <c r="S16" t="s">
        <v>4707</v>
      </c>
      <c r="T16" t="s">
        <v>42</v>
      </c>
      <c r="U16" t="s">
        <v>333</v>
      </c>
      <c r="V16" t="s">
        <v>91</v>
      </c>
      <c r="W16" t="s">
        <v>334</v>
      </c>
    </row>
    <row r="17" spans="1:23">
      <c r="A17" s="10">
        <v>45173</v>
      </c>
      <c r="B17" t="s">
        <v>198</v>
      </c>
      <c r="C17" t="s">
        <v>199</v>
      </c>
      <c r="D17" t="s">
        <v>200</v>
      </c>
      <c r="E17">
        <v>87777060200010</v>
      </c>
      <c r="F17" t="s">
        <v>201</v>
      </c>
      <c r="H17">
        <v>983064096</v>
      </c>
      <c r="I17" t="s">
        <v>123</v>
      </c>
      <c r="K17" t="s">
        <v>124</v>
      </c>
      <c r="L17" t="s">
        <v>40</v>
      </c>
      <c r="P17" t="s">
        <v>125</v>
      </c>
      <c r="Q17" t="s">
        <v>202</v>
      </c>
      <c r="R17" s="10">
        <v>45191</v>
      </c>
      <c r="T17" t="s">
        <v>182</v>
      </c>
    </row>
    <row r="18" spans="1:23" ht="375">
      <c r="A18" s="10">
        <v>45189</v>
      </c>
      <c r="B18" t="s">
        <v>272</v>
      </c>
      <c r="C18" t="s">
        <v>273</v>
      </c>
      <c r="D18" t="s">
        <v>274</v>
      </c>
      <c r="E18">
        <v>87782012600010</v>
      </c>
      <c r="F18" t="s">
        <v>275</v>
      </c>
      <c r="G18" s="11" t="s">
        <v>276</v>
      </c>
      <c r="H18">
        <v>637483520</v>
      </c>
      <c r="I18" t="s">
        <v>123</v>
      </c>
      <c r="J18" t="s">
        <v>277</v>
      </c>
      <c r="K18" t="s">
        <v>124</v>
      </c>
      <c r="L18" t="s">
        <v>40</v>
      </c>
      <c r="P18" t="s">
        <v>278</v>
      </c>
      <c r="Q18" t="s">
        <v>144</v>
      </c>
      <c r="R18" s="10">
        <v>45215</v>
      </c>
      <c r="S18" t="s">
        <v>4707</v>
      </c>
      <c r="T18" t="s">
        <v>150</v>
      </c>
      <c r="U18" t="s">
        <v>280</v>
      </c>
      <c r="V18" t="s">
        <v>281</v>
      </c>
      <c r="W18" t="s">
        <v>282</v>
      </c>
    </row>
    <row r="19" spans="1:23">
      <c r="A19" s="10">
        <v>45161</v>
      </c>
      <c r="B19" t="s">
        <v>171</v>
      </c>
      <c r="C19" t="s">
        <v>172</v>
      </c>
      <c r="D19" t="s">
        <v>173</v>
      </c>
      <c r="E19">
        <v>49814869100013</v>
      </c>
      <c r="F19" t="s">
        <v>174</v>
      </c>
      <c r="H19">
        <v>615477382</v>
      </c>
      <c r="I19" t="s">
        <v>123</v>
      </c>
      <c r="K19" t="s">
        <v>124</v>
      </c>
      <c r="L19" t="s">
        <v>40</v>
      </c>
      <c r="Q19" t="s">
        <v>144</v>
      </c>
      <c r="R19" s="10">
        <v>45166</v>
      </c>
      <c r="S19" t="s">
        <v>4707</v>
      </c>
      <c r="T19" t="s">
        <v>150</v>
      </c>
      <c r="U19" t="s">
        <v>175</v>
      </c>
      <c r="V19" t="s">
        <v>91</v>
      </c>
      <c r="W19" t="s">
        <v>176</v>
      </c>
    </row>
    <row r="20" spans="1:23" ht="409.5">
      <c r="A20" s="10">
        <v>45259</v>
      </c>
      <c r="B20" t="s">
        <v>724</v>
      </c>
      <c r="C20" t="s">
        <v>725</v>
      </c>
      <c r="D20" t="s">
        <v>726</v>
      </c>
      <c r="E20">
        <v>85027606400019</v>
      </c>
      <c r="F20" t="s">
        <v>727</v>
      </c>
      <c r="G20" s="11" t="s">
        <v>728</v>
      </c>
      <c r="H20">
        <v>621683287</v>
      </c>
      <c r="I20" t="s">
        <v>729</v>
      </c>
      <c r="J20" t="s">
        <v>730</v>
      </c>
      <c r="K20" t="s">
        <v>124</v>
      </c>
      <c r="L20" t="s">
        <v>701</v>
      </c>
      <c r="M20" t="s">
        <v>479</v>
      </c>
      <c r="R20" s="10">
        <v>45272</v>
      </c>
      <c r="S20" t="s">
        <v>1001</v>
      </c>
    </row>
    <row r="21" spans="1:23" ht="120">
      <c r="A21" s="10">
        <v>45183</v>
      </c>
      <c r="B21" t="s">
        <v>244</v>
      </c>
      <c r="C21" t="s">
        <v>245</v>
      </c>
      <c r="D21" t="s">
        <v>246</v>
      </c>
      <c r="E21">
        <v>43872079900016</v>
      </c>
      <c r="F21" t="s">
        <v>247</v>
      </c>
      <c r="G21" s="11" t="s">
        <v>248</v>
      </c>
      <c r="H21" t="s">
        <v>249</v>
      </c>
      <c r="I21" t="s">
        <v>250</v>
      </c>
      <c r="J21" t="s">
        <v>251</v>
      </c>
      <c r="K21" t="s">
        <v>124</v>
      </c>
      <c r="L21" t="s">
        <v>40</v>
      </c>
      <c r="P21" t="s">
        <v>252</v>
      </c>
      <c r="Q21" t="s">
        <v>144</v>
      </c>
      <c r="R21" s="10">
        <v>45187</v>
      </c>
      <c r="S21" t="s">
        <v>5100</v>
      </c>
    </row>
    <row r="22" spans="1:23" ht="90">
      <c r="A22" s="10">
        <v>45272</v>
      </c>
      <c r="B22" t="s">
        <v>2565</v>
      </c>
      <c r="C22" t="s">
        <v>2566</v>
      </c>
      <c r="D22" t="s">
        <v>2567</v>
      </c>
      <c r="E22">
        <v>39358004800014</v>
      </c>
      <c r="G22" s="11" t="s">
        <v>2568</v>
      </c>
      <c r="H22">
        <v>231468968</v>
      </c>
      <c r="I22" t="s">
        <v>1877</v>
      </c>
      <c r="J22" t="s">
        <v>2569</v>
      </c>
      <c r="K22" t="s">
        <v>124</v>
      </c>
      <c r="S22" t="s">
        <v>672</v>
      </c>
    </row>
    <row r="23" spans="1:23" ht="150">
      <c r="A23" s="10">
        <v>45260</v>
      </c>
      <c r="B23" t="s">
        <v>891</v>
      </c>
      <c r="C23" t="s">
        <v>892</v>
      </c>
      <c r="D23" t="s">
        <v>893</v>
      </c>
      <c r="G23" s="11" t="s">
        <v>894</v>
      </c>
      <c r="H23">
        <v>333616361369</v>
      </c>
      <c r="I23" t="s">
        <v>729</v>
      </c>
      <c r="J23" t="s">
        <v>895</v>
      </c>
      <c r="K23" t="s">
        <v>124</v>
      </c>
      <c r="L23" t="s">
        <v>701</v>
      </c>
      <c r="M23" t="s">
        <v>479</v>
      </c>
      <c r="S23" t="s">
        <v>222</v>
      </c>
    </row>
    <row r="24" spans="1:23">
      <c r="A24" s="10">
        <v>45174</v>
      </c>
      <c r="B24" t="s">
        <v>212</v>
      </c>
      <c r="C24" t="s">
        <v>213</v>
      </c>
      <c r="D24" t="s">
        <v>214</v>
      </c>
      <c r="E24">
        <v>82798400600029</v>
      </c>
      <c r="F24" t="s">
        <v>215</v>
      </c>
      <c r="H24">
        <v>698141390</v>
      </c>
      <c r="I24" t="s">
        <v>123</v>
      </c>
      <c r="K24" t="s">
        <v>124</v>
      </c>
      <c r="L24" t="s">
        <v>40</v>
      </c>
      <c r="Q24" t="s">
        <v>144</v>
      </c>
      <c r="R24" s="10">
        <v>45175</v>
      </c>
      <c r="S24" t="s">
        <v>4707</v>
      </c>
      <c r="T24" t="s">
        <v>182</v>
      </c>
      <c r="U24" t="s">
        <v>216</v>
      </c>
      <c r="V24" t="s">
        <v>55</v>
      </c>
      <c r="W24" t="s">
        <v>217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4AEF-0110-45D5-81AA-B90BB6652E63}">
  <dimension ref="C5:D25"/>
  <sheetViews>
    <sheetView workbookViewId="0">
      <selection activeCell="C28" sqref="C28"/>
    </sheetView>
  </sheetViews>
  <sheetFormatPr defaultColWidth="11.42578125" defaultRowHeight="15"/>
  <cols>
    <col min="3" max="3" width="34.7109375" customWidth="1"/>
    <col min="4" max="4" width="22.85546875" customWidth="1"/>
  </cols>
  <sheetData>
    <row r="5" spans="3:4">
      <c r="C5" t="s">
        <v>5101</v>
      </c>
      <c r="D5" t="s">
        <v>5102</v>
      </c>
    </row>
    <row r="6" spans="3:4">
      <c r="C6" s="1" t="s">
        <v>5103</v>
      </c>
      <c r="D6" s="2">
        <v>45086</v>
      </c>
    </row>
    <row r="7" spans="3:4">
      <c r="C7" s="1" t="s">
        <v>1</v>
      </c>
      <c r="D7" s="6" t="s">
        <v>5104</v>
      </c>
    </row>
    <row r="8" spans="3:4">
      <c r="C8" s="1" t="s">
        <v>2</v>
      </c>
      <c r="D8" s="4" t="s">
        <v>5105</v>
      </c>
    </row>
    <row r="9" spans="3:4">
      <c r="C9" s="1" t="s">
        <v>3</v>
      </c>
      <c r="D9" s="4" t="s">
        <v>5106</v>
      </c>
    </row>
    <row r="10" spans="3:4">
      <c r="C10" s="12" t="s">
        <v>4</v>
      </c>
      <c r="D10" s="13">
        <v>79497019400013</v>
      </c>
    </row>
    <row r="11" spans="3:4">
      <c r="C11" s="12" t="s">
        <v>5107</v>
      </c>
      <c r="D11" s="5" t="s">
        <v>5108</v>
      </c>
    </row>
    <row r="12" spans="3:4">
      <c r="C12" s="1" t="s">
        <v>5</v>
      </c>
      <c r="D12" s="4" t="s">
        <v>5109</v>
      </c>
    </row>
    <row r="13" spans="3:4">
      <c r="C13" s="14" t="s">
        <v>5110</v>
      </c>
      <c r="D13" s="3" t="s">
        <v>39</v>
      </c>
    </row>
    <row r="14" spans="3:4">
      <c r="C14" s="14" t="s">
        <v>7</v>
      </c>
      <c r="D14" s="15">
        <v>660123456</v>
      </c>
    </row>
    <row r="15" spans="3:4">
      <c r="C15" s="1" t="s">
        <v>5111</v>
      </c>
      <c r="D15" t="s">
        <v>552</v>
      </c>
    </row>
    <row r="16" spans="3:4">
      <c r="C16" s="1" t="s">
        <v>5112</v>
      </c>
      <c r="D16" s="8" t="s">
        <v>5113</v>
      </c>
    </row>
    <row r="17" spans="3:4">
      <c r="C17" s="7" t="s">
        <v>5114</v>
      </c>
      <c r="D17" t="s">
        <v>5115</v>
      </c>
    </row>
    <row r="18" spans="3:4">
      <c r="C18" t="s">
        <v>5116</v>
      </c>
      <c r="D18" t="s">
        <v>5115</v>
      </c>
    </row>
    <row r="19" spans="3:4">
      <c r="C19" t="s">
        <v>5117</v>
      </c>
      <c r="D19" t="s">
        <v>5115</v>
      </c>
    </row>
    <row r="20" spans="3:4">
      <c r="C20" t="s">
        <v>5118</v>
      </c>
      <c r="D20" t="s">
        <v>5115</v>
      </c>
    </row>
    <row r="21" spans="3:4">
      <c r="C21" t="s">
        <v>5119</v>
      </c>
      <c r="D21" t="s">
        <v>5115</v>
      </c>
    </row>
    <row r="22" spans="3:4">
      <c r="C22" t="s">
        <v>5120</v>
      </c>
      <c r="D22" t="s">
        <v>5115</v>
      </c>
    </row>
    <row r="23" spans="3:4">
      <c r="C23" t="s">
        <v>5121</v>
      </c>
      <c r="D23" t="s">
        <v>5115</v>
      </c>
    </row>
    <row r="24" spans="3:4">
      <c r="C24" t="s">
        <v>5122</v>
      </c>
      <c r="D24" t="s">
        <v>5115</v>
      </c>
    </row>
    <row r="25" spans="3:4">
      <c r="C25" t="s">
        <v>5123</v>
      </c>
      <c r="D25" t="s">
        <v>5115</v>
      </c>
    </row>
  </sheetData>
  <hyperlinks>
    <hyperlink ref="D11" r:id="rId1" xr:uid="{F616ACB8-6B41-45CC-A08C-EF8D08529B37}"/>
    <hyperlink ref="D7" r:id="rId2" xr:uid="{EA76C13C-CF90-4BA0-918C-198581FF2379}"/>
    <hyperlink ref="E16" r:id="rId3" display="https://github.com/betagouv/transition-ecologique-entreprises-widget/blob/main/packages/data/programs/accelerateur-decarbonation.yaml" xr:uid="{271808FF-589B-4EEC-BB7C-AE2ED011B9E6}"/>
    <hyperlink ref="D16" r:id="rId4" xr:uid="{9761972D-4B06-4699-9BDF-01F76F806D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2023-12-07T14:41:15Z</dcterms:created>
  <dcterms:modified xsi:type="dcterms:W3CDTF">2024-03-27T15:16:34Z</dcterms:modified>
  <cp:category/>
  <cp:contentStatus/>
</cp:coreProperties>
</file>