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col\Desktop\TFG\muntatge\MATLAB\Experiments\Exp0_Exo_H2O_Sola\"/>
    </mc:Choice>
  </mc:AlternateContent>
  <xr:revisionPtr revIDLastSave="0" documentId="13_ncr:1_{8675B7BB-ABE7-4686-B10F-23F63D0422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B22" i="1"/>
  <c r="B23" i="1" s="1"/>
  <c r="F21" i="1"/>
  <c r="F22" i="1" s="1"/>
  <c r="F23" i="1" s="1"/>
  <c r="E21" i="1"/>
  <c r="E22" i="1" s="1"/>
  <c r="E23" i="1" s="1"/>
  <c r="D21" i="1"/>
  <c r="D22" i="1" s="1"/>
  <c r="D23" i="1" s="1"/>
  <c r="C21" i="1"/>
  <c r="B21" i="1"/>
  <c r="C12" i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H20" i="1"/>
  <c r="G20" i="1"/>
  <c r="H19" i="1"/>
  <c r="G19" i="1"/>
  <c r="H18" i="1"/>
  <c r="G18" i="1"/>
  <c r="G21" i="1" s="1"/>
  <c r="G22" i="1" s="1"/>
  <c r="G23" i="1" s="1"/>
  <c r="H17" i="1"/>
  <c r="H21" i="1" s="1"/>
  <c r="H22" i="1" s="1"/>
  <c r="H23" i="1" s="1"/>
  <c r="G17" i="1"/>
  <c r="H16" i="1"/>
  <c r="G16" i="1"/>
  <c r="G6" i="1"/>
  <c r="H6" i="1"/>
  <c r="G7" i="1"/>
  <c r="H7" i="1"/>
  <c r="G8" i="1"/>
  <c r="H8" i="1"/>
  <c r="G9" i="1"/>
  <c r="H9" i="1"/>
  <c r="H5" i="1"/>
  <c r="G5" i="1"/>
</calcChain>
</file>

<file path=xl/sharedStrings.xml><?xml version="1.0" encoding="utf-8"?>
<sst xmlns="http://schemas.openxmlformats.org/spreadsheetml/2006/main" count="25" uniqueCount="14">
  <si>
    <t>Trial Number</t>
  </si>
  <si>
    <t>11 V</t>
  </si>
  <si>
    <t>ti,exo (s)</t>
  </si>
  <si>
    <t>Ti,exo (°C)</t>
  </si>
  <si>
    <t>tf,exo (s)</t>
  </si>
  <si>
    <t xml:space="preserve"> </t>
  </si>
  <si>
    <t>Tfexo (°C)</t>
  </si>
  <si>
    <t>Tf (°C)</t>
  </si>
  <si>
    <t>Δt,exo (s)</t>
  </si>
  <si>
    <t>Δt,exo (°C)</t>
  </si>
  <si>
    <t>12V</t>
  </si>
  <si>
    <t>Average</t>
  </si>
  <si>
    <t>Std. Dev, with CI = 96%</t>
  </si>
  <si>
    <t>Coeff. Var.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</si>
</sst>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 wrapText="1"/>
    </xf>
    <xf numFmtId="9" fontId="2" fillId="0" borderId="3" xfId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A15" sqref="A15:H23"/>
    </sheetView>
  </sheetViews>
  <sheetFormatPr defaultRowHeight="14.4" x14ac:dyDescent="0.3"/>
  <cols>
    <col min="1" max="1" width="18.109375" customWidth="1"/>
    <col min="2" max="8" width="9.33203125" customWidth="1"/>
  </cols>
  <sheetData>
    <row r="1" spans="1:8" x14ac:dyDescent="0.3">
      <c r="E1" t="s">
        <v>5</v>
      </c>
    </row>
    <row r="3" spans="1:8" ht="15" thickBot="1" x14ac:dyDescent="0.35">
      <c r="A3" s="1" t="s">
        <v>1</v>
      </c>
      <c r="B3" s="1"/>
      <c r="C3" s="1"/>
      <c r="D3" s="1"/>
      <c r="E3" s="1"/>
      <c r="F3" s="1"/>
      <c r="G3" s="1"/>
      <c r="H3" s="1"/>
    </row>
    <row r="4" spans="1:8" ht="15" thickBot="1" x14ac:dyDescent="0.35">
      <c r="A4" s="12" t="s">
        <v>0</v>
      </c>
      <c r="B4" s="8" t="s">
        <v>2</v>
      </c>
      <c r="C4" s="8" t="s">
        <v>3</v>
      </c>
      <c r="D4" s="8" t="s">
        <v>4</v>
      </c>
      <c r="E4" s="8" t="s">
        <v>6</v>
      </c>
      <c r="F4" s="8" t="s">
        <v>7</v>
      </c>
      <c r="G4" s="9" t="s">
        <v>8</v>
      </c>
      <c r="H4" s="9" t="s">
        <v>9</v>
      </c>
    </row>
    <row r="5" spans="1:8" ht="15" thickTop="1" x14ac:dyDescent="0.3">
      <c r="A5" s="10">
        <v>1</v>
      </c>
      <c r="B5" s="4">
        <v>72.510000000000005</v>
      </c>
      <c r="C5" s="4">
        <v>-4.26</v>
      </c>
      <c r="D5" s="4">
        <v>72.775999999999996</v>
      </c>
      <c r="E5" s="4">
        <v>-4.22</v>
      </c>
      <c r="F5" s="4">
        <v>-9.4700000000000006</v>
      </c>
      <c r="G5" s="4">
        <f>D5-B5</f>
        <v>0.26599999999999113</v>
      </c>
      <c r="H5" s="4">
        <f>E5-C5</f>
        <v>4.0000000000000036E-2</v>
      </c>
    </row>
    <row r="6" spans="1:8" x14ac:dyDescent="0.3">
      <c r="A6" s="10">
        <v>2</v>
      </c>
      <c r="B6" s="4">
        <v>76.108999999999995</v>
      </c>
      <c r="C6" s="4">
        <v>-4.0599999999999996</v>
      </c>
      <c r="D6" s="4">
        <v>76.376999999999995</v>
      </c>
      <c r="E6" s="4">
        <v>-4.04</v>
      </c>
      <c r="F6" s="4">
        <v>-10.32</v>
      </c>
      <c r="G6" s="4">
        <f t="shared" ref="G6:G9" si="0">D6-B6</f>
        <v>0.26800000000000068</v>
      </c>
      <c r="H6" s="4">
        <f t="shared" ref="H6:H9" si="1">E6-C6</f>
        <v>1.9999999999999574E-2</v>
      </c>
    </row>
    <row r="7" spans="1:8" x14ac:dyDescent="0.3">
      <c r="A7" s="10">
        <v>3</v>
      </c>
      <c r="B7" s="4">
        <v>68.239999999999995</v>
      </c>
      <c r="C7" s="4">
        <v>-4.3499999999999996</v>
      </c>
      <c r="D7" s="4">
        <v>68.772999999999996</v>
      </c>
      <c r="E7" s="4">
        <v>-4.3099999999999996</v>
      </c>
      <c r="F7" s="4">
        <v>-10</v>
      </c>
      <c r="G7" s="4">
        <f t="shared" si="0"/>
        <v>0.53300000000000125</v>
      </c>
      <c r="H7" s="4">
        <f t="shared" si="1"/>
        <v>4.0000000000000036E-2</v>
      </c>
    </row>
    <row r="8" spans="1:8" x14ac:dyDescent="0.3">
      <c r="A8" s="10">
        <v>4</v>
      </c>
      <c r="B8" s="4">
        <v>65.709999999999994</v>
      </c>
      <c r="C8" s="4">
        <v>-4.6500000000000004</v>
      </c>
      <c r="D8" s="4">
        <v>66.242000000000004</v>
      </c>
      <c r="E8" s="4">
        <v>-4.58</v>
      </c>
      <c r="F8" s="4">
        <v>-9.73</v>
      </c>
      <c r="G8" s="4">
        <f t="shared" si="0"/>
        <v>0.53200000000001069</v>
      </c>
      <c r="H8" s="4">
        <f t="shared" si="1"/>
        <v>7.0000000000000284E-2</v>
      </c>
    </row>
    <row r="9" spans="1:8" ht="15" thickBot="1" x14ac:dyDescent="0.35">
      <c r="A9" s="11">
        <v>5</v>
      </c>
      <c r="B9" s="5">
        <v>61.442999999999998</v>
      </c>
      <c r="C9" s="5">
        <v>-4.6399999999999997</v>
      </c>
      <c r="D9" s="5">
        <v>61.843000000000004</v>
      </c>
      <c r="E9" s="5">
        <v>-4.58</v>
      </c>
      <c r="F9" s="5">
        <v>-10.17</v>
      </c>
      <c r="G9" s="5">
        <f t="shared" si="0"/>
        <v>0.40000000000000568</v>
      </c>
      <c r="H9" s="5">
        <f t="shared" si="1"/>
        <v>5.9999999999999609E-2</v>
      </c>
    </row>
    <row r="10" spans="1:8" ht="15" thickTop="1" x14ac:dyDescent="0.3">
      <c r="A10" s="14" t="s">
        <v>11</v>
      </c>
      <c r="B10" s="6">
        <f>AVERAGE(B5:B9)</f>
        <v>68.802399999999992</v>
      </c>
      <c r="C10" s="6">
        <f t="shared" ref="C10:H10" si="2">AVERAGE(C5:C9)</f>
        <v>-4.3920000000000003</v>
      </c>
      <c r="D10" s="6">
        <f t="shared" si="2"/>
        <v>69.202200000000005</v>
      </c>
      <c r="E10" s="6">
        <f t="shared" si="2"/>
        <v>-4.3459999999999992</v>
      </c>
      <c r="F10" s="6">
        <f t="shared" si="2"/>
        <v>-9.9379999999999988</v>
      </c>
      <c r="G10" s="6">
        <f t="shared" si="2"/>
        <v>0.39980000000000188</v>
      </c>
      <c r="H10" s="6">
        <f t="shared" si="2"/>
        <v>4.5999999999999909E-2</v>
      </c>
    </row>
    <row r="11" spans="1:8" x14ac:dyDescent="0.3">
      <c r="A11" s="14" t="s">
        <v>12</v>
      </c>
      <c r="B11" s="6">
        <f>_xlfn.STDEV.P(B5:B10)</f>
        <v>4.6756942657392253</v>
      </c>
      <c r="C11" s="6">
        <f t="shared" ref="C11:H11" si="3">_xlfn.STDEV.P(C5:C10)</f>
        <v>0.20715533624151078</v>
      </c>
      <c r="D11" s="6">
        <f t="shared" si="3"/>
        <v>4.6071434172018826</v>
      </c>
      <c r="E11" s="6">
        <f t="shared" si="3"/>
        <v>0.19162463307205579</v>
      </c>
      <c r="F11" s="6">
        <f t="shared" si="3"/>
        <v>0.27865151473958755</v>
      </c>
      <c r="G11" s="6">
        <f t="shared" si="3"/>
        <v>0.10839188161481884</v>
      </c>
      <c r="H11" s="6">
        <f t="shared" si="3"/>
        <v>1.5916448515084555E-2</v>
      </c>
    </row>
    <row r="12" spans="1:8" ht="15" thickBot="1" x14ac:dyDescent="0.35">
      <c r="A12" s="15" t="s">
        <v>13</v>
      </c>
      <c r="B12" s="7">
        <f>ABS(B11/B10)</f>
        <v>6.7958301828704021E-2</v>
      </c>
      <c r="C12" s="7">
        <f t="shared" ref="C12:H12" si="4">ABS(C11/C10)</f>
        <v>4.7166515537684597E-2</v>
      </c>
      <c r="D12" s="7">
        <f t="shared" si="4"/>
        <v>6.6575100462151232E-2</v>
      </c>
      <c r="E12" s="7">
        <f t="shared" si="4"/>
        <v>4.4092184323988919E-2</v>
      </c>
      <c r="F12" s="7">
        <f t="shared" si="4"/>
        <v>2.8038993231997142E-2</v>
      </c>
      <c r="G12" s="7">
        <f t="shared" si="4"/>
        <v>0.2711152616678798</v>
      </c>
      <c r="H12" s="7">
        <f t="shared" si="4"/>
        <v>0.3460097503279258</v>
      </c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ht="15" thickBot="1" x14ac:dyDescent="0.35">
      <c r="A14" s="3" t="s">
        <v>10</v>
      </c>
      <c r="B14" s="3"/>
      <c r="C14" s="3"/>
      <c r="D14" s="3"/>
      <c r="E14" s="3"/>
      <c r="F14" s="3"/>
      <c r="G14" s="3"/>
      <c r="H14" s="3"/>
    </row>
    <row r="15" spans="1:8" ht="15" thickBot="1" x14ac:dyDescent="0.35">
      <c r="A15" s="13" t="s">
        <v>0</v>
      </c>
      <c r="B15" s="8" t="s">
        <v>2</v>
      </c>
      <c r="C15" s="8" t="s">
        <v>3</v>
      </c>
      <c r="D15" s="8" t="s">
        <v>4</v>
      </c>
      <c r="E15" s="8" t="s">
        <v>6</v>
      </c>
      <c r="F15" s="8" t="s">
        <v>7</v>
      </c>
      <c r="G15" s="9" t="s">
        <v>8</v>
      </c>
      <c r="H15" s="9" t="s">
        <v>9</v>
      </c>
    </row>
    <row r="16" spans="1:8" ht="15" thickTop="1" x14ac:dyDescent="0.3">
      <c r="A16" s="10">
        <v>1</v>
      </c>
      <c r="B16" s="4">
        <v>59.71</v>
      </c>
      <c r="C16" s="4">
        <v>-4.54</v>
      </c>
      <c r="D16" s="4">
        <v>59.843000000000004</v>
      </c>
      <c r="E16" s="4">
        <v>-4.5</v>
      </c>
      <c r="F16" s="4">
        <v>-9.41</v>
      </c>
      <c r="G16" s="4">
        <f>D16-B16</f>
        <v>0.13300000000000267</v>
      </c>
      <c r="H16" s="4">
        <f>E16-C16</f>
        <v>4.0000000000000036E-2</v>
      </c>
    </row>
    <row r="17" spans="1:8" x14ac:dyDescent="0.3">
      <c r="A17" s="10">
        <v>2</v>
      </c>
      <c r="B17" s="4">
        <v>64.507999999999996</v>
      </c>
      <c r="C17" s="4">
        <v>-4.51</v>
      </c>
      <c r="D17" s="4">
        <v>64.643000000000001</v>
      </c>
      <c r="E17" s="4">
        <v>-4.47</v>
      </c>
      <c r="F17" s="4">
        <v>-8.35</v>
      </c>
      <c r="G17" s="4">
        <f t="shared" ref="G17:G20" si="5">D17-B17</f>
        <v>0.13500000000000512</v>
      </c>
      <c r="H17" s="4">
        <f t="shared" ref="H17:H20" si="6">E17-C17</f>
        <v>4.0000000000000036E-2</v>
      </c>
    </row>
    <row r="18" spans="1:8" x14ac:dyDescent="0.3">
      <c r="A18" s="10">
        <v>3</v>
      </c>
      <c r="B18" s="4">
        <v>82.777000000000001</v>
      </c>
      <c r="C18" s="4">
        <v>-4.2300000000000004</v>
      </c>
      <c r="D18" s="4">
        <v>82.91</v>
      </c>
      <c r="E18" s="4">
        <v>-4.21</v>
      </c>
      <c r="F18" s="4">
        <v>-9.0299999999999994</v>
      </c>
      <c r="G18" s="4">
        <f t="shared" si="5"/>
        <v>0.13299999999999557</v>
      </c>
      <c r="H18" s="4">
        <f t="shared" si="6"/>
        <v>2.0000000000000462E-2</v>
      </c>
    </row>
    <row r="19" spans="1:8" x14ac:dyDescent="0.3">
      <c r="A19" s="10">
        <v>4</v>
      </c>
      <c r="B19" s="4">
        <v>77.841999999999999</v>
      </c>
      <c r="C19" s="4">
        <v>-4.74</v>
      </c>
      <c r="D19" s="4">
        <v>78.641999999999996</v>
      </c>
      <c r="E19" s="4">
        <v>-4.62</v>
      </c>
      <c r="F19" s="4">
        <v>-8.7899999999999991</v>
      </c>
      <c r="G19" s="4">
        <f t="shared" si="5"/>
        <v>0.79999999999999716</v>
      </c>
      <c r="H19" s="4">
        <f t="shared" si="6"/>
        <v>0.12000000000000011</v>
      </c>
    </row>
    <row r="20" spans="1:8" ht="15" thickBot="1" x14ac:dyDescent="0.35">
      <c r="A20" s="11">
        <v>5</v>
      </c>
      <c r="B20" s="5">
        <v>77.575999999999993</v>
      </c>
      <c r="C20" s="5">
        <v>-4.63</v>
      </c>
      <c r="D20" s="5">
        <v>78.375</v>
      </c>
      <c r="E20" s="5">
        <v>-4.57</v>
      </c>
      <c r="F20" s="5">
        <v>-9.35</v>
      </c>
      <c r="G20" s="5">
        <f t="shared" si="5"/>
        <v>0.79900000000000659</v>
      </c>
      <c r="H20" s="5">
        <f t="shared" si="6"/>
        <v>5.9999999999999609E-2</v>
      </c>
    </row>
    <row r="21" spans="1:8" ht="15" thickTop="1" x14ac:dyDescent="0.3">
      <c r="A21" s="14" t="s">
        <v>11</v>
      </c>
      <c r="B21" s="6">
        <f>AVERAGE(B16:B20)</f>
        <v>72.482600000000005</v>
      </c>
      <c r="C21" s="6">
        <f t="shared" ref="C21" si="7">AVERAGE(C16:C20)</f>
        <v>-4.53</v>
      </c>
      <c r="D21" s="6">
        <f t="shared" ref="D21" si="8">AVERAGE(D16:D20)</f>
        <v>72.882599999999996</v>
      </c>
      <c r="E21" s="6">
        <f t="shared" ref="E21" si="9">AVERAGE(E16:E20)</f>
        <v>-4.4740000000000002</v>
      </c>
      <c r="F21" s="6">
        <f t="shared" ref="F21" si="10">AVERAGE(F16:F20)</f>
        <v>-8.9860000000000007</v>
      </c>
      <c r="G21" s="6">
        <f t="shared" ref="G21" si="11">AVERAGE(G16:G20)</f>
        <v>0.40000000000000141</v>
      </c>
      <c r="H21" s="6">
        <f t="shared" ref="H21" si="12">AVERAGE(H16:H20)</f>
        <v>5.600000000000005E-2</v>
      </c>
    </row>
    <row r="22" spans="1:8" x14ac:dyDescent="0.3">
      <c r="A22" s="14" t="s">
        <v>12</v>
      </c>
      <c r="B22" s="6">
        <f>_xlfn.STDEV.P(B16:B21)</f>
        <v>8.0350702050448977</v>
      </c>
      <c r="C22" s="6">
        <f t="shared" ref="C22" si="13">_xlfn.STDEV.P(C16:C21)</f>
        <v>0.15524174696260012</v>
      </c>
      <c r="D22" s="6">
        <f t="shared" ref="D22" si="14">_xlfn.STDEV.P(D16:D21)</f>
        <v>8.1833985727202041</v>
      </c>
      <c r="E22" s="6">
        <f t="shared" ref="E22" si="15">_xlfn.STDEV.P(E16:E21)</f>
        <v>0.12969194269498788</v>
      </c>
      <c r="F22" s="6">
        <f t="shared" ref="F22" si="16">_xlfn.STDEV.P(F16:F21)</f>
        <v>0.35522762655326623</v>
      </c>
      <c r="G22" s="6">
        <f t="shared" ref="G22" si="17">_xlfn.STDEV.P(G16:G21)</f>
        <v>0.29777060522041721</v>
      </c>
      <c r="H22" s="6">
        <f t="shared" ref="H22" si="18">_xlfn.STDEV.P(H16:H21)</f>
        <v>3.14112506383726E-2</v>
      </c>
    </row>
    <row r="23" spans="1:8" ht="15" thickBot="1" x14ac:dyDescent="0.35">
      <c r="A23" s="15" t="s">
        <v>13</v>
      </c>
      <c r="B23" s="7">
        <f>ABS(B22/B21)</f>
        <v>0.11085515979069317</v>
      </c>
      <c r="C23" s="7">
        <f t="shared" ref="C23" si="19">ABS(C22/C21)</f>
        <v>3.4269701316247264E-2</v>
      </c>
      <c r="D23" s="7">
        <f t="shared" ref="D23" si="20">ABS(D22/D21)</f>
        <v>0.11228192425517482</v>
      </c>
      <c r="E23" s="7">
        <f t="shared" ref="E23" si="21">ABS(E22/E21)</f>
        <v>2.8987917455294561E-2</v>
      </c>
      <c r="F23" s="7">
        <f t="shared" ref="F23" si="22">ABS(F22/F21)</f>
        <v>3.9531229307062786E-2</v>
      </c>
      <c r="G23" s="7">
        <f t="shared" ref="G23" si="23">ABS(G22/G21)</f>
        <v>0.74442651305104035</v>
      </c>
      <c r="H23" s="7">
        <f t="shared" ref="H23" si="24">ABS(H22/H21)</f>
        <v>0.56091518997093881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Nicolau Solé Coves</dc:creator>
  <cp:lastModifiedBy>Nicolau Solé</cp:lastModifiedBy>
  <dcterms:created xsi:type="dcterms:W3CDTF">2015-06-05T18:17:20Z</dcterms:created>
  <dcterms:modified xsi:type="dcterms:W3CDTF">2025-05-25T11:36:53Z</dcterms:modified>
</cp:coreProperties>
</file>