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col\Desktop\TFG\muntatge\MATLAB\Experiments\Exp1_Exotermic\LAYERS\"/>
    </mc:Choice>
  </mc:AlternateContent>
  <xr:revisionPtr revIDLastSave="0" documentId="13_ncr:1_{8D589560-248D-407D-94DB-5817BC3845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E56" i="1" s="1"/>
  <c r="E57" i="1" s="1"/>
  <c r="D55" i="1"/>
  <c r="D56" i="1" s="1"/>
  <c r="D57" i="1" s="1"/>
  <c r="C55" i="1"/>
  <c r="C56" i="1" s="1"/>
  <c r="C57" i="1" s="1"/>
  <c r="B55" i="1"/>
  <c r="B56" i="1" s="1"/>
  <c r="B57" i="1" s="1"/>
  <c r="G54" i="1"/>
  <c r="F54" i="1"/>
  <c r="G53" i="1"/>
  <c r="F53" i="1"/>
  <c r="G52" i="1"/>
  <c r="F52" i="1"/>
  <c r="G51" i="1"/>
  <c r="F51" i="1"/>
  <c r="G50" i="1"/>
  <c r="F50" i="1"/>
  <c r="G40" i="1"/>
  <c r="G41" i="1"/>
  <c r="G42" i="1"/>
  <c r="G43" i="1"/>
  <c r="F40" i="1"/>
  <c r="F41" i="1"/>
  <c r="F42" i="1"/>
  <c r="F43" i="1"/>
  <c r="F39" i="1"/>
  <c r="G39" i="1"/>
  <c r="E44" i="1"/>
  <c r="E45" i="1" s="1"/>
  <c r="E46" i="1" s="1"/>
  <c r="D44" i="1"/>
  <c r="D45" i="1" s="1"/>
  <c r="D46" i="1" s="1"/>
  <c r="C44" i="1"/>
  <c r="C45" i="1" s="1"/>
  <c r="C46" i="1" s="1"/>
  <c r="B44" i="1"/>
  <c r="B45" i="1" s="1"/>
  <c r="B46" i="1" s="1"/>
  <c r="F29" i="1"/>
  <c r="G29" i="1"/>
  <c r="F30" i="1"/>
  <c r="G30" i="1"/>
  <c r="F31" i="1"/>
  <c r="G31" i="1"/>
  <c r="E33" i="1"/>
  <c r="E34" i="1" s="1"/>
  <c r="E35" i="1" s="1"/>
  <c r="D33" i="1"/>
  <c r="D34" i="1" s="1"/>
  <c r="D35" i="1" s="1"/>
  <c r="C33" i="1"/>
  <c r="C34" i="1" s="1"/>
  <c r="C35" i="1" s="1"/>
  <c r="B33" i="1"/>
  <c r="B34" i="1" s="1"/>
  <c r="B35" i="1" s="1"/>
  <c r="F10" i="1"/>
  <c r="F11" i="1" s="1"/>
  <c r="E21" i="1"/>
  <c r="E22" i="1" s="1"/>
  <c r="E23" i="1" s="1"/>
  <c r="D21" i="1"/>
  <c r="D22" i="1" s="1"/>
  <c r="D23" i="1" s="1"/>
  <c r="C21" i="1"/>
  <c r="C22" i="1" s="1"/>
  <c r="C23" i="1" s="1"/>
  <c r="B21" i="1"/>
  <c r="B22" i="1" s="1"/>
  <c r="B23" i="1" s="1"/>
  <c r="C10" i="1"/>
  <c r="C11" i="1" s="1"/>
  <c r="D10" i="1"/>
  <c r="E10" i="1"/>
  <c r="B10" i="1"/>
  <c r="B11" i="1" s="1"/>
  <c r="G18" i="1"/>
  <c r="F18" i="1"/>
  <c r="G17" i="1"/>
  <c r="F17" i="1"/>
  <c r="F6" i="1"/>
  <c r="G6" i="1"/>
  <c r="G5" i="1"/>
  <c r="F5" i="1"/>
  <c r="F55" i="1" l="1"/>
  <c r="F56" i="1" s="1"/>
  <c r="F57" i="1" s="1"/>
  <c r="G55" i="1"/>
  <c r="G56" i="1" s="1"/>
  <c r="G57" i="1" s="1"/>
  <c r="F44" i="1"/>
  <c r="F45" i="1" s="1"/>
  <c r="F46" i="1" s="1"/>
  <c r="G44" i="1"/>
  <c r="G45" i="1" s="1"/>
  <c r="G46" i="1" s="1"/>
  <c r="F33" i="1"/>
  <c r="F34" i="1" s="1"/>
  <c r="F35" i="1" s="1"/>
  <c r="G33" i="1"/>
  <c r="G34" i="1" s="1"/>
  <c r="G35" i="1" s="1"/>
  <c r="G21" i="1"/>
  <c r="G22" i="1" s="1"/>
  <c r="G23" i="1" s="1"/>
  <c r="E11" i="1"/>
  <c r="E12" i="1" s="1"/>
  <c r="D11" i="1"/>
  <c r="D12" i="1" s="1"/>
  <c r="C12" i="1"/>
  <c r="B12" i="1"/>
  <c r="G10" i="1"/>
  <c r="F12" i="1"/>
  <c r="F21" i="1"/>
  <c r="F22" i="1" s="1"/>
  <c r="F23" i="1" s="1"/>
  <c r="G11" i="1" l="1"/>
  <c r="G12" i="1" s="1"/>
</calcChain>
</file>

<file path=xl/sharedStrings.xml><?xml version="1.0" encoding="utf-8"?>
<sst xmlns="http://schemas.openxmlformats.org/spreadsheetml/2006/main" count="107" uniqueCount="20">
  <si>
    <t>Trial Number</t>
  </si>
  <si>
    <t>ti,exo (s)</t>
  </si>
  <si>
    <t>Ti,exo (°C)</t>
  </si>
  <si>
    <t>tf,exo (s)</t>
  </si>
  <si>
    <t xml:space="preserve"> </t>
  </si>
  <si>
    <t>Tfexo (°C)</t>
  </si>
  <si>
    <t>Δt,exo (s)</t>
  </si>
  <si>
    <t>Δt,exo (°C)</t>
  </si>
  <si>
    <t>Average</t>
  </si>
  <si>
    <t>Std. Dev, with CI = 96%</t>
  </si>
  <si>
    <t>Coeff. Var. (%)</t>
  </si>
  <si>
    <t>2 Layers</t>
  </si>
  <si>
    <t>1 Layer</t>
  </si>
  <si>
    <t>-</t>
  </si>
  <si>
    <t>4 Layers</t>
  </si>
  <si>
    <t>8 Layers</t>
  </si>
  <si>
    <t>posicionament del sensor no optimament en contacte!</t>
  </si>
  <si>
    <t>nombre de no detectats!</t>
  </si>
  <si>
    <t>la corba exotermica es desplaça a la dreta en l'X axis, deixant clar que existeix un delay en la detecció de la primera congelació (capa inferior) amb la congelació de tota la proveta (capa superior), j aque el sensor està posicionat a la capa superior.</t>
  </si>
  <si>
    <t>16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</si>
</sst>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9" fontId="2" fillId="0" borderId="3" xfId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zoomScale="70" zoomScaleNormal="70" workbookViewId="0">
      <selection activeCell="C6" sqref="C6"/>
    </sheetView>
  </sheetViews>
  <sheetFormatPr defaultRowHeight="14.4" x14ac:dyDescent="0.3"/>
  <cols>
    <col min="1" max="1" width="18.109375" customWidth="1"/>
    <col min="2" max="7" width="9.33203125" customWidth="1"/>
  </cols>
  <sheetData>
    <row r="1" spans="1:7" x14ac:dyDescent="0.3">
      <c r="E1" t="s">
        <v>4</v>
      </c>
    </row>
    <row r="3" spans="1:7" ht="15" thickBot="1" x14ac:dyDescent="0.35">
      <c r="A3" s="1" t="s">
        <v>12</v>
      </c>
      <c r="B3" s="1"/>
      <c r="C3" s="1"/>
      <c r="D3" s="1"/>
      <c r="E3" s="1"/>
      <c r="F3" s="1"/>
      <c r="G3" s="1"/>
    </row>
    <row r="4" spans="1:7" ht="15" thickBot="1" x14ac:dyDescent="0.35">
      <c r="A4" s="12" t="s">
        <v>0</v>
      </c>
      <c r="B4" s="8" t="s">
        <v>1</v>
      </c>
      <c r="C4" s="8" t="s">
        <v>2</v>
      </c>
      <c r="D4" s="8" t="s">
        <v>3</v>
      </c>
      <c r="E4" s="8" t="s">
        <v>5</v>
      </c>
      <c r="F4" s="9" t="s">
        <v>6</v>
      </c>
      <c r="G4" s="9" t="s">
        <v>7</v>
      </c>
    </row>
    <row r="5" spans="1:7" ht="15" thickTop="1" x14ac:dyDescent="0.3">
      <c r="A5" s="10">
        <v>1</v>
      </c>
      <c r="B5" s="4">
        <v>234.28399999999999</v>
      </c>
      <c r="C5" s="4">
        <v>-1.95</v>
      </c>
      <c r="D5" s="4">
        <v>278.74599999999998</v>
      </c>
      <c r="E5" s="4">
        <v>-1.58</v>
      </c>
      <c r="F5" s="4">
        <f>D5-B5</f>
        <v>44.461999999999989</v>
      </c>
      <c r="G5" s="4">
        <f>E5-C5</f>
        <v>0.36999999999999988</v>
      </c>
    </row>
    <row r="6" spans="1:7" x14ac:dyDescent="0.3">
      <c r="A6" s="10">
        <v>2</v>
      </c>
      <c r="B6" s="4">
        <v>255.13499999999999</v>
      </c>
      <c r="C6" s="4">
        <v>-6.15</v>
      </c>
      <c r="D6" s="4">
        <v>262.5</v>
      </c>
      <c r="E6" s="4">
        <v>-6.06</v>
      </c>
      <c r="F6" s="4">
        <f>D6-B6</f>
        <v>7.3650000000000091</v>
      </c>
      <c r="G6" s="4">
        <f>E6-C6</f>
        <v>9.0000000000000746E-2</v>
      </c>
    </row>
    <row r="7" spans="1:7" x14ac:dyDescent="0.3">
      <c r="A7" s="10">
        <v>3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</row>
    <row r="8" spans="1:7" x14ac:dyDescent="0.3">
      <c r="A8" s="10">
        <v>4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</row>
    <row r="9" spans="1:7" ht="15" thickBot="1" x14ac:dyDescent="0.35">
      <c r="A9" s="11">
        <v>5</v>
      </c>
      <c r="B9" s="16" t="s">
        <v>13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</row>
    <row r="10" spans="1:7" ht="15" thickTop="1" x14ac:dyDescent="0.3">
      <c r="A10" s="14" t="s">
        <v>8</v>
      </c>
      <c r="B10" s="6">
        <f>AVERAGE(B5:B9)</f>
        <v>244.70949999999999</v>
      </c>
      <c r="C10" s="6">
        <f t="shared" ref="C10:G10" si="0">AVERAGE(C5:C9)</f>
        <v>-4.05</v>
      </c>
      <c r="D10" s="6">
        <f t="shared" si="0"/>
        <v>270.62299999999999</v>
      </c>
      <c r="E10" s="6">
        <f t="shared" si="0"/>
        <v>-3.82</v>
      </c>
      <c r="F10" s="6">
        <f t="shared" si="0"/>
        <v>25.913499999999999</v>
      </c>
      <c r="G10" s="6">
        <f t="shared" si="0"/>
        <v>0.23000000000000032</v>
      </c>
    </row>
    <row r="11" spans="1:7" x14ac:dyDescent="0.3">
      <c r="A11" s="14" t="s">
        <v>9</v>
      </c>
      <c r="B11" s="6">
        <f>_xlfn.STDEV.S(B5:B10)</f>
        <v>10.4255</v>
      </c>
      <c r="C11" s="6">
        <f t="shared" ref="C11:G11" si="1">_xlfn.STDEV.S(C5:C10)</f>
        <v>2.1000000000000019</v>
      </c>
      <c r="D11" s="6">
        <f t="shared" si="1"/>
        <v>8.1229999999999905</v>
      </c>
      <c r="E11" s="6">
        <f t="shared" si="1"/>
        <v>2.2400000000000002</v>
      </c>
      <c r="F11" s="6">
        <f t="shared" si="1"/>
        <v>18.54849999999999</v>
      </c>
      <c r="G11" s="6">
        <f t="shared" si="1"/>
        <v>0.13999999999999957</v>
      </c>
    </row>
    <row r="12" spans="1:7" ht="15" thickBot="1" x14ac:dyDescent="0.35">
      <c r="A12" s="15" t="s">
        <v>10</v>
      </c>
      <c r="B12" s="7">
        <f>ABS(B11/B10)</f>
        <v>4.2603576894235821E-2</v>
      </c>
      <c r="C12" s="7">
        <f t="shared" ref="C12:G12" si="2">ABS(C11/C10)</f>
        <v>0.51851851851851904</v>
      </c>
      <c r="D12" s="7">
        <f t="shared" si="2"/>
        <v>3.0015926214697165E-2</v>
      </c>
      <c r="E12" s="7">
        <f t="shared" si="2"/>
        <v>0.58638743455497389</v>
      </c>
      <c r="F12" s="7">
        <f t="shared" si="2"/>
        <v>0.71578520848206495</v>
      </c>
      <c r="G12" s="7">
        <f t="shared" si="2"/>
        <v>0.60869565217391031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11</v>
      </c>
      <c r="B14" s="3"/>
      <c r="C14" s="3"/>
      <c r="D14" s="3"/>
      <c r="E14" s="3"/>
      <c r="F14" s="3"/>
      <c r="G14" s="3"/>
    </row>
    <row r="15" spans="1:7" ht="15" thickBot="1" x14ac:dyDescent="0.35">
      <c r="A15" s="13" t="s">
        <v>0</v>
      </c>
      <c r="B15" s="8" t="s">
        <v>1</v>
      </c>
      <c r="C15" s="8" t="s">
        <v>2</v>
      </c>
      <c r="D15" s="8" t="s">
        <v>3</v>
      </c>
      <c r="E15" s="8" t="s">
        <v>5</v>
      </c>
      <c r="F15" s="9" t="s">
        <v>6</v>
      </c>
      <c r="G15" s="9" t="s">
        <v>7</v>
      </c>
    </row>
    <row r="16" spans="1:7" ht="15" thickTop="1" x14ac:dyDescent="0.3">
      <c r="A16" s="10">
        <v>1</v>
      </c>
      <c r="B16" s="4" t="s">
        <v>13</v>
      </c>
      <c r="C16" s="4" t="s">
        <v>13</v>
      </c>
      <c r="D16" s="4" t="s">
        <v>13</v>
      </c>
      <c r="E16" s="4" t="s">
        <v>13</v>
      </c>
      <c r="F16" s="4" t="s">
        <v>13</v>
      </c>
      <c r="G16" s="4" t="s">
        <v>13</v>
      </c>
    </row>
    <row r="17" spans="1:7" x14ac:dyDescent="0.3">
      <c r="A17" s="10">
        <v>2</v>
      </c>
      <c r="B17" s="4">
        <v>160.86000000000001</v>
      </c>
      <c r="C17" s="4">
        <v>-3.03</v>
      </c>
      <c r="D17" s="4">
        <v>164.38200000000001</v>
      </c>
      <c r="E17" s="4">
        <v>-2.98</v>
      </c>
      <c r="F17" s="4">
        <f>D17-B17</f>
        <v>3.5219999999999914</v>
      </c>
      <c r="G17" s="4">
        <f>E17-C17</f>
        <v>4.9999999999999822E-2</v>
      </c>
    </row>
    <row r="18" spans="1:7" x14ac:dyDescent="0.3">
      <c r="A18" s="10">
        <v>3</v>
      </c>
      <c r="B18" s="4">
        <v>198.34299999999999</v>
      </c>
      <c r="C18" s="4">
        <v>-4.04</v>
      </c>
      <c r="D18" s="4">
        <v>208.43100000000001</v>
      </c>
      <c r="E18" s="4">
        <v>-3.99</v>
      </c>
      <c r="F18" s="4">
        <f>D18-B18</f>
        <v>10.088000000000022</v>
      </c>
      <c r="G18" s="4">
        <f>E18-C18</f>
        <v>4.9999999999999822E-2</v>
      </c>
    </row>
    <row r="19" spans="1:7" x14ac:dyDescent="0.3">
      <c r="A19" s="10">
        <v>4</v>
      </c>
      <c r="B19" s="4" t="s">
        <v>13</v>
      </c>
      <c r="C19" s="4" t="s">
        <v>13</v>
      </c>
      <c r="D19" s="4" t="s">
        <v>13</v>
      </c>
      <c r="E19" s="4" t="s">
        <v>13</v>
      </c>
      <c r="F19" s="4" t="s">
        <v>13</v>
      </c>
      <c r="G19" s="4" t="s">
        <v>13</v>
      </c>
    </row>
    <row r="20" spans="1:7" ht="15" thickBot="1" x14ac:dyDescent="0.35">
      <c r="A20" s="11">
        <v>5</v>
      </c>
      <c r="B20" s="5" t="s">
        <v>13</v>
      </c>
      <c r="C20" s="5" t="s">
        <v>13</v>
      </c>
      <c r="D20" s="5" t="s">
        <v>13</v>
      </c>
      <c r="E20" s="5" t="s">
        <v>13</v>
      </c>
      <c r="F20" s="5" t="s">
        <v>13</v>
      </c>
      <c r="G20" s="5" t="s">
        <v>13</v>
      </c>
    </row>
    <row r="21" spans="1:7" ht="15" thickTop="1" x14ac:dyDescent="0.3">
      <c r="A21" s="14" t="s">
        <v>8</v>
      </c>
      <c r="B21" s="6">
        <f>AVERAGE(B16:B20)</f>
        <v>179.60149999999999</v>
      </c>
      <c r="C21" s="6">
        <f t="shared" ref="C21" si="3">AVERAGE(C16:C20)</f>
        <v>-3.5350000000000001</v>
      </c>
      <c r="D21" s="6">
        <f t="shared" ref="D21" si="4">AVERAGE(D16:D20)</f>
        <v>186.40649999999999</v>
      </c>
      <c r="E21" s="6">
        <f t="shared" ref="E21" si="5">AVERAGE(E16:E20)</f>
        <v>-3.4850000000000003</v>
      </c>
      <c r="F21" s="6">
        <f t="shared" ref="F21" si="6">AVERAGE(F16:F20)</f>
        <v>6.8050000000000068</v>
      </c>
      <c r="G21" s="6">
        <f t="shared" ref="G21" si="7">AVERAGE(G16:G20)</f>
        <v>4.9999999999999822E-2</v>
      </c>
    </row>
    <row r="22" spans="1:7" x14ac:dyDescent="0.3">
      <c r="A22" s="14" t="s">
        <v>9</v>
      </c>
      <c r="B22" s="6">
        <f>_xlfn.STDEV.P(B16:B21)</f>
        <v>15.302370671456968</v>
      </c>
      <c r="C22" s="6">
        <f t="shared" ref="C22" si="8">_xlfn.STDEV.P(C16:C21)</f>
        <v>0.4123307733684986</v>
      </c>
      <c r="D22" s="6">
        <f t="shared" ref="D22" si="9">_xlfn.STDEV.P(D16:D21)</f>
        <v>17.982928946642705</v>
      </c>
      <c r="E22" s="6">
        <f t="shared" ref="E22" si="10">_xlfn.STDEV.P(E16:E21)</f>
        <v>0.41233077336849672</v>
      </c>
      <c r="F22" s="6">
        <f t="shared" ref="F22" si="11">_xlfn.STDEV.P(F16:F21)</f>
        <v>2.6805582751857369</v>
      </c>
      <c r="G22" s="6">
        <f t="shared" ref="G22" si="12">_xlfn.STDEV.P(G16:G21)</f>
        <v>0</v>
      </c>
    </row>
    <row r="23" spans="1:7" ht="15" thickBot="1" x14ac:dyDescent="0.35">
      <c r="A23" s="15" t="s">
        <v>10</v>
      </c>
      <c r="B23" s="7">
        <f>ABS(B22/B21)</f>
        <v>8.5201797710247232E-2</v>
      </c>
      <c r="C23" s="7">
        <f t="shared" ref="C23" si="13">ABS(C22/C21)</f>
        <v>0.11664236870396</v>
      </c>
      <c r="D23" s="7">
        <f t="shared" ref="D23" si="14">ABS(D22/D21)</f>
        <v>9.6471576616924334E-2</v>
      </c>
      <c r="E23" s="7">
        <f t="shared" ref="E23" si="15">ABS(E22/E21)</f>
        <v>0.11831586036398757</v>
      </c>
      <c r="F23" s="7">
        <f t="shared" ref="F23" si="16">ABS(F22/F21)</f>
        <v>0.39391010656660314</v>
      </c>
      <c r="G23" s="7">
        <f t="shared" ref="G23" si="17">ABS(G22/G21)</f>
        <v>0</v>
      </c>
    </row>
    <row r="26" spans="1:7" ht="15" thickBot="1" x14ac:dyDescent="0.35">
      <c r="A26" s="3" t="s">
        <v>14</v>
      </c>
      <c r="B26" s="3"/>
      <c r="C26" s="3"/>
      <c r="D26" s="3"/>
      <c r="E26" s="3"/>
      <c r="F26" s="3"/>
      <c r="G26" s="3"/>
    </row>
    <row r="27" spans="1:7" ht="15" thickBot="1" x14ac:dyDescent="0.35">
      <c r="A27" s="13" t="s">
        <v>0</v>
      </c>
      <c r="B27" s="8" t="s">
        <v>1</v>
      </c>
      <c r="C27" s="8" t="s">
        <v>2</v>
      </c>
      <c r="D27" s="8" t="s">
        <v>3</v>
      </c>
      <c r="E27" s="8" t="s">
        <v>5</v>
      </c>
      <c r="F27" s="9" t="s">
        <v>6</v>
      </c>
      <c r="G27" s="9" t="s">
        <v>7</v>
      </c>
    </row>
    <row r="28" spans="1:7" ht="15" thickTop="1" x14ac:dyDescent="0.3">
      <c r="A28" s="10">
        <v>1</v>
      </c>
      <c r="B28" s="4" t="s">
        <v>13</v>
      </c>
      <c r="C28" s="4" t="s">
        <v>13</v>
      </c>
      <c r="D28" s="4" t="s">
        <v>13</v>
      </c>
      <c r="E28" s="4" t="s">
        <v>13</v>
      </c>
      <c r="F28" s="4" t="s">
        <v>13</v>
      </c>
      <c r="G28" s="4" t="s">
        <v>13</v>
      </c>
    </row>
    <row r="29" spans="1:7" x14ac:dyDescent="0.3">
      <c r="A29" s="10">
        <v>2</v>
      </c>
      <c r="B29" s="4">
        <v>132.19499999999999</v>
      </c>
      <c r="C29" s="4">
        <v>-0.2</v>
      </c>
      <c r="D29" s="4">
        <v>136.09</v>
      </c>
      <c r="E29" s="4">
        <v>0.5</v>
      </c>
      <c r="F29" s="4">
        <f t="shared" ref="F29:F31" si="18">D29-B29</f>
        <v>3.8950000000000102</v>
      </c>
      <c r="G29" s="4">
        <f t="shared" ref="G29:G31" si="19">E29-C29</f>
        <v>0.7</v>
      </c>
    </row>
    <row r="30" spans="1:7" x14ac:dyDescent="0.3">
      <c r="A30" s="10">
        <v>3</v>
      </c>
      <c r="B30" s="4">
        <v>98.003</v>
      </c>
      <c r="C30" s="4">
        <v>2.25</v>
      </c>
      <c r="D30" s="4">
        <v>101.524</v>
      </c>
      <c r="E30" s="4">
        <v>2.65</v>
      </c>
      <c r="F30" s="4">
        <f t="shared" si="18"/>
        <v>3.5210000000000008</v>
      </c>
      <c r="G30" s="4">
        <f t="shared" si="19"/>
        <v>0.39999999999999991</v>
      </c>
    </row>
    <row r="31" spans="1:7" x14ac:dyDescent="0.3">
      <c r="A31" s="10">
        <v>4</v>
      </c>
      <c r="B31" s="4">
        <v>98.703000000000003</v>
      </c>
      <c r="C31" s="4">
        <v>3.81</v>
      </c>
      <c r="D31" s="4">
        <v>102.01</v>
      </c>
      <c r="E31" s="4">
        <v>4.0199999999999996</v>
      </c>
      <c r="F31" s="4">
        <f t="shared" si="18"/>
        <v>3.3070000000000022</v>
      </c>
      <c r="G31" s="4">
        <f t="shared" si="19"/>
        <v>0.20999999999999952</v>
      </c>
    </row>
    <row r="32" spans="1:7" ht="15" thickBot="1" x14ac:dyDescent="0.35">
      <c r="A32" s="11">
        <v>5</v>
      </c>
      <c r="B32" s="5" t="s">
        <v>13</v>
      </c>
      <c r="C32" s="5" t="s">
        <v>13</v>
      </c>
      <c r="D32" s="5" t="s">
        <v>13</v>
      </c>
      <c r="E32" s="5" t="s">
        <v>13</v>
      </c>
      <c r="F32" s="5" t="s">
        <v>13</v>
      </c>
      <c r="G32" s="5" t="s">
        <v>13</v>
      </c>
    </row>
    <row r="33" spans="1:7" ht="15" thickTop="1" x14ac:dyDescent="0.3">
      <c r="A33" s="14" t="s">
        <v>8</v>
      </c>
      <c r="B33" s="6">
        <f>AVERAGE(B28:B32)</f>
        <v>109.63366666666666</v>
      </c>
      <c r="C33" s="6">
        <f t="shared" ref="C33:G33" si="20">AVERAGE(C28:C32)</f>
        <v>1.9533333333333331</v>
      </c>
      <c r="D33" s="6">
        <f t="shared" si="20"/>
        <v>113.20800000000001</v>
      </c>
      <c r="E33" s="6">
        <f t="shared" si="20"/>
        <v>2.39</v>
      </c>
      <c r="F33" s="6">
        <f t="shared" si="20"/>
        <v>3.5743333333333376</v>
      </c>
      <c r="G33" s="6">
        <f t="shared" si="20"/>
        <v>0.43666666666666648</v>
      </c>
    </row>
    <row r="34" spans="1:7" x14ac:dyDescent="0.3">
      <c r="A34" s="14" t="s">
        <v>9</v>
      </c>
      <c r="B34" s="6">
        <f>_xlfn.STDEV.P(B28:B33)</f>
        <v>13.818155110819474</v>
      </c>
      <c r="C34" s="6">
        <f t="shared" ref="C34:G34" si="21">_xlfn.STDEV.P(C28:C33)</f>
        <v>1.4293413401517034</v>
      </c>
      <c r="D34" s="6">
        <f t="shared" si="21"/>
        <v>14.013359554368025</v>
      </c>
      <c r="E34" s="6">
        <f t="shared" si="21"/>
        <v>1.2546513459921838</v>
      </c>
      <c r="F34" s="6">
        <f t="shared" si="21"/>
        <v>0.21043922321342093</v>
      </c>
      <c r="G34" s="6">
        <f t="shared" si="21"/>
        <v>0.17469020197671856</v>
      </c>
    </row>
    <row r="35" spans="1:7" ht="15" thickBot="1" x14ac:dyDescent="0.35">
      <c r="A35" s="15" t="s">
        <v>10</v>
      </c>
      <c r="B35" s="7">
        <f>ABS(B34/B33)</f>
        <v>0.12603934111619736</v>
      </c>
      <c r="C35" s="7">
        <f t="shared" ref="C35:G35" si="22">ABS(C34/C33)</f>
        <v>0.73174471338824421</v>
      </c>
      <c r="D35" s="7">
        <f t="shared" si="22"/>
        <v>0.1237841809268605</v>
      </c>
      <c r="E35" s="7">
        <f t="shared" si="22"/>
        <v>0.52495872217246176</v>
      </c>
      <c r="F35" s="7">
        <f t="shared" si="22"/>
        <v>5.8875097420522431E-2</v>
      </c>
      <c r="G35" s="7">
        <f t="shared" si="22"/>
        <v>0.40005389765660754</v>
      </c>
    </row>
    <row r="37" spans="1:7" ht="15" thickBot="1" x14ac:dyDescent="0.35">
      <c r="A37" s="3" t="s">
        <v>15</v>
      </c>
      <c r="B37" s="3"/>
      <c r="C37" s="3"/>
      <c r="D37" s="3"/>
      <c r="E37" s="3"/>
      <c r="F37" s="3"/>
      <c r="G37" s="3"/>
    </row>
    <row r="38" spans="1:7" ht="15" thickBot="1" x14ac:dyDescent="0.35">
      <c r="A38" s="13" t="s">
        <v>0</v>
      </c>
      <c r="B38" s="8" t="s">
        <v>1</v>
      </c>
      <c r="C38" s="8" t="s">
        <v>2</v>
      </c>
      <c r="D38" s="8" t="s">
        <v>3</v>
      </c>
      <c r="E38" s="8" t="s">
        <v>5</v>
      </c>
      <c r="F38" s="9" t="s">
        <v>6</v>
      </c>
      <c r="G38" s="9" t="s">
        <v>7</v>
      </c>
    </row>
    <row r="39" spans="1:7" ht="15" thickTop="1" x14ac:dyDescent="0.3">
      <c r="A39" s="10">
        <v>1</v>
      </c>
      <c r="B39" s="4">
        <v>315.12400000000002</v>
      </c>
      <c r="C39" s="4">
        <v>-1.1100000000000001</v>
      </c>
      <c r="D39" s="4">
        <v>318.221</v>
      </c>
      <c r="E39" s="4">
        <v>-0.2</v>
      </c>
      <c r="F39" s="4">
        <f t="shared" ref="F39:F43" si="23">D39-B39</f>
        <v>3.09699999999998</v>
      </c>
      <c r="G39" s="4">
        <f t="shared" ref="G39:G43" si="24">E39-C39</f>
        <v>0.91000000000000014</v>
      </c>
    </row>
    <row r="40" spans="1:7" x14ac:dyDescent="0.3">
      <c r="A40" s="10">
        <v>2</v>
      </c>
      <c r="B40" s="4">
        <v>192.15299999999999</v>
      </c>
      <c r="C40" s="4">
        <v>0.97</v>
      </c>
      <c r="D40" s="4">
        <v>201.54599999999999</v>
      </c>
      <c r="E40" s="4">
        <v>1.77</v>
      </c>
      <c r="F40" s="4">
        <f t="shared" si="23"/>
        <v>9.3930000000000007</v>
      </c>
      <c r="G40" s="4">
        <f t="shared" si="24"/>
        <v>0.8</v>
      </c>
    </row>
    <row r="41" spans="1:7" x14ac:dyDescent="0.3">
      <c r="A41" s="10">
        <v>3</v>
      </c>
      <c r="B41" s="4">
        <v>201.49600000000001</v>
      </c>
      <c r="C41" s="4">
        <v>1.03</v>
      </c>
      <c r="D41" s="4">
        <v>208.167</v>
      </c>
      <c r="E41" s="4">
        <v>1.87</v>
      </c>
      <c r="F41" s="4">
        <f t="shared" si="23"/>
        <v>6.6709999999999923</v>
      </c>
      <c r="G41" s="4">
        <f t="shared" si="24"/>
        <v>0.84000000000000008</v>
      </c>
    </row>
    <row r="42" spans="1:7" x14ac:dyDescent="0.3">
      <c r="A42" s="10">
        <v>4</v>
      </c>
      <c r="B42" s="4">
        <v>172.90299999999999</v>
      </c>
      <c r="C42" s="4">
        <v>4.0599999999999996</v>
      </c>
      <c r="D42" s="4">
        <v>176.90600000000001</v>
      </c>
      <c r="E42" s="4">
        <v>4.1100000000000003</v>
      </c>
      <c r="F42" s="4">
        <f t="shared" si="23"/>
        <v>4.0030000000000143</v>
      </c>
      <c r="G42" s="4">
        <f t="shared" si="24"/>
        <v>5.0000000000000711E-2</v>
      </c>
    </row>
    <row r="43" spans="1:7" ht="15" thickBot="1" x14ac:dyDescent="0.35">
      <c r="A43" s="11">
        <v>5</v>
      </c>
      <c r="B43" s="5">
        <v>147.93899999999999</v>
      </c>
      <c r="C43" s="5">
        <v>1.93</v>
      </c>
      <c r="D43" s="5">
        <v>151.35400000000001</v>
      </c>
      <c r="E43" s="5">
        <v>2.08</v>
      </c>
      <c r="F43" s="5">
        <f t="shared" si="23"/>
        <v>3.4150000000000205</v>
      </c>
      <c r="G43" s="5">
        <f t="shared" si="24"/>
        <v>0.15000000000000013</v>
      </c>
    </row>
    <row r="44" spans="1:7" ht="15" thickTop="1" x14ac:dyDescent="0.3">
      <c r="A44" s="14" t="s">
        <v>8</v>
      </c>
      <c r="B44" s="6">
        <f>AVERAGE(B39:B43)</f>
        <v>205.923</v>
      </c>
      <c r="C44" s="6">
        <f t="shared" ref="C44:G44" si="25">AVERAGE(C39:C43)</f>
        <v>1.3759999999999999</v>
      </c>
      <c r="D44" s="6">
        <f t="shared" si="25"/>
        <v>211.23880000000003</v>
      </c>
      <c r="E44" s="6">
        <f t="shared" si="25"/>
        <v>1.9260000000000002</v>
      </c>
      <c r="F44" s="6">
        <f t="shared" si="25"/>
        <v>5.3158000000000012</v>
      </c>
      <c r="G44" s="6">
        <f t="shared" si="25"/>
        <v>0.55000000000000016</v>
      </c>
    </row>
    <row r="45" spans="1:7" x14ac:dyDescent="0.3">
      <c r="A45" s="14" t="s">
        <v>9</v>
      </c>
      <c r="B45" s="6">
        <f>_xlfn.STDEV.P(B39:B44)</f>
        <v>52.577774591551503</v>
      </c>
      <c r="C45" s="6">
        <f t="shared" ref="C45:G45" si="26">_xlfn.STDEV.P(C39:C44)</f>
        <v>1.5261891538512953</v>
      </c>
      <c r="D45" s="6">
        <f t="shared" si="26"/>
        <v>52.143244801859588</v>
      </c>
      <c r="E45" s="6">
        <f t="shared" si="26"/>
        <v>1.2477259314448825</v>
      </c>
      <c r="F45" s="6">
        <f t="shared" si="26"/>
        <v>2.1878332050988996</v>
      </c>
      <c r="G45" s="6">
        <f t="shared" si="26"/>
        <v>0.33818141088277837</v>
      </c>
    </row>
    <row r="46" spans="1:7" ht="15" thickBot="1" x14ac:dyDescent="0.35">
      <c r="A46" s="15" t="s">
        <v>10</v>
      </c>
      <c r="B46" s="7">
        <f>ABS(B45/B44)</f>
        <v>0.2553273533871957</v>
      </c>
      <c r="C46" s="7">
        <f t="shared" ref="C46:G46" si="27">ABS(C45/C44)</f>
        <v>1.1091490943686739</v>
      </c>
      <c r="D46" s="7">
        <f t="shared" si="27"/>
        <v>0.24684501522381105</v>
      </c>
      <c r="E46" s="7">
        <f t="shared" si="27"/>
        <v>0.64783277852797638</v>
      </c>
      <c r="F46" s="7">
        <f t="shared" si="27"/>
        <v>0.41157176814381635</v>
      </c>
      <c r="G46" s="7">
        <f t="shared" si="27"/>
        <v>0.6148752925141423</v>
      </c>
    </row>
    <row r="48" spans="1:7" ht="15" thickBot="1" x14ac:dyDescent="0.35">
      <c r="A48" s="3" t="s">
        <v>19</v>
      </c>
      <c r="B48" s="3"/>
      <c r="C48" s="3"/>
      <c r="D48" s="3"/>
      <c r="E48" s="3"/>
      <c r="F48" s="3"/>
      <c r="G48" s="3"/>
    </row>
    <row r="49" spans="1:7" ht="15" thickBot="1" x14ac:dyDescent="0.35">
      <c r="A49" s="13" t="s">
        <v>0</v>
      </c>
      <c r="B49" s="8" t="s">
        <v>1</v>
      </c>
      <c r="C49" s="8" t="s">
        <v>2</v>
      </c>
      <c r="D49" s="8" t="s">
        <v>3</v>
      </c>
      <c r="E49" s="8" t="s">
        <v>5</v>
      </c>
      <c r="F49" s="9" t="s">
        <v>6</v>
      </c>
      <c r="G49" s="9" t="s">
        <v>7</v>
      </c>
    </row>
    <row r="50" spans="1:7" ht="15" thickTop="1" x14ac:dyDescent="0.3">
      <c r="A50" s="10">
        <v>1</v>
      </c>
      <c r="B50" s="4">
        <v>547.43600000000004</v>
      </c>
      <c r="C50" s="4">
        <v>-1.59</v>
      </c>
      <c r="D50" s="4">
        <v>561.47299999999996</v>
      </c>
      <c r="E50" s="4">
        <v>-0.04</v>
      </c>
      <c r="F50" s="4">
        <f t="shared" ref="F50:F54" si="28">D50-B50</f>
        <v>14.036999999999921</v>
      </c>
      <c r="G50" s="4">
        <f t="shared" ref="G50:G54" si="29">E50-C50</f>
        <v>1.55</v>
      </c>
    </row>
    <row r="51" spans="1:7" x14ac:dyDescent="0.3">
      <c r="A51" s="10">
        <v>2</v>
      </c>
      <c r="B51" s="4">
        <v>488.97899999999998</v>
      </c>
      <c r="C51" s="4">
        <v>-1.27</v>
      </c>
      <c r="D51" s="4">
        <v>497.94600000000003</v>
      </c>
      <c r="E51" s="4">
        <v>-0.05</v>
      </c>
      <c r="F51" s="4">
        <f t="shared" si="28"/>
        <v>8.9670000000000414</v>
      </c>
      <c r="G51" s="4">
        <f t="shared" si="29"/>
        <v>1.22</v>
      </c>
    </row>
    <row r="52" spans="1:7" x14ac:dyDescent="0.3">
      <c r="A52" s="10">
        <v>3</v>
      </c>
      <c r="B52" s="4">
        <v>463.25299999999999</v>
      </c>
      <c r="C52" s="4">
        <v>1.82</v>
      </c>
      <c r="D52" s="4">
        <v>469.60399999999998</v>
      </c>
      <c r="E52" s="4">
        <v>2.44</v>
      </c>
      <c r="F52" s="4">
        <f t="shared" si="28"/>
        <v>6.3509999999999991</v>
      </c>
      <c r="G52" s="4">
        <f t="shared" si="29"/>
        <v>0.61999999999999988</v>
      </c>
    </row>
    <row r="53" spans="1:7" x14ac:dyDescent="0.3">
      <c r="A53" s="10">
        <v>4</v>
      </c>
      <c r="B53" s="4">
        <v>368.09699999999998</v>
      </c>
      <c r="C53" s="4">
        <v>-0.02</v>
      </c>
      <c r="D53" s="4">
        <v>371.298</v>
      </c>
      <c r="E53" s="4">
        <v>0.49</v>
      </c>
      <c r="F53" s="4">
        <f t="shared" si="28"/>
        <v>3.2010000000000218</v>
      </c>
      <c r="G53" s="4">
        <f t="shared" si="29"/>
        <v>0.51</v>
      </c>
    </row>
    <row r="54" spans="1:7" ht="15" thickBot="1" x14ac:dyDescent="0.35">
      <c r="A54" s="11">
        <v>5</v>
      </c>
      <c r="B54" s="5">
        <v>352.34399999999999</v>
      </c>
      <c r="C54" s="5">
        <v>0.98</v>
      </c>
      <c r="D54" s="5">
        <v>366.54</v>
      </c>
      <c r="E54" s="5">
        <v>1.81</v>
      </c>
      <c r="F54" s="5">
        <f t="shared" si="28"/>
        <v>14.196000000000026</v>
      </c>
      <c r="G54" s="5">
        <f t="shared" si="29"/>
        <v>0.83000000000000007</v>
      </c>
    </row>
    <row r="55" spans="1:7" ht="15" thickTop="1" x14ac:dyDescent="0.3">
      <c r="A55" s="14" t="s">
        <v>8</v>
      </c>
      <c r="B55" s="6">
        <f>AVERAGE(B50:B54)</f>
        <v>444.02179999999998</v>
      </c>
      <c r="C55" s="6">
        <f t="shared" ref="C55:G55" si="30">AVERAGE(C50:C54)</f>
        <v>-1.6000000000000059E-2</v>
      </c>
      <c r="D55" s="6">
        <f t="shared" si="30"/>
        <v>453.37219999999996</v>
      </c>
      <c r="E55" s="6">
        <f t="shared" si="30"/>
        <v>0.93</v>
      </c>
      <c r="F55" s="6">
        <f t="shared" si="30"/>
        <v>9.3504000000000023</v>
      </c>
      <c r="G55" s="6">
        <f t="shared" si="30"/>
        <v>0.94599999999999995</v>
      </c>
    </row>
    <row r="56" spans="1:7" x14ac:dyDescent="0.3">
      <c r="A56" s="14" t="s">
        <v>9</v>
      </c>
      <c r="B56" s="6">
        <f>_xlfn.STDEV.P(B50:B55)</f>
        <v>67.39792271131212</v>
      </c>
      <c r="C56" s="6">
        <f t="shared" ref="C56:G56" si="31">_xlfn.STDEV.P(C50:C55)</f>
        <v>1.1841255564057951</v>
      </c>
      <c r="D56" s="6">
        <f t="shared" si="31"/>
        <v>68.571232064182809</v>
      </c>
      <c r="E56" s="6">
        <f t="shared" si="31"/>
        <v>0.92640883703326871</v>
      </c>
      <c r="F56" s="6">
        <f t="shared" si="31"/>
        <v>3.9243380588323267</v>
      </c>
      <c r="G56" s="6">
        <f t="shared" si="31"/>
        <v>0.35348738779952749</v>
      </c>
    </row>
    <row r="57" spans="1:7" ht="15" thickBot="1" x14ac:dyDescent="0.35">
      <c r="A57" s="15" t="s">
        <v>10</v>
      </c>
      <c r="B57" s="7">
        <f>ABS(B56/B55)</f>
        <v>0.15178967048760247</v>
      </c>
      <c r="C57" s="7">
        <f t="shared" ref="C57:G57" si="32">ABS(C56/C55)</f>
        <v>74.007847275361925</v>
      </c>
      <c r="D57" s="7">
        <f t="shared" si="32"/>
        <v>0.15124710351491075</v>
      </c>
      <c r="E57" s="7">
        <f t="shared" si="32"/>
        <v>0.99613853444437495</v>
      </c>
      <c r="F57" s="7">
        <f t="shared" si="32"/>
        <v>0.41969734544322446</v>
      </c>
      <c r="G57" s="7">
        <f t="shared" si="32"/>
        <v>0.37366531479865489</v>
      </c>
    </row>
    <row r="67" spans="7:7" ht="36.6" x14ac:dyDescent="0.3">
      <c r="G67" s="17" t="s">
        <v>17</v>
      </c>
    </row>
    <row r="75" spans="7:7" x14ac:dyDescent="0.3">
      <c r="G75" t="s">
        <v>18</v>
      </c>
    </row>
    <row r="77" spans="7:7" x14ac:dyDescent="0.3">
      <c r="G7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Nicolau Solé Coves</dc:creator>
  <cp:lastModifiedBy>Nicolau Solé</cp:lastModifiedBy>
  <dcterms:created xsi:type="dcterms:W3CDTF">2015-06-05T18:17:20Z</dcterms:created>
  <dcterms:modified xsi:type="dcterms:W3CDTF">2025-05-25T14:59:55Z</dcterms:modified>
</cp:coreProperties>
</file>