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o\OneDrive\Desktop\UCDavis Classwork\Module 1\"/>
    </mc:Choice>
  </mc:AlternateContent>
  <xr:revisionPtr revIDLastSave="0" documentId="13_ncr:1_{D058ED0F-B475-44A5-B12B-E2B8ECEF65AA}" xr6:coauthVersionLast="47" xr6:coauthVersionMax="47" xr10:uidLastSave="{00000000-0000-0000-0000-000000000000}"/>
  <bookViews>
    <workbookView xWindow="75" yWindow="0" windowWidth="34800" windowHeight="15450" activeTab="5" xr2:uid="{00000000-000D-0000-FFFF-FFFF00000000}"/>
  </bookViews>
  <sheets>
    <sheet name="Crowdfunding" sheetId="1" r:id="rId1"/>
    <sheet name="Parent" sheetId="2" r:id="rId2"/>
    <sheet name="Sub" sheetId="3" r:id="rId3"/>
    <sheet name="Years" sheetId="5" r:id="rId4"/>
    <sheet name="Goal Analysis" sheetId="6" r:id="rId5"/>
    <sheet name="Stat Analysis" sheetId="8" r:id="rId6"/>
  </sheets>
  <definedNames>
    <definedName name="_xlnm._FilterDatabase" localSheetId="0" hidden="1">Crowdfunding!$A$1:$T$1001</definedName>
  </definedNames>
  <calcPr calcId="191029"/>
  <pivotCaches>
    <pivotCache cacheId="2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8" l="1"/>
  <c r="I7" i="8"/>
  <c r="I5" i="8"/>
  <c r="I4" i="8"/>
  <c r="I3" i="8"/>
  <c r="I2" i="8"/>
  <c r="H6" i="8"/>
  <c r="H7" i="8"/>
  <c r="H2" i="8"/>
  <c r="H5" i="8"/>
  <c r="H4" i="8"/>
  <c r="H3" i="8"/>
  <c r="D13" i="6"/>
  <c r="D12" i="6"/>
  <c r="D11" i="6"/>
  <c r="D10" i="6"/>
  <c r="D9" i="6"/>
  <c r="D8" i="6"/>
  <c r="D6" i="6"/>
  <c r="D7" i="6"/>
  <c r="D5" i="6"/>
  <c r="D4" i="6"/>
  <c r="D3" i="6"/>
  <c r="D2" i="6"/>
  <c r="C13" i="6"/>
  <c r="C8" i="6"/>
  <c r="C12" i="6"/>
  <c r="C11" i="6"/>
  <c r="C10" i="6"/>
  <c r="C9" i="6"/>
  <c r="C7" i="6"/>
  <c r="C6" i="6"/>
  <c r="C5" i="6"/>
  <c r="C4" i="6"/>
  <c r="C3" i="6"/>
  <c r="C2" i="6"/>
  <c r="B13" i="6"/>
  <c r="B12" i="6"/>
  <c r="B11" i="6"/>
  <c r="B10" i="6"/>
  <c r="E10" i="6" s="1"/>
  <c r="G10" i="6" s="1"/>
  <c r="B9" i="6"/>
  <c r="E9" i="6" s="1"/>
  <c r="B8" i="6"/>
  <c r="B7" i="6"/>
  <c r="B6" i="6"/>
  <c r="B5" i="6"/>
  <c r="B4" i="6"/>
  <c r="E4" i="6" s="1"/>
  <c r="B3" i="6"/>
  <c r="B2" i="6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6" l="1"/>
  <c r="G3" i="6" s="1"/>
  <c r="E11" i="6"/>
  <c r="G11" i="6" s="1"/>
  <c r="E12" i="6"/>
  <c r="G9" i="6"/>
  <c r="E6" i="6"/>
  <c r="H6" i="6" s="1"/>
  <c r="E7" i="6"/>
  <c r="G7" i="6" s="1"/>
  <c r="H4" i="6"/>
  <c r="H12" i="6"/>
  <c r="G12" i="6"/>
  <c r="G4" i="6"/>
  <c r="H9" i="6"/>
  <c r="H10" i="6"/>
  <c r="E8" i="6"/>
  <c r="F8" i="6" s="1"/>
  <c r="F4" i="6"/>
  <c r="F11" i="6"/>
  <c r="F3" i="6"/>
  <c r="H11" i="6"/>
  <c r="H3" i="6"/>
  <c r="E2" i="6"/>
  <c r="G2" i="6" s="1"/>
  <c r="F10" i="6"/>
  <c r="F12" i="6"/>
  <c r="E13" i="6"/>
  <c r="F13" i="6" s="1"/>
  <c r="E5" i="6"/>
  <c r="F5" i="6" s="1"/>
  <c r="F9" i="6"/>
  <c r="G6" i="6" l="1"/>
  <c r="F6" i="6"/>
  <c r="H7" i="6"/>
  <c r="F7" i="6"/>
  <c r="G13" i="6"/>
  <c r="G5" i="6"/>
  <c r="H8" i="6"/>
  <c r="G8" i="6"/>
  <c r="F2" i="6"/>
  <c r="H13" i="6"/>
  <c r="H5" i="6"/>
  <c r="H2" i="6"/>
</calcChain>
</file>

<file path=xl/sharedStrings.xml><?xml version="1.0" encoding="utf-8"?>
<sst xmlns="http://schemas.openxmlformats.org/spreadsheetml/2006/main" count="9065" uniqueCount="2117">
  <si>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</si>
  <si>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</si>
  <si>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</si>
  <si>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</si>
  <si>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</si>
  <si>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</si>
  <si>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</si>
  <si>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</si>
  <si>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</si>
  <si>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</si>
  <si>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</si>
  <si>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</si>
  <si>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</si>
  <si>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</si>
  <si>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</si>
  <si>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</si>
  <si>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</si>
  <si>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</si>
  <si>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</si>
  <si>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</si>
  <si>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</si>
  <si>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</si>
  <si>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</si>
  <si>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</si>
  <si>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</si>
  <si>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</si>
  <si>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</si>
  <si>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</si>
  <si>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</si>
  <si>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</si>
  <si>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</si>
  <si>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</si>
  <si>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</si>
  <si>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</si>
  <si>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</si>
  <si>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</si>
  <si>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</si>
  <si>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</si>
  <si>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</si>
  <si>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</si>
  <si>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</si>
  <si>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</si>
  <si>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</si>
  <si>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</si>
  <si>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</si>
  <si>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</si>
  <si>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</si>
  <si>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</si>
  <si>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</si>
  <si>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</si>
  <si>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</si>
  <si>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</si>
  <si>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</si>
  <si>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</si>
  <si>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</si>
  <si>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</si>
  <si>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</si>
  <si>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</si>
  <si>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</si>
  <si>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</si>
  <si>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</si>
  <si>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</si>
  <si>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</si>
  <si>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</si>
  <si>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</si>
  <si>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</si>
  <si>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</si>
  <si>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</si>
  <si>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</si>
  <si>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</si>
  <si>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</si>
  <si>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</si>
  <si>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</si>
  <si>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</si>
  <si>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</si>
  <si>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</si>
  <si>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</si>
  <si>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</si>
  <si>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</si>
  <si>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</si>
  <si>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</si>
  <si>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</si>
  <si>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</si>
  <si>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</si>
  <si>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</si>
  <si>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</si>
  <si>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</si>
  <si>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</si>
  <si>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</si>
  <si>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</si>
  <si>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</si>
  <si>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</si>
  <si>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</si>
  <si>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</si>
  <si>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</si>
  <si>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</si>
  <si>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</si>
  <si>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</si>
  <si>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</si>
  <si>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</si>
  <si>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</si>
  <si>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</si>
  <si>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</si>
  <si>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</si>
  <si>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</si>
  <si>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</si>
  <si>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</si>
  <si>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</si>
  <si>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</si>
  <si>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</si>
  <si>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</si>
  <si>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</si>
  <si>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</si>
  <si>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</si>
  <si>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</si>
  <si>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</si>
  <si>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</si>
  <si>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</si>
  <si>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</si>
  <si>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</si>
  <si>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</si>
  <si>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</si>
  <si>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</si>
  <si>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</si>
  <si>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</si>
  <si>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</si>
  <si>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</si>
  <si>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</si>
  <si>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</si>
  <si>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</si>
  <si>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</si>
  <si>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</si>
  <si>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</si>
  <si>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</si>
  <si>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</si>
  <si>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</si>
  <si>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</si>
  <si>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</si>
  <si>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</si>
  <si>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</si>
  <si>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</si>
  <si>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</si>
  <si>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</si>
  <si>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</si>
  <si>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</si>
  <si>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</si>
  <si>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</si>
  <si>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</si>
  <si>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</si>
  <si>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</si>
  <si>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</si>
  <si>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</si>
  <si>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</si>
  <si>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</si>
  <si>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</si>
  <si>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</si>
  <si>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</si>
  <si>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</si>
  <si>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</si>
  <si>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</si>
  <si>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</si>
  <si>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</si>
  <si>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</si>
  <si>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</si>
  <si>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</si>
  <si>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</si>
  <si>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</si>
  <si>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</si>
  <si>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</si>
  <si>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</si>
  <si>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</si>
  <si>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</si>
  <si>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</si>
  <si>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</si>
  <si>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</si>
  <si>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</si>
  <si>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</si>
  <si>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</si>
  <si>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</si>
  <si>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</si>
  <si>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</si>
  <si>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</si>
  <si>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</si>
  <si>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</si>
  <si>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</si>
  <si>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</si>
  <si>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</si>
  <si>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</si>
  <si>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</si>
  <si>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</si>
  <si>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</si>
  <si>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</si>
  <si>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</si>
  <si>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</si>
  <si>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</si>
  <si>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</si>
  <si>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</si>
  <si>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</si>
  <si>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</si>
  <si>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</si>
  <si>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</si>
  <si>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</si>
  <si>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</si>
  <si>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</si>
  <si>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</si>
  <si>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</si>
  <si>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</si>
  <si>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</si>
  <si>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</si>
  <si>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</si>
  <si>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</si>
  <si>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</si>
  <si>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</si>
  <si>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</si>
  <si>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</si>
  <si>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</si>
  <si>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</si>
  <si>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</si>
  <si>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</si>
  <si>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</si>
  <si>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</si>
  <si>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</si>
  <si>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</si>
  <si>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</si>
  <si>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</si>
  <si>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</si>
  <si>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</si>
  <si>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</si>
  <si>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</si>
  <si>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</si>
  <si>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</si>
  <si>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</si>
  <si>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</si>
  <si>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</si>
  <si>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</si>
  <si>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</si>
  <si>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</si>
  <si>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</si>
  <si>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</si>
  <si>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</si>
  <si>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</si>
  <si>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</si>
  <si>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</si>
  <si>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</si>
  <si>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</si>
  <si>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</si>
  <si>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</si>
  <si>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</si>
  <si>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</si>
  <si>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</si>
  <si>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</si>
  <si>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</si>
  <si>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</si>
  <si>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</si>
  <si>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</si>
  <si>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</si>
  <si>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</si>
  <si>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</si>
  <si>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</si>
  <si>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</si>
  <si>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</si>
  <si>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</si>
  <si>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</si>
  <si>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</si>
  <si>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</si>
  <si>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</si>
  <si>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</si>
  <si>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</si>
  <si>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</si>
  <si>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</si>
  <si>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</si>
  <si>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</si>
  <si>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</si>
  <si>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</si>
  <si>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</si>
  <si>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</si>
  <si>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</si>
  <si>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</si>
  <si>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</si>
  <si>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</si>
  <si>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</si>
  <si>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</si>
  <si>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</si>
  <si>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</si>
  <si>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</si>
  <si>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</si>
  <si>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</si>
  <si>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</si>
  <si>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</si>
  <si>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</si>
  <si>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</si>
  <si>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</si>
  <si>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</si>
  <si>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</si>
  <si>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</si>
  <si>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</si>
  <si>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</si>
  <si>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</si>
  <si>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</si>
  <si>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</si>
  <si>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</si>
  <si>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</si>
  <si>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</si>
  <si>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</si>
  <si>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</si>
  <si>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</si>
  <si>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</si>
  <si>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</si>
  <si>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</si>
  <si>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</si>
  <si>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</si>
  <si>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</si>
  <si>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</si>
  <si>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</si>
  <si>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</si>
  <si>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</si>
  <si>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</si>
  <si>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</si>
  <si>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</si>
  <si>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</si>
  <si>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</si>
  <si>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</si>
  <si>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</si>
  <si>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</si>
  <si>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</si>
  <si>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</si>
  <si>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</si>
  <si>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</si>
  <si>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</si>
  <si>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</si>
  <si>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</si>
  <si>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</si>
  <si>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</si>
  <si>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</si>
  <si>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</si>
  <si>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</si>
  <si>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</si>
  <si>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</si>
  <si>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</si>
  <si>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</si>
  <si>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</si>
  <si>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</si>
  <si>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</si>
  <si>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</si>
  <si>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</si>
  <si>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</si>
  <si>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</si>
  <si>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</si>
  <si>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</si>
  <si>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</si>
  <si>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</si>
  <si>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</si>
  <si>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</si>
  <si>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</si>
  <si>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</si>
  <si>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</si>
  <si>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</si>
  <si>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</si>
  <si>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</si>
  <si>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</si>
  <si>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</si>
  <si>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</si>
  <si>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</si>
  <si>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</si>
  <si>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</si>
  <si>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</si>
  <si>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</si>
  <si>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</si>
  <si>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</si>
  <si>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</si>
  <si>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</si>
  <si>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</si>
  <si>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</si>
  <si>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</si>
  <si>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</si>
  <si>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</si>
  <si>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</si>
  <si>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</si>
  <si>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</si>
  <si>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</si>
  <si>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</si>
  <si>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</si>
  <si>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</si>
  <si>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</si>
  <si>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</si>
  <si>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</si>
  <si>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</si>
  <si>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</si>
  <si>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</si>
  <si>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</si>
  <si>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</si>
  <si>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</si>
  <si>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</si>
  <si>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</si>
  <si>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</si>
  <si>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</si>
  <si>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</si>
  <si>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</si>
  <si>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</si>
  <si>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</si>
  <si>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</si>
  <si>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</si>
  <si>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</si>
  <si>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</si>
  <si>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</si>
  <si>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</si>
  <si>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</si>
  <si>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</si>
  <si>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</si>
  <si>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</si>
  <si>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</si>
  <si>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</si>
  <si>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</si>
  <si>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</si>
  <si>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</si>
  <si>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</si>
  <si>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</si>
  <si>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</si>
  <si>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</si>
  <si>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</si>
  <si>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</si>
  <si>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</si>
  <si>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</si>
  <si>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</si>
  <si>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</si>
  <si>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</si>
  <si>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</si>
  <si>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</si>
  <si>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</si>
  <si>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</si>
  <si>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</si>
  <si>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</si>
  <si>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</si>
  <si>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</si>
  <si>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</si>
  <si>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</si>
  <si>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</si>
  <si>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</si>
  <si>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</si>
  <si>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</si>
  <si>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</si>
  <si>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</si>
  <si>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</si>
  <si>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</si>
  <si>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</si>
  <si>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</si>
  <si>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</si>
  <si>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</si>
  <si>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</si>
  <si>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</si>
  <si>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</si>
  <si>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</si>
  <si>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</si>
  <si>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</si>
  <si>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</si>
  <si>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</si>
  <si>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</si>
  <si>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</si>
  <si>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</si>
  <si>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</si>
  <si>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</si>
  <si>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</si>
  <si>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</si>
  <si>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</si>
  <si>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</si>
  <si>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</si>
  <si>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</si>
  <si>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</si>
  <si>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</si>
  <si>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</si>
  <si>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</si>
  <si>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</si>
  <si>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</si>
  <si>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</si>
  <si>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</si>
  <si>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</si>
  <si>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</si>
  <si>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</si>
  <si>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</si>
  <si>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</si>
  <si>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</si>
  <si>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</si>
  <si>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</si>
  <si>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</si>
  <si>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</si>
  <si>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</si>
  <si>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</si>
  <si>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</si>
  <si>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</si>
  <si>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</si>
  <si>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</si>
  <si>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</si>
  <si>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</si>
  <si>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</si>
  <si>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</si>
  <si>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</si>
  <si>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</si>
  <si>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</si>
  <si>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</si>
  <si>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</si>
  <si>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</si>
  <si>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</si>
  <si>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</si>
  <si>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</si>
  <si>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</si>
  <si>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</si>
  <si>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</si>
  <si>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</si>
  <si>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</si>
  <si>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</si>
  <si>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</si>
  <si>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</si>
  <si>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</si>
  <si>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</si>
  <si>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</si>
  <si>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</si>
  <si>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</si>
  <si>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</si>
  <si>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</si>
  <si>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</si>
  <si>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</si>
  <si>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</si>
  <si>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</si>
  <si>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</si>
  <si>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</si>
  <si>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</si>
  <si>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</si>
  <si>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</si>
  <si>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</si>
  <si>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</si>
  <si>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</si>
  <si>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</si>
  <si>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</si>
  <si>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</si>
  <si>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</si>
  <si>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</si>
  <si>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</si>
  <si>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</si>
  <si>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</si>
  <si>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</si>
  <si>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</si>
  <si>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</si>
  <si>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</si>
  <si>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</si>
  <si>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</si>
  <si>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</si>
  <si>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</si>
  <si>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</si>
  <si>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</si>
  <si>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</si>
  <si>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</si>
  <si>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</si>
  <si>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</si>
  <si>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</si>
  <si>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</si>
  <si>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</si>
  <si>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</si>
  <si>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</si>
  <si>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</si>
  <si>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</si>
  <si>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</si>
  <si>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</si>
  <si>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</si>
  <si>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</si>
  <si>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</si>
  <si>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</si>
  <si>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</si>
  <si>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</si>
  <si>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</si>
  <si>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</si>
  <si>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</si>
  <si>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</si>
  <si>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</si>
  <si>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</si>
  <si>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</si>
  <si>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</si>
  <si>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</si>
  <si>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</si>
  <si>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</si>
  <si>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</si>
  <si>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</si>
  <si>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</si>
  <si>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</si>
  <si>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</si>
  <si>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</si>
  <si>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</si>
  <si>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</si>
  <si>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</si>
  <si>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</si>
  <si>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</si>
  <si>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</si>
  <si>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</si>
  <si>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</si>
  <si>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</si>
  <si>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</si>
  <si>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</si>
  <si>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</si>
  <si>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</si>
  <si>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</si>
  <si>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</si>
  <si>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</si>
  <si>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</si>
  <si>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</si>
  <si>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</si>
  <si>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</si>
  <si>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</si>
  <si>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</si>
  <si>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</si>
  <si>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</si>
  <si>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</si>
  <si>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</si>
  <si>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</si>
  <si>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</si>
  <si>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</si>
  <si>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</si>
  <si>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</si>
  <si>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</si>
  <si>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</si>
  <si>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</si>
  <si>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</si>
  <si>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</si>
  <si>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</si>
  <si>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</si>
  <si>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</si>
  <si>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</si>
  <si>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</si>
  <si>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</si>
  <si>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</si>
  <si>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</si>
  <si>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</si>
  <si>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</si>
  <si>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</si>
  <si>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</si>
  <si>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</si>
  <si>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</si>
  <si>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</si>
  <si>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</si>
  <si>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</si>
  <si>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</si>
  <si>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</si>
  <si>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</si>
  <si>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</si>
  <si>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</si>
  <si>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</si>
  <si>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</si>
  <si>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</si>
  <si>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</si>
  <si>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</si>
  <si>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</si>
  <si>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</si>
  <si>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</si>
  <si>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</si>
  <si>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</si>
  <si>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</si>
  <si>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</si>
  <si>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</si>
  <si>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</si>
  <si>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</si>
  <si>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</si>
  <si>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</si>
  <si>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</si>
  <si>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</si>
  <si>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</si>
  <si>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</si>
  <si>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</si>
  <si>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</si>
  <si>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</si>
  <si>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</si>
  <si>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</si>
  <si>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</si>
  <si>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</si>
  <si>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</si>
  <si>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</si>
  <si>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</si>
  <si>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</si>
  <si>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</si>
  <si>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</si>
  <si>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</si>
  <si>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</si>
  <si>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</si>
  <si>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</si>
  <si>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</si>
  <si>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</si>
  <si>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</si>
  <si>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</si>
  <si>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</si>
  <si>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</si>
  <si>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</si>
  <si>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</si>
  <si>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</si>
  <si>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</si>
  <si>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</si>
  <si>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</si>
  <si>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</si>
  <si>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</si>
  <si>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</si>
  <si>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</si>
  <si>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</si>
  <si>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</si>
  <si>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</si>
  <si>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</si>
  <si>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</si>
  <si>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</si>
  <si>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</si>
  <si>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</si>
  <si>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</si>
  <si>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</si>
  <si>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</si>
  <si>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</si>
  <si>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</si>
  <si>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</si>
  <si>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</si>
  <si>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</si>
  <si>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</si>
  <si>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</si>
  <si>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</si>
  <si>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</si>
  <si>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</si>
  <si>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</si>
  <si>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</si>
  <si>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</si>
  <si>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</si>
  <si>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</si>
  <si>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</si>
  <si>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</si>
  <si>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</si>
  <si>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</si>
  <si>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</si>
  <si>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</si>
  <si>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</si>
  <si>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</si>
  <si>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</si>
  <si>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</si>
  <si>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</si>
  <si>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</si>
  <si>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</si>
  <si>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</si>
  <si>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</si>
  <si>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</si>
  <si>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</si>
  <si>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</si>
  <si>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</si>
  <si>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</si>
  <si>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</si>
  <si>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</si>
  <si>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</si>
  <si>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</si>
  <si>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</si>
  <si>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</si>
  <si>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</si>
  <si>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</si>
  <si>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</si>
  <si>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</si>
  <si>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</si>
  <si>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</si>
  <si>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</si>
  <si>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</si>
  <si>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</si>
  <si>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</si>
  <si>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</si>
  <si>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</si>
  <si>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</si>
  <si>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</si>
  <si>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</si>
  <si>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</si>
  <si>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</si>
  <si>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</si>
  <si>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</si>
  <si>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</si>
  <si>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</si>
  <si>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</si>
  <si>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</si>
  <si>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</si>
  <si>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</si>
  <si>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</si>
  <si>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</si>
  <si>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</si>
  <si>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</si>
  <si>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</si>
  <si>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</si>
  <si>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</si>
  <si>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</si>
  <si>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</si>
  <si>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</si>
  <si>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</si>
  <si>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</si>
  <si>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</si>
  <si>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</si>
  <si>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</si>
  <si>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</si>
  <si>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</si>
  <si>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</si>
  <si>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</si>
  <si>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</si>
  <si>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</si>
  <si>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</si>
  <si>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</si>
  <si>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</si>
  <si>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</si>
  <si>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</si>
  <si>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</si>
  <si>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</si>
  <si>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</si>
  <si>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</si>
  <si>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</si>
  <si>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</si>
  <si>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</si>
  <si>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</si>
  <si>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</si>
  <si>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</si>
  <si>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</si>
  <si>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</si>
  <si>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</si>
  <si>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</si>
  <si>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</si>
  <si>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</si>
  <si>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</si>
  <si>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</si>
  <si>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</si>
  <si>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</si>
  <si>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</si>
  <si>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</si>
  <si>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</si>
  <si>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</si>
  <si>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</si>
  <si>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</si>
  <si>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</si>
  <si>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</si>
  <si>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</si>
  <si>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</si>
  <si>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</si>
  <si>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</si>
  <si>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</si>
  <si>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</si>
  <si>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</si>
  <si>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</si>
  <si>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</si>
  <si>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</si>
  <si>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</si>
  <si>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</si>
  <si>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</si>
  <si>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</si>
  <si>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</si>
  <si>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</si>
  <si>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</si>
  <si>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</si>
  <si>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</si>
  <si>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</si>
  <si>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</si>
  <si>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</si>
  <si>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</si>
  <si>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</si>
  <si>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</si>
  <si>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</si>
  <si>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</si>
  <si>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</si>
  <si>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</si>
  <si>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</si>
  <si>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</si>
  <si>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</si>
  <si>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</si>
  <si>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</si>
  <si>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</si>
  <si>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</si>
  <si>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</si>
  <si>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</si>
  <si>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</si>
  <si>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</si>
  <si>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</si>
  <si>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</si>
  <si>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</si>
  <si>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</si>
  <si>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</si>
  <si>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</si>
  <si>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</si>
  <si>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</si>
  <si>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</si>
  <si>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</si>
  <si>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</si>
  <si>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</si>
  <si>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</si>
  <si>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</si>
  <si>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</si>
  <si>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</si>
  <si>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</si>
  <si>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</si>
  <si>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</si>
  <si>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</si>
  <si>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</si>
  <si>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</si>
  <si>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</si>
  <si>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</si>
  <si>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</si>
  <si>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</si>
  <si>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</si>
  <si>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</si>
  <si>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</si>
  <si>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</si>
  <si>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</si>
  <si>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</si>
  <si>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</si>
  <si>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</si>
  <si>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</si>
  <si>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</si>
  <si>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</si>
  <si>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</si>
  <si>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</si>
  <si>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</si>
  <si>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</si>
  <si>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</si>
  <si>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</si>
  <si>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</si>
  <si>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</si>
  <si>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</si>
  <si>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</si>
  <si>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</si>
  <si>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</si>
  <si>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</si>
  <si>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</si>
  <si>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</si>
  <si>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</si>
  <si>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</si>
  <si>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</si>
  <si>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</si>
  <si>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</si>
  <si>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</si>
  <si>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</si>
  <si>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</si>
  <si>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</si>
  <si>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</si>
  <si>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</si>
  <si>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</si>
  <si>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</si>
  <si>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</si>
  <si>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</si>
  <si>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</si>
  <si>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</si>
  <si>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</si>
  <si>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</si>
  <si>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</si>
  <si>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</si>
  <si>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</si>
  <si>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</si>
  <si>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</si>
  <si>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</si>
  <si>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</si>
  <si>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</si>
  <si>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</si>
  <si>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</si>
  <si>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</si>
  <si>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</si>
  <si>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</si>
  <si>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</si>
  <si>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</si>
  <si>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</si>
  <si>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</si>
  <si>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</si>
  <si>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</si>
  <si>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</si>
  <si>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</si>
  <si>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</si>
  <si>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</si>
  <si>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</si>
  <si>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</si>
  <si>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</si>
  <si>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</si>
  <si>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</si>
  <si>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</si>
  <si>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</si>
  <si>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</si>
  <si>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</si>
  <si>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</si>
  <si>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</si>
  <si>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</si>
  <si>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</si>
  <si>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</si>
  <si>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</si>
  <si>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</si>
  <si>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</si>
  <si>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</si>
  <si>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</si>
  <si>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</si>
  <si>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</si>
  <si>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</si>
  <si>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</si>
  <si>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</si>
  <si>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</si>
  <si>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</si>
  <si>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</si>
  <si>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</si>
  <si>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</si>
  <si>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</si>
  <si>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</si>
  <si>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</si>
  <si>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</si>
  <si>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</si>
  <si>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</si>
  <si>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</si>
  <si>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</si>
  <si>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</si>
  <si>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</si>
  <si>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</si>
  <si>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</si>
  <si>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</si>
  <si>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</si>
  <si>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</si>
  <si>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</si>
  <si>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</si>
  <si>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</si>
  <si>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</si>
  <si>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</si>
  <si>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</si>
  <si>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</si>
  <si>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</si>
  <si>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</si>
  <si>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</si>
  <si>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</si>
  <si>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</si>
  <si>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</si>
  <si>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</si>
  <si>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</si>
  <si>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</si>
  <si>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</si>
  <si>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</si>
  <si>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</si>
  <si>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</si>
  <si>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</si>
  <si>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</si>
  <si>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</si>
  <si>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</si>
  <si>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</si>
  <si>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</si>
  <si>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</si>
  <si>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</si>
  <si>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</si>
  <si>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</si>
  <si>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</si>
  <si>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</si>
  <si>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</si>
  <si>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</si>
  <si>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</si>
  <si>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</si>
  <si>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</si>
  <si>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</si>
  <si>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</si>
  <si>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</si>
  <si>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</si>
  <si>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</si>
  <si>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</si>
  <si>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</si>
  <si>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</si>
  <si>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</si>
  <si>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</si>
  <si>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</si>
  <si>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</si>
  <si>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</si>
  <si>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</si>
  <si>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</si>
  <si>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</si>
  <si>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</si>
  <si>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</si>
  <si>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</si>
  <si>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</si>
  <si>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</si>
  <si>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</si>
  <si>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</si>
  <si>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</si>
  <si>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</si>
  <si>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</si>
  <si>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</si>
  <si>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</si>
  <si>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</si>
  <si>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</si>
  <si>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</si>
  <si>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</si>
  <si>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</si>
  <si>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</si>
  <si>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</si>
  <si>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</si>
  <si>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</si>
  <si>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</si>
  <si>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</si>
  <si>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</si>
  <si>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</si>
  <si>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</si>
  <si>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</si>
  <si>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</si>
  <si>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</si>
  <si>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</si>
  <si>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</si>
  <si>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</si>
  <si>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</si>
  <si>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</si>
  <si>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</si>
  <si>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</si>
  <si>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</si>
  <si>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</si>
  <si>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</si>
  <si>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</si>
  <si>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</si>
  <si>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</si>
  <si>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</si>
  <si>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</si>
  <si>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</si>
  <si>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</si>
  <si>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</si>
  <si>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</si>
  <si>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</si>
  <si>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</si>
  <si>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</si>
  <si>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</si>
  <si>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</si>
  <si>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</si>
  <si>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</si>
  <si>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</si>
  <si>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</si>
  <si>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</si>
  <si>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</si>
  <si>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</si>
  <si>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</si>
  <si>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</si>
  <si>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</si>
  <si>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</si>
  <si>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</si>
  <si>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</si>
  <si>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</si>
  <si>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</si>
  <si>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</si>
  <si>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</si>
  <si>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</si>
  <si>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</si>
  <si>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</si>
  <si>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</si>
  <si>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</si>
  <si>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</si>
  <si>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</si>
  <si>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</si>
  <si>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</si>
  <si>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</si>
  <si>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</si>
  <si>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</si>
  <si>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</si>
  <si>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</si>
  <si>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</si>
  <si>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</si>
  <si>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</si>
  <si>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</si>
  <si>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</si>
  <si>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</si>
  <si>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</si>
  <si>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</si>
  <si>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</si>
  <si>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</si>
  <si>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</si>
  <si>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</si>
  <si>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</si>
  <si>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</si>
  <si>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</si>
  <si>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</si>
  <si>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</si>
  <si>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</si>
  <si>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</si>
  <si>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</si>
  <si>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</si>
  <si>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</si>
  <si>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</si>
  <si>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</si>
  <si>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</si>
  <si>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</si>
  <si>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</si>
  <si>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</si>
  <si>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</si>
  <si>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</si>
  <si>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</si>
  <si>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</si>
  <si>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</si>
  <si>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</si>
  <si>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</si>
  <si>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</si>
  <si>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</si>
  <si>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</si>
  <si>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</si>
  <si>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</si>
  <si>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</si>
  <si>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</si>
  <si>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</si>
  <si>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</si>
  <si>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</si>
  <si>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</si>
  <si>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</si>
  <si>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</si>
  <si>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</si>
  <si>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</si>
  <si>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</si>
  <si>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</si>
  <si>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</si>
  <si>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</si>
  <si>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</si>
  <si>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</si>
  <si>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</si>
  <si>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</si>
  <si>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</si>
  <si>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</si>
  <si>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</si>
  <si>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</si>
  <si>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</si>
  <si>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</si>
  <si>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</si>
  <si>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</si>
  <si>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</si>
  <si>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</si>
  <si>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</si>
  <si>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</si>
  <si>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</si>
  <si>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</si>
  <si>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</si>
  <si>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</si>
  <si>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</si>
  <si>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</si>
  <si>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</si>
  <si>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</si>
  <si>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</si>
  <si>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</si>
  <si>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</si>
  <si>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</si>
  <si>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</si>
  <si>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</si>
  <si>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</si>
  <si>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</si>
  <si>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</si>
  <si>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</si>
  <si>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</si>
  <si>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</si>
  <si>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</si>
  <si>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</si>
  <si>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</si>
  <si>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</si>
  <si>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</si>
  <si>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</si>
  <si>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</si>
  <si>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</si>
  <si>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</si>
  <si>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</si>
  <si>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</si>
  <si>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</si>
  <si>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</si>
  <si>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</si>
  <si>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</si>
  <si>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</si>
  <si>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</si>
  <si>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</si>
  <si>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</si>
  <si>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</si>
  <si>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</si>
  <si>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</si>
  <si>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</si>
  <si>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</si>
  <si>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</si>
  <si>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</si>
  <si>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</si>
  <si>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</si>
  <si>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</si>
  <si>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</si>
  <si>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</si>
  <si>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</si>
  <si>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</si>
  <si>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</si>
  <si>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</si>
  <si>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</si>
  <si>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</si>
  <si>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</si>
  <si>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</si>
  <si>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</si>
  <si>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</si>
  <si>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</si>
  <si>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</si>
  <si>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</si>
  <si>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</si>
  <si>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</si>
  <si>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</si>
  <si>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</si>
  <si>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</si>
  <si>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</si>
  <si>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</si>
  <si>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</si>
  <si>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</si>
  <si>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</si>
  <si>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</si>
  <si>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</si>
  <si>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</si>
  <si>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</si>
  <si>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</si>
  <si>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</si>
  <si>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</si>
  <si>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</si>
  <si>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</si>
  <si>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</si>
  <si>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</si>
  <si>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</si>
  <si>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</si>
  <si>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</si>
  <si>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</si>
  <si>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</si>
  <si>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</si>
  <si>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</si>
  <si>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</si>
  <si>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</si>
  <si>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</si>
  <si>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</si>
  <si>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</si>
  <si>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</si>
  <si>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</si>
  <si>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</si>
  <si>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</si>
  <si>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</si>
  <si>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</si>
  <si>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</si>
  <si>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</si>
  <si>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</si>
  <si>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</si>
  <si>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</si>
  <si>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</si>
  <si>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</si>
  <si>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</si>
  <si>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</si>
  <si>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</si>
  <si>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</si>
  <si>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</si>
  <si>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</si>
  <si>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</si>
  <si>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</si>
  <si>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</si>
  <si>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</si>
  <si>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</si>
  <si>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</si>
  <si>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</si>
  <si>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</si>
  <si>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</si>
  <si>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</si>
  <si>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</si>
  <si>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</si>
  <si>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</si>
  <si>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</si>
  <si>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</si>
  <si>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</si>
  <si>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</si>
  <si>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</si>
  <si>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</si>
  <si>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</si>
  <si>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</si>
  <si>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</si>
  <si>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</si>
  <si>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</si>
  <si>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</si>
  <si>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</si>
  <si>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</si>
  <si>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</si>
  <si>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</si>
  <si>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</si>
  <si>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</si>
  <si>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</si>
  <si>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</si>
  <si>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</si>
  <si>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</si>
  <si>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</si>
  <si>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</si>
  <si>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</si>
  <si>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</si>
  <si>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</si>
  <si>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</si>
  <si>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</si>
  <si>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</si>
  <si>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</si>
  <si>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</si>
  <si>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</si>
  <si>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</si>
  <si>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</si>
  <si>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</si>
  <si>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</si>
  <si>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</si>
  <si>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</si>
  <si>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</si>
  <si>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</si>
  <si>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</si>
  <si>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</si>
  <si>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</si>
  <si>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</si>
  <si>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</si>
  <si>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</si>
  <si>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</si>
  <si>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</si>
  <si>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</si>
  <si>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</si>
  <si>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</si>
  <si>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</si>
  <si>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</si>
  <si>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</si>
  <si>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</si>
  <si>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</si>
  <si>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</si>
  <si>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</si>
  <si>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</si>
  <si>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</si>
  <si>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</si>
  <si>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</si>
  <si>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</si>
  <si>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</si>
  <si>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</si>
  <si>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</si>
  <si>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</si>
  <si>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</si>
  <si>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</si>
  <si>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</si>
  <si>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</si>
  <si>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</si>
  <si>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</si>
  <si>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</si>
  <si>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</si>
  <si>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</si>
  <si>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</si>
  <si>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</si>
  <si>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</si>
  <si>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</si>
  <si>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</si>
  <si>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</si>
  <si>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</si>
  <si>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</si>
  <si>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</si>
  <si>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</si>
  <si>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</si>
  <si>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</si>
  <si>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</si>
  <si>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</si>
  <si>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</si>
  <si>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</si>
  <si>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</si>
  <si>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</si>
  <si>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</si>
  <si>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</si>
  <si>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</si>
  <si>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</si>
  <si>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</si>
  <si>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</si>
  <si>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</si>
  <si>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</si>
  <si>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</si>
  <si>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</si>
  <si>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</si>
  <si>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</si>
  <si>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</si>
  <si>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</si>
  <si>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</si>
  <si>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</si>
  <si>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</si>
  <si>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</si>
  <si>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</si>
  <si>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</si>
  <si>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</si>
  <si>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</si>
  <si>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</si>
  <si>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</si>
  <si>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</si>
  <si>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</si>
  <si>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</si>
  <si>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</si>
  <si>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</si>
  <si>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</si>
  <si>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</si>
  <si>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</si>
  <si>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</si>
  <si>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</si>
  <si>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</si>
  <si>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</si>
  <si>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</si>
  <si>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</si>
  <si>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</si>
  <si>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</si>
  <si>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</si>
  <si>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</si>
  <si>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</si>
  <si>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</si>
  <si>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</si>
  <si>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</si>
  <si>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</si>
  <si>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</si>
  <si>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</si>
  <si>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</si>
  <si>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</si>
  <si>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</si>
  <si>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</si>
  <si>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</si>
  <si>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</si>
  <si>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</si>
  <si>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</si>
  <si>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</si>
  <si>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</si>
  <si>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</si>
  <si>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</si>
  <si>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</si>
  <si>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</si>
  <si>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</si>
  <si>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</si>
  <si>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</si>
  <si>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</si>
  <si>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</si>
  <si>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</si>
  <si>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</si>
  <si>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</si>
  <si>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</si>
  <si>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</si>
  <si>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</si>
  <si>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</si>
  <si>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</si>
  <si>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</si>
  <si>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</si>
  <si>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</si>
  <si>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</si>
  <si>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</si>
  <si>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</si>
  <si>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</si>
  <si>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</si>
  <si>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</si>
  <si>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</si>
  <si>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</si>
  <si>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</si>
  <si>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</si>
  <si>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</si>
  <si>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</si>
  <si>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</si>
  <si>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</si>
  <si>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</si>
  <si>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</si>
  <si>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</si>
  <si>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</si>
  <si>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</si>
  <si>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</si>
  <si>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</si>
  <si>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</si>
  <si>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</si>
  <si>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</si>
  <si>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</si>
  <si>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</si>
  <si>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</si>
  <si>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</si>
  <si>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</si>
  <si>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</si>
  <si>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</si>
  <si>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</si>
  <si>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</si>
  <si>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</si>
  <si>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</si>
  <si>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</si>
  <si>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</si>
  <si>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</si>
  <si>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</si>
  <si>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</si>
  <si>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</si>
  <si>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</si>
  <si>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</si>
  <si>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</si>
  <si>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</si>
  <si>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</si>
  <si>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</si>
  <si>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</si>
  <si>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</si>
  <si>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</si>
  <si>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</si>
  <si>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</si>
  <si>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</si>
  <si>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</si>
  <si>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</si>
  <si>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</si>
  <si>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</si>
  <si>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</si>
  <si>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</si>
  <si>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</si>
  <si>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</si>
  <si>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</si>
  <si>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</si>
  <si>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</si>
  <si>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</si>
  <si>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</si>
  <si>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</si>
  <si>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</si>
  <si>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</si>
  <si>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</si>
  <si>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</si>
  <si>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</si>
  <si>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</si>
  <si>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</si>
  <si>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</si>
  <si>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</si>
  <si>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</si>
  <si>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</si>
  <si>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</si>
  <si>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</si>
  <si>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</si>
  <si>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</si>
  <si>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</si>
  <si>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</si>
  <si>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</si>
  <si>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</si>
  <si>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</si>
  <si>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</si>
  <si>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</si>
  <si>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</si>
  <si>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</si>
  <si>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</si>
  <si>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</si>
  <si>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</si>
  <si>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</si>
  <si>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</si>
  <si>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</si>
  <si>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</si>
  <si>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</si>
  <si>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</si>
  <si>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</si>
  <si>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</si>
  <si>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</si>
  <si>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</si>
  <si>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</si>
  <si>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</si>
  <si>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</si>
  <si>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</si>
  <si>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</si>
  <si>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</si>
  <si>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</si>
  <si>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</si>
  <si>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</si>
  <si>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</si>
  <si>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</si>
  <si>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</si>
  <si>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</si>
  <si>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</si>
  <si>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</si>
  <si>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</si>
  <si>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</si>
  <si>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</si>
  <si>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</si>
  <si>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</si>
  <si>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</si>
  <si>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</si>
  <si>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</si>
  <si>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</si>
  <si>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</si>
  <si>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</si>
  <si>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</si>
  <si>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</si>
  <si>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</si>
  <si>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</si>
  <si>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</si>
  <si>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</si>
  <si>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</si>
  <si>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</si>
  <si>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</si>
  <si>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</si>
  <si>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</si>
  <si>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</si>
  <si>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</si>
  <si>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</si>
  <si>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</si>
  <si>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</si>
  <si>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</si>
  <si>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</si>
  <si>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</si>
  <si>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</si>
  <si>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</si>
  <si>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</si>
  <si>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</si>
  <si>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</si>
  <si>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</si>
  <si>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</si>
  <si>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</si>
  <si>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</si>
  <si>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</si>
  <si>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</si>
  <si>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</si>
  <si>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</si>
  <si>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</si>
  <si>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</si>
  <si>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</si>
  <si>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</si>
  <si>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</si>
  <si>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</si>
  <si>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</si>
  <si>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</si>
  <si>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</si>
  <si>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</si>
  <si>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</si>
  <si>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</si>
  <si>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</si>
  <si>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</si>
  <si>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</si>
  <si>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</si>
  <si>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</si>
  <si>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</si>
  <si>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</si>
  <si>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</si>
  <si>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</si>
  <si>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</si>
  <si>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</si>
  <si>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</si>
  <si>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</si>
  <si>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</si>
  <si>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</si>
  <si>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</si>
  <si>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</si>
  <si>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</si>
  <si>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</si>
  <si>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</si>
  <si>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</si>
  <si>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</si>
  <si>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</si>
  <si>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</si>
  <si>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</si>
  <si>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</si>
  <si>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</si>
  <si>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</si>
  <si>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</si>
  <si>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</si>
  <si>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</si>
  <si>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</si>
  <si>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</si>
  <si>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</si>
  <si>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</si>
  <si>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</si>
  <si>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</si>
  <si>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</si>
  <si>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</si>
  <si>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</si>
  <si>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</si>
  <si>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</si>
  <si>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</si>
  <si>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</si>
  <si>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</si>
  <si>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</si>
  <si>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</si>
  <si>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</si>
  <si>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</si>
  <si>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</si>
  <si>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</si>
  <si>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</si>
  <si>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</si>
  <si>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</si>
  <si>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</si>
  <si>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</si>
  <si>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</si>
  <si>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</si>
  <si>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</si>
  <si>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</si>
  <si>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</si>
  <si>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</si>
  <si>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</si>
  <si>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</si>
  <si>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</si>
  <si>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</si>
  <si>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</si>
  <si>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</si>
  <si>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</si>
  <si>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</si>
  <si>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</si>
  <si>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</si>
  <si>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</si>
  <si>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</si>
  <si>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</si>
  <si>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</si>
  <si>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</si>
  <si>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</si>
  <si>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</si>
  <si>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</si>
  <si>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</si>
  <si>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</si>
  <si>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</si>
  <si>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</si>
  <si>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</si>
  <si>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</si>
  <si>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</si>
  <si>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</si>
  <si>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</si>
  <si>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</si>
  <si>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</si>
  <si>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</si>
  <si>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</si>
  <si>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</si>
  <si>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</si>
  <si>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</si>
  <si>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</si>
  <si>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</si>
  <si>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</si>
  <si>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</si>
  <si>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</si>
  <si>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</si>
  <si>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</si>
  <si>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</si>
  <si>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</si>
  <si>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</si>
  <si>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</si>
  <si>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</si>
  <si>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</si>
  <si>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</si>
  <si>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</si>
  <si>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</si>
  <si>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</si>
  <si>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</si>
  <si>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</si>
  <si>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</si>
  <si>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</si>
  <si>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</si>
  <si>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</si>
  <si>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</si>
  <si>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</si>
  <si>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</si>
  <si>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</si>
  <si>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</si>
  <si>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</si>
  <si>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</si>
  <si>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</si>
  <si>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</si>
  <si>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</si>
  <si>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</si>
  <si>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</si>
  <si>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</si>
  <si>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</si>
  <si>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</si>
  <si>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</si>
  <si>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</si>
  <si>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</si>
  <si>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</si>
  <si>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</si>
  <si>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</si>
  <si>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</si>
  <si>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</si>
  <si>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</si>
  <si>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</si>
  <si>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</si>
  <si>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</si>
  <si>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</si>
  <si>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</si>
  <si>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</si>
  <si>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</si>
  <si>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</si>
  <si>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</si>
  <si>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</si>
  <si>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</si>
  <si>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</si>
  <si>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</si>
  <si>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</si>
  <si>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</si>
  <si>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</si>
  <si>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</si>
  <si>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</si>
  <si>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</si>
  <si>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</si>
  <si>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</si>
  <si>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</si>
  <si>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</si>
  <si>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</si>
  <si>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</si>
  <si>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</si>
  <si>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</si>
  <si>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</si>
  <si>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</si>
  <si>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</si>
  <si>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</si>
  <si>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</si>
  <si>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</si>
  <si>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</si>
  <si>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</si>
  <si>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</si>
  <si>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</si>
  <si>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</si>
  <si>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</si>
  <si>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</si>
  <si>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</si>
  <si>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</si>
  <si>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</si>
  <si>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</si>
  <si>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</si>
  <si>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</si>
  <si>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</si>
  <si>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</si>
  <si>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</si>
  <si>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</si>
  <si>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</si>
  <si>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</si>
  <si>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</si>
  <si>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</si>
  <si>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</si>
  <si>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</si>
  <si>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</si>
  <si>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</si>
  <si>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</si>
  <si>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</si>
  <si>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</si>
  <si>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</si>
  <si>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</si>
  <si>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</si>
  <si>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</si>
  <si>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</si>
  <si>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</si>
  <si>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</si>
  <si>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</si>
  <si>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</si>
  <si>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</si>
  <si>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</si>
  <si>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</si>
  <si>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</si>
  <si>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</si>
  <si>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</si>
  <si>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</si>
  <si>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</si>
  <si>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</si>
  <si>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</si>
  <si>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</si>
  <si>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</si>
  <si>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</si>
  <si>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</si>
  <si>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</si>
  <si>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</si>
  <si>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</si>
  <si>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</si>
  <si>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</si>
  <si>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</si>
  <si>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</si>
  <si>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</si>
  <si>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</si>
  <si>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</si>
  <si>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</si>
  <si>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</si>
  <si>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</si>
  <si>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</si>
  <si>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</si>
  <si>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</si>
  <si>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</si>
  <si>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</si>
  <si>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</si>
  <si>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</si>
  <si>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</si>
  <si>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</si>
  <si>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</si>
  <si>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</si>
  <si>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</si>
  <si>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</si>
  <si>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</si>
  <si>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</si>
  <si>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</si>
  <si>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</si>
  <si>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</si>
  <si>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</si>
  <si>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</si>
  <si>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</si>
  <si>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</si>
  <si>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</si>
  <si>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</si>
  <si>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</si>
  <si>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</si>
  <si>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</si>
  <si>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</si>
  <si>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</si>
  <si>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</si>
  <si>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</si>
  <si>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</si>
  <si>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</si>
  <si>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</si>
  <si>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</si>
  <si>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</si>
  <si>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</si>
  <si>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</si>
  <si>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</si>
  <si>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</si>
  <si>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</si>
  <si>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</si>
  <si>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</si>
  <si>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</si>
  <si>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</si>
  <si>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</si>
  <si>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</si>
  <si>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</si>
  <si>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</si>
  <si>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</si>
  <si>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</si>
  <si>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</si>
  <si>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</si>
  <si>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</si>
  <si>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</si>
  <si>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</si>
  <si>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</si>
  <si>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</si>
  <si>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</si>
  <si>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</si>
  <si>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</si>
  <si>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</si>
  <si>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</si>
  <si>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</si>
  <si>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</si>
  <si>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</si>
  <si>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</si>
  <si>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</si>
  <si>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</si>
  <si>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</si>
  <si>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</si>
  <si>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</si>
  <si>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</si>
  <si>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</si>
  <si>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</si>
  <si>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</si>
  <si>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</si>
  <si>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</si>
  <si>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</si>
  <si>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</si>
  <si>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</si>
  <si>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</si>
  <si>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</si>
  <si>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</si>
  <si>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</si>
  <si>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</si>
  <si>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</si>
  <si>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</si>
  <si>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</si>
  <si>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</si>
  <si>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</si>
  <si>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</si>
  <si>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</si>
  <si>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</si>
  <si>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</si>
  <si>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</si>
  <si>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</si>
  <si>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</si>
  <si>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</si>
  <si>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</si>
  <si>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</si>
  <si>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</si>
  <si>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</si>
  <si>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</si>
  <si>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</si>
  <si>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</si>
  <si>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</si>
  <si>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</si>
  <si>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</si>
  <si>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</si>
  <si>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</si>
  <si>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</si>
  <si>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</si>
  <si>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</si>
  <si>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</si>
  <si>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</si>
  <si>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</si>
  <si>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</si>
  <si>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</si>
  <si>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</si>
  <si>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</si>
  <si>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</si>
  <si>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</si>
  <si>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</si>
  <si>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</si>
  <si>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</si>
  <si>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</si>
  <si>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</si>
  <si>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</si>
  <si>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</si>
  <si>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</si>
  <si>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</si>
  <si>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</si>
  <si>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</si>
  <si>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</si>
  <si>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</si>
  <si>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</si>
  <si>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</si>
  <si>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</si>
  <si>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</si>
  <si>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</si>
  <si>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</si>
  <si>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</si>
  <si>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</si>
  <si>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</si>
  <si>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</si>
  <si>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</si>
  <si>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</si>
  <si>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</si>
  <si>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</si>
  <si>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</si>
  <si>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</si>
  <si>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</si>
  <si>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</si>
  <si>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</si>
  <si>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</si>
  <si>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</si>
  <si>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</si>
  <si>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</si>
  <si>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</si>
  <si>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</si>
  <si>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</si>
  <si>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</si>
  <si>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</si>
  <si>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</si>
  <si>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</si>
  <si>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</si>
  <si>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</si>
  <si>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</si>
  <si>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</si>
  <si>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</si>
  <si>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</si>
  <si>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 than or equal to 50000</t>
  </si>
  <si>
    <t>5000 to 9999</t>
  </si>
  <si>
    <t>Number Canceled</t>
  </si>
  <si>
    <t>Percentage Canceled</t>
  </si>
  <si>
    <t>Successful</t>
  </si>
  <si>
    <t>Failed</t>
  </si>
  <si>
    <t xml:space="preserve">Mean </t>
  </si>
  <si>
    <t>Median</t>
  </si>
  <si>
    <t>Minimum</t>
  </si>
  <si>
    <t>Maximum</t>
  </si>
  <si>
    <t>Variance</t>
  </si>
  <si>
    <t>S. Deviation</t>
  </si>
  <si>
    <t>Total Backers</t>
  </si>
  <si>
    <t xml:space="preserve">The median better summarizes the data because outliers are effecting the mean. Median will give a better picture of summarizing the data because it is not effected by an outlier. </t>
  </si>
  <si>
    <t xml:space="preserve">It makes sense that the successful campaigns have more variability because there are more successful outcomes (566) versus failed outcomes (364). There is also a tendency for the failed outcomes to have lower backers.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</si>
</sst>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NumberFormat="1" applyFont="1" applyAlignment="1">
      <alignment horizontal="center"/>
    </xf>
    <xf numFmtId="0" fontId="0" fillId="0" borderId="0" xfId="0" applyNumberFormat="1"/>
    <xf numFmtId="9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6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C66674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rgb="FFC66674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rgb="FFC66674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76763"/>
      <color rgb="FFFF3F3F"/>
      <color rgb="FFC666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Assignment Hammack.xlsx]Parent!PivotTable1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Parent!$A$6:$A$15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A-4006-A1B7-6B7B90CD663C}"/>
            </c:ext>
          </c:extLst>
        </c:ser>
        <c:ser>
          <c:idx val="1"/>
          <c:order val="1"/>
          <c:tx>
            <c:strRef>
              <c:f>Parent!$C$4:$C$5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Parent!$A$6:$A$15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A-4006-A1B7-6B7B90CD663C}"/>
            </c:ext>
          </c:extLst>
        </c:ser>
        <c:ser>
          <c:idx val="2"/>
          <c:order val="2"/>
          <c:tx>
            <c:strRef>
              <c:f>Parent!$D$4:$D$5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A-4006-A1B7-6B7B90CD663C}"/>
            </c:ext>
          </c:extLst>
        </c:ser>
        <c:ser>
          <c:idx val="3"/>
          <c:order val="3"/>
          <c:tx>
            <c:strRef>
              <c:f>Parent!$E$4:$E$5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Parent!$A$6:$A$15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5A-4006-A1B7-6B7B90CD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39167"/>
        <c:axId val="201736767"/>
      </c:barChart>
      <c:catAx>
        <c:axId val="2017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6767"/>
        <c:crosses val="autoZero"/>
        <c:auto val="1"/>
        <c:lblAlgn val="ctr"/>
        <c:lblOffset val="100"/>
        <c:noMultiLvlLbl val="0"/>
      </c:catAx>
      <c:valAx>
        <c:axId val="2017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Assignment Hammack.xlsx]Sub!PivotTable2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5-43C0-A0A7-B3A36A0065B6}"/>
            </c:ext>
          </c:extLst>
        </c:ser>
        <c:ser>
          <c:idx val="1"/>
          <c:order val="1"/>
          <c:tx>
            <c:strRef>
              <c:f>Sub!$C$4:$C$5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5-43C0-A0A7-B3A36A0065B6}"/>
            </c:ext>
          </c:extLst>
        </c:ser>
        <c:ser>
          <c:idx val="2"/>
          <c:order val="2"/>
          <c:tx>
            <c:strRef>
              <c:f>Sub!$D$4:$D$5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D5-43C0-A0A7-B3A36A0065B6}"/>
            </c:ext>
          </c:extLst>
        </c:ser>
        <c:ser>
          <c:idx val="3"/>
          <c:order val="3"/>
          <c:tx>
            <c:strRef>
              <c:f>Sub!$E$4:$E$5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D5-43C0-A0A7-B3A36A006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4006720"/>
        <c:axId val="1754007680"/>
      </c:barChart>
      <c:catAx>
        <c:axId val="17540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07680"/>
        <c:crosses val="autoZero"/>
        <c:auto val="1"/>
        <c:lblAlgn val="ctr"/>
        <c:lblOffset val="100"/>
        <c:noMultiLvlLbl val="0"/>
      </c:catAx>
      <c:valAx>
        <c:axId val="17540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Assignment Hammack.xlsx]Years!PivotTable4</c:name>
    <c:fmtId val="6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F-4C7D-8FA2-3CBA4587998E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F-4C7D-8FA2-3CBA4587998E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F-4C7D-8FA2-3CBA4587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668880"/>
        <c:axId val="1954666480"/>
      </c:lineChart>
      <c:catAx>
        <c:axId val="19546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66480"/>
        <c:crosses val="autoZero"/>
        <c:auto val="1"/>
        <c:lblAlgn val="ctr"/>
        <c:lblOffset val="100"/>
        <c:noMultiLvlLbl val="0"/>
      </c:catAx>
      <c:valAx>
        <c:axId val="19546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5-428C-8A08-7CB999E2C8E4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5-428C-8A08-7CB999E2C8E4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5-428C-8A08-7CB999E2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447024"/>
        <c:axId val="1953445104"/>
      </c:lineChart>
      <c:catAx>
        <c:axId val="19534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45104"/>
        <c:crosses val="autoZero"/>
        <c:auto val="1"/>
        <c:lblAlgn val="ctr"/>
        <c:lblOffset val="100"/>
        <c:noMultiLvlLbl val="0"/>
      </c:catAx>
      <c:valAx>
        <c:axId val="19534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2</xdr:row>
      <xdr:rowOff>14286</xdr:rowOff>
    </xdr:from>
    <xdr:to>
      <xdr:col>15</xdr:col>
      <xdr:colOff>66675</xdr:colOff>
      <xdr:row>18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AD7F3-298F-2DBD-E125-46A583BDD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1</xdr:row>
      <xdr:rowOff>161925</xdr:rowOff>
    </xdr:from>
    <xdr:to>
      <xdr:col>18</xdr:col>
      <xdr:colOff>600075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CAA25-603F-BAFF-D7D6-85D9B8355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0</xdr:row>
      <xdr:rowOff>138112</xdr:rowOff>
    </xdr:from>
    <xdr:to>
      <xdr:col>9</xdr:col>
      <xdr:colOff>695325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11773-E83D-11B3-B721-BECBA2A9A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1285875</xdr:colOff>
      <xdr:row>13</xdr:row>
      <xdr:rowOff>100011</xdr:rowOff>
    </xdr:from>
    <xdr:to>
      <xdr:col>8</xdr:col>
      <xdr:colOff>76200</xdr:colOff>
      <xdr:row>33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B222D2-1A22-2239-86A1-96FB81A36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hammack" refreshedDate="45087.74560613426" createdVersion="8" refreshedVersion="8" minRefreshableVersion="3" recordCount="1000" xr:uid="{369B5F85-8184-40E6-ACEF-1CA093D49AB7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6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6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x v="2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x v="3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x v="4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x v="5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x v="6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x v="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x v="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x v="9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x v="11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x v="12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x v="13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x v="14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x v="15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x v="17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x v="18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x v="19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x v="20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x v="21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x v="22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x v="23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x v="24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x v="25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x v="26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x v="28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x v="29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x v="30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x v="32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x v="33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x v="3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x v="3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x v="3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x v="38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x v="39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x v="40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x v="4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x v="4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x v="43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x v="13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x v="44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x v="45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x v="46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x v="47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x v="48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x v="50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x v="51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x v="52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x v="53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x v="54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x v="55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x v="56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x v="57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x v="5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x v="59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x v="60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x v="61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x v="63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x v="64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x v="65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x v="66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x v="67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x v="68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x v="69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x v="70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x v="71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x v="39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x v="72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x v="73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x v="7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x v="75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x v="76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x v="77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x v="78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x v="79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x v="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x v="81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x v="82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x v="83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x v="84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x v="85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x v="86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x v="87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x v="88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x v="8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x v="90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x v="91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x v="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x v="11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x v="92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x v="86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x v="93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x v="55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x v="55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x v="94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x v="95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x v="96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x v="97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x v="98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x v="99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x v="100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x v="101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x v="102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x v="103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x v="54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x v="105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x v="106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x v="108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x v="109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x v="110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x v="111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x v="112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x v="113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x v="114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x v="115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x v="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x v="116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x v="117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x v="118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x v="12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x v="119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x v="120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x v="121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x v="122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x v="123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x v="124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x v="125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x v="128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x v="129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x v="130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x v="124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x v="18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x v="132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x v="133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x v="134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x v="3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x v="13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x v="50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x v="13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x v="137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x v="138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x v="139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x v="140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x v="141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x v="142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x v="143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x v="55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x v="51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x v="144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x v="67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x v="20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x v="145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x v="146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x v="148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x v="149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x v="109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x v="15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x v="44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x v="152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x v="153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x v="154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x v="155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x v="156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x v="15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x v="158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x v="159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x v="99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x v="16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x v="161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x v="162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x v="163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x v="165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x v="99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x v="166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x v="167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x v="105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x v="168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x v="16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x v="170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x v="171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x v="144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x v="17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x v="173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x v="174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x v="175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x v="176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x v="178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x v="179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x v="31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x v="180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x v="170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x v="181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x v="34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x v="182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x v="183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x v="18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x v="185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x v="186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x v="68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x v="187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x v="18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x v="189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x v="190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x v="191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x v="19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x v="19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x v="194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x v="195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x v="196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x v="109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x v="45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x v="197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x v="46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x v="45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x v="176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x v="198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x v="199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x v="142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x v="200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x v="7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x v="201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x v="202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x v="4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x v="203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x v="4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x v="20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x v="205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x v="206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x v="196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x v="207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x v="208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x v="39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x v="209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x v="27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x v="129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x v="18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x v="210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x v="211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x v="3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x v="134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x v="2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x v="99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x v="213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x v="214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x v="44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x v="215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x v="216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x v="217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x v="218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x v="219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x v="27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x v="220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x v="221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x v="100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x v="222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x v="223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x v="224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x v="225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x v="221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x v="226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x v="227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x v="228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x v="229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x v="230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x v="231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x v="232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x v="233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x v="3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x v="235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x v="236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x v="237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x v="63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x v="238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x v="239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x v="240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x v="241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x v="242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x v="235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x v="23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x v="72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x v="243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x v="244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x v="245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x v="3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x v="246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x v="247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x v="221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x v="249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x v="250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x v="68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x v="251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x v="194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x v="252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x v="150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x v="253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x v="107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x v="5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x v="254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x v="255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x v="57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x v="256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x v="257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x v="258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x v="259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x v="260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x v="261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x v="26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x v="263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x v="264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x v="265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x v="224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x v="266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x v="267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x v="98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x v="268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x v="269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x v="27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x v="272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x v="27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x v="274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x v="254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x v="275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x v="99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x v="174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x v="142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x v="276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x v="27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x v="278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x v="39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x v="27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x v="27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x v="129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x v="19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x v="196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x v="51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x v="280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x v="110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x v="281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x v="282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x v="283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x v="284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x v="165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x v="54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x v="78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x v="28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x v="9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x v="286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x v="287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x v="109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x v="288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x v="28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x v="290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x v="291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x v="292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x v="293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x v="294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x v="295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x v="296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x v="297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x v="298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x v="1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x v="299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x v="211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x v="300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x v="30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x v="302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x v="303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x v="304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x v="30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x v="306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x v="110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x v="308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x v="309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x v="17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x v="38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x v="310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x v="311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x v="312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x v="313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x v="27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x v="314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x v="315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x v="115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x v="316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x v="317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x v="318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x v="100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x v="45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x v="3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x v="320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x v="321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x v="322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x v="286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x v="115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x v="222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x v="323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x v="324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x v="61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x v="325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x v="326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x v="327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x v="328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x v="182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x v="329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x v="102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x v="73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x v="129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x v="331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x v="332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x v="249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x v="333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x v="334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x v="335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x v="336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x v="337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x v="338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x v="339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x v="34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x v="341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x v="342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x v="343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x v="175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x v="27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x v="122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x v="345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x v="347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x v="88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x v="23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x v="57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x v="348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x v="86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x v="349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x v="350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x v="215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x v="351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x v="352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x v="353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x v="354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x v="355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x v="356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x v="357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x v="127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x v="72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x v="358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x v="120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x v="359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x v="251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x v="360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x v="13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x v="71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x v="53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x v="361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x v="36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x v="363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x v="129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x v="364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x v="197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x v="365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x v="366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x v="161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x v="36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x v="54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x v="369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x v="370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x v="164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x v="371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x v="221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x v="372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x v="373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x v="374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x v="235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x v="375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x v="27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x v="121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x v="376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x v="377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x v="98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x v="175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x v="352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x v="200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x v="379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x v="105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x v="380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x v="166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x v="381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x v="382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x v="383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x v="384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x v="385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x v="326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x v="386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x v="240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x v="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x v="286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x v="387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x v="39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x v="389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x v="390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x v="391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x v="45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x v="392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x v="353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x v="18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x v="393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x v="394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x v="105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x v="395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x v="396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x v="40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x v="150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x v="72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x v="397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x v="398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x v="95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x v="146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x v="399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x v="400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x v="401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x v="164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x v="115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x v="402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x v="358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x v="21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x v="251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x v="95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x v="242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x v="215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x v="403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x v="83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x v="344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x v="404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x v="405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x v="158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x v="406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x v="388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x v="407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x v="408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x v="99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x v="408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x v="259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x v="409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x v="144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x v="410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x v="236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x v="411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x v="412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x v="17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x v="346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x v="413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x v="408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x v="414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x v="3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x v="415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x v="416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x v="417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x v="124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x v="418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x v="27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x v="325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x v="419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x v="73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x v="202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x v="12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x v="420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x v="355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x v="5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x v="421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x v="251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x v="422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x v="423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x v="197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x v="288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x v="110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x v="87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x v="424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x v="215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x v="425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x v="426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x v="339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x v="427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x v="428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x v="429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x v="167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x v="115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x v="430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x v="431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x v="346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x v="30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x v="432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x v="434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x v="43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x v="419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x v="436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x v="437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x v="438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x v="439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x v="440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x v="441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x v="442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x v="443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x v="444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x v="424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x v="385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x v="445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x v="54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x v="215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x v="446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x v="447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x v="448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x v="70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x v="449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x v="450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x v="451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x v="452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x v="125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x v="453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x v="269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x v="454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x v="4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x v="45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x v="456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x v="457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x v="458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x v="459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x v="98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x v="46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x v="461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x v="38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x v="463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x v="464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x v="257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x v="465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x v="385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x v="466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x v="467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x v="468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x v="46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x v="470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x v="471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x v="75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x v="472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x v="100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x v="473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x v="220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x v="474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x v="47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x v="170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x v="231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x v="129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x v="476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x v="381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x v="459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x v="477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x v="478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x v="144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x v="479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x v="480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x v="63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x v="101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x v="481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x v="358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x v="246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x v="482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x v="168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x v="393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x v="130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x v="3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x v="484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x v="485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x v="48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x v="487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x v="226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x v="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x v="406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x v="393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x v="68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x v="490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x v="491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x v="492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x v="493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x v="231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x v="494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x v="495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x v="496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x v="493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x v="497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x v="498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x v="155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x v="499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x v="500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x v="496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x v="40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x v="501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x v="502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x v="504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x v="505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x v="506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x v="507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x v="373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x v="508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x v="103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x v="5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x v="509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x v="55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x v="75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x v="510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x v="18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x v="511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x v="78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x v="512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x v="513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x v="249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x v="430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x v="260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x v="483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x v="46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x v="249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x v="373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x v="51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x v="246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x v="516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x v="88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x v="23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x v="205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x v="109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x v="70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x v="161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x v="394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x v="8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x v="520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x v="521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x v="236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x v="221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x v="522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x v="464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x v="523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x v="524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x v="155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x v="525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x v="526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x v="527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x v="144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x v="346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x v="17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x v="110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x v="528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x v="529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x v="265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x v="34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x v="530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x v="531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x v="115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x v="532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x v="210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x v="144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x v="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x v="287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x v="227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x v="254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x v="115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x v="53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x v="44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x v="46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x v="535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x v="253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x v="415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x v="249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x v="50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x v="536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x v="1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x v="537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x v="164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x v="377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x v="167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x v="25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x v="72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x v="538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x v="539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x v="540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x v="105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x v="541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x v="246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x v="542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x v="543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x v="544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x v="545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x v="109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x v="176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x v="546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x v="65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x v="4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x v="547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x v="15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x v="548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x v="549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x v="550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x v="551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x v="249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x v="552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x v="393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x v="553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x v="34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x v="554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x v="134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x v="75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x v="3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x v="555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x v="11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x v="556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x v="300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x v="122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x v="46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x v="443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x v="3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x v="64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x v="27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x v="142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x v="557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x v="175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x v="102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x v="558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x v="560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x v="56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x v="562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x v="550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x v="11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x v="388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x v="537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x v="563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x v="63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x v="565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x v="167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x v="27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x v="95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x v="566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x v="229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x v="72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x v="19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x v="358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x v="567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x v="339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x v="227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x v="356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x v="568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x v="87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x v="109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x v="569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x v="373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x v="109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x v="493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x v="570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x v="57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x v="483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x v="171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x v="415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x v="84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x v="572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x v="428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x v="573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x v="268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x v="54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x v="19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x v="406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x v="12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x v="287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x v="574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x v="493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x v="287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x v="512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x v="242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x v="575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x v="493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x v="576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x v="577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x v="3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x v="578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x v="526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x v="235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x v="18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x v="382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x v="109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x v="45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x v="579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x v="580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x v="581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x v="51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x v="582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x v="345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x v="583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x v="45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x v="584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x v="251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x v="31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x v="251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x v="585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x v="227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x v="586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x v="587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x v="19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x v="27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x v="82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x v="588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67E58-6045-49B5-9DED-9C6D152CD5E3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6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6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AFC9D-F31E-4444-AB73-AEDC1C19AC37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6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6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23F94-F1FB-4CFC-A522-9445AFCBFDF8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6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6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0" zoomScaleNormal="80" workbookViewId="0">
      <selection activeCell="B1" sqref="B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.125" customWidth="1"/>
    <col min="6" max="6" width="19" style="5" customWidth="1"/>
    <col min="8" max="8" width="13" bestFit="1" customWidth="1"/>
    <col min="9" max="9" width="17.5" style="9" customWidth="1"/>
    <col min="12" max="13" width="11.125" bestFit="1" customWidth="1"/>
    <col min="14" max="14" width="23.75" customWidth="1"/>
    <col min="15" max="15" width="22.875" customWidth="1"/>
    <col min="18" max="18" width="28" bestFit="1" customWidth="1"/>
    <col min="19" max="19" width="19" customWidth="1"/>
    <col min="20" max="20" width="17.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ROUND((E2/D2)*100,0)</f>
        <v>0</v>
      </c>
      <c r="G2" t="s">
        <v>14</v>
      </c>
      <c r="H2">
        <v>0</v>
      </c>
      <c r="I2" s="7">
        <f>IF(H2=0, 0, ROUND(E2/H2,2))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ROUND((E3/D3)*100,0)</f>
        <v>1040</v>
      </c>
      <c r="G3" t="s">
        <v>20</v>
      </c>
      <c r="H3">
        <v>158</v>
      </c>
      <c r="I3" s="9">
        <f t="shared" ref="I3:I66" si="0">IF(H3=0, 0, 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2">
        <f t="shared" ref="O3:O66" si="2">(((M3/60)/60)/24+DATE(1970,1,1))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ROUND((E4/D4)*100,0)</f>
        <v>131</v>
      </c>
      <c r="G4" t="s">
        <v>20</v>
      </c>
      <c r="H4">
        <v>1425</v>
      </c>
      <c r="I4" s="9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ROUND((E5/D5)*100,0)</f>
        <v>59</v>
      </c>
      <c r="G5" t="s">
        <v>14</v>
      </c>
      <c r="H5">
        <v>24</v>
      </c>
      <c r="I5" s="9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ROUND((E6/D6)*100,0)</f>
        <v>69</v>
      </c>
      <c r="G6" t="s">
        <v>14</v>
      </c>
      <c r="H6">
        <v>53</v>
      </c>
      <c r="I6" s="9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ROUND((E7/D7)*100,0)</f>
        <v>174</v>
      </c>
      <c r="G7" t="s">
        <v>20</v>
      </c>
      <c r="H7">
        <v>174</v>
      </c>
      <c r="I7" s="9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ROUND((E8/D8)*100,0)</f>
        <v>21</v>
      </c>
      <c r="G8" t="s">
        <v>14</v>
      </c>
      <c r="H8">
        <v>18</v>
      </c>
      <c r="I8" s="9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ROUND((E9/D9)*100,0)</f>
        <v>328</v>
      </c>
      <c r="G9" t="s">
        <v>20</v>
      </c>
      <c r="H9">
        <v>227</v>
      </c>
      <c r="I9" s="9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ROUND((E10/D10)*100,0)</f>
        <v>20</v>
      </c>
      <c r="G10" t="s">
        <v>47</v>
      </c>
      <c r="H10">
        <v>708</v>
      </c>
      <c r="I10" s="9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ROUND((E11/D11)*100,0)</f>
        <v>52</v>
      </c>
      <c r="G11" t="s">
        <v>14</v>
      </c>
      <c r="H11">
        <v>44</v>
      </c>
      <c r="I11" s="9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ROUND((E12/D12)*100,0)</f>
        <v>266</v>
      </c>
      <c r="G12" t="s">
        <v>20</v>
      </c>
      <c r="H12">
        <v>220</v>
      </c>
      <c r="I12" s="9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ROUND((E13/D13)*100,0)</f>
        <v>48</v>
      </c>
      <c r="G13" t="s">
        <v>14</v>
      </c>
      <c r="H13">
        <v>27</v>
      </c>
      <c r="I13" s="9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ROUND((E14/D14)*100,0)</f>
        <v>89</v>
      </c>
      <c r="G14" t="s">
        <v>14</v>
      </c>
      <c r="H14">
        <v>55</v>
      </c>
      <c r="I14" s="9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ROUND((E15/D15)*100,0)</f>
        <v>245</v>
      </c>
      <c r="G15" t="s">
        <v>20</v>
      </c>
      <c r="H15">
        <v>98</v>
      </c>
      <c r="I15" s="9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ROUND((E16/D16)*100,0)</f>
        <v>67</v>
      </c>
      <c r="G16" t="s">
        <v>14</v>
      </c>
      <c r="H16">
        <v>200</v>
      </c>
      <c r="I16" s="9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ROUND((E17/D17)*100,0)</f>
        <v>47</v>
      </c>
      <c r="G17" t="s">
        <v>14</v>
      </c>
      <c r="H17">
        <v>452</v>
      </c>
      <c r="I17" s="9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ROUND((E18/D18)*100,0)</f>
        <v>649</v>
      </c>
      <c r="G18" t="s">
        <v>20</v>
      </c>
      <c r="H18">
        <v>100</v>
      </c>
      <c r="I18" s="9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ROUND((E19/D19)*100,0)</f>
        <v>159</v>
      </c>
      <c r="G19" t="s">
        <v>20</v>
      </c>
      <c r="H19">
        <v>1249</v>
      </c>
      <c r="I19" s="9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ROUND((E20/D20)*100,0)</f>
        <v>67</v>
      </c>
      <c r="G20" t="s">
        <v>74</v>
      </c>
      <c r="H20">
        <v>135</v>
      </c>
      <c r="I20" s="9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ROUND((E21/D21)*100,0)</f>
        <v>49</v>
      </c>
      <c r="G21" t="s">
        <v>14</v>
      </c>
      <c r="H21">
        <v>674</v>
      </c>
      <c r="I21" s="9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ROUND((E22/D22)*100,0)</f>
        <v>112</v>
      </c>
      <c r="G22" t="s">
        <v>20</v>
      </c>
      <c r="H22">
        <v>1396</v>
      </c>
      <c r="I22" s="9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ROUND((E23/D23)*100,0)</f>
        <v>41</v>
      </c>
      <c r="G23" t="s">
        <v>14</v>
      </c>
      <c r="H23">
        <v>558</v>
      </c>
      <c r="I23" s="9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ROUND((E24/D24)*100,0)</f>
        <v>128</v>
      </c>
      <c r="G24" t="s">
        <v>20</v>
      </c>
      <c r="H24">
        <v>890</v>
      </c>
      <c r="I24" s="9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ROUND((E25/D25)*100,0)</f>
        <v>332</v>
      </c>
      <c r="G25" t="s">
        <v>20</v>
      </c>
      <c r="H25">
        <v>142</v>
      </c>
      <c r="I25" s="9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ROUND((E26/D26)*100,0)</f>
        <v>113</v>
      </c>
      <c r="G26" t="s">
        <v>20</v>
      </c>
      <c r="H26">
        <v>2673</v>
      </c>
      <c r="I26" s="9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ROUND((E27/D27)*100,0)</f>
        <v>216</v>
      </c>
      <c r="G27" t="s">
        <v>20</v>
      </c>
      <c r="H27">
        <v>163</v>
      </c>
      <c r="I27" s="9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ROUND((E28/D28)*100,0)</f>
        <v>48</v>
      </c>
      <c r="G28" t="s">
        <v>74</v>
      </c>
      <c r="H28">
        <v>1480</v>
      </c>
      <c r="I28" s="9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ROUND((E29/D29)*100,0)</f>
        <v>80</v>
      </c>
      <c r="G29" t="s">
        <v>14</v>
      </c>
      <c r="H29">
        <v>15</v>
      </c>
      <c r="I29" s="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ROUND((E30/D30)*100,0)</f>
        <v>105</v>
      </c>
      <c r="G30" t="s">
        <v>20</v>
      </c>
      <c r="H30">
        <v>2220</v>
      </c>
      <c r="I30" s="9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ROUND((E31/D31)*100,0)</f>
        <v>329</v>
      </c>
      <c r="G31" t="s">
        <v>20</v>
      </c>
      <c r="H31">
        <v>1606</v>
      </c>
      <c r="I31" s="9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ROUND((E32/D32)*100,0)</f>
        <v>161</v>
      </c>
      <c r="G32" t="s">
        <v>20</v>
      </c>
      <c r="H32">
        <v>129</v>
      </c>
      <c r="I32" s="9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ROUND((E33/D33)*100,0)</f>
        <v>310</v>
      </c>
      <c r="G33" t="s">
        <v>20</v>
      </c>
      <c r="H33">
        <v>226</v>
      </c>
      <c r="I33" s="9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ROUND((E34/D34)*100,0)</f>
        <v>87</v>
      </c>
      <c r="G34" t="s">
        <v>14</v>
      </c>
      <c r="H34">
        <v>2307</v>
      </c>
      <c r="I34" s="9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ROUND((E35/D35)*100,0)</f>
        <v>378</v>
      </c>
      <c r="G35" t="s">
        <v>20</v>
      </c>
      <c r="H35">
        <v>5419</v>
      </c>
      <c r="I35" s="9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ROUND((E36/D36)*100,0)</f>
        <v>151</v>
      </c>
      <c r="G36" t="s">
        <v>20</v>
      </c>
      <c r="H36">
        <v>165</v>
      </c>
      <c r="I36" s="9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ROUND((E37/D37)*100,0)</f>
        <v>150</v>
      </c>
      <c r="G37" t="s">
        <v>20</v>
      </c>
      <c r="H37">
        <v>1965</v>
      </c>
      <c r="I37" s="9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ROUND((E38/D38)*100,0)</f>
        <v>157</v>
      </c>
      <c r="G38" t="s">
        <v>20</v>
      </c>
      <c r="H38">
        <v>16</v>
      </c>
      <c r="I38" s="9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ROUND((E39/D39)*100,0)</f>
        <v>140</v>
      </c>
      <c r="G39" t="s">
        <v>20</v>
      </c>
      <c r="H39">
        <v>107</v>
      </c>
      <c r="I39" s="9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ROUND((E40/D40)*100,0)</f>
        <v>325</v>
      </c>
      <c r="G40" t="s">
        <v>20</v>
      </c>
      <c r="H40">
        <v>134</v>
      </c>
      <c r="I40" s="9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ROUND((E41/D41)*100,0)</f>
        <v>51</v>
      </c>
      <c r="G41" t="s">
        <v>14</v>
      </c>
      <c r="H41">
        <v>88</v>
      </c>
      <c r="I41" s="9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ROUND((E42/D42)*100,0)</f>
        <v>169</v>
      </c>
      <c r="G42" t="s">
        <v>20</v>
      </c>
      <c r="H42">
        <v>198</v>
      </c>
      <c r="I42" s="9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ROUND((E43/D43)*100,0)</f>
        <v>213</v>
      </c>
      <c r="G43" t="s">
        <v>20</v>
      </c>
      <c r="H43">
        <v>111</v>
      </c>
      <c r="I43" s="9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ROUND((E44/D44)*100,0)</f>
        <v>444</v>
      </c>
      <c r="G44" t="s">
        <v>20</v>
      </c>
      <c r="H44">
        <v>222</v>
      </c>
      <c r="I44" s="9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ROUND((E45/D45)*100,0)</f>
        <v>186</v>
      </c>
      <c r="G45" t="s">
        <v>20</v>
      </c>
      <c r="H45">
        <v>6212</v>
      </c>
      <c r="I45" s="9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ROUND((E46/D46)*100,0)</f>
        <v>659</v>
      </c>
      <c r="G46" t="s">
        <v>20</v>
      </c>
      <c r="H46">
        <v>98</v>
      </c>
      <c r="I46" s="9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ROUND((E47/D47)*100,0)</f>
        <v>48</v>
      </c>
      <c r="G47" t="s">
        <v>14</v>
      </c>
      <c r="H47">
        <v>48</v>
      </c>
      <c r="I47" s="9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ROUND((E48/D48)*100,0)</f>
        <v>115</v>
      </c>
      <c r="G48" t="s">
        <v>20</v>
      </c>
      <c r="H48">
        <v>92</v>
      </c>
      <c r="I48" s="9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ROUND((E49/D49)*100,0)</f>
        <v>475</v>
      </c>
      <c r="G49" t="s">
        <v>20</v>
      </c>
      <c r="H49">
        <v>149</v>
      </c>
      <c r="I49" s="9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ROUND((E50/D50)*100,0)</f>
        <v>387</v>
      </c>
      <c r="G50" t="s">
        <v>20</v>
      </c>
      <c r="H50">
        <v>2431</v>
      </c>
      <c r="I50" s="9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ROUND((E51/D51)*100,0)</f>
        <v>190</v>
      </c>
      <c r="G51" t="s">
        <v>20</v>
      </c>
      <c r="H51">
        <v>303</v>
      </c>
      <c r="I51" s="9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ROUND((E52/D52)*100,0)</f>
        <v>2</v>
      </c>
      <c r="G52" t="s">
        <v>14</v>
      </c>
      <c r="H52">
        <v>1</v>
      </c>
      <c r="I52" s="9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ROUND((E53/D53)*100,0)</f>
        <v>92</v>
      </c>
      <c r="G53" t="s">
        <v>14</v>
      </c>
      <c r="H53">
        <v>1467</v>
      </c>
      <c r="I53" s="9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ROUND((E54/D54)*100,0)</f>
        <v>34</v>
      </c>
      <c r="G54" t="s">
        <v>14</v>
      </c>
      <c r="H54">
        <v>75</v>
      </c>
      <c r="I54" s="9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ROUND((E55/D55)*100,0)</f>
        <v>140</v>
      </c>
      <c r="G55" t="s">
        <v>20</v>
      </c>
      <c r="H55">
        <v>209</v>
      </c>
      <c r="I55" s="9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ROUND((E56/D56)*100,0)</f>
        <v>90</v>
      </c>
      <c r="G56" t="s">
        <v>14</v>
      </c>
      <c r="H56">
        <v>120</v>
      </c>
      <c r="I56" s="9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ROUND((E57/D57)*100,0)</f>
        <v>178</v>
      </c>
      <c r="G57" t="s">
        <v>20</v>
      </c>
      <c r="H57">
        <v>131</v>
      </c>
      <c r="I57" s="9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ROUND((E58/D58)*100,0)</f>
        <v>144</v>
      </c>
      <c r="G58" t="s">
        <v>20</v>
      </c>
      <c r="H58">
        <v>164</v>
      </c>
      <c r="I58" s="9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ROUND((E59/D59)*100,0)</f>
        <v>215</v>
      </c>
      <c r="G59" t="s">
        <v>20</v>
      </c>
      <c r="H59">
        <v>201</v>
      </c>
      <c r="I59" s="9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ROUND((E60/D60)*100,0)</f>
        <v>227</v>
      </c>
      <c r="G60" t="s">
        <v>20</v>
      </c>
      <c r="H60">
        <v>211</v>
      </c>
      <c r="I60" s="9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ROUND((E61/D61)*100,0)</f>
        <v>275</v>
      </c>
      <c r="G61" t="s">
        <v>20</v>
      </c>
      <c r="H61">
        <v>128</v>
      </c>
      <c r="I61" s="9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ROUND((E62/D62)*100,0)</f>
        <v>144</v>
      </c>
      <c r="G62" t="s">
        <v>20</v>
      </c>
      <c r="H62">
        <v>1600</v>
      </c>
      <c r="I62" s="9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ROUND((E63/D63)*100,0)</f>
        <v>93</v>
      </c>
      <c r="G63" t="s">
        <v>14</v>
      </c>
      <c r="H63">
        <v>2253</v>
      </c>
      <c r="I63" s="9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ROUND((E64/D64)*100,0)</f>
        <v>723</v>
      </c>
      <c r="G64" t="s">
        <v>20</v>
      </c>
      <c r="H64">
        <v>249</v>
      </c>
      <c r="I64" s="9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ROUND((E65/D65)*100,0)</f>
        <v>12</v>
      </c>
      <c r="G65" t="s">
        <v>14</v>
      </c>
      <c r="H65">
        <v>5</v>
      </c>
      <c r="I65" s="9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ROUND((E66/D66)*100,0)</f>
        <v>98</v>
      </c>
      <c r="G66" t="s">
        <v>14</v>
      </c>
      <c r="H66">
        <v>38</v>
      </c>
      <c r="I66" s="9">
        <f t="shared" si="0"/>
        <v>71.95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ROUND((E67/D67)*100,0)</f>
        <v>236</v>
      </c>
      <c r="G67" t="s">
        <v>20</v>
      </c>
      <c r="H67">
        <v>236</v>
      </c>
      <c r="I67" s="9">
        <f t="shared" ref="I67:I130" si="3">IF(H67=0, 0, 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4">(((L67/60)/60)/24)+DATE(1970,1,1)</f>
        <v>40570.25</v>
      </c>
      <c r="O67" s="12">
        <f t="shared" ref="O67:O130" si="5">(((M67/60)/60)/24+DATE(1970,1,1))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ROUND((E68/D68)*100,0)</f>
        <v>45</v>
      </c>
      <c r="G68" t="s">
        <v>14</v>
      </c>
      <c r="H68">
        <v>12</v>
      </c>
      <c r="I68" s="9">
        <f t="shared" si="3"/>
        <v>108.92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4"/>
        <v>42102.208333333328</v>
      </c>
      <c r="O68" s="12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ROUND((E69/D69)*100,0)</f>
        <v>162</v>
      </c>
      <c r="G69" t="s">
        <v>20</v>
      </c>
      <c r="H69">
        <v>4065</v>
      </c>
      <c r="I69" s="9">
        <f t="shared" si="3"/>
        <v>29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4"/>
        <v>40203.25</v>
      </c>
      <c r="O69" s="12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ROUND((E70/D70)*100,0)</f>
        <v>255</v>
      </c>
      <c r="G70" t="s">
        <v>20</v>
      </c>
      <c r="H70">
        <v>246</v>
      </c>
      <c r="I70" s="9">
        <f t="shared" si="3"/>
        <v>58.98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4"/>
        <v>42943.208333333328</v>
      </c>
      <c r="O70" s="12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ROUND((E71/D71)*100,0)</f>
        <v>24</v>
      </c>
      <c r="G71" t="s">
        <v>74</v>
      </c>
      <c r="H71">
        <v>17</v>
      </c>
      <c r="I71" s="9">
        <f t="shared" si="3"/>
        <v>111.82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4"/>
        <v>40531.25</v>
      </c>
      <c r="O71" s="12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ROUND((E72/D72)*100,0)</f>
        <v>124</v>
      </c>
      <c r="G72" t="s">
        <v>20</v>
      </c>
      <c r="H72">
        <v>2475</v>
      </c>
      <c r="I72" s="9">
        <f t="shared" si="3"/>
        <v>64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4"/>
        <v>40484.208333333336</v>
      </c>
      <c r="O72" s="12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ROUND((E73/D73)*100,0)</f>
        <v>108</v>
      </c>
      <c r="G73" t="s">
        <v>20</v>
      </c>
      <c r="H73">
        <v>76</v>
      </c>
      <c r="I73" s="9">
        <f t="shared" si="3"/>
        <v>85.32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4"/>
        <v>43799.25</v>
      </c>
      <c r="O73" s="12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ROUND((E74/D74)*100,0)</f>
        <v>670</v>
      </c>
      <c r="G74" t="s">
        <v>20</v>
      </c>
      <c r="H74">
        <v>54</v>
      </c>
      <c r="I74" s="9">
        <f t="shared" si="3"/>
        <v>74.48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4"/>
        <v>42186.208333333328</v>
      </c>
      <c r="O74" s="12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ROUND((E75/D75)*100,0)</f>
        <v>661</v>
      </c>
      <c r="G75" t="s">
        <v>20</v>
      </c>
      <c r="H75">
        <v>88</v>
      </c>
      <c r="I75" s="9">
        <f t="shared" si="3"/>
        <v>105.15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4"/>
        <v>42701.25</v>
      </c>
      <c r="O75" s="12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ROUND((E76/D76)*100,0)</f>
        <v>122</v>
      </c>
      <c r="G76" t="s">
        <v>20</v>
      </c>
      <c r="H76">
        <v>85</v>
      </c>
      <c r="I76" s="9">
        <f t="shared" si="3"/>
        <v>56.19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4"/>
        <v>42456.208333333328</v>
      </c>
      <c r="O76" s="12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ROUND((E77/D77)*100,0)</f>
        <v>151</v>
      </c>
      <c r="G77" t="s">
        <v>20</v>
      </c>
      <c r="H77">
        <v>170</v>
      </c>
      <c r="I77" s="9">
        <f t="shared" si="3"/>
        <v>85.92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4"/>
        <v>43296.208333333328</v>
      </c>
      <c r="O77" s="12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ROUND((E78/D78)*100,0)</f>
        <v>78</v>
      </c>
      <c r="G78" t="s">
        <v>14</v>
      </c>
      <c r="H78">
        <v>1684</v>
      </c>
      <c r="I78" s="9">
        <f t="shared" si="3"/>
        <v>57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4"/>
        <v>42027.25</v>
      </c>
      <c r="O78" s="12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ROUND((E79/D79)*100,0)</f>
        <v>47</v>
      </c>
      <c r="G79" t="s">
        <v>14</v>
      </c>
      <c r="H79">
        <v>56</v>
      </c>
      <c r="I79" s="9">
        <f t="shared" si="3"/>
        <v>79.64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4"/>
        <v>40448.208333333336</v>
      </c>
      <c r="O79" s="12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ROUND((E80/D80)*100,0)</f>
        <v>301</v>
      </c>
      <c r="G80" t="s">
        <v>20</v>
      </c>
      <c r="H80">
        <v>330</v>
      </c>
      <c r="I80" s="9">
        <f t="shared" si="3"/>
        <v>41.02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4"/>
        <v>43206.208333333328</v>
      </c>
      <c r="O80" s="12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ROUND((E81/D81)*100,0)</f>
        <v>70</v>
      </c>
      <c r="G81" t="s">
        <v>14</v>
      </c>
      <c r="H81">
        <v>838</v>
      </c>
      <c r="I81" s="9">
        <f t="shared" si="3"/>
        <v>48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4"/>
        <v>43267.208333333328</v>
      </c>
      <c r="O81" s="12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ROUND((E82/D82)*100,0)</f>
        <v>637</v>
      </c>
      <c r="G82" t="s">
        <v>20</v>
      </c>
      <c r="H82">
        <v>127</v>
      </c>
      <c r="I82" s="9">
        <f t="shared" si="3"/>
        <v>55.21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4"/>
        <v>42976.208333333328</v>
      </c>
      <c r="O82" s="12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ROUND((E83/D83)*100,0)</f>
        <v>225</v>
      </c>
      <c r="G83" t="s">
        <v>20</v>
      </c>
      <c r="H83">
        <v>411</v>
      </c>
      <c r="I83" s="9">
        <f t="shared" si="3"/>
        <v>92.11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4"/>
        <v>43062.25</v>
      </c>
      <c r="O83" s="12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ROUND((E84/D84)*100,0)</f>
        <v>1497</v>
      </c>
      <c r="G84" t="s">
        <v>20</v>
      </c>
      <c r="H84">
        <v>180</v>
      </c>
      <c r="I84" s="9">
        <f t="shared" si="3"/>
        <v>83.18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4"/>
        <v>43482.25</v>
      </c>
      <c r="O84" s="12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ROUND((E85/D85)*100,0)</f>
        <v>38</v>
      </c>
      <c r="G85" t="s">
        <v>14</v>
      </c>
      <c r="H85">
        <v>1000</v>
      </c>
      <c r="I85" s="9">
        <f t="shared" si="3"/>
        <v>40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4"/>
        <v>42579.208333333328</v>
      </c>
      <c r="O85" s="12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ROUND((E86/D86)*100,0)</f>
        <v>132</v>
      </c>
      <c r="G86" t="s">
        <v>20</v>
      </c>
      <c r="H86">
        <v>374</v>
      </c>
      <c r="I86" s="9">
        <f t="shared" si="3"/>
        <v>111.13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4"/>
        <v>41118.208333333336</v>
      </c>
      <c r="O86" s="12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ROUND((E87/D87)*100,0)</f>
        <v>131</v>
      </c>
      <c r="G87" t="s">
        <v>20</v>
      </c>
      <c r="H87">
        <v>71</v>
      </c>
      <c r="I87" s="9">
        <f t="shared" si="3"/>
        <v>90.56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4"/>
        <v>40797.208333333336</v>
      </c>
      <c r="O87" s="12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ROUND((E88/D88)*100,0)</f>
        <v>168</v>
      </c>
      <c r="G88" t="s">
        <v>20</v>
      </c>
      <c r="H88">
        <v>203</v>
      </c>
      <c r="I88" s="9">
        <f t="shared" si="3"/>
        <v>61.11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4"/>
        <v>42128.208333333328</v>
      </c>
      <c r="O88" s="12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ROUND((E89/D89)*100,0)</f>
        <v>62</v>
      </c>
      <c r="G89" t="s">
        <v>14</v>
      </c>
      <c r="H89">
        <v>1482</v>
      </c>
      <c r="I89" s="9">
        <f t="shared" si="3"/>
        <v>83.02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4"/>
        <v>40610.25</v>
      </c>
      <c r="O89" s="12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ROUND((E90/D90)*100,0)</f>
        <v>261</v>
      </c>
      <c r="G90" t="s">
        <v>20</v>
      </c>
      <c r="H90">
        <v>113</v>
      </c>
      <c r="I90" s="9">
        <f t="shared" si="3"/>
        <v>110.76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4"/>
        <v>42110.208333333328</v>
      </c>
      <c r="O90" s="12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ROUND((E91/D91)*100,0)</f>
        <v>253</v>
      </c>
      <c r="G91" t="s">
        <v>20</v>
      </c>
      <c r="H91">
        <v>96</v>
      </c>
      <c r="I91" s="9">
        <f t="shared" si="3"/>
        <v>89.46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4"/>
        <v>40283.208333333336</v>
      </c>
      <c r="O91" s="12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ROUND((E92/D92)*100,0)</f>
        <v>79</v>
      </c>
      <c r="G92" t="s">
        <v>14</v>
      </c>
      <c r="H92">
        <v>106</v>
      </c>
      <c r="I92" s="9">
        <f t="shared" si="3"/>
        <v>57.85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4"/>
        <v>42425.25</v>
      </c>
      <c r="O92" s="12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ROUND((E93/D93)*100,0)</f>
        <v>48</v>
      </c>
      <c r="G93" t="s">
        <v>14</v>
      </c>
      <c r="H93">
        <v>679</v>
      </c>
      <c r="I93" s="9">
        <f t="shared" si="3"/>
        <v>110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4"/>
        <v>42588.208333333328</v>
      </c>
      <c r="O93" s="12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ROUND((E94/D94)*100,0)</f>
        <v>259</v>
      </c>
      <c r="G94" t="s">
        <v>20</v>
      </c>
      <c r="H94">
        <v>498</v>
      </c>
      <c r="I94" s="9">
        <f t="shared" si="3"/>
        <v>103.97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4"/>
        <v>40352.208333333336</v>
      </c>
      <c r="O94" s="12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ROUND((E95/D95)*100,0)</f>
        <v>61</v>
      </c>
      <c r="G95" t="s">
        <v>74</v>
      </c>
      <c r="H95">
        <v>610</v>
      </c>
      <c r="I95" s="9">
        <f t="shared" si="3"/>
        <v>108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4"/>
        <v>41202.208333333336</v>
      </c>
      <c r="O95" s="12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ROUND((E96/D96)*100,0)</f>
        <v>304</v>
      </c>
      <c r="G96" t="s">
        <v>20</v>
      </c>
      <c r="H96">
        <v>180</v>
      </c>
      <c r="I96" s="9">
        <f t="shared" si="3"/>
        <v>48.93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4"/>
        <v>43562.208333333328</v>
      </c>
      <c r="O96" s="12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ROUND((E97/D97)*100,0)</f>
        <v>113</v>
      </c>
      <c r="G97" t="s">
        <v>20</v>
      </c>
      <c r="H97">
        <v>27</v>
      </c>
      <c r="I97" s="9">
        <f t="shared" si="3"/>
        <v>37.67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4"/>
        <v>43752.208333333328</v>
      </c>
      <c r="O97" s="12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ROUND((E98/D98)*100,0)</f>
        <v>217</v>
      </c>
      <c r="G98" t="s">
        <v>20</v>
      </c>
      <c r="H98">
        <v>2331</v>
      </c>
      <c r="I98" s="9">
        <f t="shared" si="3"/>
        <v>65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4"/>
        <v>40612.25</v>
      </c>
      <c r="O98" s="12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ROUND((E99/D99)*100,0)</f>
        <v>927</v>
      </c>
      <c r="G99" t="s">
        <v>20</v>
      </c>
      <c r="H99">
        <v>113</v>
      </c>
      <c r="I99" s="9">
        <f t="shared" si="3"/>
        <v>106.61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4"/>
        <v>42180.208333333328</v>
      </c>
      <c r="O99" s="12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ROUND((E100/D100)*100,0)</f>
        <v>34</v>
      </c>
      <c r="G100" t="s">
        <v>14</v>
      </c>
      <c r="H100">
        <v>1220</v>
      </c>
      <c r="I100" s="9">
        <f t="shared" si="3"/>
        <v>27.01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4"/>
        <v>42212.208333333328</v>
      </c>
      <c r="O100" s="12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ROUND((E101/D101)*100,0)</f>
        <v>197</v>
      </c>
      <c r="G101" t="s">
        <v>20</v>
      </c>
      <c r="H101">
        <v>164</v>
      </c>
      <c r="I101" s="9">
        <f t="shared" si="3"/>
        <v>91.16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4"/>
        <v>41968.25</v>
      </c>
      <c r="O101" s="12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ROUND((E102/D102)*100,0)</f>
        <v>1</v>
      </c>
      <c r="G102" t="s">
        <v>14</v>
      </c>
      <c r="H102">
        <v>1</v>
      </c>
      <c r="I102" s="9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4"/>
        <v>40835.208333333336</v>
      </c>
      <c r="O102" s="12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ROUND((E103/D103)*100,0)</f>
        <v>1021</v>
      </c>
      <c r="G103" t="s">
        <v>20</v>
      </c>
      <c r="H103">
        <v>164</v>
      </c>
      <c r="I103" s="9">
        <f t="shared" si="3"/>
        <v>56.05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4"/>
        <v>42056.25</v>
      </c>
      <c r="O103" s="12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ROUND((E104/D104)*100,0)</f>
        <v>282</v>
      </c>
      <c r="G104" t="s">
        <v>20</v>
      </c>
      <c r="H104">
        <v>336</v>
      </c>
      <c r="I104" s="9">
        <f t="shared" si="3"/>
        <v>31.02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4"/>
        <v>43234.208333333328</v>
      </c>
      <c r="O104" s="12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ROUND((E105/D105)*100,0)</f>
        <v>25</v>
      </c>
      <c r="G105" t="s">
        <v>14</v>
      </c>
      <c r="H105">
        <v>37</v>
      </c>
      <c r="I105" s="9">
        <f t="shared" si="3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4"/>
        <v>40475.208333333336</v>
      </c>
      <c r="O105" s="12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ROUND((E106/D106)*100,0)</f>
        <v>143</v>
      </c>
      <c r="G106" t="s">
        <v>20</v>
      </c>
      <c r="H106">
        <v>1917</v>
      </c>
      <c r="I106" s="9">
        <f t="shared" si="3"/>
        <v>89.01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4"/>
        <v>42878.208333333328</v>
      </c>
      <c r="O106" s="12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ROUND((E107/D107)*100,0)</f>
        <v>145</v>
      </c>
      <c r="G107" t="s">
        <v>20</v>
      </c>
      <c r="H107">
        <v>95</v>
      </c>
      <c r="I107" s="9">
        <f t="shared" si="3"/>
        <v>103.46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4"/>
        <v>41366.208333333336</v>
      </c>
      <c r="O107" s="12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ROUND((E108/D108)*100,0)</f>
        <v>359</v>
      </c>
      <c r="G108" t="s">
        <v>20</v>
      </c>
      <c r="H108">
        <v>147</v>
      </c>
      <c r="I108" s="9">
        <f t="shared" si="3"/>
        <v>95.28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4"/>
        <v>43716.208333333328</v>
      </c>
      <c r="O108" s="12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ROUND((E109/D109)*100,0)</f>
        <v>186</v>
      </c>
      <c r="G109" t="s">
        <v>20</v>
      </c>
      <c r="H109">
        <v>86</v>
      </c>
      <c r="I109" s="9">
        <f t="shared" si="3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4"/>
        <v>43213.208333333328</v>
      </c>
      <c r="O109" s="12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ROUND((E110/D110)*100,0)</f>
        <v>595</v>
      </c>
      <c r="G110" t="s">
        <v>20</v>
      </c>
      <c r="H110">
        <v>83</v>
      </c>
      <c r="I110" s="9">
        <f t="shared" si="3"/>
        <v>107.58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4"/>
        <v>41005.208333333336</v>
      </c>
      <c r="O110" s="12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ROUND((E111/D111)*100,0)</f>
        <v>59</v>
      </c>
      <c r="G111" t="s">
        <v>14</v>
      </c>
      <c r="H111">
        <v>60</v>
      </c>
      <c r="I111" s="9">
        <f t="shared" si="3"/>
        <v>51.32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4"/>
        <v>41651.25</v>
      </c>
      <c r="O111" s="12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ROUND((E112/D112)*100,0)</f>
        <v>15</v>
      </c>
      <c r="G112" t="s">
        <v>14</v>
      </c>
      <c r="H112">
        <v>296</v>
      </c>
      <c r="I112" s="9">
        <f t="shared" si="3"/>
        <v>71.98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4"/>
        <v>43354.208333333328</v>
      </c>
      <c r="O112" s="12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ROUND((E113/D113)*100,0)</f>
        <v>120</v>
      </c>
      <c r="G113" t="s">
        <v>20</v>
      </c>
      <c r="H113">
        <v>676</v>
      </c>
      <c r="I113" s="9">
        <f t="shared" si="3"/>
        <v>108.95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4"/>
        <v>41174.208333333336</v>
      </c>
      <c r="O113" s="12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ROUND((E114/D114)*100,0)</f>
        <v>269</v>
      </c>
      <c r="G114" t="s">
        <v>20</v>
      </c>
      <c r="H114">
        <v>361</v>
      </c>
      <c r="I114" s="9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4"/>
        <v>41875.208333333336</v>
      </c>
      <c r="O114" s="12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ROUND((E115/D115)*100,0)</f>
        <v>377</v>
      </c>
      <c r="G115" t="s">
        <v>20</v>
      </c>
      <c r="H115">
        <v>131</v>
      </c>
      <c r="I115" s="9">
        <f t="shared" si="3"/>
        <v>94.94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4"/>
        <v>42990.208333333328</v>
      </c>
      <c r="O115" s="12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ROUND((E116/D116)*100,0)</f>
        <v>727</v>
      </c>
      <c r="G116" t="s">
        <v>20</v>
      </c>
      <c r="H116">
        <v>126</v>
      </c>
      <c r="I116" s="9">
        <f t="shared" si="3"/>
        <v>109.65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4"/>
        <v>43564.208333333328</v>
      </c>
      <c r="O116" s="12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ROUND((E117/D117)*100,0)</f>
        <v>87</v>
      </c>
      <c r="G117" t="s">
        <v>14</v>
      </c>
      <c r="H117">
        <v>3304</v>
      </c>
      <c r="I117" s="9">
        <f t="shared" si="3"/>
        <v>44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4"/>
        <v>43056.25</v>
      </c>
      <c r="O117" s="12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ROUND((E118/D118)*100,0)</f>
        <v>88</v>
      </c>
      <c r="G118" t="s">
        <v>14</v>
      </c>
      <c r="H118">
        <v>73</v>
      </c>
      <c r="I118" s="9">
        <f t="shared" si="3"/>
        <v>86.79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4"/>
        <v>42265.208333333328</v>
      </c>
      <c r="O118" s="12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ROUND((E119/D119)*100,0)</f>
        <v>174</v>
      </c>
      <c r="G119" t="s">
        <v>20</v>
      </c>
      <c r="H119">
        <v>275</v>
      </c>
      <c r="I119" s="9">
        <f t="shared" si="3"/>
        <v>30.99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4"/>
        <v>40808.208333333336</v>
      </c>
      <c r="O119" s="12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ROUND((E120/D120)*100,0)</f>
        <v>118</v>
      </c>
      <c r="G120" t="s">
        <v>20</v>
      </c>
      <c r="H120">
        <v>67</v>
      </c>
      <c r="I120" s="9">
        <f t="shared" si="3"/>
        <v>94.79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4"/>
        <v>41665.25</v>
      </c>
      <c r="O120" s="12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ROUND((E121/D121)*100,0)</f>
        <v>215</v>
      </c>
      <c r="G121" t="s">
        <v>20</v>
      </c>
      <c r="H121">
        <v>154</v>
      </c>
      <c r="I121" s="9">
        <f t="shared" si="3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4"/>
        <v>41806.208333333336</v>
      </c>
      <c r="O121" s="12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ROUND((E122/D122)*100,0)</f>
        <v>149</v>
      </c>
      <c r="G122" t="s">
        <v>20</v>
      </c>
      <c r="H122">
        <v>1782</v>
      </c>
      <c r="I122" s="9">
        <f t="shared" si="3"/>
        <v>63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4"/>
        <v>42111.208333333328</v>
      </c>
      <c r="O122" s="12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ROUND((E123/D123)*100,0)</f>
        <v>219</v>
      </c>
      <c r="G123" t="s">
        <v>20</v>
      </c>
      <c r="H123">
        <v>903</v>
      </c>
      <c r="I123" s="9">
        <f t="shared" si="3"/>
        <v>110.03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4"/>
        <v>41917.208333333336</v>
      </c>
      <c r="O123" s="12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ROUND((E124/D124)*100,0)</f>
        <v>64</v>
      </c>
      <c r="G124" t="s">
        <v>14</v>
      </c>
      <c r="H124">
        <v>3387</v>
      </c>
      <c r="I124" s="9">
        <f t="shared" si="3"/>
        <v>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4"/>
        <v>41970.25</v>
      </c>
      <c r="O124" s="12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ROUND((E125/D125)*100,0)</f>
        <v>19</v>
      </c>
      <c r="G125" t="s">
        <v>14</v>
      </c>
      <c r="H125">
        <v>662</v>
      </c>
      <c r="I125" s="9">
        <f t="shared" si="3"/>
        <v>49.99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4"/>
        <v>42332.25</v>
      </c>
      <c r="O125" s="12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ROUND((E126/D126)*100,0)</f>
        <v>368</v>
      </c>
      <c r="G126" t="s">
        <v>20</v>
      </c>
      <c r="H126">
        <v>94</v>
      </c>
      <c r="I126" s="9">
        <f t="shared" si="3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4"/>
        <v>43598.208333333328</v>
      </c>
      <c r="O126" s="12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ROUND((E127/D127)*100,0)</f>
        <v>160</v>
      </c>
      <c r="G127" t="s">
        <v>20</v>
      </c>
      <c r="H127">
        <v>180</v>
      </c>
      <c r="I127" s="9">
        <f t="shared" si="3"/>
        <v>47.08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4"/>
        <v>43362.208333333328</v>
      </c>
      <c r="O127" s="12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ROUND((E128/D128)*100,0)</f>
        <v>39</v>
      </c>
      <c r="G128" t="s">
        <v>14</v>
      </c>
      <c r="H128">
        <v>774</v>
      </c>
      <c r="I128" s="9">
        <f t="shared" si="3"/>
        <v>89.94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4"/>
        <v>42596.208333333328</v>
      </c>
      <c r="O128" s="12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ROUND((E129/D129)*100,0)</f>
        <v>51</v>
      </c>
      <c r="G129" t="s">
        <v>14</v>
      </c>
      <c r="H129">
        <v>672</v>
      </c>
      <c r="I129" s="9">
        <f t="shared" si="3"/>
        <v>78.97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4"/>
        <v>40310.208333333336</v>
      </c>
      <c r="O129" s="12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ROUND((E130/D130)*100,0)</f>
        <v>60</v>
      </c>
      <c r="G130" t="s">
        <v>74</v>
      </c>
      <c r="H130">
        <v>532</v>
      </c>
      <c r="I130" s="9">
        <f t="shared" si="3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4"/>
        <v>40417.208333333336</v>
      </c>
      <c r="O130" s="12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ROUND((E131/D131)*100,0)</f>
        <v>3</v>
      </c>
      <c r="G131" t="s">
        <v>74</v>
      </c>
      <c r="H131">
        <v>55</v>
      </c>
      <c r="I131" s="9">
        <f t="shared" ref="I131:I194" si="6">IF(H131=0, 0, 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7">(((L131/60)/60)/24)+DATE(1970,1,1)</f>
        <v>42038.25</v>
      </c>
      <c r="O131" s="12">
        <f t="shared" ref="O131:O194" si="8">(((M131/60)/60)/24+DATE(1970,1,1))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ROUND((E132/D132)*100,0)</f>
        <v>155</v>
      </c>
      <c r="G132" t="s">
        <v>20</v>
      </c>
      <c r="H132">
        <v>533</v>
      </c>
      <c r="I132" s="9">
        <f t="shared" si="6"/>
        <v>28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7"/>
        <v>40842.208333333336</v>
      </c>
      <c r="O132" s="12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ROUND((E133/D133)*100,0)</f>
        <v>101</v>
      </c>
      <c r="G133" t="s">
        <v>20</v>
      </c>
      <c r="H133">
        <v>2443</v>
      </c>
      <c r="I133" s="9">
        <f t="shared" si="6"/>
        <v>68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7"/>
        <v>41607.25</v>
      </c>
      <c r="O133" s="12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ROUND((E134/D134)*100,0)</f>
        <v>116</v>
      </c>
      <c r="G134" t="s">
        <v>20</v>
      </c>
      <c r="H134">
        <v>89</v>
      </c>
      <c r="I134" s="9">
        <f t="shared" si="6"/>
        <v>43.08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7"/>
        <v>43112.25</v>
      </c>
      <c r="O134" s="12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ROUND((E135/D135)*100,0)</f>
        <v>311</v>
      </c>
      <c r="G135" t="s">
        <v>20</v>
      </c>
      <c r="H135">
        <v>159</v>
      </c>
      <c r="I135" s="9">
        <f t="shared" si="6"/>
        <v>87.96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7"/>
        <v>40767.208333333336</v>
      </c>
      <c r="O135" s="12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ROUND((E136/D136)*100,0)</f>
        <v>90</v>
      </c>
      <c r="G136" t="s">
        <v>14</v>
      </c>
      <c r="H136">
        <v>940</v>
      </c>
      <c r="I136" s="9">
        <f t="shared" si="6"/>
        <v>94.99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7"/>
        <v>40713.208333333336</v>
      </c>
      <c r="O136" s="12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ROUND((E137/D137)*100,0)</f>
        <v>71</v>
      </c>
      <c r="G137" t="s">
        <v>14</v>
      </c>
      <c r="H137">
        <v>117</v>
      </c>
      <c r="I137" s="9">
        <f t="shared" si="6"/>
        <v>46.91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7"/>
        <v>41340.25</v>
      </c>
      <c r="O137" s="12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ROUND((E138/D138)*100,0)</f>
        <v>3</v>
      </c>
      <c r="G138" t="s">
        <v>74</v>
      </c>
      <c r="H138">
        <v>58</v>
      </c>
      <c r="I138" s="9">
        <f t="shared" si="6"/>
        <v>46.91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7"/>
        <v>41797.208333333336</v>
      </c>
      <c r="O138" s="12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ROUND((E139/D139)*100,0)</f>
        <v>262</v>
      </c>
      <c r="G139" t="s">
        <v>20</v>
      </c>
      <c r="H139">
        <v>50</v>
      </c>
      <c r="I139" s="9">
        <f t="shared" si="6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7"/>
        <v>40457.208333333336</v>
      </c>
      <c r="O139" s="12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ROUND((E140/D140)*100,0)</f>
        <v>96</v>
      </c>
      <c r="G140" t="s">
        <v>14</v>
      </c>
      <c r="H140">
        <v>115</v>
      </c>
      <c r="I140" s="9">
        <f t="shared" si="6"/>
        <v>80.14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7"/>
        <v>41180.208333333336</v>
      </c>
      <c r="O140" s="12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ROUND((E141/D141)*100,0)</f>
        <v>21</v>
      </c>
      <c r="G141" t="s">
        <v>14</v>
      </c>
      <c r="H141">
        <v>326</v>
      </c>
      <c r="I141" s="9">
        <f t="shared" si="6"/>
        <v>59.04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7"/>
        <v>42115.208333333328</v>
      </c>
      <c r="O141" s="12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ROUND((E142/D142)*100,0)</f>
        <v>223</v>
      </c>
      <c r="G142" t="s">
        <v>20</v>
      </c>
      <c r="H142">
        <v>186</v>
      </c>
      <c r="I142" s="9">
        <f t="shared" si="6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7"/>
        <v>43156.25</v>
      </c>
      <c r="O142" s="12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ROUND((E143/D143)*100,0)</f>
        <v>102</v>
      </c>
      <c r="G143" t="s">
        <v>20</v>
      </c>
      <c r="H143">
        <v>1071</v>
      </c>
      <c r="I143" s="9">
        <f t="shared" si="6"/>
        <v>60.99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7"/>
        <v>42167.208333333328</v>
      </c>
      <c r="O143" s="12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ROUND((E144/D144)*100,0)</f>
        <v>230</v>
      </c>
      <c r="G144" t="s">
        <v>20</v>
      </c>
      <c r="H144">
        <v>117</v>
      </c>
      <c r="I144" s="9">
        <f t="shared" si="6"/>
        <v>98.31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7"/>
        <v>41005.208333333336</v>
      </c>
      <c r="O144" s="12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ROUND((E145/D145)*100,0)</f>
        <v>136</v>
      </c>
      <c r="G145" t="s">
        <v>20</v>
      </c>
      <c r="H145">
        <v>70</v>
      </c>
      <c r="I145" s="9">
        <f t="shared" si="6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7"/>
        <v>40357.208333333336</v>
      </c>
      <c r="O145" s="12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ROUND((E146/D146)*100,0)</f>
        <v>129</v>
      </c>
      <c r="G146" t="s">
        <v>20</v>
      </c>
      <c r="H146">
        <v>135</v>
      </c>
      <c r="I146" s="9">
        <f t="shared" si="6"/>
        <v>86.07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7"/>
        <v>43633.208333333328</v>
      </c>
      <c r="O146" s="12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ROUND((E147/D147)*100,0)</f>
        <v>237</v>
      </c>
      <c r="G147" t="s">
        <v>20</v>
      </c>
      <c r="H147">
        <v>768</v>
      </c>
      <c r="I147" s="9">
        <f t="shared" si="6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7"/>
        <v>41889.208333333336</v>
      </c>
      <c r="O147" s="12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ROUND((E148/D148)*100,0)</f>
        <v>17</v>
      </c>
      <c r="G148" t="s">
        <v>74</v>
      </c>
      <c r="H148">
        <v>51</v>
      </c>
      <c r="I148" s="9">
        <f t="shared" si="6"/>
        <v>29.76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7"/>
        <v>40855.25</v>
      </c>
      <c r="O148" s="12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ROUND((E149/D149)*100,0)</f>
        <v>112</v>
      </c>
      <c r="G149" t="s">
        <v>20</v>
      </c>
      <c r="H149">
        <v>199</v>
      </c>
      <c r="I149" s="9">
        <f t="shared" si="6"/>
        <v>46.92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7"/>
        <v>42534.208333333328</v>
      </c>
      <c r="O149" s="12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ROUND((E150/D150)*100,0)</f>
        <v>121</v>
      </c>
      <c r="G150" t="s">
        <v>20</v>
      </c>
      <c r="H150">
        <v>107</v>
      </c>
      <c r="I150" s="9">
        <f t="shared" si="6"/>
        <v>105.19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7"/>
        <v>42941.208333333328</v>
      </c>
      <c r="O150" s="12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ROUND((E151/D151)*100,0)</f>
        <v>220</v>
      </c>
      <c r="G151" t="s">
        <v>20</v>
      </c>
      <c r="H151">
        <v>195</v>
      </c>
      <c r="I151" s="9">
        <f t="shared" si="6"/>
        <v>69.91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7"/>
        <v>41275.25</v>
      </c>
      <c r="O151" s="12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ROUND((E152/D152)*100,0)</f>
        <v>1</v>
      </c>
      <c r="G152" t="s">
        <v>14</v>
      </c>
      <c r="H152">
        <v>1</v>
      </c>
      <c r="I152" s="9">
        <f t="shared" si="6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7"/>
        <v>43450.25</v>
      </c>
      <c r="O152" s="12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ROUND((E153/D153)*100,0)</f>
        <v>64</v>
      </c>
      <c r="G153" t="s">
        <v>14</v>
      </c>
      <c r="H153">
        <v>1467</v>
      </c>
      <c r="I153" s="9">
        <f t="shared" si="6"/>
        <v>60.01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7"/>
        <v>41799.208333333336</v>
      </c>
      <c r="O153" s="12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ROUND((E154/D154)*100,0)</f>
        <v>423</v>
      </c>
      <c r="G154" t="s">
        <v>20</v>
      </c>
      <c r="H154">
        <v>3376</v>
      </c>
      <c r="I154" s="9">
        <f t="shared" si="6"/>
        <v>52.01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7"/>
        <v>42783.25</v>
      </c>
      <c r="O154" s="12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ROUND((E155/D155)*100,0)</f>
        <v>93</v>
      </c>
      <c r="G155" t="s">
        <v>14</v>
      </c>
      <c r="H155">
        <v>5681</v>
      </c>
      <c r="I155" s="9">
        <f t="shared" si="6"/>
        <v>31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7"/>
        <v>41201.208333333336</v>
      </c>
      <c r="O155" s="12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ROUND((E156/D156)*100,0)</f>
        <v>59</v>
      </c>
      <c r="G156" t="s">
        <v>14</v>
      </c>
      <c r="H156">
        <v>1059</v>
      </c>
      <c r="I156" s="9">
        <f t="shared" si="6"/>
        <v>95.04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7"/>
        <v>42502.208333333328</v>
      </c>
      <c r="O156" s="12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ROUND((E157/D157)*100,0)</f>
        <v>65</v>
      </c>
      <c r="G157" t="s">
        <v>14</v>
      </c>
      <c r="H157">
        <v>1194</v>
      </c>
      <c r="I157" s="9">
        <f t="shared" si="6"/>
        <v>75.97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7"/>
        <v>40262.208333333336</v>
      </c>
      <c r="O157" s="12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ROUND((E158/D158)*100,0)</f>
        <v>74</v>
      </c>
      <c r="G158" t="s">
        <v>74</v>
      </c>
      <c r="H158">
        <v>379</v>
      </c>
      <c r="I158" s="9">
        <f t="shared" si="6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7"/>
        <v>43743.208333333328</v>
      </c>
      <c r="O158" s="12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ROUND((E159/D159)*100,0)</f>
        <v>53</v>
      </c>
      <c r="G159" t="s">
        <v>14</v>
      </c>
      <c r="H159">
        <v>30</v>
      </c>
      <c r="I159" s="9">
        <f t="shared" si="6"/>
        <v>73.73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7"/>
        <v>41638.25</v>
      </c>
      <c r="O159" s="12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ROUND((E160/D160)*100,0)</f>
        <v>221</v>
      </c>
      <c r="G160" t="s">
        <v>20</v>
      </c>
      <c r="H160">
        <v>41</v>
      </c>
      <c r="I160" s="9">
        <f t="shared" si="6"/>
        <v>113.17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7"/>
        <v>42346.25</v>
      </c>
      <c r="O160" s="12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ROUND((E161/D161)*100,0)</f>
        <v>100</v>
      </c>
      <c r="G161" t="s">
        <v>20</v>
      </c>
      <c r="H161">
        <v>1821</v>
      </c>
      <c r="I161" s="9">
        <f t="shared" si="6"/>
        <v>105.01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7"/>
        <v>43551.208333333328</v>
      </c>
      <c r="O161" s="12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ROUND((E162/D162)*100,0)</f>
        <v>162</v>
      </c>
      <c r="G162" t="s">
        <v>20</v>
      </c>
      <c r="H162">
        <v>164</v>
      </c>
      <c r="I162" s="9">
        <f t="shared" si="6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7"/>
        <v>43582.208333333328</v>
      </c>
      <c r="O162" s="12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ROUND((E163/D163)*100,0)</f>
        <v>78</v>
      </c>
      <c r="G163" t="s">
        <v>14</v>
      </c>
      <c r="H163">
        <v>75</v>
      </c>
      <c r="I163" s="9">
        <f t="shared" si="6"/>
        <v>57.33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7"/>
        <v>42270.208333333328</v>
      </c>
      <c r="O163" s="12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ROUND((E164/D164)*100,0)</f>
        <v>150</v>
      </c>
      <c r="G164" t="s">
        <v>20</v>
      </c>
      <c r="H164">
        <v>157</v>
      </c>
      <c r="I164" s="9">
        <f t="shared" si="6"/>
        <v>58.18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7"/>
        <v>43442.25</v>
      </c>
      <c r="O164" s="12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ROUND((E165/D165)*100,0)</f>
        <v>253</v>
      </c>
      <c r="G165" t="s">
        <v>20</v>
      </c>
      <c r="H165">
        <v>246</v>
      </c>
      <c r="I165" s="9">
        <f t="shared" si="6"/>
        <v>36.03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7"/>
        <v>43028.208333333328</v>
      </c>
      <c r="O165" s="12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ROUND((E166/D166)*100,0)</f>
        <v>100</v>
      </c>
      <c r="G166" t="s">
        <v>20</v>
      </c>
      <c r="H166">
        <v>1396</v>
      </c>
      <c r="I166" s="9">
        <f t="shared" si="6"/>
        <v>107.99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7"/>
        <v>43016.208333333328</v>
      </c>
      <c r="O166" s="12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ROUND((E167/D167)*100,0)</f>
        <v>122</v>
      </c>
      <c r="G167" t="s">
        <v>20</v>
      </c>
      <c r="H167">
        <v>2506</v>
      </c>
      <c r="I167" s="9">
        <f t="shared" si="6"/>
        <v>44.01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7"/>
        <v>42948.208333333328</v>
      </c>
      <c r="O167" s="12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ROUND((E168/D168)*100,0)</f>
        <v>137</v>
      </c>
      <c r="G168" t="s">
        <v>20</v>
      </c>
      <c r="H168">
        <v>244</v>
      </c>
      <c r="I168" s="9">
        <f t="shared" si="6"/>
        <v>55.08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7"/>
        <v>40534.25</v>
      </c>
      <c r="O168" s="12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ROUND((E169/D169)*100,0)</f>
        <v>416</v>
      </c>
      <c r="G169" t="s">
        <v>20</v>
      </c>
      <c r="H169">
        <v>146</v>
      </c>
      <c r="I169" s="9">
        <f t="shared" si="6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7"/>
        <v>41435.208333333336</v>
      </c>
      <c r="O169" s="12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ROUND((E170/D170)*100,0)</f>
        <v>31</v>
      </c>
      <c r="G170" t="s">
        <v>14</v>
      </c>
      <c r="H170">
        <v>955</v>
      </c>
      <c r="I170" s="9">
        <f t="shared" si="6"/>
        <v>42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7"/>
        <v>43518.25</v>
      </c>
      <c r="O170" s="12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ROUND((E171/D171)*100,0)</f>
        <v>424</v>
      </c>
      <c r="G171" t="s">
        <v>20</v>
      </c>
      <c r="H171">
        <v>1267</v>
      </c>
      <c r="I171" s="9">
        <f t="shared" si="6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7"/>
        <v>41077.208333333336</v>
      </c>
      <c r="O171" s="12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ROUND((E172/D172)*100,0)</f>
        <v>3</v>
      </c>
      <c r="G172" t="s">
        <v>14</v>
      </c>
      <c r="H172">
        <v>67</v>
      </c>
      <c r="I172" s="9">
        <f t="shared" si="6"/>
        <v>82.51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7"/>
        <v>42950.208333333328</v>
      </c>
      <c r="O172" s="12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ROUND((E173/D173)*100,0)</f>
        <v>11</v>
      </c>
      <c r="G173" t="s">
        <v>14</v>
      </c>
      <c r="H173">
        <v>5</v>
      </c>
      <c r="I173" s="9">
        <f t="shared" si="6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7"/>
        <v>41718.208333333336</v>
      </c>
      <c r="O173" s="12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ROUND((E174/D174)*100,0)</f>
        <v>83</v>
      </c>
      <c r="G174" t="s">
        <v>14</v>
      </c>
      <c r="H174">
        <v>26</v>
      </c>
      <c r="I174" s="9">
        <f t="shared" si="6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7"/>
        <v>41839.208333333336</v>
      </c>
      <c r="O174" s="12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ROUND((E175/D175)*100,0)</f>
        <v>163</v>
      </c>
      <c r="G175" t="s">
        <v>20</v>
      </c>
      <c r="H175">
        <v>1561</v>
      </c>
      <c r="I175" s="9">
        <f t="shared" si="6"/>
        <v>100.98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7"/>
        <v>41412.208333333336</v>
      </c>
      <c r="O175" s="12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ROUND((E176/D176)*100,0)</f>
        <v>895</v>
      </c>
      <c r="G176" t="s">
        <v>20</v>
      </c>
      <c r="H176">
        <v>48</v>
      </c>
      <c r="I176" s="9">
        <f t="shared" si="6"/>
        <v>111.83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7"/>
        <v>42282.208333333328</v>
      </c>
      <c r="O176" s="12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ROUND((E177/D177)*100,0)</f>
        <v>26</v>
      </c>
      <c r="G177" t="s">
        <v>14</v>
      </c>
      <c r="H177">
        <v>1130</v>
      </c>
      <c r="I177" s="9">
        <f t="shared" si="6"/>
        <v>42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7"/>
        <v>42613.208333333328</v>
      </c>
      <c r="O177" s="12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ROUND((E178/D178)*100,0)</f>
        <v>75</v>
      </c>
      <c r="G178" t="s">
        <v>14</v>
      </c>
      <c r="H178">
        <v>782</v>
      </c>
      <c r="I178" s="9">
        <f t="shared" si="6"/>
        <v>110.05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7"/>
        <v>42616.208333333328</v>
      </c>
      <c r="O178" s="12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ROUND((E179/D179)*100,0)</f>
        <v>416</v>
      </c>
      <c r="G179" t="s">
        <v>20</v>
      </c>
      <c r="H179">
        <v>2739</v>
      </c>
      <c r="I179" s="9">
        <f t="shared" si="6"/>
        <v>59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7"/>
        <v>40497.25</v>
      </c>
      <c r="O179" s="12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ROUND((E180/D180)*100,0)</f>
        <v>96</v>
      </c>
      <c r="G180" t="s">
        <v>14</v>
      </c>
      <c r="H180">
        <v>210</v>
      </c>
      <c r="I180" s="9">
        <f t="shared" si="6"/>
        <v>32.99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7"/>
        <v>42999.208333333328</v>
      </c>
      <c r="O180" s="12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ROUND((E181/D181)*100,0)</f>
        <v>358</v>
      </c>
      <c r="G181" t="s">
        <v>20</v>
      </c>
      <c r="H181">
        <v>3537</v>
      </c>
      <c r="I181" s="9">
        <f t="shared" si="6"/>
        <v>45.01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7"/>
        <v>41350.208333333336</v>
      </c>
      <c r="O181" s="12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ROUND((E182/D182)*100,0)</f>
        <v>308</v>
      </c>
      <c r="G182" t="s">
        <v>20</v>
      </c>
      <c r="H182">
        <v>2107</v>
      </c>
      <c r="I182" s="9">
        <f t="shared" si="6"/>
        <v>81.98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7"/>
        <v>40259.208333333336</v>
      </c>
      <c r="O182" s="12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ROUND((E183/D183)*100,0)</f>
        <v>62</v>
      </c>
      <c r="G183" t="s">
        <v>14</v>
      </c>
      <c r="H183">
        <v>136</v>
      </c>
      <c r="I183" s="9">
        <f t="shared" si="6"/>
        <v>39.08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7"/>
        <v>43012.208333333328</v>
      </c>
      <c r="O183" s="12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ROUND((E184/D184)*100,0)</f>
        <v>722</v>
      </c>
      <c r="G184" t="s">
        <v>20</v>
      </c>
      <c r="H184">
        <v>3318</v>
      </c>
      <c r="I184" s="9">
        <f t="shared" si="6"/>
        <v>59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7"/>
        <v>43631.208333333328</v>
      </c>
      <c r="O184" s="12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ROUND((E185/D185)*100,0)</f>
        <v>69</v>
      </c>
      <c r="G185" t="s">
        <v>14</v>
      </c>
      <c r="H185">
        <v>86</v>
      </c>
      <c r="I185" s="9">
        <f t="shared" si="6"/>
        <v>40.99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7"/>
        <v>40430.208333333336</v>
      </c>
      <c r="O185" s="12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ROUND((E186/D186)*100,0)</f>
        <v>293</v>
      </c>
      <c r="G186" t="s">
        <v>20</v>
      </c>
      <c r="H186">
        <v>340</v>
      </c>
      <c r="I186" s="9">
        <f t="shared" si="6"/>
        <v>31.03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7"/>
        <v>43588.208333333328</v>
      </c>
      <c r="O186" s="12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ROUND((E187/D187)*100,0)</f>
        <v>72</v>
      </c>
      <c r="G187" t="s">
        <v>14</v>
      </c>
      <c r="H187">
        <v>19</v>
      </c>
      <c r="I187" s="9">
        <f t="shared" si="6"/>
        <v>37.79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7"/>
        <v>43233.208333333328</v>
      </c>
      <c r="O187" s="12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ROUND((E188/D188)*100,0)</f>
        <v>32</v>
      </c>
      <c r="G188" t="s">
        <v>14</v>
      </c>
      <c r="H188">
        <v>886</v>
      </c>
      <c r="I188" s="9">
        <f t="shared" si="6"/>
        <v>32.01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7"/>
        <v>41782.208333333336</v>
      </c>
      <c r="O188" s="12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ROUND((E189/D189)*100,0)</f>
        <v>230</v>
      </c>
      <c r="G189" t="s">
        <v>20</v>
      </c>
      <c r="H189">
        <v>1442</v>
      </c>
      <c r="I189" s="9">
        <f t="shared" si="6"/>
        <v>95.97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7"/>
        <v>41328.25</v>
      </c>
      <c r="O189" s="12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ROUND((E190/D190)*100,0)</f>
        <v>32</v>
      </c>
      <c r="G190" t="s">
        <v>14</v>
      </c>
      <c r="H190">
        <v>35</v>
      </c>
      <c r="I190" s="9">
        <f t="shared" si="6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7"/>
        <v>41975.25</v>
      </c>
      <c r="O190" s="12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ROUND((E191/D191)*100,0)</f>
        <v>24</v>
      </c>
      <c r="G191" t="s">
        <v>74</v>
      </c>
      <c r="H191">
        <v>441</v>
      </c>
      <c r="I191" s="9">
        <f t="shared" si="6"/>
        <v>102.05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7"/>
        <v>42433.25</v>
      </c>
      <c r="O191" s="12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ROUND((E192/D192)*100,0)</f>
        <v>69</v>
      </c>
      <c r="G192" t="s">
        <v>14</v>
      </c>
      <c r="H192">
        <v>24</v>
      </c>
      <c r="I192" s="9">
        <f t="shared" si="6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7"/>
        <v>41429.208333333336</v>
      </c>
      <c r="O192" s="12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ROUND((E193/D193)*100,0)</f>
        <v>38</v>
      </c>
      <c r="G193" t="s">
        <v>14</v>
      </c>
      <c r="H193">
        <v>86</v>
      </c>
      <c r="I193" s="9">
        <f t="shared" si="6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7"/>
        <v>43536.208333333328</v>
      </c>
      <c r="O193" s="12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ROUND((E194/D194)*100,0)</f>
        <v>20</v>
      </c>
      <c r="G194" t="s">
        <v>14</v>
      </c>
      <c r="H194">
        <v>243</v>
      </c>
      <c r="I194" s="9">
        <f t="shared" si="6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7"/>
        <v>41817.208333333336</v>
      </c>
      <c r="O194" s="12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ROUND((E195/D195)*100,0)</f>
        <v>46</v>
      </c>
      <c r="G195" t="s">
        <v>14</v>
      </c>
      <c r="H195">
        <v>65</v>
      </c>
      <c r="I195" s="9">
        <f t="shared" ref="I195:I258" si="9">IF(H195=0, 0, 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0">(((L195/60)/60)/24)+DATE(1970,1,1)</f>
        <v>43198.208333333328</v>
      </c>
      <c r="O195" s="12">
        <f t="shared" ref="O195:O258" si="11">(((M195/60)/60)/24+DATE(1970,1,1))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ROUND((E196/D196)*100,0)</f>
        <v>123</v>
      </c>
      <c r="G196" t="s">
        <v>20</v>
      </c>
      <c r="H196">
        <v>126</v>
      </c>
      <c r="I196" s="9">
        <f t="shared" si="9"/>
        <v>69.17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0"/>
        <v>42261.208333333328</v>
      </c>
      <c r="O196" s="12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ROUND((E197/D197)*100,0)</f>
        <v>362</v>
      </c>
      <c r="G197" t="s">
        <v>20</v>
      </c>
      <c r="H197">
        <v>524</v>
      </c>
      <c r="I197" s="9">
        <f t="shared" si="9"/>
        <v>109.08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0"/>
        <v>43310.208333333328</v>
      </c>
      <c r="O197" s="12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ROUND((E198/D198)*100,0)</f>
        <v>63</v>
      </c>
      <c r="G198" t="s">
        <v>14</v>
      </c>
      <c r="H198">
        <v>100</v>
      </c>
      <c r="I198" s="9">
        <f t="shared" si="9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0"/>
        <v>42616.208333333328</v>
      </c>
      <c r="O198" s="12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ROUND((E199/D199)*100,0)</f>
        <v>298</v>
      </c>
      <c r="G199" t="s">
        <v>20</v>
      </c>
      <c r="H199">
        <v>1989</v>
      </c>
      <c r="I199" s="9">
        <f t="shared" si="9"/>
        <v>82.01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0"/>
        <v>42909.208333333328</v>
      </c>
      <c r="O199" s="12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ROUND((E200/D200)*100,0)</f>
        <v>10</v>
      </c>
      <c r="G200" t="s">
        <v>14</v>
      </c>
      <c r="H200">
        <v>168</v>
      </c>
      <c r="I200" s="9">
        <f t="shared" si="9"/>
        <v>35.96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0"/>
        <v>40396.208333333336</v>
      </c>
      <c r="O200" s="12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ROUND((E201/D201)*100,0)</f>
        <v>54</v>
      </c>
      <c r="G201" t="s">
        <v>14</v>
      </c>
      <c r="H201">
        <v>13</v>
      </c>
      <c r="I201" s="9">
        <f t="shared" si="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0"/>
        <v>42192.208333333328</v>
      </c>
      <c r="O201" s="12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ROUND((E202/D202)*100,0)</f>
        <v>2</v>
      </c>
      <c r="G202" t="s">
        <v>14</v>
      </c>
      <c r="H202">
        <v>1</v>
      </c>
      <c r="I202" s="9">
        <f t="shared" si="9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0"/>
        <v>40262.208333333336</v>
      </c>
      <c r="O202" s="12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ROUND((E203/D203)*100,0)</f>
        <v>681</v>
      </c>
      <c r="G203" t="s">
        <v>20</v>
      </c>
      <c r="H203">
        <v>157</v>
      </c>
      <c r="I203" s="9">
        <f t="shared" si="9"/>
        <v>91.11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0"/>
        <v>41845.208333333336</v>
      </c>
      <c r="O203" s="12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ROUND((E204/D204)*100,0)</f>
        <v>79</v>
      </c>
      <c r="G204" t="s">
        <v>74</v>
      </c>
      <c r="H204">
        <v>82</v>
      </c>
      <c r="I204" s="9">
        <f t="shared" si="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0"/>
        <v>40818.208333333336</v>
      </c>
      <c r="O204" s="12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ROUND((E205/D205)*100,0)</f>
        <v>134</v>
      </c>
      <c r="G205" t="s">
        <v>20</v>
      </c>
      <c r="H205">
        <v>4498</v>
      </c>
      <c r="I205" s="9">
        <f t="shared" si="9"/>
        <v>43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0"/>
        <v>42752.25</v>
      </c>
      <c r="O205" s="12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ROUND((E206/D206)*100,0)</f>
        <v>3</v>
      </c>
      <c r="G206" t="s">
        <v>14</v>
      </c>
      <c r="H206">
        <v>40</v>
      </c>
      <c r="I206" s="9">
        <f t="shared" si="9"/>
        <v>63.23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0"/>
        <v>40636.208333333336</v>
      </c>
      <c r="O206" s="12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ROUND((E207/D207)*100,0)</f>
        <v>432</v>
      </c>
      <c r="G207" t="s">
        <v>20</v>
      </c>
      <c r="H207">
        <v>80</v>
      </c>
      <c r="I207" s="9">
        <f t="shared" si="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0"/>
        <v>43390.208333333328</v>
      </c>
      <c r="O207" s="12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ROUND((E208/D208)*100,0)</f>
        <v>39</v>
      </c>
      <c r="G208" t="s">
        <v>74</v>
      </c>
      <c r="H208">
        <v>57</v>
      </c>
      <c r="I208" s="9">
        <f t="shared" si="9"/>
        <v>61.33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0"/>
        <v>40236.25</v>
      </c>
      <c r="O208" s="12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ROUND((E209/D209)*100,0)</f>
        <v>426</v>
      </c>
      <c r="G209" t="s">
        <v>20</v>
      </c>
      <c r="H209">
        <v>43</v>
      </c>
      <c r="I209" s="9">
        <f t="shared" si="9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0"/>
        <v>43340.208333333328</v>
      </c>
      <c r="O209" s="12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ROUND((E210/D210)*100,0)</f>
        <v>101</v>
      </c>
      <c r="G210" t="s">
        <v>20</v>
      </c>
      <c r="H210">
        <v>2053</v>
      </c>
      <c r="I210" s="9">
        <f t="shared" si="9"/>
        <v>96.98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0"/>
        <v>43048.25</v>
      </c>
      <c r="O210" s="12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ROUND((E211/D211)*100,0)</f>
        <v>21</v>
      </c>
      <c r="G211" t="s">
        <v>47</v>
      </c>
      <c r="H211">
        <v>808</v>
      </c>
      <c r="I211" s="9">
        <f t="shared" si="9"/>
        <v>51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0"/>
        <v>42496.208333333328</v>
      </c>
      <c r="O211" s="12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ROUND((E212/D212)*100,0)</f>
        <v>67</v>
      </c>
      <c r="G212" t="s">
        <v>14</v>
      </c>
      <c r="H212">
        <v>226</v>
      </c>
      <c r="I212" s="9">
        <f t="shared" si="9"/>
        <v>28.04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0"/>
        <v>42797.25</v>
      </c>
      <c r="O212" s="12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ROUND((E213/D213)*100,0)</f>
        <v>95</v>
      </c>
      <c r="G213" t="s">
        <v>14</v>
      </c>
      <c r="H213">
        <v>1625</v>
      </c>
      <c r="I213" s="9">
        <f t="shared" si="9"/>
        <v>60.98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0"/>
        <v>41513.208333333336</v>
      </c>
      <c r="O213" s="12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ROUND((E214/D214)*100,0)</f>
        <v>152</v>
      </c>
      <c r="G214" t="s">
        <v>20</v>
      </c>
      <c r="H214">
        <v>168</v>
      </c>
      <c r="I214" s="9">
        <f t="shared" si="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0"/>
        <v>43814.25</v>
      </c>
      <c r="O214" s="12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ROUND((E215/D215)*100,0)</f>
        <v>195</v>
      </c>
      <c r="G215" t="s">
        <v>20</v>
      </c>
      <c r="H215">
        <v>4289</v>
      </c>
      <c r="I215" s="9">
        <f t="shared" si="9"/>
        <v>40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0"/>
        <v>40488.208333333336</v>
      </c>
      <c r="O215" s="12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ROUND((E216/D216)*100,0)</f>
        <v>1023</v>
      </c>
      <c r="G216" t="s">
        <v>20</v>
      </c>
      <c r="H216">
        <v>165</v>
      </c>
      <c r="I216" s="9">
        <f t="shared" si="9"/>
        <v>86.81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0"/>
        <v>40409.208333333336</v>
      </c>
      <c r="O216" s="12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ROUND((E217/D217)*100,0)</f>
        <v>4</v>
      </c>
      <c r="G217" t="s">
        <v>14</v>
      </c>
      <c r="H217">
        <v>143</v>
      </c>
      <c r="I217" s="9">
        <f t="shared" si="9"/>
        <v>42.13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0"/>
        <v>43509.25</v>
      </c>
      <c r="O217" s="12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ROUND((E218/D218)*100,0)</f>
        <v>155</v>
      </c>
      <c r="G218" t="s">
        <v>20</v>
      </c>
      <c r="H218">
        <v>1815</v>
      </c>
      <c r="I218" s="9">
        <f t="shared" si="9"/>
        <v>103.98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0"/>
        <v>40869.25</v>
      </c>
      <c r="O218" s="12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ROUND((E219/D219)*100,0)</f>
        <v>45</v>
      </c>
      <c r="G219" t="s">
        <v>14</v>
      </c>
      <c r="H219">
        <v>934</v>
      </c>
      <c r="I219" s="9">
        <f t="shared" si="9"/>
        <v>62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0"/>
        <v>43583.208333333328</v>
      </c>
      <c r="O219" s="12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ROUND((E220/D220)*100,0)</f>
        <v>216</v>
      </c>
      <c r="G220" t="s">
        <v>20</v>
      </c>
      <c r="H220">
        <v>397</v>
      </c>
      <c r="I220" s="9">
        <f t="shared" si="9"/>
        <v>31.01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0"/>
        <v>40858.25</v>
      </c>
      <c r="O220" s="12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ROUND((E221/D221)*100,0)</f>
        <v>332</v>
      </c>
      <c r="G221" t="s">
        <v>20</v>
      </c>
      <c r="H221">
        <v>1539</v>
      </c>
      <c r="I221" s="9">
        <f t="shared" si="9"/>
        <v>89.99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0"/>
        <v>41137.208333333336</v>
      </c>
      <c r="O221" s="12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ROUND((E222/D222)*100,0)</f>
        <v>8</v>
      </c>
      <c r="G222" t="s">
        <v>14</v>
      </c>
      <c r="H222">
        <v>17</v>
      </c>
      <c r="I222" s="9">
        <f t="shared" si="9"/>
        <v>39.24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0"/>
        <v>40725.208333333336</v>
      </c>
      <c r="O222" s="12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ROUND((E223/D223)*100,0)</f>
        <v>99</v>
      </c>
      <c r="G223" t="s">
        <v>14</v>
      </c>
      <c r="H223">
        <v>2179</v>
      </c>
      <c r="I223" s="9">
        <f t="shared" si="9"/>
        <v>54.99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0"/>
        <v>41081.208333333336</v>
      </c>
      <c r="O223" s="12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ROUND((E224/D224)*100,0)</f>
        <v>138</v>
      </c>
      <c r="G224" t="s">
        <v>20</v>
      </c>
      <c r="H224">
        <v>138</v>
      </c>
      <c r="I224" s="9">
        <f t="shared" si="9"/>
        <v>47.99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0"/>
        <v>41914.208333333336</v>
      </c>
      <c r="O224" s="12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ROUND((E225/D225)*100,0)</f>
        <v>94</v>
      </c>
      <c r="G225" t="s">
        <v>14</v>
      </c>
      <c r="H225">
        <v>931</v>
      </c>
      <c r="I225" s="9">
        <f t="shared" si="9"/>
        <v>87.97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0"/>
        <v>42445.208333333328</v>
      </c>
      <c r="O225" s="12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ROUND((E226/D226)*100,0)</f>
        <v>404</v>
      </c>
      <c r="G226" t="s">
        <v>20</v>
      </c>
      <c r="H226">
        <v>3594</v>
      </c>
      <c r="I226" s="9">
        <f t="shared" si="9"/>
        <v>52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0"/>
        <v>41906.208333333336</v>
      </c>
      <c r="O226" s="12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ROUND((E227/D227)*100,0)</f>
        <v>260</v>
      </c>
      <c r="G227" t="s">
        <v>20</v>
      </c>
      <c r="H227">
        <v>5880</v>
      </c>
      <c r="I227" s="9">
        <f t="shared" si="9"/>
        <v>30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0"/>
        <v>41762.208333333336</v>
      </c>
      <c r="O227" s="12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ROUND((E228/D228)*100,0)</f>
        <v>367</v>
      </c>
      <c r="G228" t="s">
        <v>20</v>
      </c>
      <c r="H228">
        <v>112</v>
      </c>
      <c r="I228" s="9">
        <f t="shared" si="9"/>
        <v>98.21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0"/>
        <v>40276.208333333336</v>
      </c>
      <c r="O228" s="12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ROUND((E229/D229)*100,0)</f>
        <v>169</v>
      </c>
      <c r="G229" t="s">
        <v>20</v>
      </c>
      <c r="H229">
        <v>943</v>
      </c>
      <c r="I229" s="9">
        <f t="shared" si="9"/>
        <v>108.96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0"/>
        <v>42139.208333333328</v>
      </c>
      <c r="O229" s="12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ROUND((E230/D230)*100,0)</f>
        <v>120</v>
      </c>
      <c r="G230" t="s">
        <v>20</v>
      </c>
      <c r="H230">
        <v>2468</v>
      </c>
      <c r="I230" s="9">
        <f t="shared" si="9"/>
        <v>67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0"/>
        <v>42613.208333333328</v>
      </c>
      <c r="O230" s="12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ROUND((E231/D231)*100,0)</f>
        <v>194</v>
      </c>
      <c r="G231" t="s">
        <v>20</v>
      </c>
      <c r="H231">
        <v>2551</v>
      </c>
      <c r="I231" s="9">
        <f t="shared" si="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0"/>
        <v>42887.208333333328</v>
      </c>
      <c r="O231" s="12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ROUND((E232/D232)*100,0)</f>
        <v>420</v>
      </c>
      <c r="G232" t="s">
        <v>20</v>
      </c>
      <c r="H232">
        <v>101</v>
      </c>
      <c r="I232" s="9">
        <f t="shared" si="9"/>
        <v>99.84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0"/>
        <v>43805.25</v>
      </c>
      <c r="O232" s="12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ROUND((E233/D233)*100,0)</f>
        <v>77</v>
      </c>
      <c r="G233" t="s">
        <v>74</v>
      </c>
      <c r="H233">
        <v>67</v>
      </c>
      <c r="I233" s="9">
        <f t="shared" si="9"/>
        <v>82.43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0"/>
        <v>41415.208333333336</v>
      </c>
      <c r="O233" s="12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ROUND((E234/D234)*100,0)</f>
        <v>171</v>
      </c>
      <c r="G234" t="s">
        <v>20</v>
      </c>
      <c r="H234">
        <v>92</v>
      </c>
      <c r="I234" s="9">
        <f t="shared" si="9"/>
        <v>63.29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0"/>
        <v>42576.208333333328</v>
      </c>
      <c r="O234" s="12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ROUND((E235/D235)*100,0)</f>
        <v>158</v>
      </c>
      <c r="G235" t="s">
        <v>20</v>
      </c>
      <c r="H235">
        <v>62</v>
      </c>
      <c r="I235" s="9">
        <f t="shared" si="9"/>
        <v>96.77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0"/>
        <v>40706.208333333336</v>
      </c>
      <c r="O235" s="12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ROUND((E236/D236)*100,0)</f>
        <v>109</v>
      </c>
      <c r="G236" t="s">
        <v>20</v>
      </c>
      <c r="H236">
        <v>149</v>
      </c>
      <c r="I236" s="9">
        <f t="shared" si="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0"/>
        <v>42969.208333333328</v>
      </c>
      <c r="O236" s="12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ROUND((E237/D237)*100,0)</f>
        <v>42</v>
      </c>
      <c r="G237" t="s">
        <v>14</v>
      </c>
      <c r="H237">
        <v>92</v>
      </c>
      <c r="I237" s="9">
        <f t="shared" si="9"/>
        <v>39.01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0"/>
        <v>42779.25</v>
      </c>
      <c r="O237" s="12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ROUND((E238/D238)*100,0)</f>
        <v>11</v>
      </c>
      <c r="G238" t="s">
        <v>14</v>
      </c>
      <c r="H238">
        <v>57</v>
      </c>
      <c r="I238" s="9">
        <f t="shared" si="9"/>
        <v>75.84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0"/>
        <v>43641.208333333328</v>
      </c>
      <c r="O238" s="12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ROUND((E239/D239)*100,0)</f>
        <v>159</v>
      </c>
      <c r="G239" t="s">
        <v>20</v>
      </c>
      <c r="H239">
        <v>329</v>
      </c>
      <c r="I239" s="9">
        <f t="shared" si="9"/>
        <v>45.05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0"/>
        <v>41754.208333333336</v>
      </c>
      <c r="O239" s="12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ROUND((E240/D240)*100,0)</f>
        <v>422</v>
      </c>
      <c r="G240" t="s">
        <v>20</v>
      </c>
      <c r="H240">
        <v>97</v>
      </c>
      <c r="I240" s="9">
        <f t="shared" si="9"/>
        <v>104.52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0"/>
        <v>43083.25</v>
      </c>
      <c r="O240" s="12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ROUND((E241/D241)*100,0)</f>
        <v>98</v>
      </c>
      <c r="G241" t="s">
        <v>14</v>
      </c>
      <c r="H241">
        <v>41</v>
      </c>
      <c r="I241" s="9">
        <f t="shared" si="9"/>
        <v>76.27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0"/>
        <v>42245.208333333328</v>
      </c>
      <c r="O241" s="12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ROUND((E242/D242)*100,0)</f>
        <v>419</v>
      </c>
      <c r="G242" t="s">
        <v>20</v>
      </c>
      <c r="H242">
        <v>1784</v>
      </c>
      <c r="I242" s="9">
        <f t="shared" si="9"/>
        <v>69.02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0"/>
        <v>40396.208333333336</v>
      </c>
      <c r="O242" s="12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ROUND((E243/D243)*100,0)</f>
        <v>102</v>
      </c>
      <c r="G243" t="s">
        <v>20</v>
      </c>
      <c r="H243">
        <v>1684</v>
      </c>
      <c r="I243" s="9">
        <f t="shared" si="9"/>
        <v>101.98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0"/>
        <v>41742.208333333336</v>
      </c>
      <c r="O243" s="12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ROUND((E244/D244)*100,0)</f>
        <v>128</v>
      </c>
      <c r="G244" t="s">
        <v>20</v>
      </c>
      <c r="H244">
        <v>250</v>
      </c>
      <c r="I244" s="9">
        <f t="shared" si="9"/>
        <v>42.92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0"/>
        <v>42865.208333333328</v>
      </c>
      <c r="O244" s="12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ROUND((E245/D245)*100,0)</f>
        <v>445</v>
      </c>
      <c r="G245" t="s">
        <v>20</v>
      </c>
      <c r="H245">
        <v>238</v>
      </c>
      <c r="I245" s="9">
        <f t="shared" si="9"/>
        <v>43.03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0"/>
        <v>43163.25</v>
      </c>
      <c r="O245" s="12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ROUND((E246/D246)*100,0)</f>
        <v>570</v>
      </c>
      <c r="G246" t="s">
        <v>20</v>
      </c>
      <c r="H246">
        <v>53</v>
      </c>
      <c r="I246" s="9">
        <f t="shared" si="9"/>
        <v>75.25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0"/>
        <v>41834.208333333336</v>
      </c>
      <c r="O246" s="12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ROUND((E247/D247)*100,0)</f>
        <v>509</v>
      </c>
      <c r="G247" t="s">
        <v>20</v>
      </c>
      <c r="H247">
        <v>214</v>
      </c>
      <c r="I247" s="9">
        <f t="shared" si="9"/>
        <v>69.02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0"/>
        <v>41736.208333333336</v>
      </c>
      <c r="O247" s="12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ROUND((E248/D248)*100,0)</f>
        <v>326</v>
      </c>
      <c r="G248" t="s">
        <v>20</v>
      </c>
      <c r="H248">
        <v>222</v>
      </c>
      <c r="I248" s="9">
        <f t="shared" si="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0"/>
        <v>41491.208333333336</v>
      </c>
      <c r="O248" s="12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ROUND((E249/D249)*100,0)</f>
        <v>933</v>
      </c>
      <c r="G249" t="s">
        <v>20</v>
      </c>
      <c r="H249">
        <v>1884</v>
      </c>
      <c r="I249" s="9">
        <f t="shared" si="9"/>
        <v>98.01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0"/>
        <v>42726.25</v>
      </c>
      <c r="O249" s="12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ROUND((E250/D250)*100,0)</f>
        <v>211</v>
      </c>
      <c r="G250" t="s">
        <v>20</v>
      </c>
      <c r="H250">
        <v>218</v>
      </c>
      <c r="I250" s="9">
        <f t="shared" si="9"/>
        <v>60.11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0"/>
        <v>42004.25</v>
      </c>
      <c r="O250" s="12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ROUND((E251/D251)*100,0)</f>
        <v>273</v>
      </c>
      <c r="G251" t="s">
        <v>20</v>
      </c>
      <c r="H251">
        <v>6465</v>
      </c>
      <c r="I251" s="9">
        <f t="shared" si="9"/>
        <v>26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0"/>
        <v>42006.25</v>
      </c>
      <c r="O251" s="12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ROUND((E252/D252)*100,0)</f>
        <v>3</v>
      </c>
      <c r="G252" t="s">
        <v>14</v>
      </c>
      <c r="H252">
        <v>1</v>
      </c>
      <c r="I252" s="9">
        <f t="shared" si="9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0"/>
        <v>40203.25</v>
      </c>
      <c r="O252" s="12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ROUND((E253/D253)*100,0)</f>
        <v>54</v>
      </c>
      <c r="G253" t="s">
        <v>14</v>
      </c>
      <c r="H253">
        <v>101</v>
      </c>
      <c r="I253" s="9">
        <f t="shared" si="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0"/>
        <v>41252.25</v>
      </c>
      <c r="O253" s="12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ROUND((E254/D254)*100,0)</f>
        <v>626</v>
      </c>
      <c r="G254" t="s">
        <v>20</v>
      </c>
      <c r="H254">
        <v>59</v>
      </c>
      <c r="I254" s="9">
        <f t="shared" si="9"/>
        <v>106.15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0"/>
        <v>41572.208333333336</v>
      </c>
      <c r="O254" s="12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ROUND((E255/D255)*100,0)</f>
        <v>89</v>
      </c>
      <c r="G255" t="s">
        <v>14</v>
      </c>
      <c r="H255">
        <v>1335</v>
      </c>
      <c r="I255" s="9">
        <f t="shared" si="9"/>
        <v>81.02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0"/>
        <v>40641.208333333336</v>
      </c>
      <c r="O255" s="12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ROUND((E256/D256)*100,0)</f>
        <v>185</v>
      </c>
      <c r="G256" t="s">
        <v>20</v>
      </c>
      <c r="H256">
        <v>88</v>
      </c>
      <c r="I256" s="9">
        <f t="shared" si="9"/>
        <v>96.65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0"/>
        <v>42787.25</v>
      </c>
      <c r="O256" s="12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ROUND((E257/D257)*100,0)</f>
        <v>120</v>
      </c>
      <c r="G257" t="s">
        <v>20</v>
      </c>
      <c r="H257">
        <v>1697</v>
      </c>
      <c r="I257" s="9">
        <f t="shared" si="9"/>
        <v>57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0"/>
        <v>40590.25</v>
      </c>
      <c r="O257" s="12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ROUND((E258/D258)*100,0)</f>
        <v>23</v>
      </c>
      <c r="G258" t="s">
        <v>14</v>
      </c>
      <c r="H258">
        <v>15</v>
      </c>
      <c r="I258" s="9">
        <f t="shared" si="9"/>
        <v>63.93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0"/>
        <v>42393.25</v>
      </c>
      <c r="O258" s="12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ROUND((E259/D259)*100,0)</f>
        <v>146</v>
      </c>
      <c r="G259" t="s">
        <v>20</v>
      </c>
      <c r="H259">
        <v>92</v>
      </c>
      <c r="I259" s="9">
        <f t="shared" ref="I259:I322" si="12">IF(H259=0, 0, 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3">(((L259/60)/60)/24)+DATE(1970,1,1)</f>
        <v>41338.25</v>
      </c>
      <c r="O259" s="12">
        <f t="shared" ref="O259:O322" si="14">(((M259/60)/60)/24+DATE(1970,1,1))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ROUND((E260/D260)*100,0)</f>
        <v>268</v>
      </c>
      <c r="G260" t="s">
        <v>20</v>
      </c>
      <c r="H260">
        <v>186</v>
      </c>
      <c r="I260" s="9">
        <f t="shared" si="12"/>
        <v>72.17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3"/>
        <v>42712.25</v>
      </c>
      <c r="O260" s="12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ROUND((E261/D261)*100,0)</f>
        <v>598</v>
      </c>
      <c r="G261" t="s">
        <v>20</v>
      </c>
      <c r="H261">
        <v>138</v>
      </c>
      <c r="I261" s="9">
        <f t="shared" si="12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3"/>
        <v>41251.25</v>
      </c>
      <c r="O261" s="12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ROUND((E262/D262)*100,0)</f>
        <v>158</v>
      </c>
      <c r="G262" t="s">
        <v>20</v>
      </c>
      <c r="H262">
        <v>261</v>
      </c>
      <c r="I262" s="9">
        <f t="shared" si="12"/>
        <v>38.07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3"/>
        <v>41180.208333333336</v>
      </c>
      <c r="O262" s="12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ROUND((E263/D263)*100,0)</f>
        <v>31</v>
      </c>
      <c r="G263" t="s">
        <v>14</v>
      </c>
      <c r="H263">
        <v>454</v>
      </c>
      <c r="I263" s="9">
        <f t="shared" si="12"/>
        <v>57.94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3"/>
        <v>40415.208333333336</v>
      </c>
      <c r="O263" s="12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ROUND((E264/D264)*100,0)</f>
        <v>313</v>
      </c>
      <c r="G264" t="s">
        <v>20</v>
      </c>
      <c r="H264">
        <v>107</v>
      </c>
      <c r="I264" s="9">
        <f t="shared" si="12"/>
        <v>49.79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3"/>
        <v>40638.208333333336</v>
      </c>
      <c r="O264" s="12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ROUND((E265/D265)*100,0)</f>
        <v>371</v>
      </c>
      <c r="G265" t="s">
        <v>20</v>
      </c>
      <c r="H265">
        <v>199</v>
      </c>
      <c r="I265" s="9">
        <f t="shared" si="12"/>
        <v>54.05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3"/>
        <v>40187.25</v>
      </c>
      <c r="O265" s="12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ROUND((E266/D266)*100,0)</f>
        <v>363</v>
      </c>
      <c r="G266" t="s">
        <v>20</v>
      </c>
      <c r="H266">
        <v>5512</v>
      </c>
      <c r="I266" s="9">
        <f t="shared" si="12"/>
        <v>30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3"/>
        <v>41317.25</v>
      </c>
      <c r="O266" s="12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ROUND((E267/D267)*100,0)</f>
        <v>123</v>
      </c>
      <c r="G267" t="s">
        <v>20</v>
      </c>
      <c r="H267">
        <v>86</v>
      </c>
      <c r="I267" s="9">
        <f t="shared" si="12"/>
        <v>70.13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3"/>
        <v>42372.25</v>
      </c>
      <c r="O267" s="12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ROUND((E268/D268)*100,0)</f>
        <v>77</v>
      </c>
      <c r="G268" t="s">
        <v>14</v>
      </c>
      <c r="H268">
        <v>3182</v>
      </c>
      <c r="I268" s="9">
        <f t="shared" si="12"/>
        <v>27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3"/>
        <v>41950.25</v>
      </c>
      <c r="O268" s="12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ROUND((E269/D269)*100,0)</f>
        <v>234</v>
      </c>
      <c r="G269" t="s">
        <v>20</v>
      </c>
      <c r="H269">
        <v>2768</v>
      </c>
      <c r="I269" s="9">
        <f t="shared" si="12"/>
        <v>51.99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3"/>
        <v>41206.208333333336</v>
      </c>
      <c r="O269" s="12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ROUND((E270/D270)*100,0)</f>
        <v>181</v>
      </c>
      <c r="G270" t="s">
        <v>20</v>
      </c>
      <c r="H270">
        <v>48</v>
      </c>
      <c r="I270" s="9">
        <f t="shared" si="12"/>
        <v>56.42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3"/>
        <v>41186.208333333336</v>
      </c>
      <c r="O270" s="12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ROUND((E271/D271)*100,0)</f>
        <v>253</v>
      </c>
      <c r="G271" t="s">
        <v>20</v>
      </c>
      <c r="H271">
        <v>87</v>
      </c>
      <c r="I271" s="9">
        <f t="shared" si="12"/>
        <v>101.63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3"/>
        <v>43496.25</v>
      </c>
      <c r="O271" s="12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ROUND((E272/D272)*100,0)</f>
        <v>27</v>
      </c>
      <c r="G272" t="s">
        <v>74</v>
      </c>
      <c r="H272">
        <v>1890</v>
      </c>
      <c r="I272" s="9">
        <f t="shared" si="12"/>
        <v>25.01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3"/>
        <v>40514.25</v>
      </c>
      <c r="O272" s="12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ROUND((E273/D273)*100,0)</f>
        <v>1</v>
      </c>
      <c r="G273" t="s">
        <v>47</v>
      </c>
      <c r="H273">
        <v>61</v>
      </c>
      <c r="I273" s="9">
        <f t="shared" si="12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3"/>
        <v>42345.25</v>
      </c>
      <c r="O273" s="12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ROUND((E274/D274)*100,0)</f>
        <v>304</v>
      </c>
      <c r="G274" t="s">
        <v>20</v>
      </c>
      <c r="H274">
        <v>1894</v>
      </c>
      <c r="I274" s="9">
        <f t="shared" si="12"/>
        <v>82.02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3"/>
        <v>43656.208333333328</v>
      </c>
      <c r="O274" s="12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ROUND((E275/D275)*100,0)</f>
        <v>137</v>
      </c>
      <c r="G275" t="s">
        <v>20</v>
      </c>
      <c r="H275">
        <v>282</v>
      </c>
      <c r="I275" s="9">
        <f t="shared" si="12"/>
        <v>37.96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3"/>
        <v>42995.208333333328</v>
      </c>
      <c r="O275" s="12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ROUND((E276/D276)*100,0)</f>
        <v>32</v>
      </c>
      <c r="G276" t="s">
        <v>14</v>
      </c>
      <c r="H276">
        <v>15</v>
      </c>
      <c r="I276" s="9">
        <f t="shared" si="12"/>
        <v>51.53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3"/>
        <v>43045.25</v>
      </c>
      <c r="O276" s="12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ROUND((E277/D277)*100,0)</f>
        <v>242</v>
      </c>
      <c r="G277" t="s">
        <v>20</v>
      </c>
      <c r="H277">
        <v>116</v>
      </c>
      <c r="I277" s="9">
        <f t="shared" si="12"/>
        <v>81.2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3"/>
        <v>43561.208333333328</v>
      </c>
      <c r="O277" s="12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ROUND((E278/D278)*100,0)</f>
        <v>97</v>
      </c>
      <c r="G278" t="s">
        <v>14</v>
      </c>
      <c r="H278">
        <v>133</v>
      </c>
      <c r="I278" s="9">
        <f t="shared" si="12"/>
        <v>40.03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3"/>
        <v>41018.208333333336</v>
      </c>
      <c r="O278" s="12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ROUND((E279/D279)*100,0)</f>
        <v>1066</v>
      </c>
      <c r="G279" t="s">
        <v>20</v>
      </c>
      <c r="H279">
        <v>83</v>
      </c>
      <c r="I279" s="9">
        <f t="shared" si="12"/>
        <v>89.94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3"/>
        <v>40378.208333333336</v>
      </c>
      <c r="O279" s="12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ROUND((E280/D280)*100,0)</f>
        <v>326</v>
      </c>
      <c r="G280" t="s">
        <v>20</v>
      </c>
      <c r="H280">
        <v>91</v>
      </c>
      <c r="I280" s="9">
        <f t="shared" si="12"/>
        <v>96.69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3"/>
        <v>41239.25</v>
      </c>
      <c r="O280" s="12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ROUND((E281/D281)*100,0)</f>
        <v>171</v>
      </c>
      <c r="G281" t="s">
        <v>20</v>
      </c>
      <c r="H281">
        <v>546</v>
      </c>
      <c r="I281" s="9">
        <f t="shared" si="12"/>
        <v>25.01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3"/>
        <v>43346.208333333328</v>
      </c>
      <c r="O281" s="12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ROUND((E282/D282)*100,0)</f>
        <v>581</v>
      </c>
      <c r="G282" t="s">
        <v>20</v>
      </c>
      <c r="H282">
        <v>393</v>
      </c>
      <c r="I282" s="9">
        <f t="shared" si="12"/>
        <v>36.99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3"/>
        <v>43060.25</v>
      </c>
      <c r="O282" s="12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ROUND((E283/D283)*100,0)</f>
        <v>92</v>
      </c>
      <c r="G283" t="s">
        <v>14</v>
      </c>
      <c r="H283">
        <v>2062</v>
      </c>
      <c r="I283" s="9">
        <f t="shared" si="12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3"/>
        <v>40979.25</v>
      </c>
      <c r="O283" s="12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ROUND((E284/D284)*100,0)</f>
        <v>108</v>
      </c>
      <c r="G284" t="s">
        <v>20</v>
      </c>
      <c r="H284">
        <v>133</v>
      </c>
      <c r="I284" s="9">
        <f t="shared" si="12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3"/>
        <v>42701.25</v>
      </c>
      <c r="O284" s="12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ROUND((E285/D285)*100,0)</f>
        <v>19</v>
      </c>
      <c r="G285" t="s">
        <v>14</v>
      </c>
      <c r="H285">
        <v>29</v>
      </c>
      <c r="I285" s="9">
        <f t="shared" si="12"/>
        <v>52.31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3"/>
        <v>42520.208333333328</v>
      </c>
      <c r="O285" s="12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ROUND((E286/D286)*100,0)</f>
        <v>83</v>
      </c>
      <c r="G286" t="s">
        <v>14</v>
      </c>
      <c r="H286">
        <v>132</v>
      </c>
      <c r="I286" s="9">
        <f t="shared" si="12"/>
        <v>61.77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3"/>
        <v>41030.208333333336</v>
      </c>
      <c r="O286" s="12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ROUND((E287/D287)*100,0)</f>
        <v>706</v>
      </c>
      <c r="G287" t="s">
        <v>20</v>
      </c>
      <c r="H287">
        <v>254</v>
      </c>
      <c r="I287" s="9">
        <f t="shared" si="12"/>
        <v>25.03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3"/>
        <v>42623.208333333328</v>
      </c>
      <c r="O287" s="12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ROUND((E288/D288)*100,0)</f>
        <v>17</v>
      </c>
      <c r="G288" t="s">
        <v>74</v>
      </c>
      <c r="H288">
        <v>184</v>
      </c>
      <c r="I288" s="9">
        <f t="shared" si="12"/>
        <v>106.29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3"/>
        <v>42697.25</v>
      </c>
      <c r="O288" s="12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ROUND((E289/D289)*100,0)</f>
        <v>210</v>
      </c>
      <c r="G289" t="s">
        <v>20</v>
      </c>
      <c r="H289">
        <v>176</v>
      </c>
      <c r="I289" s="9">
        <f t="shared" si="12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3"/>
        <v>42122.208333333328</v>
      </c>
      <c r="O289" s="12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ROUND((E290/D290)*100,0)</f>
        <v>98</v>
      </c>
      <c r="G290" t="s">
        <v>14</v>
      </c>
      <c r="H290">
        <v>137</v>
      </c>
      <c r="I290" s="9">
        <f t="shared" si="12"/>
        <v>39.97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3"/>
        <v>40982.208333333336</v>
      </c>
      <c r="O290" s="12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ROUND((E291/D291)*100,0)</f>
        <v>1684</v>
      </c>
      <c r="G291" t="s">
        <v>20</v>
      </c>
      <c r="H291">
        <v>337</v>
      </c>
      <c r="I291" s="9">
        <f t="shared" si="12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3"/>
        <v>42219.208333333328</v>
      </c>
      <c r="O291" s="12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ROUND((E292/D292)*100,0)</f>
        <v>54</v>
      </c>
      <c r="G292" t="s">
        <v>14</v>
      </c>
      <c r="H292">
        <v>908</v>
      </c>
      <c r="I292" s="9">
        <f t="shared" si="12"/>
        <v>101.02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3"/>
        <v>41404.208333333336</v>
      </c>
      <c r="O292" s="12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ROUND((E293/D293)*100,0)</f>
        <v>457</v>
      </c>
      <c r="G293" t="s">
        <v>20</v>
      </c>
      <c r="H293">
        <v>107</v>
      </c>
      <c r="I293" s="9">
        <f t="shared" si="12"/>
        <v>76.81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3"/>
        <v>40831.208333333336</v>
      </c>
      <c r="O293" s="12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ROUND((E294/D294)*100,0)</f>
        <v>10</v>
      </c>
      <c r="G294" t="s">
        <v>14</v>
      </c>
      <c r="H294">
        <v>10</v>
      </c>
      <c r="I294" s="9">
        <f t="shared" si="12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3"/>
        <v>40984.208333333336</v>
      </c>
      <c r="O294" s="12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ROUND((E295/D295)*100,0)</f>
        <v>16</v>
      </c>
      <c r="G295" t="s">
        <v>74</v>
      </c>
      <c r="H295">
        <v>32</v>
      </c>
      <c r="I295" s="9">
        <f t="shared" si="12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3"/>
        <v>40456.208333333336</v>
      </c>
      <c r="O295" s="12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ROUND((E296/D296)*100,0)</f>
        <v>1340</v>
      </c>
      <c r="G296" t="s">
        <v>20</v>
      </c>
      <c r="H296">
        <v>183</v>
      </c>
      <c r="I296" s="9">
        <f t="shared" si="12"/>
        <v>43.92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3"/>
        <v>43399.208333333328</v>
      </c>
      <c r="O296" s="12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ROUND((E297/D297)*100,0)</f>
        <v>36</v>
      </c>
      <c r="G297" t="s">
        <v>14</v>
      </c>
      <c r="H297">
        <v>1910</v>
      </c>
      <c r="I297" s="9">
        <f t="shared" si="12"/>
        <v>36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3"/>
        <v>41562.208333333336</v>
      </c>
      <c r="O297" s="12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ROUND((E298/D298)*100,0)</f>
        <v>55</v>
      </c>
      <c r="G298" t="s">
        <v>14</v>
      </c>
      <c r="H298">
        <v>38</v>
      </c>
      <c r="I298" s="9">
        <f t="shared" si="12"/>
        <v>88.21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3"/>
        <v>43493.25</v>
      </c>
      <c r="O298" s="12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ROUND((E299/D299)*100,0)</f>
        <v>94</v>
      </c>
      <c r="G299" t="s">
        <v>14</v>
      </c>
      <c r="H299">
        <v>104</v>
      </c>
      <c r="I299" s="9">
        <f t="shared" si="12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3"/>
        <v>41653.25</v>
      </c>
      <c r="O299" s="12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ROUND((E300/D300)*100,0)</f>
        <v>144</v>
      </c>
      <c r="G300" t="s">
        <v>20</v>
      </c>
      <c r="H300">
        <v>72</v>
      </c>
      <c r="I300" s="9">
        <f t="shared" si="12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3"/>
        <v>42426.25</v>
      </c>
      <c r="O300" s="12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ROUND((E301/D301)*100,0)</f>
        <v>51</v>
      </c>
      <c r="G301" t="s">
        <v>14</v>
      </c>
      <c r="H301">
        <v>49</v>
      </c>
      <c r="I301" s="9">
        <f t="shared" si="12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3"/>
        <v>42432.25</v>
      </c>
      <c r="O301" s="12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ROUND((E302/D302)*100,0)</f>
        <v>5</v>
      </c>
      <c r="G302" t="s">
        <v>14</v>
      </c>
      <c r="H302">
        <v>1</v>
      </c>
      <c r="I302" s="9">
        <f t="shared" si="12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3"/>
        <v>42977.208333333328</v>
      </c>
      <c r="O302" s="12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ROUND((E303/D303)*100,0)</f>
        <v>1345</v>
      </c>
      <c r="G303" t="s">
        <v>20</v>
      </c>
      <c r="H303">
        <v>295</v>
      </c>
      <c r="I303" s="9">
        <f t="shared" si="12"/>
        <v>41.02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3"/>
        <v>42061.25</v>
      </c>
      <c r="O303" s="12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ROUND((E304/D304)*100,0)</f>
        <v>32</v>
      </c>
      <c r="G304" t="s">
        <v>14</v>
      </c>
      <c r="H304">
        <v>245</v>
      </c>
      <c r="I304" s="9">
        <f t="shared" si="12"/>
        <v>98.91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3"/>
        <v>43345.208333333328</v>
      </c>
      <c r="O304" s="12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ROUND((E305/D305)*100,0)</f>
        <v>83</v>
      </c>
      <c r="G305" t="s">
        <v>14</v>
      </c>
      <c r="H305">
        <v>32</v>
      </c>
      <c r="I305" s="9">
        <f t="shared" si="12"/>
        <v>87.78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3"/>
        <v>42376.25</v>
      </c>
      <c r="O305" s="12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ROUND((E306/D306)*100,0)</f>
        <v>546</v>
      </c>
      <c r="G306" t="s">
        <v>20</v>
      </c>
      <c r="H306">
        <v>142</v>
      </c>
      <c r="I306" s="9">
        <f t="shared" si="12"/>
        <v>80.77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3"/>
        <v>42589.208333333328</v>
      </c>
      <c r="O306" s="12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ROUND((E307/D307)*100,0)</f>
        <v>286</v>
      </c>
      <c r="G307" t="s">
        <v>20</v>
      </c>
      <c r="H307">
        <v>85</v>
      </c>
      <c r="I307" s="9">
        <f t="shared" si="12"/>
        <v>94.28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3"/>
        <v>42448.208333333328</v>
      </c>
      <c r="O307" s="12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ROUND((E308/D308)*100,0)</f>
        <v>8</v>
      </c>
      <c r="G308" t="s">
        <v>14</v>
      </c>
      <c r="H308">
        <v>7</v>
      </c>
      <c r="I308" s="9">
        <f t="shared" si="12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3"/>
        <v>42930.208333333328</v>
      </c>
      <c r="O308" s="12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ROUND((E309/D309)*100,0)</f>
        <v>132</v>
      </c>
      <c r="G309" t="s">
        <v>20</v>
      </c>
      <c r="H309">
        <v>659</v>
      </c>
      <c r="I309" s="9">
        <f t="shared" si="12"/>
        <v>65.97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3"/>
        <v>41066.208333333336</v>
      </c>
      <c r="O309" s="12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ROUND((E310/D310)*100,0)</f>
        <v>74</v>
      </c>
      <c r="G310" t="s">
        <v>14</v>
      </c>
      <c r="H310">
        <v>803</v>
      </c>
      <c r="I310" s="9">
        <f t="shared" si="12"/>
        <v>109.04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3"/>
        <v>40651.208333333336</v>
      </c>
      <c r="O310" s="12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ROUND((E311/D311)*100,0)</f>
        <v>75</v>
      </c>
      <c r="G311" t="s">
        <v>74</v>
      </c>
      <c r="H311">
        <v>75</v>
      </c>
      <c r="I311" s="9">
        <f t="shared" si="12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3"/>
        <v>40807.208333333336</v>
      </c>
      <c r="O311" s="12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ROUND((E312/D312)*100,0)</f>
        <v>20</v>
      </c>
      <c r="G312" t="s">
        <v>14</v>
      </c>
      <c r="H312">
        <v>16</v>
      </c>
      <c r="I312" s="9">
        <f t="shared" si="12"/>
        <v>99.13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3"/>
        <v>40277.208333333336</v>
      </c>
      <c r="O312" s="12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ROUND((E313/D313)*100,0)</f>
        <v>203</v>
      </c>
      <c r="G313" t="s">
        <v>20</v>
      </c>
      <c r="H313">
        <v>121</v>
      </c>
      <c r="I313" s="9">
        <f t="shared" si="12"/>
        <v>105.88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3"/>
        <v>40590.25</v>
      </c>
      <c r="O313" s="12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ROUND((E314/D314)*100,0)</f>
        <v>310</v>
      </c>
      <c r="G314" t="s">
        <v>20</v>
      </c>
      <c r="H314">
        <v>3742</v>
      </c>
      <c r="I314" s="9">
        <f t="shared" si="12"/>
        <v>49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3"/>
        <v>41572.208333333336</v>
      </c>
      <c r="O314" s="12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ROUND((E315/D315)*100,0)</f>
        <v>395</v>
      </c>
      <c r="G315" t="s">
        <v>20</v>
      </c>
      <c r="H315">
        <v>223</v>
      </c>
      <c r="I315" s="9">
        <f t="shared" si="12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3"/>
        <v>40966.25</v>
      </c>
      <c r="O315" s="12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ROUND((E316/D316)*100,0)</f>
        <v>295</v>
      </c>
      <c r="G316" t="s">
        <v>20</v>
      </c>
      <c r="H316">
        <v>133</v>
      </c>
      <c r="I316" s="9">
        <f t="shared" si="12"/>
        <v>31.02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3"/>
        <v>43536.208333333328</v>
      </c>
      <c r="O316" s="12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ROUND((E317/D317)*100,0)</f>
        <v>34</v>
      </c>
      <c r="G317" t="s">
        <v>14</v>
      </c>
      <c r="H317">
        <v>31</v>
      </c>
      <c r="I317" s="9">
        <f t="shared" si="12"/>
        <v>103.87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3"/>
        <v>41783.208333333336</v>
      </c>
      <c r="O317" s="12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ROUND((E318/D318)*100,0)</f>
        <v>67</v>
      </c>
      <c r="G318" t="s">
        <v>14</v>
      </c>
      <c r="H318">
        <v>108</v>
      </c>
      <c r="I318" s="9">
        <f t="shared" si="12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3"/>
        <v>43788.25</v>
      </c>
      <c r="O318" s="12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ROUND((E319/D319)*100,0)</f>
        <v>19</v>
      </c>
      <c r="G319" t="s">
        <v>14</v>
      </c>
      <c r="H319">
        <v>30</v>
      </c>
      <c r="I319" s="9">
        <f t="shared" si="12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3"/>
        <v>42869.208333333328</v>
      </c>
      <c r="O319" s="12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ROUND((E320/D320)*100,0)</f>
        <v>16</v>
      </c>
      <c r="G320" t="s">
        <v>14</v>
      </c>
      <c r="H320">
        <v>17</v>
      </c>
      <c r="I320" s="9">
        <f t="shared" si="12"/>
        <v>53.12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3"/>
        <v>41684.25</v>
      </c>
      <c r="O320" s="12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ROUND((E321/D321)*100,0)</f>
        <v>39</v>
      </c>
      <c r="G321" t="s">
        <v>74</v>
      </c>
      <c r="H321">
        <v>64</v>
      </c>
      <c r="I321" s="9">
        <f t="shared" si="12"/>
        <v>50.8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3"/>
        <v>40402.208333333336</v>
      </c>
      <c r="O321" s="12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ROUND((E322/D322)*100,0)</f>
        <v>10</v>
      </c>
      <c r="G322" t="s">
        <v>14</v>
      </c>
      <c r="H322">
        <v>80</v>
      </c>
      <c r="I322" s="9">
        <f t="shared" si="12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3"/>
        <v>40673.208333333336</v>
      </c>
      <c r="O322" s="12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ROUND((E323/D323)*100,0)</f>
        <v>94</v>
      </c>
      <c r="G323" t="s">
        <v>14</v>
      </c>
      <c r="H323">
        <v>2468</v>
      </c>
      <c r="I323" s="9">
        <f t="shared" ref="I323:I386" si="15">IF(H323=0, 0, 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16">(((L323/60)/60)/24)+DATE(1970,1,1)</f>
        <v>40634.208333333336</v>
      </c>
      <c r="O323" s="12">
        <f t="shared" ref="O323:O386" si="17">(((M323/60)/60)/24+DATE(1970,1,1))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ROUND((E324/D324)*100,0)</f>
        <v>167</v>
      </c>
      <c r="G324" t="s">
        <v>20</v>
      </c>
      <c r="H324">
        <v>5168</v>
      </c>
      <c r="I324" s="9">
        <f t="shared" si="15"/>
        <v>38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16"/>
        <v>40507.25</v>
      </c>
      <c r="O324" s="12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ROUND((E325/D325)*100,0)</f>
        <v>24</v>
      </c>
      <c r="G325" t="s">
        <v>14</v>
      </c>
      <c r="H325">
        <v>26</v>
      </c>
      <c r="I325" s="9">
        <f t="shared" si="15"/>
        <v>82.62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16"/>
        <v>41725.208333333336</v>
      </c>
      <c r="O325" s="12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ROUND((E326/D326)*100,0)</f>
        <v>164</v>
      </c>
      <c r="G326" t="s">
        <v>20</v>
      </c>
      <c r="H326">
        <v>307</v>
      </c>
      <c r="I326" s="9">
        <f t="shared" si="15"/>
        <v>37.94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16"/>
        <v>42176.208333333328</v>
      </c>
      <c r="O326" s="12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ROUND((E327/D327)*100,0)</f>
        <v>91</v>
      </c>
      <c r="G327" t="s">
        <v>14</v>
      </c>
      <c r="H327">
        <v>73</v>
      </c>
      <c r="I327" s="9">
        <f t="shared" si="15"/>
        <v>80.78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16"/>
        <v>43267.208333333328</v>
      </c>
      <c r="O327" s="12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ROUND((E328/D328)*100,0)</f>
        <v>46</v>
      </c>
      <c r="G328" t="s">
        <v>14</v>
      </c>
      <c r="H328">
        <v>128</v>
      </c>
      <c r="I328" s="9">
        <f t="shared" si="15"/>
        <v>25.98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16"/>
        <v>42364.25</v>
      </c>
      <c r="O328" s="12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ROUND((E329/D329)*100,0)</f>
        <v>39</v>
      </c>
      <c r="G329" t="s">
        <v>14</v>
      </c>
      <c r="H329">
        <v>33</v>
      </c>
      <c r="I329" s="9">
        <f t="shared" si="15"/>
        <v>30.36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16"/>
        <v>43705.208333333328</v>
      </c>
      <c r="O329" s="12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ROUND((E330/D330)*100,0)</f>
        <v>134</v>
      </c>
      <c r="G330" t="s">
        <v>20</v>
      </c>
      <c r="H330">
        <v>2441</v>
      </c>
      <c r="I330" s="9">
        <f t="shared" si="15"/>
        <v>54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16"/>
        <v>43434.25</v>
      </c>
      <c r="O330" s="12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ROUND((E331/D331)*100,0)</f>
        <v>23</v>
      </c>
      <c r="G331" t="s">
        <v>47</v>
      </c>
      <c r="H331">
        <v>211</v>
      </c>
      <c r="I331" s="9">
        <f t="shared" si="15"/>
        <v>101.79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16"/>
        <v>42716.25</v>
      </c>
      <c r="O331" s="12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ROUND((E332/D332)*100,0)</f>
        <v>185</v>
      </c>
      <c r="G332" t="s">
        <v>20</v>
      </c>
      <c r="H332">
        <v>1385</v>
      </c>
      <c r="I332" s="9">
        <f t="shared" si="15"/>
        <v>45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16"/>
        <v>43077.25</v>
      </c>
      <c r="O332" s="12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ROUND((E333/D333)*100,0)</f>
        <v>444</v>
      </c>
      <c r="G333" t="s">
        <v>20</v>
      </c>
      <c r="H333">
        <v>190</v>
      </c>
      <c r="I333" s="9">
        <f t="shared" si="15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16"/>
        <v>40896.25</v>
      </c>
      <c r="O333" s="12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ROUND((E334/D334)*100,0)</f>
        <v>200</v>
      </c>
      <c r="G334" t="s">
        <v>20</v>
      </c>
      <c r="H334">
        <v>470</v>
      </c>
      <c r="I334" s="9">
        <f t="shared" si="15"/>
        <v>88.08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16"/>
        <v>41361.208333333336</v>
      </c>
      <c r="O334" s="12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ROUND((E335/D335)*100,0)</f>
        <v>124</v>
      </c>
      <c r="G335" t="s">
        <v>20</v>
      </c>
      <c r="H335">
        <v>253</v>
      </c>
      <c r="I335" s="9">
        <f t="shared" si="15"/>
        <v>47.04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16"/>
        <v>43424.25</v>
      </c>
      <c r="O335" s="12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ROUND((E336/D336)*100,0)</f>
        <v>187</v>
      </c>
      <c r="G336" t="s">
        <v>20</v>
      </c>
      <c r="H336">
        <v>1113</v>
      </c>
      <c r="I336" s="9">
        <f t="shared" si="15"/>
        <v>111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16"/>
        <v>43110.25</v>
      </c>
      <c r="O336" s="12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ROUND((E337/D337)*100,0)</f>
        <v>114</v>
      </c>
      <c r="G337" t="s">
        <v>20</v>
      </c>
      <c r="H337">
        <v>2283</v>
      </c>
      <c r="I337" s="9">
        <f t="shared" si="15"/>
        <v>87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16"/>
        <v>43784.25</v>
      </c>
      <c r="O337" s="12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ROUND((E338/D338)*100,0)</f>
        <v>97</v>
      </c>
      <c r="G338" t="s">
        <v>14</v>
      </c>
      <c r="H338">
        <v>1072</v>
      </c>
      <c r="I338" s="9">
        <f t="shared" si="15"/>
        <v>63.99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16"/>
        <v>40527.25</v>
      </c>
      <c r="O338" s="12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ROUND((E339/D339)*100,0)</f>
        <v>123</v>
      </c>
      <c r="G339" t="s">
        <v>20</v>
      </c>
      <c r="H339">
        <v>1095</v>
      </c>
      <c r="I339" s="9">
        <f t="shared" si="15"/>
        <v>105.99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16"/>
        <v>43780.25</v>
      </c>
      <c r="O339" s="12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ROUND((E340/D340)*100,0)</f>
        <v>179</v>
      </c>
      <c r="G340" t="s">
        <v>20</v>
      </c>
      <c r="H340">
        <v>1690</v>
      </c>
      <c r="I340" s="9">
        <f t="shared" si="15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16"/>
        <v>40821.208333333336</v>
      </c>
      <c r="O340" s="12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ROUND((E341/D341)*100,0)</f>
        <v>80</v>
      </c>
      <c r="G341" t="s">
        <v>74</v>
      </c>
      <c r="H341">
        <v>1297</v>
      </c>
      <c r="I341" s="9">
        <f t="shared" si="15"/>
        <v>84.02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16"/>
        <v>42949.208333333328</v>
      </c>
      <c r="O341" s="12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ROUND((E342/D342)*100,0)</f>
        <v>94</v>
      </c>
      <c r="G342" t="s">
        <v>14</v>
      </c>
      <c r="H342">
        <v>393</v>
      </c>
      <c r="I342" s="9">
        <f t="shared" si="15"/>
        <v>88.97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16"/>
        <v>40889.25</v>
      </c>
      <c r="O342" s="12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ROUND((E343/D343)*100,0)</f>
        <v>85</v>
      </c>
      <c r="G343" t="s">
        <v>14</v>
      </c>
      <c r="H343">
        <v>1257</v>
      </c>
      <c r="I343" s="9">
        <f t="shared" si="15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16"/>
        <v>42244.208333333328</v>
      </c>
      <c r="O343" s="12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ROUND((E344/D344)*100,0)</f>
        <v>67</v>
      </c>
      <c r="G344" t="s">
        <v>14</v>
      </c>
      <c r="H344">
        <v>328</v>
      </c>
      <c r="I344" s="9">
        <f t="shared" si="15"/>
        <v>97.15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16"/>
        <v>41475.208333333336</v>
      </c>
      <c r="O344" s="12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ROUND((E345/D345)*100,0)</f>
        <v>54</v>
      </c>
      <c r="G345" t="s">
        <v>14</v>
      </c>
      <c r="H345">
        <v>147</v>
      </c>
      <c r="I345" s="9">
        <f t="shared" si="15"/>
        <v>33.01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16"/>
        <v>41597.25</v>
      </c>
      <c r="O345" s="12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ROUND((E346/D346)*100,0)</f>
        <v>42</v>
      </c>
      <c r="G346" t="s">
        <v>14</v>
      </c>
      <c r="H346">
        <v>830</v>
      </c>
      <c r="I346" s="9">
        <f t="shared" si="15"/>
        <v>99.95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16"/>
        <v>43122.25</v>
      </c>
      <c r="O346" s="12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ROUND((E347/D347)*100,0)</f>
        <v>15</v>
      </c>
      <c r="G347" t="s">
        <v>14</v>
      </c>
      <c r="H347">
        <v>331</v>
      </c>
      <c r="I347" s="9">
        <f t="shared" si="15"/>
        <v>69.97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16"/>
        <v>42194.208333333328</v>
      </c>
      <c r="O347" s="12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ROUND((E348/D348)*100,0)</f>
        <v>34</v>
      </c>
      <c r="G348" t="s">
        <v>14</v>
      </c>
      <c r="H348">
        <v>25</v>
      </c>
      <c r="I348" s="9">
        <f t="shared" si="1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16"/>
        <v>42971.208333333328</v>
      </c>
      <c r="O348" s="12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ROUND((E349/D349)*100,0)</f>
        <v>1401</v>
      </c>
      <c r="G349" t="s">
        <v>20</v>
      </c>
      <c r="H349">
        <v>191</v>
      </c>
      <c r="I349" s="9">
        <f t="shared" si="15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16"/>
        <v>42046.25</v>
      </c>
      <c r="O349" s="12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ROUND((E350/D350)*100,0)</f>
        <v>72</v>
      </c>
      <c r="G350" t="s">
        <v>14</v>
      </c>
      <c r="H350">
        <v>3483</v>
      </c>
      <c r="I350" s="9">
        <f t="shared" si="15"/>
        <v>41.01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16"/>
        <v>42782.25</v>
      </c>
      <c r="O350" s="12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ROUND((E351/D351)*100,0)</f>
        <v>53</v>
      </c>
      <c r="G351" t="s">
        <v>14</v>
      </c>
      <c r="H351">
        <v>923</v>
      </c>
      <c r="I351" s="9">
        <f t="shared" si="15"/>
        <v>103.96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16"/>
        <v>42930.208333333328</v>
      </c>
      <c r="O351" s="12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ROUND((E352/D352)*100,0)</f>
        <v>5</v>
      </c>
      <c r="G352" t="s">
        <v>14</v>
      </c>
      <c r="H352">
        <v>1</v>
      </c>
      <c r="I352" s="9">
        <f t="shared" si="15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16"/>
        <v>42144.208333333328</v>
      </c>
      <c r="O352" s="12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ROUND((E353/D353)*100,0)</f>
        <v>128</v>
      </c>
      <c r="G353" t="s">
        <v>20</v>
      </c>
      <c r="H353">
        <v>2013</v>
      </c>
      <c r="I353" s="9">
        <f t="shared" si="15"/>
        <v>47.01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16"/>
        <v>42240.208333333328</v>
      </c>
      <c r="O353" s="12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ROUND((E354/D354)*100,0)</f>
        <v>35</v>
      </c>
      <c r="G354" t="s">
        <v>14</v>
      </c>
      <c r="H354">
        <v>33</v>
      </c>
      <c r="I354" s="9">
        <f t="shared" si="15"/>
        <v>29.61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16"/>
        <v>42315.25</v>
      </c>
      <c r="O354" s="12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ROUND((E355/D355)*100,0)</f>
        <v>411</v>
      </c>
      <c r="G355" t="s">
        <v>20</v>
      </c>
      <c r="H355">
        <v>1703</v>
      </c>
      <c r="I355" s="9">
        <f t="shared" si="15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16"/>
        <v>43651.208333333328</v>
      </c>
      <c r="O355" s="12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ROUND((E356/D356)*100,0)</f>
        <v>124</v>
      </c>
      <c r="G356" t="s">
        <v>20</v>
      </c>
      <c r="H356">
        <v>80</v>
      </c>
      <c r="I356" s="9">
        <f t="shared" si="15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16"/>
        <v>41520.208333333336</v>
      </c>
      <c r="O356" s="12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ROUND((E357/D357)*100,0)</f>
        <v>59</v>
      </c>
      <c r="G357" t="s">
        <v>47</v>
      </c>
      <c r="H357">
        <v>86</v>
      </c>
      <c r="I357" s="9">
        <f t="shared" si="15"/>
        <v>26.06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16"/>
        <v>42757.25</v>
      </c>
      <c r="O357" s="12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ROUND((E358/D358)*100,0)</f>
        <v>37</v>
      </c>
      <c r="G358" t="s">
        <v>14</v>
      </c>
      <c r="H358">
        <v>40</v>
      </c>
      <c r="I358" s="9">
        <f t="shared" si="15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16"/>
        <v>40922.25</v>
      </c>
      <c r="O358" s="12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ROUND((E359/D359)*100,0)</f>
        <v>185</v>
      </c>
      <c r="G359" t="s">
        <v>20</v>
      </c>
      <c r="H359">
        <v>41</v>
      </c>
      <c r="I359" s="9">
        <f t="shared" si="15"/>
        <v>103.73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16"/>
        <v>42250.208333333328</v>
      </c>
      <c r="O359" s="12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ROUND((E360/D360)*100,0)</f>
        <v>12</v>
      </c>
      <c r="G360" t="s">
        <v>14</v>
      </c>
      <c r="H360">
        <v>23</v>
      </c>
      <c r="I360" s="9">
        <f t="shared" si="15"/>
        <v>49.83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16"/>
        <v>43322.208333333328</v>
      </c>
      <c r="O360" s="12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ROUND((E361/D361)*100,0)</f>
        <v>299</v>
      </c>
      <c r="G361" t="s">
        <v>20</v>
      </c>
      <c r="H361">
        <v>187</v>
      </c>
      <c r="I361" s="9">
        <f t="shared" si="15"/>
        <v>63.89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16"/>
        <v>40782.208333333336</v>
      </c>
      <c r="O361" s="12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ROUND((E362/D362)*100,0)</f>
        <v>226</v>
      </c>
      <c r="G362" t="s">
        <v>20</v>
      </c>
      <c r="H362">
        <v>2875</v>
      </c>
      <c r="I362" s="9">
        <f t="shared" si="15"/>
        <v>47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16"/>
        <v>40544.25</v>
      </c>
      <c r="O362" s="12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ROUND((E363/D363)*100,0)</f>
        <v>174</v>
      </c>
      <c r="G363" t="s">
        <v>20</v>
      </c>
      <c r="H363">
        <v>88</v>
      </c>
      <c r="I363" s="9">
        <f t="shared" si="15"/>
        <v>108.48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16"/>
        <v>43015.208333333328</v>
      </c>
      <c r="O363" s="12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ROUND((E364/D364)*100,0)</f>
        <v>372</v>
      </c>
      <c r="G364" t="s">
        <v>20</v>
      </c>
      <c r="H364">
        <v>191</v>
      </c>
      <c r="I364" s="9">
        <f t="shared" si="15"/>
        <v>72.02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16"/>
        <v>40570.25</v>
      </c>
      <c r="O364" s="12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ROUND((E365/D365)*100,0)</f>
        <v>160</v>
      </c>
      <c r="G365" t="s">
        <v>20</v>
      </c>
      <c r="H365">
        <v>139</v>
      </c>
      <c r="I365" s="9">
        <f t="shared" si="15"/>
        <v>59.93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16"/>
        <v>40904.25</v>
      </c>
      <c r="O365" s="12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ROUND((E366/D366)*100,0)</f>
        <v>1616</v>
      </c>
      <c r="G366" t="s">
        <v>20</v>
      </c>
      <c r="H366">
        <v>186</v>
      </c>
      <c r="I366" s="9">
        <f t="shared" si="15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16"/>
        <v>43164.25</v>
      </c>
      <c r="O366" s="12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ROUND((E367/D367)*100,0)</f>
        <v>733</v>
      </c>
      <c r="G367" t="s">
        <v>20</v>
      </c>
      <c r="H367">
        <v>112</v>
      </c>
      <c r="I367" s="9">
        <f t="shared" si="15"/>
        <v>104.78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16"/>
        <v>42733.25</v>
      </c>
      <c r="O367" s="12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ROUND((E368/D368)*100,0)</f>
        <v>592</v>
      </c>
      <c r="G368" t="s">
        <v>20</v>
      </c>
      <c r="H368">
        <v>101</v>
      </c>
      <c r="I368" s="9">
        <f t="shared" si="15"/>
        <v>105.52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16"/>
        <v>40546.25</v>
      </c>
      <c r="O368" s="12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ROUND((E369/D369)*100,0)</f>
        <v>19</v>
      </c>
      <c r="G369" t="s">
        <v>14</v>
      </c>
      <c r="H369">
        <v>75</v>
      </c>
      <c r="I369" s="9">
        <f t="shared" si="15"/>
        <v>24.93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16"/>
        <v>41930.208333333336</v>
      </c>
      <c r="O369" s="12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ROUND((E370/D370)*100,0)</f>
        <v>277</v>
      </c>
      <c r="G370" t="s">
        <v>20</v>
      </c>
      <c r="H370">
        <v>206</v>
      </c>
      <c r="I370" s="9">
        <f t="shared" si="15"/>
        <v>69.87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16"/>
        <v>40464.208333333336</v>
      </c>
      <c r="O370" s="12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ROUND((E371/D371)*100,0)</f>
        <v>273</v>
      </c>
      <c r="G371" t="s">
        <v>20</v>
      </c>
      <c r="H371">
        <v>154</v>
      </c>
      <c r="I371" s="9">
        <f t="shared" si="15"/>
        <v>95.73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16"/>
        <v>41308.25</v>
      </c>
      <c r="O371" s="12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ROUND((E372/D372)*100,0)</f>
        <v>159</v>
      </c>
      <c r="G372" t="s">
        <v>20</v>
      </c>
      <c r="H372">
        <v>5966</v>
      </c>
      <c r="I372" s="9">
        <f t="shared" si="15"/>
        <v>30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16"/>
        <v>43570.208333333328</v>
      </c>
      <c r="O372" s="12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ROUND((E373/D373)*100,0)</f>
        <v>68</v>
      </c>
      <c r="G373" t="s">
        <v>14</v>
      </c>
      <c r="H373">
        <v>2176</v>
      </c>
      <c r="I373" s="9">
        <f t="shared" si="15"/>
        <v>59.01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16"/>
        <v>42043.25</v>
      </c>
      <c r="O373" s="12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ROUND((E374/D374)*100,0)</f>
        <v>1592</v>
      </c>
      <c r="G374" t="s">
        <v>20</v>
      </c>
      <c r="H374">
        <v>169</v>
      </c>
      <c r="I374" s="9">
        <f t="shared" si="15"/>
        <v>84.76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16"/>
        <v>42012.25</v>
      </c>
      <c r="O374" s="12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ROUND((E375/D375)*100,0)</f>
        <v>730</v>
      </c>
      <c r="G375" t="s">
        <v>20</v>
      </c>
      <c r="H375">
        <v>2106</v>
      </c>
      <c r="I375" s="9">
        <f t="shared" si="15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16"/>
        <v>42964.208333333328</v>
      </c>
      <c r="O375" s="12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ROUND((E376/D376)*100,0)</f>
        <v>13</v>
      </c>
      <c r="G376" t="s">
        <v>14</v>
      </c>
      <c r="H376">
        <v>441</v>
      </c>
      <c r="I376" s="9">
        <f t="shared" si="15"/>
        <v>50.05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16"/>
        <v>43476.25</v>
      </c>
      <c r="O376" s="12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ROUND((E377/D377)*100,0)</f>
        <v>55</v>
      </c>
      <c r="G377" t="s">
        <v>14</v>
      </c>
      <c r="H377">
        <v>25</v>
      </c>
      <c r="I377" s="9">
        <f t="shared" si="15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16"/>
        <v>42293.208333333328</v>
      </c>
      <c r="O377" s="12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ROUND((E378/D378)*100,0)</f>
        <v>361</v>
      </c>
      <c r="G378" t="s">
        <v>20</v>
      </c>
      <c r="H378">
        <v>131</v>
      </c>
      <c r="I378" s="9">
        <f t="shared" si="15"/>
        <v>93.7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16"/>
        <v>41826.208333333336</v>
      </c>
      <c r="O378" s="12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ROUND((E379/D379)*100,0)</f>
        <v>10</v>
      </c>
      <c r="G379" t="s">
        <v>14</v>
      </c>
      <c r="H379">
        <v>127</v>
      </c>
      <c r="I379" s="9">
        <f t="shared" si="15"/>
        <v>40.14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16"/>
        <v>43760.208333333328</v>
      </c>
      <c r="O379" s="12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ROUND((E380/D380)*100,0)</f>
        <v>14</v>
      </c>
      <c r="G380" t="s">
        <v>14</v>
      </c>
      <c r="H380">
        <v>355</v>
      </c>
      <c r="I380" s="9">
        <f t="shared" si="15"/>
        <v>70.09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16"/>
        <v>43241.208333333328</v>
      </c>
      <c r="O380" s="12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ROUND((E381/D381)*100,0)</f>
        <v>40</v>
      </c>
      <c r="G381" t="s">
        <v>14</v>
      </c>
      <c r="H381">
        <v>44</v>
      </c>
      <c r="I381" s="9">
        <f t="shared" si="15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16"/>
        <v>40843.208333333336</v>
      </c>
      <c r="O381" s="12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ROUND((E382/D382)*100,0)</f>
        <v>160</v>
      </c>
      <c r="G382" t="s">
        <v>20</v>
      </c>
      <c r="H382">
        <v>84</v>
      </c>
      <c r="I382" s="9">
        <f t="shared" si="15"/>
        <v>47.71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16"/>
        <v>41448.208333333336</v>
      </c>
      <c r="O382" s="12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ROUND((E383/D383)*100,0)</f>
        <v>184</v>
      </c>
      <c r="G383" t="s">
        <v>20</v>
      </c>
      <c r="H383">
        <v>155</v>
      </c>
      <c r="I383" s="9">
        <f t="shared" si="15"/>
        <v>62.9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16"/>
        <v>42163.208333333328</v>
      </c>
      <c r="O383" s="12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ROUND((E384/D384)*100,0)</f>
        <v>64</v>
      </c>
      <c r="G384" t="s">
        <v>14</v>
      </c>
      <c r="H384">
        <v>67</v>
      </c>
      <c r="I384" s="9">
        <f t="shared" si="15"/>
        <v>86.61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16"/>
        <v>43024.208333333328</v>
      </c>
      <c r="O384" s="12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ROUND((E385/D385)*100,0)</f>
        <v>225</v>
      </c>
      <c r="G385" t="s">
        <v>20</v>
      </c>
      <c r="H385">
        <v>189</v>
      </c>
      <c r="I385" s="9">
        <f t="shared" si="15"/>
        <v>75.13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16"/>
        <v>43509.25</v>
      </c>
      <c r="O385" s="12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ROUND((E386/D386)*100,0)</f>
        <v>172</v>
      </c>
      <c r="G386" t="s">
        <v>20</v>
      </c>
      <c r="H386">
        <v>4799</v>
      </c>
      <c r="I386" s="9">
        <f t="shared" si="15"/>
        <v>41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16"/>
        <v>42776.25</v>
      </c>
      <c r="O386" s="12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ROUND((E387/D387)*100,0)</f>
        <v>146</v>
      </c>
      <c r="G387" t="s">
        <v>20</v>
      </c>
      <c r="H387">
        <v>1137</v>
      </c>
      <c r="I387" s="9">
        <f t="shared" ref="I387:I450" si="18">IF(H387=0, 0, 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19">(((L387/60)/60)/24)+DATE(1970,1,1)</f>
        <v>43553.208333333328</v>
      </c>
      <c r="O387" s="12">
        <f t="shared" ref="O387:O450" si="20">(((M387/60)/60)/24+DATE(1970,1,1))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ROUND((E388/D388)*100,0)</f>
        <v>76</v>
      </c>
      <c r="G388" t="s">
        <v>14</v>
      </c>
      <c r="H388">
        <v>1068</v>
      </c>
      <c r="I388" s="9">
        <f t="shared" si="18"/>
        <v>96.96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19"/>
        <v>40355.208333333336</v>
      </c>
      <c r="O388" s="12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ROUND((E389/D389)*100,0)</f>
        <v>39</v>
      </c>
      <c r="G389" t="s">
        <v>14</v>
      </c>
      <c r="H389">
        <v>424</v>
      </c>
      <c r="I389" s="9">
        <f t="shared" si="18"/>
        <v>100.93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19"/>
        <v>41072.208333333336</v>
      </c>
      <c r="O389" s="12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ROUND((E390/D390)*100,0)</f>
        <v>11</v>
      </c>
      <c r="G390" t="s">
        <v>74</v>
      </c>
      <c r="H390">
        <v>145</v>
      </c>
      <c r="I390" s="9">
        <f t="shared" si="18"/>
        <v>89.23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19"/>
        <v>40912.25</v>
      </c>
      <c r="O390" s="12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ROUND((E391/D391)*100,0)</f>
        <v>122</v>
      </c>
      <c r="G391" t="s">
        <v>20</v>
      </c>
      <c r="H391">
        <v>1152</v>
      </c>
      <c r="I391" s="9">
        <f t="shared" si="18"/>
        <v>87.98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19"/>
        <v>40479.208333333336</v>
      </c>
      <c r="O391" s="12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ROUND((E392/D392)*100,0)</f>
        <v>187</v>
      </c>
      <c r="G392" t="s">
        <v>20</v>
      </c>
      <c r="H392">
        <v>50</v>
      </c>
      <c r="I392" s="9">
        <f t="shared" si="18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19"/>
        <v>41530.208333333336</v>
      </c>
      <c r="O392" s="12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ROUND((E393/D393)*100,0)</f>
        <v>7</v>
      </c>
      <c r="G393" t="s">
        <v>14</v>
      </c>
      <c r="H393">
        <v>151</v>
      </c>
      <c r="I393" s="9">
        <f t="shared" si="18"/>
        <v>29.09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19"/>
        <v>41653.25</v>
      </c>
      <c r="O393" s="12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ROUND((E394/D394)*100,0)</f>
        <v>66</v>
      </c>
      <c r="G394" t="s">
        <v>14</v>
      </c>
      <c r="H394">
        <v>1608</v>
      </c>
      <c r="I394" s="9">
        <f t="shared" si="18"/>
        <v>42.01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19"/>
        <v>40549.25</v>
      </c>
      <c r="O394" s="12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ROUND((E395/D395)*100,0)</f>
        <v>229</v>
      </c>
      <c r="G395" t="s">
        <v>20</v>
      </c>
      <c r="H395">
        <v>3059</v>
      </c>
      <c r="I395" s="9">
        <f t="shared" si="18"/>
        <v>47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19"/>
        <v>42933.208333333328</v>
      </c>
      <c r="O395" s="12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ROUND((E396/D396)*100,0)</f>
        <v>469</v>
      </c>
      <c r="G396" t="s">
        <v>20</v>
      </c>
      <c r="H396">
        <v>34</v>
      </c>
      <c r="I396" s="9">
        <f t="shared" si="18"/>
        <v>110.44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19"/>
        <v>41484.208333333336</v>
      </c>
      <c r="O396" s="12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ROUND((E397/D397)*100,0)</f>
        <v>130</v>
      </c>
      <c r="G397" t="s">
        <v>20</v>
      </c>
      <c r="H397">
        <v>220</v>
      </c>
      <c r="I397" s="9">
        <f t="shared" si="18"/>
        <v>41.99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19"/>
        <v>40885.25</v>
      </c>
      <c r="O397" s="12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ROUND((E398/D398)*100,0)</f>
        <v>167</v>
      </c>
      <c r="G398" t="s">
        <v>20</v>
      </c>
      <c r="H398">
        <v>1604</v>
      </c>
      <c r="I398" s="9">
        <f t="shared" si="18"/>
        <v>48.01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19"/>
        <v>43378.208333333328</v>
      </c>
      <c r="O398" s="12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ROUND((E399/D399)*100,0)</f>
        <v>174</v>
      </c>
      <c r="G399" t="s">
        <v>20</v>
      </c>
      <c r="H399">
        <v>454</v>
      </c>
      <c r="I399" s="9">
        <f t="shared" si="18"/>
        <v>31.02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19"/>
        <v>41417.208333333336</v>
      </c>
      <c r="O399" s="12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ROUND((E400/D400)*100,0)</f>
        <v>718</v>
      </c>
      <c r="G400" t="s">
        <v>20</v>
      </c>
      <c r="H400">
        <v>123</v>
      </c>
      <c r="I400" s="9">
        <f t="shared" si="18"/>
        <v>99.2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19"/>
        <v>43228.208333333328</v>
      </c>
      <c r="O400" s="12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ROUND((E401/D401)*100,0)</f>
        <v>64</v>
      </c>
      <c r="G401" t="s">
        <v>14</v>
      </c>
      <c r="H401">
        <v>941</v>
      </c>
      <c r="I401" s="9">
        <f t="shared" si="18"/>
        <v>66.02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19"/>
        <v>40576.25</v>
      </c>
      <c r="O401" s="12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ROUND((E402/D402)*100,0)</f>
        <v>2</v>
      </c>
      <c r="G402" t="s">
        <v>14</v>
      </c>
      <c r="H402">
        <v>1</v>
      </c>
      <c r="I402" s="9">
        <f t="shared" si="18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19"/>
        <v>41502.208333333336</v>
      </c>
      <c r="O402" s="12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ROUND((E403/D403)*100,0)</f>
        <v>1530</v>
      </c>
      <c r="G403" t="s">
        <v>20</v>
      </c>
      <c r="H403">
        <v>299</v>
      </c>
      <c r="I403" s="9">
        <f t="shared" si="18"/>
        <v>46.06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19"/>
        <v>43765.208333333328</v>
      </c>
      <c r="O403" s="12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ROUND((E404/D404)*100,0)</f>
        <v>40</v>
      </c>
      <c r="G404" t="s">
        <v>14</v>
      </c>
      <c r="H404">
        <v>40</v>
      </c>
      <c r="I404" s="9">
        <f t="shared" si="1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19"/>
        <v>40914.25</v>
      </c>
      <c r="O404" s="12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ROUND((E405/D405)*100,0)</f>
        <v>86</v>
      </c>
      <c r="G405" t="s">
        <v>14</v>
      </c>
      <c r="H405">
        <v>3015</v>
      </c>
      <c r="I405" s="9">
        <f t="shared" si="18"/>
        <v>55.99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19"/>
        <v>40310.208333333336</v>
      </c>
      <c r="O405" s="12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ROUND((E406/D406)*100,0)</f>
        <v>316</v>
      </c>
      <c r="G406" t="s">
        <v>20</v>
      </c>
      <c r="H406">
        <v>2237</v>
      </c>
      <c r="I406" s="9">
        <f t="shared" si="18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19"/>
        <v>43053.25</v>
      </c>
      <c r="O406" s="12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ROUND((E407/D407)*100,0)</f>
        <v>90</v>
      </c>
      <c r="G407" t="s">
        <v>14</v>
      </c>
      <c r="H407">
        <v>435</v>
      </c>
      <c r="I407" s="9">
        <f t="shared" si="18"/>
        <v>60.98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19"/>
        <v>43255.208333333328</v>
      </c>
      <c r="O407" s="12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ROUND((E408/D408)*100,0)</f>
        <v>182</v>
      </c>
      <c r="G408" t="s">
        <v>20</v>
      </c>
      <c r="H408">
        <v>645</v>
      </c>
      <c r="I408" s="9">
        <f t="shared" si="18"/>
        <v>110.98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19"/>
        <v>41304.25</v>
      </c>
      <c r="O408" s="12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ROUND((E409/D409)*100,0)</f>
        <v>356</v>
      </c>
      <c r="G409" t="s">
        <v>20</v>
      </c>
      <c r="H409">
        <v>484</v>
      </c>
      <c r="I409" s="9">
        <f t="shared" si="18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19"/>
        <v>43751.208333333328</v>
      </c>
      <c r="O409" s="12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ROUND((E410/D410)*100,0)</f>
        <v>132</v>
      </c>
      <c r="G410" t="s">
        <v>20</v>
      </c>
      <c r="H410">
        <v>154</v>
      </c>
      <c r="I410" s="9">
        <f t="shared" si="18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19"/>
        <v>42541.208333333328</v>
      </c>
      <c r="O410" s="12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ROUND((E411/D411)*100,0)</f>
        <v>46</v>
      </c>
      <c r="G411" t="s">
        <v>14</v>
      </c>
      <c r="H411">
        <v>714</v>
      </c>
      <c r="I411" s="9">
        <f t="shared" si="18"/>
        <v>87.96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19"/>
        <v>42843.208333333328</v>
      </c>
      <c r="O411" s="12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ROUND((E412/D412)*100,0)</f>
        <v>36</v>
      </c>
      <c r="G412" t="s">
        <v>47</v>
      </c>
      <c r="H412">
        <v>1111</v>
      </c>
      <c r="I412" s="9">
        <f t="shared" si="18"/>
        <v>49.99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19"/>
        <v>42122.208333333328</v>
      </c>
      <c r="O412" s="12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ROUND((E413/D413)*100,0)</f>
        <v>105</v>
      </c>
      <c r="G413" t="s">
        <v>20</v>
      </c>
      <c r="H413">
        <v>82</v>
      </c>
      <c r="I413" s="9">
        <f t="shared" si="18"/>
        <v>99.52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19"/>
        <v>42884.208333333328</v>
      </c>
      <c r="O413" s="12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ROUND((E414/D414)*100,0)</f>
        <v>669</v>
      </c>
      <c r="G414" t="s">
        <v>20</v>
      </c>
      <c r="H414">
        <v>134</v>
      </c>
      <c r="I414" s="9">
        <f t="shared" si="18"/>
        <v>104.82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19"/>
        <v>41642.25</v>
      </c>
      <c r="O414" s="12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ROUND((E415/D415)*100,0)</f>
        <v>62</v>
      </c>
      <c r="G415" t="s">
        <v>47</v>
      </c>
      <c r="H415">
        <v>1089</v>
      </c>
      <c r="I415" s="9">
        <f t="shared" si="18"/>
        <v>108.01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19"/>
        <v>43431.25</v>
      </c>
      <c r="O415" s="12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ROUND((E416/D416)*100,0)</f>
        <v>85</v>
      </c>
      <c r="G416" t="s">
        <v>14</v>
      </c>
      <c r="H416">
        <v>5497</v>
      </c>
      <c r="I416" s="9">
        <f t="shared" si="18"/>
        <v>29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19"/>
        <v>40288.208333333336</v>
      </c>
      <c r="O416" s="12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ROUND((E417/D417)*100,0)</f>
        <v>11</v>
      </c>
      <c r="G417" t="s">
        <v>14</v>
      </c>
      <c r="H417">
        <v>418</v>
      </c>
      <c r="I417" s="9">
        <f t="shared" si="18"/>
        <v>30.03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19"/>
        <v>40921.25</v>
      </c>
      <c r="O417" s="12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ROUND((E418/D418)*100,0)</f>
        <v>44</v>
      </c>
      <c r="G418" t="s">
        <v>14</v>
      </c>
      <c r="H418">
        <v>1439</v>
      </c>
      <c r="I418" s="9">
        <f t="shared" si="18"/>
        <v>41.01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19"/>
        <v>40560.25</v>
      </c>
      <c r="O418" s="12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ROUND((E419/D419)*100,0)</f>
        <v>55</v>
      </c>
      <c r="G419" t="s">
        <v>14</v>
      </c>
      <c r="H419">
        <v>15</v>
      </c>
      <c r="I419" s="9">
        <f t="shared" si="18"/>
        <v>62.87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19"/>
        <v>43407.208333333328</v>
      </c>
      <c r="O419" s="12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ROUND((E420/D420)*100,0)</f>
        <v>57</v>
      </c>
      <c r="G420" t="s">
        <v>14</v>
      </c>
      <c r="H420">
        <v>1999</v>
      </c>
      <c r="I420" s="9">
        <f t="shared" si="18"/>
        <v>47.01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19"/>
        <v>41035.208333333336</v>
      </c>
      <c r="O420" s="12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ROUND((E421/D421)*100,0)</f>
        <v>123</v>
      </c>
      <c r="G421" t="s">
        <v>20</v>
      </c>
      <c r="H421">
        <v>5203</v>
      </c>
      <c r="I421" s="9">
        <f t="shared" si="18"/>
        <v>27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19"/>
        <v>40899.25</v>
      </c>
      <c r="O421" s="12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ROUND((E422/D422)*100,0)</f>
        <v>128</v>
      </c>
      <c r="G422" t="s">
        <v>20</v>
      </c>
      <c r="H422">
        <v>94</v>
      </c>
      <c r="I422" s="9">
        <f t="shared" si="18"/>
        <v>68.33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19"/>
        <v>42911.208333333328</v>
      </c>
      <c r="O422" s="12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ROUND((E423/D423)*100,0)</f>
        <v>64</v>
      </c>
      <c r="G423" t="s">
        <v>14</v>
      </c>
      <c r="H423">
        <v>118</v>
      </c>
      <c r="I423" s="9">
        <f t="shared" si="18"/>
        <v>50.97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19"/>
        <v>42915.208333333328</v>
      </c>
      <c r="O423" s="12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ROUND((E424/D424)*100,0)</f>
        <v>127</v>
      </c>
      <c r="G424" t="s">
        <v>20</v>
      </c>
      <c r="H424">
        <v>205</v>
      </c>
      <c r="I424" s="9">
        <f t="shared" si="18"/>
        <v>54.02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19"/>
        <v>40285.208333333336</v>
      </c>
      <c r="O424" s="12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ROUND((E425/D425)*100,0)</f>
        <v>11</v>
      </c>
      <c r="G425" t="s">
        <v>14</v>
      </c>
      <c r="H425">
        <v>162</v>
      </c>
      <c r="I425" s="9">
        <f t="shared" si="18"/>
        <v>97.06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19"/>
        <v>40808.208333333336</v>
      </c>
      <c r="O425" s="12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ROUND((E426/D426)*100,0)</f>
        <v>40</v>
      </c>
      <c r="G426" t="s">
        <v>14</v>
      </c>
      <c r="H426">
        <v>83</v>
      </c>
      <c r="I426" s="9">
        <f t="shared" si="18"/>
        <v>24.87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19"/>
        <v>43208.208333333328</v>
      </c>
      <c r="O426" s="12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ROUND((E427/D427)*100,0)</f>
        <v>288</v>
      </c>
      <c r="G427" t="s">
        <v>20</v>
      </c>
      <c r="H427">
        <v>92</v>
      </c>
      <c r="I427" s="9">
        <f t="shared" si="18"/>
        <v>84.42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19"/>
        <v>42213.208333333328</v>
      </c>
      <c r="O427" s="12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ROUND((E428/D428)*100,0)</f>
        <v>573</v>
      </c>
      <c r="G428" t="s">
        <v>20</v>
      </c>
      <c r="H428">
        <v>219</v>
      </c>
      <c r="I428" s="9">
        <f t="shared" si="18"/>
        <v>47.09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19"/>
        <v>41332.25</v>
      </c>
      <c r="O428" s="12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ROUND((E429/D429)*100,0)</f>
        <v>113</v>
      </c>
      <c r="G429" t="s">
        <v>20</v>
      </c>
      <c r="H429">
        <v>2526</v>
      </c>
      <c r="I429" s="9">
        <f t="shared" si="18"/>
        <v>78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19"/>
        <v>41895.208333333336</v>
      </c>
      <c r="O429" s="12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ROUND((E430/D430)*100,0)</f>
        <v>46</v>
      </c>
      <c r="G430" t="s">
        <v>14</v>
      </c>
      <c r="H430">
        <v>747</v>
      </c>
      <c r="I430" s="9">
        <f t="shared" si="18"/>
        <v>62.97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19"/>
        <v>40585.25</v>
      </c>
      <c r="O430" s="12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ROUND((E431/D431)*100,0)</f>
        <v>91</v>
      </c>
      <c r="G431" t="s">
        <v>74</v>
      </c>
      <c r="H431">
        <v>2138</v>
      </c>
      <c r="I431" s="9">
        <f t="shared" si="18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19"/>
        <v>41680.25</v>
      </c>
      <c r="O431" s="12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ROUND((E432/D432)*100,0)</f>
        <v>68</v>
      </c>
      <c r="G432" t="s">
        <v>14</v>
      </c>
      <c r="H432">
        <v>84</v>
      </c>
      <c r="I432" s="9">
        <f t="shared" si="18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19"/>
        <v>43737.208333333328</v>
      </c>
      <c r="O432" s="12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ROUND((E433/D433)*100,0)</f>
        <v>192</v>
      </c>
      <c r="G433" t="s">
        <v>20</v>
      </c>
      <c r="H433">
        <v>94</v>
      </c>
      <c r="I433" s="9">
        <f t="shared" si="18"/>
        <v>104.44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19"/>
        <v>43273.208333333328</v>
      </c>
      <c r="O433" s="12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ROUND((E434/D434)*100,0)</f>
        <v>83</v>
      </c>
      <c r="G434" t="s">
        <v>14</v>
      </c>
      <c r="H434">
        <v>91</v>
      </c>
      <c r="I434" s="9">
        <f t="shared" si="18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19"/>
        <v>41761.208333333336</v>
      </c>
      <c r="O434" s="12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ROUND((E435/D435)*100,0)</f>
        <v>54</v>
      </c>
      <c r="G435" t="s">
        <v>14</v>
      </c>
      <c r="H435">
        <v>792</v>
      </c>
      <c r="I435" s="9">
        <f t="shared" si="18"/>
        <v>83.02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19"/>
        <v>41603.25</v>
      </c>
      <c r="O435" s="12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ROUND((E436/D436)*100,0)</f>
        <v>17</v>
      </c>
      <c r="G436" t="s">
        <v>74</v>
      </c>
      <c r="H436">
        <v>10</v>
      </c>
      <c r="I436" s="9">
        <f t="shared" si="18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19"/>
        <v>42705.25</v>
      </c>
      <c r="O436" s="12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ROUND((E437/D437)*100,0)</f>
        <v>117</v>
      </c>
      <c r="G437" t="s">
        <v>20</v>
      </c>
      <c r="H437">
        <v>1713</v>
      </c>
      <c r="I437" s="9">
        <f t="shared" si="18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19"/>
        <v>41988.25</v>
      </c>
      <c r="O437" s="12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ROUND((E438/D438)*100,0)</f>
        <v>1052</v>
      </c>
      <c r="G438" t="s">
        <v>20</v>
      </c>
      <c r="H438">
        <v>249</v>
      </c>
      <c r="I438" s="9">
        <f t="shared" si="18"/>
        <v>54.93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19"/>
        <v>43575.208333333328</v>
      </c>
      <c r="O438" s="12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ROUND((E439/D439)*100,0)</f>
        <v>123</v>
      </c>
      <c r="G439" t="s">
        <v>20</v>
      </c>
      <c r="H439">
        <v>192</v>
      </c>
      <c r="I439" s="9">
        <f t="shared" si="18"/>
        <v>51.92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19"/>
        <v>42260.208333333328</v>
      </c>
      <c r="O439" s="12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ROUND((E440/D440)*100,0)</f>
        <v>179</v>
      </c>
      <c r="G440" t="s">
        <v>20</v>
      </c>
      <c r="H440">
        <v>247</v>
      </c>
      <c r="I440" s="9">
        <f t="shared" si="18"/>
        <v>60.03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19"/>
        <v>41337.25</v>
      </c>
      <c r="O440" s="12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ROUND((E441/D441)*100,0)</f>
        <v>355</v>
      </c>
      <c r="G441" t="s">
        <v>20</v>
      </c>
      <c r="H441">
        <v>2293</v>
      </c>
      <c r="I441" s="9">
        <f t="shared" si="18"/>
        <v>44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19"/>
        <v>42680.208333333328</v>
      </c>
      <c r="O441" s="12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ROUND((E442/D442)*100,0)</f>
        <v>162</v>
      </c>
      <c r="G442" t="s">
        <v>20</v>
      </c>
      <c r="H442">
        <v>3131</v>
      </c>
      <c r="I442" s="9">
        <f t="shared" si="18"/>
        <v>53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19"/>
        <v>42916.208333333328</v>
      </c>
      <c r="O442" s="12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ROUND((E443/D443)*100,0)</f>
        <v>25</v>
      </c>
      <c r="G443" t="s">
        <v>14</v>
      </c>
      <c r="H443">
        <v>32</v>
      </c>
      <c r="I443" s="9">
        <f t="shared" si="18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19"/>
        <v>41025.208333333336</v>
      </c>
      <c r="O443" s="12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ROUND((E444/D444)*100,0)</f>
        <v>199</v>
      </c>
      <c r="G444" t="s">
        <v>20</v>
      </c>
      <c r="H444">
        <v>143</v>
      </c>
      <c r="I444" s="9">
        <f t="shared" si="18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19"/>
        <v>42980.208333333328</v>
      </c>
      <c r="O444" s="12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ROUND((E445/D445)*100,0)</f>
        <v>35</v>
      </c>
      <c r="G445" t="s">
        <v>74</v>
      </c>
      <c r="H445">
        <v>90</v>
      </c>
      <c r="I445" s="9">
        <f t="shared" si="18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19"/>
        <v>40451.208333333336</v>
      </c>
      <c r="O445" s="12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ROUND((E446/D446)*100,0)</f>
        <v>176</v>
      </c>
      <c r="G446" t="s">
        <v>20</v>
      </c>
      <c r="H446">
        <v>296</v>
      </c>
      <c r="I446" s="9">
        <f t="shared" si="18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19"/>
        <v>40748.208333333336</v>
      </c>
      <c r="O446" s="12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ROUND((E447/D447)*100,0)</f>
        <v>511</v>
      </c>
      <c r="G447" t="s">
        <v>20</v>
      </c>
      <c r="H447">
        <v>170</v>
      </c>
      <c r="I447" s="9">
        <f t="shared" si="18"/>
        <v>63.17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19"/>
        <v>40515.25</v>
      </c>
      <c r="O447" s="12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ROUND((E448/D448)*100,0)</f>
        <v>82</v>
      </c>
      <c r="G448" t="s">
        <v>14</v>
      </c>
      <c r="H448">
        <v>186</v>
      </c>
      <c r="I448" s="9">
        <f t="shared" si="18"/>
        <v>29.99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19"/>
        <v>41261.25</v>
      </c>
      <c r="O448" s="12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ROUND((E449/D449)*100,0)</f>
        <v>24</v>
      </c>
      <c r="G449" t="s">
        <v>74</v>
      </c>
      <c r="H449">
        <v>439</v>
      </c>
      <c r="I449" s="9">
        <f t="shared" si="18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19"/>
        <v>43088.25</v>
      </c>
      <c r="O449" s="12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ROUND((E450/D450)*100,0)</f>
        <v>50</v>
      </c>
      <c r="G450" t="s">
        <v>14</v>
      </c>
      <c r="H450">
        <v>605</v>
      </c>
      <c r="I450" s="9">
        <f t="shared" si="18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19"/>
        <v>41378.208333333336</v>
      </c>
      <c r="O450" s="12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ROUND((E451/D451)*100,0)</f>
        <v>967</v>
      </c>
      <c r="G451" t="s">
        <v>20</v>
      </c>
      <c r="H451">
        <v>86</v>
      </c>
      <c r="I451" s="9">
        <f t="shared" ref="I451:I514" si="21">IF(H451=0, 0, 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22">(((L451/60)/60)/24)+DATE(1970,1,1)</f>
        <v>43530.25</v>
      </c>
      <c r="O451" s="12">
        <f t="shared" ref="O451:O514" si="23">(((M451/60)/60)/24+DATE(1970,1,1))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ROUND((E452/D452)*100,0)</f>
        <v>4</v>
      </c>
      <c r="G452" t="s">
        <v>14</v>
      </c>
      <c r="H452">
        <v>1</v>
      </c>
      <c r="I452" s="9">
        <f t="shared" si="21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22"/>
        <v>43394.208333333328</v>
      </c>
      <c r="O452" s="12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ROUND((E453/D453)*100,0)</f>
        <v>123</v>
      </c>
      <c r="G453" t="s">
        <v>20</v>
      </c>
      <c r="H453">
        <v>6286</v>
      </c>
      <c r="I453" s="9">
        <f t="shared" si="21"/>
        <v>29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22"/>
        <v>42935.208333333328</v>
      </c>
      <c r="O453" s="12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ROUND((E454/D454)*100,0)</f>
        <v>63</v>
      </c>
      <c r="G454" t="s">
        <v>14</v>
      </c>
      <c r="H454">
        <v>31</v>
      </c>
      <c r="I454" s="9">
        <f t="shared" si="21"/>
        <v>98.23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22"/>
        <v>40365.208333333336</v>
      </c>
      <c r="O454" s="12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ROUND((E455/D455)*100,0)</f>
        <v>56</v>
      </c>
      <c r="G455" t="s">
        <v>14</v>
      </c>
      <c r="H455">
        <v>1181</v>
      </c>
      <c r="I455" s="9">
        <f t="shared" si="21"/>
        <v>87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22"/>
        <v>42705.25</v>
      </c>
      <c r="O455" s="12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ROUND((E456/D456)*100,0)</f>
        <v>44</v>
      </c>
      <c r="G456" t="s">
        <v>14</v>
      </c>
      <c r="H456">
        <v>39</v>
      </c>
      <c r="I456" s="9">
        <f t="shared" si="21"/>
        <v>45.21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22"/>
        <v>41568.208333333336</v>
      </c>
      <c r="O456" s="12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ROUND((E457/D457)*100,0)</f>
        <v>118</v>
      </c>
      <c r="G457" t="s">
        <v>20</v>
      </c>
      <c r="H457">
        <v>3727</v>
      </c>
      <c r="I457" s="9">
        <f t="shared" si="21"/>
        <v>37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22"/>
        <v>40809.208333333336</v>
      </c>
      <c r="O457" s="12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ROUND((E458/D458)*100,0)</f>
        <v>104</v>
      </c>
      <c r="G458" t="s">
        <v>20</v>
      </c>
      <c r="H458">
        <v>1605</v>
      </c>
      <c r="I458" s="9">
        <f t="shared" si="21"/>
        <v>94.98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22"/>
        <v>43141.25</v>
      </c>
      <c r="O458" s="12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ROUND((E459/D459)*100,0)</f>
        <v>27</v>
      </c>
      <c r="G459" t="s">
        <v>14</v>
      </c>
      <c r="H459">
        <v>46</v>
      </c>
      <c r="I459" s="9">
        <f t="shared" si="21"/>
        <v>28.96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22"/>
        <v>42657.208333333328</v>
      </c>
      <c r="O459" s="12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ROUND((E460/D460)*100,0)</f>
        <v>351</v>
      </c>
      <c r="G460" t="s">
        <v>20</v>
      </c>
      <c r="H460">
        <v>2120</v>
      </c>
      <c r="I460" s="9">
        <f t="shared" si="21"/>
        <v>55.99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22"/>
        <v>40265.208333333336</v>
      </c>
      <c r="O460" s="12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ROUND((E461/D461)*100,0)</f>
        <v>90</v>
      </c>
      <c r="G461" t="s">
        <v>14</v>
      </c>
      <c r="H461">
        <v>105</v>
      </c>
      <c r="I461" s="9">
        <f t="shared" si="21"/>
        <v>54.04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22"/>
        <v>42001.25</v>
      </c>
      <c r="O461" s="12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ROUND((E462/D462)*100,0)</f>
        <v>172</v>
      </c>
      <c r="G462" t="s">
        <v>20</v>
      </c>
      <c r="H462">
        <v>50</v>
      </c>
      <c r="I462" s="9">
        <f t="shared" si="21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22"/>
        <v>40399.208333333336</v>
      </c>
      <c r="O462" s="12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ROUND((E463/D463)*100,0)</f>
        <v>141</v>
      </c>
      <c r="G463" t="s">
        <v>20</v>
      </c>
      <c r="H463">
        <v>2080</v>
      </c>
      <c r="I463" s="9">
        <f t="shared" si="21"/>
        <v>67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22"/>
        <v>41757.208333333336</v>
      </c>
      <c r="O463" s="12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ROUND((E464/D464)*100,0)</f>
        <v>31</v>
      </c>
      <c r="G464" t="s">
        <v>14</v>
      </c>
      <c r="H464">
        <v>535</v>
      </c>
      <c r="I464" s="9">
        <f t="shared" si="21"/>
        <v>107.91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22"/>
        <v>41304.25</v>
      </c>
      <c r="O464" s="12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ROUND((E465/D465)*100,0)</f>
        <v>108</v>
      </c>
      <c r="G465" t="s">
        <v>20</v>
      </c>
      <c r="H465">
        <v>2105</v>
      </c>
      <c r="I465" s="9">
        <f t="shared" si="2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22"/>
        <v>41639.25</v>
      </c>
      <c r="O465" s="12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ROUND((E466/D466)*100,0)</f>
        <v>133</v>
      </c>
      <c r="G466" t="s">
        <v>20</v>
      </c>
      <c r="H466">
        <v>2436</v>
      </c>
      <c r="I466" s="9">
        <f t="shared" si="21"/>
        <v>39.01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22"/>
        <v>43142.25</v>
      </c>
      <c r="O466" s="12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ROUND((E467/D467)*100,0)</f>
        <v>188</v>
      </c>
      <c r="G467" t="s">
        <v>20</v>
      </c>
      <c r="H467">
        <v>80</v>
      </c>
      <c r="I467" s="9">
        <f t="shared" si="21"/>
        <v>110.36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22"/>
        <v>43127.25</v>
      </c>
      <c r="O467" s="12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ROUND((E468/D468)*100,0)</f>
        <v>332</v>
      </c>
      <c r="G468" t="s">
        <v>20</v>
      </c>
      <c r="H468">
        <v>42</v>
      </c>
      <c r="I468" s="9">
        <f t="shared" si="21"/>
        <v>94.86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22"/>
        <v>41409.208333333336</v>
      </c>
      <c r="O468" s="12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ROUND((E469/D469)*100,0)</f>
        <v>575</v>
      </c>
      <c r="G469" t="s">
        <v>20</v>
      </c>
      <c r="H469">
        <v>139</v>
      </c>
      <c r="I469" s="9">
        <f t="shared" si="21"/>
        <v>57.94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2"/>
        <v>42331.25</v>
      </c>
      <c r="O469" s="12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ROUND((E470/D470)*100,0)</f>
        <v>41</v>
      </c>
      <c r="G470" t="s">
        <v>14</v>
      </c>
      <c r="H470">
        <v>16</v>
      </c>
      <c r="I470" s="9">
        <f t="shared" si="2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22"/>
        <v>43569.208333333328</v>
      </c>
      <c r="O470" s="12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ROUND((E471/D471)*100,0)</f>
        <v>184</v>
      </c>
      <c r="G471" t="s">
        <v>20</v>
      </c>
      <c r="H471">
        <v>159</v>
      </c>
      <c r="I471" s="9">
        <f t="shared" si="2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22"/>
        <v>42142.208333333328</v>
      </c>
      <c r="O471" s="12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ROUND((E472/D472)*100,0)</f>
        <v>286</v>
      </c>
      <c r="G472" t="s">
        <v>20</v>
      </c>
      <c r="H472">
        <v>381</v>
      </c>
      <c r="I472" s="9">
        <f t="shared" si="21"/>
        <v>27.01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22"/>
        <v>42716.25</v>
      </c>
      <c r="O472" s="12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ROUND((E473/D473)*100,0)</f>
        <v>319</v>
      </c>
      <c r="G473" t="s">
        <v>20</v>
      </c>
      <c r="H473">
        <v>194</v>
      </c>
      <c r="I473" s="9">
        <f t="shared" si="21"/>
        <v>50.97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22"/>
        <v>41031.208333333336</v>
      </c>
      <c r="O473" s="12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ROUND((E474/D474)*100,0)</f>
        <v>39</v>
      </c>
      <c r="G474" t="s">
        <v>14</v>
      </c>
      <c r="H474">
        <v>575</v>
      </c>
      <c r="I474" s="9">
        <f t="shared" si="21"/>
        <v>104.94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22"/>
        <v>43535.208333333328</v>
      </c>
      <c r="O474" s="12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ROUND((E475/D475)*100,0)</f>
        <v>178</v>
      </c>
      <c r="G475" t="s">
        <v>20</v>
      </c>
      <c r="H475">
        <v>106</v>
      </c>
      <c r="I475" s="9">
        <f t="shared" si="21"/>
        <v>84.03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22"/>
        <v>43277.208333333328</v>
      </c>
      <c r="O475" s="12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ROUND((E476/D476)*100,0)</f>
        <v>365</v>
      </c>
      <c r="G476" t="s">
        <v>20</v>
      </c>
      <c r="H476">
        <v>142</v>
      </c>
      <c r="I476" s="9">
        <f t="shared" si="21"/>
        <v>102.86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22"/>
        <v>41989.25</v>
      </c>
      <c r="O476" s="12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ROUND((E477/D477)*100,0)</f>
        <v>114</v>
      </c>
      <c r="G477" t="s">
        <v>20</v>
      </c>
      <c r="H477">
        <v>211</v>
      </c>
      <c r="I477" s="9">
        <f t="shared" si="21"/>
        <v>39.96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22"/>
        <v>41450.208333333336</v>
      </c>
      <c r="O477" s="12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ROUND((E478/D478)*100,0)</f>
        <v>30</v>
      </c>
      <c r="G478" t="s">
        <v>14</v>
      </c>
      <c r="H478">
        <v>1120</v>
      </c>
      <c r="I478" s="9">
        <f t="shared" si="21"/>
        <v>51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22"/>
        <v>43322.208333333328</v>
      </c>
      <c r="O478" s="12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ROUND((E479/D479)*100,0)</f>
        <v>54</v>
      </c>
      <c r="G479" t="s">
        <v>14</v>
      </c>
      <c r="H479">
        <v>113</v>
      </c>
      <c r="I479" s="9">
        <f t="shared" si="21"/>
        <v>40.82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22"/>
        <v>40720.208333333336</v>
      </c>
      <c r="O479" s="12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ROUND((E480/D480)*100,0)</f>
        <v>236</v>
      </c>
      <c r="G480" t="s">
        <v>20</v>
      </c>
      <c r="H480">
        <v>2756</v>
      </c>
      <c r="I480" s="9">
        <f t="shared" si="21"/>
        <v>59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22"/>
        <v>42072.208333333328</v>
      </c>
      <c r="O480" s="12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ROUND((E481/D481)*100,0)</f>
        <v>513</v>
      </c>
      <c r="G481" t="s">
        <v>20</v>
      </c>
      <c r="H481">
        <v>173</v>
      </c>
      <c r="I481" s="9">
        <f t="shared" si="21"/>
        <v>71.16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22"/>
        <v>42945.208333333328</v>
      </c>
      <c r="O481" s="12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ROUND((E482/D482)*100,0)</f>
        <v>101</v>
      </c>
      <c r="G482" t="s">
        <v>20</v>
      </c>
      <c r="H482">
        <v>87</v>
      </c>
      <c r="I482" s="9">
        <f t="shared" si="21"/>
        <v>99.49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22"/>
        <v>40248.25</v>
      </c>
      <c r="O482" s="12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ROUND((E483/D483)*100,0)</f>
        <v>81</v>
      </c>
      <c r="G483" t="s">
        <v>14</v>
      </c>
      <c r="H483">
        <v>1538</v>
      </c>
      <c r="I483" s="9">
        <f t="shared" si="21"/>
        <v>103.99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22"/>
        <v>41913.208333333336</v>
      </c>
      <c r="O483" s="12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ROUND((E484/D484)*100,0)</f>
        <v>16</v>
      </c>
      <c r="G484" t="s">
        <v>14</v>
      </c>
      <c r="H484">
        <v>9</v>
      </c>
      <c r="I484" s="9">
        <f t="shared" si="21"/>
        <v>76.56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22"/>
        <v>40963.25</v>
      </c>
      <c r="O484" s="12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ROUND((E485/D485)*100,0)</f>
        <v>53</v>
      </c>
      <c r="G485" t="s">
        <v>14</v>
      </c>
      <c r="H485">
        <v>554</v>
      </c>
      <c r="I485" s="9">
        <f t="shared" si="21"/>
        <v>87.07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22"/>
        <v>43811.25</v>
      </c>
      <c r="O485" s="12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ROUND((E486/D486)*100,0)</f>
        <v>260</v>
      </c>
      <c r="G486" t="s">
        <v>20</v>
      </c>
      <c r="H486">
        <v>1572</v>
      </c>
      <c r="I486" s="9">
        <f t="shared" si="21"/>
        <v>49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22"/>
        <v>41855.208333333336</v>
      </c>
      <c r="O486" s="12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ROUND((E487/D487)*100,0)</f>
        <v>31</v>
      </c>
      <c r="G487" t="s">
        <v>14</v>
      </c>
      <c r="H487">
        <v>648</v>
      </c>
      <c r="I487" s="9">
        <f t="shared" si="21"/>
        <v>42.97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22"/>
        <v>43626.208333333328</v>
      </c>
      <c r="O487" s="12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ROUND((E488/D488)*100,0)</f>
        <v>14</v>
      </c>
      <c r="G488" t="s">
        <v>14</v>
      </c>
      <c r="H488">
        <v>21</v>
      </c>
      <c r="I488" s="9">
        <f t="shared" si="21"/>
        <v>33.43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22"/>
        <v>43168.25</v>
      </c>
      <c r="O488" s="12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ROUND((E489/D489)*100,0)</f>
        <v>179</v>
      </c>
      <c r="G489" t="s">
        <v>20</v>
      </c>
      <c r="H489">
        <v>2346</v>
      </c>
      <c r="I489" s="9">
        <f t="shared" si="21"/>
        <v>83.98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22"/>
        <v>42845.208333333328</v>
      </c>
      <c r="O489" s="12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ROUND((E490/D490)*100,0)</f>
        <v>220</v>
      </c>
      <c r="G490" t="s">
        <v>20</v>
      </c>
      <c r="H490">
        <v>115</v>
      </c>
      <c r="I490" s="9">
        <f t="shared" si="21"/>
        <v>101.42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22"/>
        <v>42403.25</v>
      </c>
      <c r="O490" s="12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ROUND((E491/D491)*100,0)</f>
        <v>102</v>
      </c>
      <c r="G491" t="s">
        <v>20</v>
      </c>
      <c r="H491">
        <v>85</v>
      </c>
      <c r="I491" s="9">
        <f t="shared" si="2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22"/>
        <v>40406.208333333336</v>
      </c>
      <c r="O491" s="12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ROUND((E492/D492)*100,0)</f>
        <v>192</v>
      </c>
      <c r="G492" t="s">
        <v>20</v>
      </c>
      <c r="H492">
        <v>144</v>
      </c>
      <c r="I492" s="9">
        <f t="shared" si="21"/>
        <v>31.92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22"/>
        <v>43786.25</v>
      </c>
      <c r="O492" s="12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ROUND((E493/D493)*100,0)</f>
        <v>305</v>
      </c>
      <c r="G493" t="s">
        <v>20</v>
      </c>
      <c r="H493">
        <v>2443</v>
      </c>
      <c r="I493" s="9">
        <f t="shared" si="2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22"/>
        <v>41456.208333333336</v>
      </c>
      <c r="O493" s="12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ROUND((E494/D494)*100,0)</f>
        <v>24</v>
      </c>
      <c r="G494" t="s">
        <v>74</v>
      </c>
      <c r="H494">
        <v>595</v>
      </c>
      <c r="I494" s="9">
        <f t="shared" si="21"/>
        <v>77.03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22"/>
        <v>40336.208333333336</v>
      </c>
      <c r="O494" s="12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ROUND((E495/D495)*100,0)</f>
        <v>724</v>
      </c>
      <c r="G495" t="s">
        <v>20</v>
      </c>
      <c r="H495">
        <v>64</v>
      </c>
      <c r="I495" s="9">
        <f t="shared" si="21"/>
        <v>101.78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22"/>
        <v>43645.208333333328</v>
      </c>
      <c r="O495" s="12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ROUND((E496/D496)*100,0)</f>
        <v>547</v>
      </c>
      <c r="G496" t="s">
        <v>20</v>
      </c>
      <c r="H496">
        <v>268</v>
      </c>
      <c r="I496" s="9">
        <f t="shared" si="21"/>
        <v>51.06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22"/>
        <v>40990.208333333336</v>
      </c>
      <c r="O496" s="12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ROUND((E497/D497)*100,0)</f>
        <v>415</v>
      </c>
      <c r="G497" t="s">
        <v>20</v>
      </c>
      <c r="H497">
        <v>195</v>
      </c>
      <c r="I497" s="9">
        <f t="shared" si="21"/>
        <v>68.02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22"/>
        <v>41800.208333333336</v>
      </c>
      <c r="O497" s="12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ROUND((E498/D498)*100,0)</f>
        <v>1</v>
      </c>
      <c r="G498" t="s">
        <v>14</v>
      </c>
      <c r="H498">
        <v>54</v>
      </c>
      <c r="I498" s="9">
        <f t="shared" si="21"/>
        <v>30.87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22"/>
        <v>42876.208333333328</v>
      </c>
      <c r="O498" s="12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ROUND((E499/D499)*100,0)</f>
        <v>34</v>
      </c>
      <c r="G499" t="s">
        <v>14</v>
      </c>
      <c r="H499">
        <v>120</v>
      </c>
      <c r="I499" s="9">
        <f t="shared" si="21"/>
        <v>27.91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22"/>
        <v>42724.25</v>
      </c>
      <c r="O499" s="12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ROUND((E500/D500)*100,0)</f>
        <v>24</v>
      </c>
      <c r="G500" t="s">
        <v>14</v>
      </c>
      <c r="H500">
        <v>579</v>
      </c>
      <c r="I500" s="9">
        <f t="shared" si="2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22"/>
        <v>42005.25</v>
      </c>
      <c r="O500" s="12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ROUND((E501/D501)*100,0)</f>
        <v>48</v>
      </c>
      <c r="G501" t="s">
        <v>14</v>
      </c>
      <c r="H501">
        <v>2072</v>
      </c>
      <c r="I501" s="9">
        <f t="shared" si="21"/>
        <v>38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22"/>
        <v>42444.208333333328</v>
      </c>
      <c r="O501" s="12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ROUND((E502/D502)*100,0)</f>
        <v>0</v>
      </c>
      <c r="G502" t="s">
        <v>14</v>
      </c>
      <c r="H502">
        <v>0</v>
      </c>
      <c r="I502" s="9">
        <f t="shared" si="21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22"/>
        <v>41395.208333333336</v>
      </c>
      <c r="O502" s="12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ROUND((E503/D503)*100,0)</f>
        <v>70</v>
      </c>
      <c r="G503" t="s">
        <v>14</v>
      </c>
      <c r="H503">
        <v>1796</v>
      </c>
      <c r="I503" s="9">
        <f t="shared" si="21"/>
        <v>59.99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22"/>
        <v>41345.208333333336</v>
      </c>
      <c r="O503" s="12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ROUND((E504/D504)*100,0)</f>
        <v>530</v>
      </c>
      <c r="G504" t="s">
        <v>20</v>
      </c>
      <c r="H504">
        <v>186</v>
      </c>
      <c r="I504" s="9">
        <f t="shared" si="21"/>
        <v>37.04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22"/>
        <v>41117.208333333336</v>
      </c>
      <c r="O504" s="12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ROUND((E505/D505)*100,0)</f>
        <v>180</v>
      </c>
      <c r="G505" t="s">
        <v>20</v>
      </c>
      <c r="H505">
        <v>460</v>
      </c>
      <c r="I505" s="9">
        <f t="shared" si="21"/>
        <v>99.96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22"/>
        <v>42186.208333333328</v>
      </c>
      <c r="O505" s="12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ROUND((E506/D506)*100,0)</f>
        <v>92</v>
      </c>
      <c r="G506" t="s">
        <v>14</v>
      </c>
      <c r="H506">
        <v>62</v>
      </c>
      <c r="I506" s="9">
        <f t="shared" si="2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22"/>
        <v>42142.208333333328</v>
      </c>
      <c r="O506" s="12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ROUND((E507/D507)*100,0)</f>
        <v>14</v>
      </c>
      <c r="G507" t="s">
        <v>14</v>
      </c>
      <c r="H507">
        <v>347</v>
      </c>
      <c r="I507" s="9">
        <f t="shared" si="21"/>
        <v>36.01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22"/>
        <v>41341.25</v>
      </c>
      <c r="O507" s="12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ROUND((E508/D508)*100,0)</f>
        <v>927</v>
      </c>
      <c r="G508" t="s">
        <v>20</v>
      </c>
      <c r="H508">
        <v>2528</v>
      </c>
      <c r="I508" s="9">
        <f t="shared" si="2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22"/>
        <v>43062.25</v>
      </c>
      <c r="O508" s="12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ROUND((E509/D509)*100,0)</f>
        <v>40</v>
      </c>
      <c r="G509" t="s">
        <v>14</v>
      </c>
      <c r="H509">
        <v>19</v>
      </c>
      <c r="I509" s="9">
        <f t="shared" si="21"/>
        <v>44.05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22"/>
        <v>41373.208333333336</v>
      </c>
      <c r="O509" s="12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ROUND((E510/D510)*100,0)</f>
        <v>112</v>
      </c>
      <c r="G510" t="s">
        <v>20</v>
      </c>
      <c r="H510">
        <v>3657</v>
      </c>
      <c r="I510" s="9">
        <f t="shared" si="21"/>
        <v>53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22"/>
        <v>43310.208333333328</v>
      </c>
      <c r="O510" s="12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ROUND((E511/D511)*100,0)</f>
        <v>71</v>
      </c>
      <c r="G511" t="s">
        <v>14</v>
      </c>
      <c r="H511">
        <v>1258</v>
      </c>
      <c r="I511" s="9">
        <f t="shared" si="21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22"/>
        <v>41034.208333333336</v>
      </c>
      <c r="O511" s="12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ROUND((E512/D512)*100,0)</f>
        <v>119</v>
      </c>
      <c r="G512" t="s">
        <v>20</v>
      </c>
      <c r="H512">
        <v>131</v>
      </c>
      <c r="I512" s="9">
        <f t="shared" si="21"/>
        <v>70.91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22"/>
        <v>43251.208333333328</v>
      </c>
      <c r="O512" s="12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ROUND((E513/D513)*100,0)</f>
        <v>24</v>
      </c>
      <c r="G513" t="s">
        <v>14</v>
      </c>
      <c r="H513">
        <v>362</v>
      </c>
      <c r="I513" s="9">
        <f t="shared" si="21"/>
        <v>98.06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22"/>
        <v>43671.208333333328</v>
      </c>
      <c r="O513" s="12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ROUND((E514/D514)*100,0)</f>
        <v>139</v>
      </c>
      <c r="G514" t="s">
        <v>20</v>
      </c>
      <c r="H514">
        <v>239</v>
      </c>
      <c r="I514" s="9">
        <f t="shared" si="21"/>
        <v>53.05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22"/>
        <v>41825.208333333336</v>
      </c>
      <c r="O514" s="12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ROUND((E515/D515)*100,0)</f>
        <v>39</v>
      </c>
      <c r="G515" t="s">
        <v>74</v>
      </c>
      <c r="H515">
        <v>35</v>
      </c>
      <c r="I515" s="9">
        <f t="shared" ref="I515:I578" si="24">IF(H515=0, 0, 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25">(((L515/60)/60)/24)+DATE(1970,1,1)</f>
        <v>40430.208333333336</v>
      </c>
      <c r="O515" s="12">
        <f t="shared" ref="O515:O578" si="26">(((M515/60)/60)/24+DATE(1970,1,1))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ROUND((E516/D516)*100,0)</f>
        <v>22</v>
      </c>
      <c r="G516" t="s">
        <v>74</v>
      </c>
      <c r="H516">
        <v>528</v>
      </c>
      <c r="I516" s="9">
        <f t="shared" si="24"/>
        <v>58.95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25"/>
        <v>41614.25</v>
      </c>
      <c r="O516" s="12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ROUND((E517/D517)*100,0)</f>
        <v>56</v>
      </c>
      <c r="G517" t="s">
        <v>14</v>
      </c>
      <c r="H517">
        <v>133</v>
      </c>
      <c r="I517" s="9">
        <f t="shared" si="24"/>
        <v>36.07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25"/>
        <v>40900.25</v>
      </c>
      <c r="O517" s="12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ROUND((E518/D518)*100,0)</f>
        <v>43</v>
      </c>
      <c r="G518" t="s">
        <v>14</v>
      </c>
      <c r="H518">
        <v>846</v>
      </c>
      <c r="I518" s="9">
        <f t="shared" si="24"/>
        <v>63.03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25"/>
        <v>40396.208333333336</v>
      </c>
      <c r="O518" s="12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ROUND((E519/D519)*100,0)</f>
        <v>112</v>
      </c>
      <c r="G519" t="s">
        <v>20</v>
      </c>
      <c r="H519">
        <v>78</v>
      </c>
      <c r="I519" s="9">
        <f t="shared" si="24"/>
        <v>84.72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25"/>
        <v>42860.208333333328</v>
      </c>
      <c r="O519" s="12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ROUND((E520/D520)*100,0)</f>
        <v>7</v>
      </c>
      <c r="G520" t="s">
        <v>14</v>
      </c>
      <c r="H520">
        <v>10</v>
      </c>
      <c r="I520" s="9">
        <f t="shared" si="24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25"/>
        <v>43154.25</v>
      </c>
      <c r="O520" s="12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ROUND((E521/D521)*100,0)</f>
        <v>102</v>
      </c>
      <c r="G521" t="s">
        <v>20</v>
      </c>
      <c r="H521">
        <v>1773</v>
      </c>
      <c r="I521" s="9">
        <f t="shared" si="24"/>
        <v>101.98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25"/>
        <v>42012.25</v>
      </c>
      <c r="O521" s="12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ROUND((E522/D522)*100,0)</f>
        <v>426</v>
      </c>
      <c r="G522" t="s">
        <v>20</v>
      </c>
      <c r="H522">
        <v>32</v>
      </c>
      <c r="I522" s="9">
        <f t="shared" si="24"/>
        <v>106.44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25"/>
        <v>43574.208333333328</v>
      </c>
      <c r="O522" s="12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ROUND((E523/D523)*100,0)</f>
        <v>146</v>
      </c>
      <c r="G523" t="s">
        <v>20</v>
      </c>
      <c r="H523">
        <v>369</v>
      </c>
      <c r="I523" s="9">
        <f t="shared" si="24"/>
        <v>29.98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25"/>
        <v>42605.208333333328</v>
      </c>
      <c r="O523" s="12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ROUND((E524/D524)*100,0)</f>
        <v>32</v>
      </c>
      <c r="G524" t="s">
        <v>14</v>
      </c>
      <c r="H524">
        <v>191</v>
      </c>
      <c r="I524" s="9">
        <f t="shared" si="24"/>
        <v>85.81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25"/>
        <v>41093.208333333336</v>
      </c>
      <c r="O524" s="12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ROUND((E525/D525)*100,0)</f>
        <v>700</v>
      </c>
      <c r="G525" t="s">
        <v>20</v>
      </c>
      <c r="H525">
        <v>89</v>
      </c>
      <c r="I525" s="9">
        <f t="shared" si="24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25"/>
        <v>40241.25</v>
      </c>
      <c r="O525" s="12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ROUND((E526/D526)*100,0)</f>
        <v>84</v>
      </c>
      <c r="G526" t="s">
        <v>14</v>
      </c>
      <c r="H526">
        <v>1979</v>
      </c>
      <c r="I526" s="9">
        <f t="shared" si="24"/>
        <v>41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25"/>
        <v>40294.208333333336</v>
      </c>
      <c r="O526" s="12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ROUND((E527/D527)*100,0)</f>
        <v>84</v>
      </c>
      <c r="G527" t="s">
        <v>14</v>
      </c>
      <c r="H527">
        <v>63</v>
      </c>
      <c r="I527" s="9">
        <f t="shared" si="24"/>
        <v>28.06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25"/>
        <v>40505.25</v>
      </c>
      <c r="O527" s="12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ROUND((E528/D528)*100,0)</f>
        <v>156</v>
      </c>
      <c r="G528" t="s">
        <v>20</v>
      </c>
      <c r="H528">
        <v>147</v>
      </c>
      <c r="I528" s="9">
        <f t="shared" si="24"/>
        <v>88.05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25"/>
        <v>42364.25</v>
      </c>
      <c r="O528" s="12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ROUND((E529/D529)*100,0)</f>
        <v>100</v>
      </c>
      <c r="G529" t="s">
        <v>14</v>
      </c>
      <c r="H529">
        <v>6080</v>
      </c>
      <c r="I529" s="9">
        <f t="shared" si="24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25"/>
        <v>42405.25</v>
      </c>
      <c r="O529" s="12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ROUND((E530/D530)*100,0)</f>
        <v>80</v>
      </c>
      <c r="G530" t="s">
        <v>14</v>
      </c>
      <c r="H530">
        <v>80</v>
      </c>
      <c r="I530" s="9">
        <f t="shared" si="24"/>
        <v>90.34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25"/>
        <v>41601.25</v>
      </c>
      <c r="O530" s="12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ROUND((E531/D531)*100,0)</f>
        <v>11</v>
      </c>
      <c r="G531" t="s">
        <v>14</v>
      </c>
      <c r="H531">
        <v>9</v>
      </c>
      <c r="I531" s="9">
        <f t="shared" si="24"/>
        <v>63.78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25"/>
        <v>41769.208333333336</v>
      </c>
      <c r="O531" s="12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ROUND((E532/D532)*100,0)</f>
        <v>92</v>
      </c>
      <c r="G532" t="s">
        <v>14</v>
      </c>
      <c r="H532">
        <v>1784</v>
      </c>
      <c r="I532" s="9">
        <f t="shared" si="24"/>
        <v>54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25"/>
        <v>40421.208333333336</v>
      </c>
      <c r="O532" s="12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ROUND((E533/D533)*100,0)</f>
        <v>96</v>
      </c>
      <c r="G533" t="s">
        <v>47</v>
      </c>
      <c r="H533">
        <v>3640</v>
      </c>
      <c r="I533" s="9">
        <f t="shared" si="24"/>
        <v>48.99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25"/>
        <v>41589.25</v>
      </c>
      <c r="O533" s="12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ROUND((E534/D534)*100,0)</f>
        <v>503</v>
      </c>
      <c r="G534" t="s">
        <v>20</v>
      </c>
      <c r="H534">
        <v>126</v>
      </c>
      <c r="I534" s="9">
        <f t="shared" si="24"/>
        <v>63.86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25"/>
        <v>43125.25</v>
      </c>
      <c r="O534" s="12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ROUND((E535/D535)*100,0)</f>
        <v>159</v>
      </c>
      <c r="G535" t="s">
        <v>20</v>
      </c>
      <c r="H535">
        <v>2218</v>
      </c>
      <c r="I535" s="9">
        <f t="shared" si="24"/>
        <v>83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25"/>
        <v>41479.208333333336</v>
      </c>
      <c r="O535" s="12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ROUND((E536/D536)*100,0)</f>
        <v>15</v>
      </c>
      <c r="G536" t="s">
        <v>14</v>
      </c>
      <c r="H536">
        <v>243</v>
      </c>
      <c r="I536" s="9">
        <f t="shared" si="24"/>
        <v>55.08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25"/>
        <v>43329.208333333328</v>
      </c>
      <c r="O536" s="12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ROUND((E537/D537)*100,0)</f>
        <v>482</v>
      </c>
      <c r="G537" t="s">
        <v>20</v>
      </c>
      <c r="H537">
        <v>202</v>
      </c>
      <c r="I537" s="9">
        <f t="shared" si="24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25"/>
        <v>43259.208333333328</v>
      </c>
      <c r="O537" s="12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ROUND((E538/D538)*100,0)</f>
        <v>150</v>
      </c>
      <c r="G538" t="s">
        <v>20</v>
      </c>
      <c r="H538">
        <v>140</v>
      </c>
      <c r="I538" s="9">
        <f t="shared" si="24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25"/>
        <v>40414.208333333336</v>
      </c>
      <c r="O538" s="12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ROUND((E539/D539)*100,0)</f>
        <v>117</v>
      </c>
      <c r="G539" t="s">
        <v>20</v>
      </c>
      <c r="H539">
        <v>1052</v>
      </c>
      <c r="I539" s="9">
        <f t="shared" si="24"/>
        <v>94.04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25"/>
        <v>43342.208333333328</v>
      </c>
      <c r="O539" s="12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ROUND((E540/D540)*100,0)</f>
        <v>38</v>
      </c>
      <c r="G540" t="s">
        <v>14</v>
      </c>
      <c r="H540">
        <v>1296</v>
      </c>
      <c r="I540" s="9">
        <f t="shared" si="24"/>
        <v>44.01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25"/>
        <v>41539.208333333336</v>
      </c>
      <c r="O540" s="12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ROUND((E541/D541)*100,0)</f>
        <v>73</v>
      </c>
      <c r="G541" t="s">
        <v>14</v>
      </c>
      <c r="H541">
        <v>77</v>
      </c>
      <c r="I541" s="9">
        <f t="shared" si="24"/>
        <v>92.47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25"/>
        <v>43647.208333333328</v>
      </c>
      <c r="O541" s="12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ROUND((E542/D542)*100,0)</f>
        <v>266</v>
      </c>
      <c r="G542" t="s">
        <v>20</v>
      </c>
      <c r="H542">
        <v>247</v>
      </c>
      <c r="I542" s="9">
        <f t="shared" si="24"/>
        <v>57.07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25"/>
        <v>43225.208333333328</v>
      </c>
      <c r="O542" s="12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ROUND((E543/D543)*100,0)</f>
        <v>24</v>
      </c>
      <c r="G543" t="s">
        <v>14</v>
      </c>
      <c r="H543">
        <v>395</v>
      </c>
      <c r="I543" s="9">
        <f t="shared" si="24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25"/>
        <v>42165.208333333328</v>
      </c>
      <c r="O543" s="12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ROUND((E544/D544)*100,0)</f>
        <v>3</v>
      </c>
      <c r="G544" t="s">
        <v>14</v>
      </c>
      <c r="H544">
        <v>49</v>
      </c>
      <c r="I544" s="9">
        <f t="shared" si="24"/>
        <v>39.39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25"/>
        <v>42391.25</v>
      </c>
      <c r="O544" s="12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ROUND((E545/D545)*100,0)</f>
        <v>16</v>
      </c>
      <c r="G545" t="s">
        <v>14</v>
      </c>
      <c r="H545">
        <v>180</v>
      </c>
      <c r="I545" s="9">
        <f t="shared" si="24"/>
        <v>77.02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25"/>
        <v>41528.208333333336</v>
      </c>
      <c r="O545" s="12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ROUND((E546/D546)*100,0)</f>
        <v>277</v>
      </c>
      <c r="G546" t="s">
        <v>20</v>
      </c>
      <c r="H546">
        <v>84</v>
      </c>
      <c r="I546" s="9">
        <f t="shared" si="24"/>
        <v>92.17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25"/>
        <v>42377.25</v>
      </c>
      <c r="O546" s="12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ROUND((E547/D547)*100,0)</f>
        <v>89</v>
      </c>
      <c r="G547" t="s">
        <v>14</v>
      </c>
      <c r="H547">
        <v>2690</v>
      </c>
      <c r="I547" s="9">
        <f t="shared" si="24"/>
        <v>61.01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25"/>
        <v>43824.25</v>
      </c>
      <c r="O547" s="12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ROUND((E548/D548)*100,0)</f>
        <v>164</v>
      </c>
      <c r="G548" t="s">
        <v>20</v>
      </c>
      <c r="H548">
        <v>88</v>
      </c>
      <c r="I548" s="9">
        <f t="shared" si="24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25"/>
        <v>43360.208333333328</v>
      </c>
      <c r="O548" s="12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ROUND((E549/D549)*100,0)</f>
        <v>969</v>
      </c>
      <c r="G549" t="s">
        <v>20</v>
      </c>
      <c r="H549">
        <v>156</v>
      </c>
      <c r="I549" s="9">
        <f t="shared" si="24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25"/>
        <v>42029.25</v>
      </c>
      <c r="O549" s="12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ROUND((E550/D550)*100,0)</f>
        <v>271</v>
      </c>
      <c r="G550" t="s">
        <v>20</v>
      </c>
      <c r="H550">
        <v>2985</v>
      </c>
      <c r="I550" s="9">
        <f t="shared" si="24"/>
        <v>59.99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25"/>
        <v>42461.208333333328</v>
      </c>
      <c r="O550" s="12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ROUND((E551/D551)*100,0)</f>
        <v>284</v>
      </c>
      <c r="G551" t="s">
        <v>20</v>
      </c>
      <c r="H551">
        <v>762</v>
      </c>
      <c r="I551" s="9">
        <f t="shared" si="24"/>
        <v>110.03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25"/>
        <v>41422.208333333336</v>
      </c>
      <c r="O551" s="12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ROUND((E552/D552)*100,0)</f>
        <v>4</v>
      </c>
      <c r="G552" t="s">
        <v>74</v>
      </c>
      <c r="H552">
        <v>1</v>
      </c>
      <c r="I552" s="9">
        <f t="shared" si="24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25"/>
        <v>40968.25</v>
      </c>
      <c r="O552" s="12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ROUND((E553/D553)*100,0)</f>
        <v>59</v>
      </c>
      <c r="G553" t="s">
        <v>14</v>
      </c>
      <c r="H553">
        <v>2779</v>
      </c>
      <c r="I553" s="9">
        <f t="shared" si="24"/>
        <v>38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25"/>
        <v>41993.25</v>
      </c>
      <c r="O553" s="12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ROUND((E554/D554)*100,0)</f>
        <v>99</v>
      </c>
      <c r="G554" t="s">
        <v>14</v>
      </c>
      <c r="H554">
        <v>92</v>
      </c>
      <c r="I554" s="9">
        <f t="shared" si="24"/>
        <v>96.37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25"/>
        <v>42700.25</v>
      </c>
      <c r="O554" s="12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ROUND((E555/D555)*100,0)</f>
        <v>44</v>
      </c>
      <c r="G555" t="s">
        <v>14</v>
      </c>
      <c r="H555">
        <v>1028</v>
      </c>
      <c r="I555" s="9">
        <f t="shared" si="24"/>
        <v>72.98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25"/>
        <v>40545.25</v>
      </c>
      <c r="O555" s="12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ROUND((E556/D556)*100,0)</f>
        <v>152</v>
      </c>
      <c r="G556" t="s">
        <v>20</v>
      </c>
      <c r="H556">
        <v>554</v>
      </c>
      <c r="I556" s="9">
        <f t="shared" si="24"/>
        <v>26.01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25"/>
        <v>42723.25</v>
      </c>
      <c r="O556" s="12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ROUND((E557/D557)*100,0)</f>
        <v>224</v>
      </c>
      <c r="G557" t="s">
        <v>20</v>
      </c>
      <c r="H557">
        <v>135</v>
      </c>
      <c r="I557" s="9">
        <f t="shared" si="24"/>
        <v>104.36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25"/>
        <v>41731.208333333336</v>
      </c>
      <c r="O557" s="12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ROUND((E558/D558)*100,0)</f>
        <v>240</v>
      </c>
      <c r="G558" t="s">
        <v>20</v>
      </c>
      <c r="H558">
        <v>122</v>
      </c>
      <c r="I558" s="9">
        <f t="shared" si="24"/>
        <v>102.19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25"/>
        <v>40792.208333333336</v>
      </c>
      <c r="O558" s="12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ROUND((E559/D559)*100,0)</f>
        <v>199</v>
      </c>
      <c r="G559" t="s">
        <v>20</v>
      </c>
      <c r="H559">
        <v>221</v>
      </c>
      <c r="I559" s="9">
        <f t="shared" si="24"/>
        <v>54.12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25"/>
        <v>42279.208333333328</v>
      </c>
      <c r="O559" s="12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ROUND((E560/D560)*100,0)</f>
        <v>137</v>
      </c>
      <c r="G560" t="s">
        <v>20</v>
      </c>
      <c r="H560">
        <v>126</v>
      </c>
      <c r="I560" s="9">
        <f t="shared" si="24"/>
        <v>63.22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25"/>
        <v>42424.25</v>
      </c>
      <c r="O560" s="12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ROUND((E561/D561)*100,0)</f>
        <v>101</v>
      </c>
      <c r="G561" t="s">
        <v>20</v>
      </c>
      <c r="H561">
        <v>1022</v>
      </c>
      <c r="I561" s="9">
        <f t="shared" si="24"/>
        <v>104.03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25"/>
        <v>42584.208333333328</v>
      </c>
      <c r="O561" s="12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ROUND((E562/D562)*100,0)</f>
        <v>794</v>
      </c>
      <c r="G562" t="s">
        <v>20</v>
      </c>
      <c r="H562">
        <v>3177</v>
      </c>
      <c r="I562" s="9">
        <f t="shared" si="24"/>
        <v>49.99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25"/>
        <v>40865.25</v>
      </c>
      <c r="O562" s="12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ROUND((E563/D563)*100,0)</f>
        <v>370</v>
      </c>
      <c r="G563" t="s">
        <v>20</v>
      </c>
      <c r="H563">
        <v>198</v>
      </c>
      <c r="I563" s="9">
        <f t="shared" si="24"/>
        <v>56.02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25"/>
        <v>40833.208333333336</v>
      </c>
      <c r="O563" s="12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ROUND((E564/D564)*100,0)</f>
        <v>13</v>
      </c>
      <c r="G564" t="s">
        <v>14</v>
      </c>
      <c r="H564">
        <v>26</v>
      </c>
      <c r="I564" s="9">
        <f t="shared" si="24"/>
        <v>48.81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25"/>
        <v>43536.208333333328</v>
      </c>
      <c r="O564" s="12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ROUND((E565/D565)*100,0)</f>
        <v>138</v>
      </c>
      <c r="G565" t="s">
        <v>20</v>
      </c>
      <c r="H565">
        <v>85</v>
      </c>
      <c r="I565" s="9">
        <f t="shared" si="24"/>
        <v>60.08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25"/>
        <v>43417.25</v>
      </c>
      <c r="O565" s="12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ROUND((E566/D566)*100,0)</f>
        <v>84</v>
      </c>
      <c r="G566" t="s">
        <v>14</v>
      </c>
      <c r="H566">
        <v>1790</v>
      </c>
      <c r="I566" s="9">
        <f t="shared" si="24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25"/>
        <v>42078.208333333328</v>
      </c>
      <c r="O566" s="12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ROUND((E567/D567)*100,0)</f>
        <v>205</v>
      </c>
      <c r="G567" t="s">
        <v>20</v>
      </c>
      <c r="H567">
        <v>3596</v>
      </c>
      <c r="I567" s="9">
        <f t="shared" si="24"/>
        <v>53.99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25"/>
        <v>40862.25</v>
      </c>
      <c r="O567" s="12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ROUND((E568/D568)*100,0)</f>
        <v>44</v>
      </c>
      <c r="G568" t="s">
        <v>14</v>
      </c>
      <c r="H568">
        <v>37</v>
      </c>
      <c r="I568" s="9">
        <f t="shared" si="24"/>
        <v>111.46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25"/>
        <v>42424.25</v>
      </c>
      <c r="O568" s="12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ROUND((E569/D569)*100,0)</f>
        <v>219</v>
      </c>
      <c r="G569" t="s">
        <v>20</v>
      </c>
      <c r="H569">
        <v>244</v>
      </c>
      <c r="I569" s="9">
        <f t="shared" si="24"/>
        <v>60.92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25"/>
        <v>41830.208333333336</v>
      </c>
      <c r="O569" s="12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ROUND((E570/D570)*100,0)</f>
        <v>186</v>
      </c>
      <c r="G570" t="s">
        <v>20</v>
      </c>
      <c r="H570">
        <v>5180</v>
      </c>
      <c r="I570" s="9">
        <f t="shared" si="24"/>
        <v>26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25"/>
        <v>40374.208333333336</v>
      </c>
      <c r="O570" s="12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ROUND((E571/D571)*100,0)</f>
        <v>237</v>
      </c>
      <c r="G571" t="s">
        <v>20</v>
      </c>
      <c r="H571">
        <v>589</v>
      </c>
      <c r="I571" s="9">
        <f t="shared" si="24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25"/>
        <v>40554.25</v>
      </c>
      <c r="O571" s="12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ROUND((E572/D572)*100,0)</f>
        <v>306</v>
      </c>
      <c r="G572" t="s">
        <v>20</v>
      </c>
      <c r="H572">
        <v>2725</v>
      </c>
      <c r="I572" s="9">
        <f t="shared" si="24"/>
        <v>35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25"/>
        <v>41993.25</v>
      </c>
      <c r="O572" s="12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ROUND((E573/D573)*100,0)</f>
        <v>94</v>
      </c>
      <c r="G573" t="s">
        <v>14</v>
      </c>
      <c r="H573">
        <v>35</v>
      </c>
      <c r="I573" s="9">
        <f t="shared" si="24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25"/>
        <v>42174.208333333328</v>
      </c>
      <c r="O573" s="12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ROUND((E574/D574)*100,0)</f>
        <v>54</v>
      </c>
      <c r="G574" t="s">
        <v>74</v>
      </c>
      <c r="H574">
        <v>94</v>
      </c>
      <c r="I574" s="9">
        <f t="shared" si="24"/>
        <v>52.09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25"/>
        <v>42275.208333333328</v>
      </c>
      <c r="O574" s="12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ROUND((E575/D575)*100,0)</f>
        <v>112</v>
      </c>
      <c r="G575" t="s">
        <v>20</v>
      </c>
      <c r="H575">
        <v>300</v>
      </c>
      <c r="I575" s="9">
        <f t="shared" si="24"/>
        <v>24.99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25"/>
        <v>41761.208333333336</v>
      </c>
      <c r="O575" s="12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ROUND((E576/D576)*100,0)</f>
        <v>369</v>
      </c>
      <c r="G576" t="s">
        <v>20</v>
      </c>
      <c r="H576">
        <v>144</v>
      </c>
      <c r="I576" s="9">
        <f t="shared" si="24"/>
        <v>69.22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25"/>
        <v>43806.25</v>
      </c>
      <c r="O576" s="12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ROUND((E577/D577)*100,0)</f>
        <v>63</v>
      </c>
      <c r="G577" t="s">
        <v>14</v>
      </c>
      <c r="H577">
        <v>558</v>
      </c>
      <c r="I577" s="9">
        <f t="shared" si="24"/>
        <v>93.94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25"/>
        <v>41779.208333333336</v>
      </c>
      <c r="O577" s="12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ROUND((E578/D578)*100,0)</f>
        <v>65</v>
      </c>
      <c r="G578" t="s">
        <v>14</v>
      </c>
      <c r="H578">
        <v>64</v>
      </c>
      <c r="I578" s="9">
        <f t="shared" si="24"/>
        <v>98.41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25"/>
        <v>43040.208333333328</v>
      </c>
      <c r="O578" s="12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ROUND((E579/D579)*100,0)</f>
        <v>19</v>
      </c>
      <c r="G579" t="s">
        <v>74</v>
      </c>
      <c r="H579">
        <v>37</v>
      </c>
      <c r="I579" s="9">
        <f t="shared" ref="I579:I642" si="27">IF(H579=0, 0, 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28">(((L579/60)/60)/24)+DATE(1970,1,1)</f>
        <v>40613.25</v>
      </c>
      <c r="O579" s="12">
        <f t="shared" ref="O579:O642" si="29">(((M579/60)/60)/24+DATE(1970,1,1))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ROUND((E580/D580)*100,0)</f>
        <v>17</v>
      </c>
      <c r="G580" t="s">
        <v>14</v>
      </c>
      <c r="H580">
        <v>245</v>
      </c>
      <c r="I580" s="9">
        <f t="shared" si="2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28"/>
        <v>40878.25</v>
      </c>
      <c r="O580" s="12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ROUND((E581/D581)*100,0)</f>
        <v>101</v>
      </c>
      <c r="G581" t="s">
        <v>20</v>
      </c>
      <c r="H581">
        <v>87</v>
      </c>
      <c r="I581" s="9">
        <f t="shared" si="27"/>
        <v>72.06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28"/>
        <v>40762.208333333336</v>
      </c>
      <c r="O581" s="12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ROUND((E582/D582)*100,0)</f>
        <v>342</v>
      </c>
      <c r="G582" t="s">
        <v>20</v>
      </c>
      <c r="H582">
        <v>3116</v>
      </c>
      <c r="I582" s="9">
        <f t="shared" si="27"/>
        <v>48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28"/>
        <v>41696.25</v>
      </c>
      <c r="O582" s="12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ROUND((E583/D583)*100,0)</f>
        <v>64</v>
      </c>
      <c r="G583" t="s">
        <v>14</v>
      </c>
      <c r="H583">
        <v>71</v>
      </c>
      <c r="I583" s="9">
        <f t="shared" si="27"/>
        <v>54.1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28"/>
        <v>40662.208333333336</v>
      </c>
      <c r="O583" s="12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ROUND((E584/D584)*100,0)</f>
        <v>52</v>
      </c>
      <c r="G584" t="s">
        <v>14</v>
      </c>
      <c r="H584">
        <v>42</v>
      </c>
      <c r="I584" s="9">
        <f t="shared" si="27"/>
        <v>107.88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28"/>
        <v>42165.208333333328</v>
      </c>
      <c r="O584" s="12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ROUND((E585/D585)*100,0)</f>
        <v>322</v>
      </c>
      <c r="G585" t="s">
        <v>20</v>
      </c>
      <c r="H585">
        <v>909</v>
      </c>
      <c r="I585" s="9">
        <f t="shared" si="27"/>
        <v>67.03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28"/>
        <v>40959.25</v>
      </c>
      <c r="O585" s="12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ROUND((E586/D586)*100,0)</f>
        <v>120</v>
      </c>
      <c r="G586" t="s">
        <v>20</v>
      </c>
      <c r="H586">
        <v>1613</v>
      </c>
      <c r="I586" s="9">
        <f t="shared" si="2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28"/>
        <v>41024.208333333336</v>
      </c>
      <c r="O586" s="12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ROUND((E587/D587)*100,0)</f>
        <v>147</v>
      </c>
      <c r="G587" t="s">
        <v>20</v>
      </c>
      <c r="H587">
        <v>136</v>
      </c>
      <c r="I587" s="9">
        <f t="shared" si="27"/>
        <v>96.07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28"/>
        <v>40255.208333333336</v>
      </c>
      <c r="O587" s="12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ROUND((E588/D588)*100,0)</f>
        <v>951</v>
      </c>
      <c r="G588" t="s">
        <v>20</v>
      </c>
      <c r="H588">
        <v>130</v>
      </c>
      <c r="I588" s="9">
        <f t="shared" si="27"/>
        <v>51.18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28"/>
        <v>40499.25</v>
      </c>
      <c r="O588" s="12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ROUND((E589/D589)*100,0)</f>
        <v>73</v>
      </c>
      <c r="G589" t="s">
        <v>14</v>
      </c>
      <c r="H589">
        <v>156</v>
      </c>
      <c r="I589" s="9">
        <f t="shared" si="27"/>
        <v>43.92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28"/>
        <v>43484.25</v>
      </c>
      <c r="O589" s="12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ROUND((E590/D590)*100,0)</f>
        <v>79</v>
      </c>
      <c r="G590" t="s">
        <v>14</v>
      </c>
      <c r="H590">
        <v>1368</v>
      </c>
      <c r="I590" s="9">
        <f t="shared" si="27"/>
        <v>91.02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28"/>
        <v>40262.208333333336</v>
      </c>
      <c r="O590" s="12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ROUND((E591/D591)*100,0)</f>
        <v>65</v>
      </c>
      <c r="G591" t="s">
        <v>14</v>
      </c>
      <c r="H591">
        <v>102</v>
      </c>
      <c r="I591" s="9">
        <f t="shared" si="27"/>
        <v>50.13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28"/>
        <v>42190.208333333328</v>
      </c>
      <c r="O591" s="12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ROUND((E592/D592)*100,0)</f>
        <v>82</v>
      </c>
      <c r="G592" t="s">
        <v>14</v>
      </c>
      <c r="H592">
        <v>86</v>
      </c>
      <c r="I592" s="9">
        <f t="shared" si="27"/>
        <v>67.72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28"/>
        <v>41994.25</v>
      </c>
      <c r="O592" s="12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ROUND((E593/D593)*100,0)</f>
        <v>1038</v>
      </c>
      <c r="G593" t="s">
        <v>20</v>
      </c>
      <c r="H593">
        <v>102</v>
      </c>
      <c r="I593" s="9">
        <f t="shared" si="27"/>
        <v>61.04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28"/>
        <v>40373.208333333336</v>
      </c>
      <c r="O593" s="12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ROUND((E594/D594)*100,0)</f>
        <v>13</v>
      </c>
      <c r="G594" t="s">
        <v>14</v>
      </c>
      <c r="H594">
        <v>253</v>
      </c>
      <c r="I594" s="9">
        <f t="shared" si="2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28"/>
        <v>41789.208333333336</v>
      </c>
      <c r="O594" s="12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ROUND((E595/D595)*100,0)</f>
        <v>155</v>
      </c>
      <c r="G595" t="s">
        <v>20</v>
      </c>
      <c r="H595">
        <v>4006</v>
      </c>
      <c r="I595" s="9">
        <f t="shared" si="27"/>
        <v>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28"/>
        <v>41724.208333333336</v>
      </c>
      <c r="O595" s="12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ROUND((E596/D596)*100,0)</f>
        <v>7</v>
      </c>
      <c r="G596" t="s">
        <v>14</v>
      </c>
      <c r="H596">
        <v>157</v>
      </c>
      <c r="I596" s="9">
        <f t="shared" si="27"/>
        <v>71.13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28"/>
        <v>42548.208333333328</v>
      </c>
      <c r="O596" s="12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ROUND((E597/D597)*100,0)</f>
        <v>209</v>
      </c>
      <c r="G597" t="s">
        <v>20</v>
      </c>
      <c r="H597">
        <v>1629</v>
      </c>
      <c r="I597" s="9">
        <f t="shared" si="27"/>
        <v>89.99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28"/>
        <v>40253.208333333336</v>
      </c>
      <c r="O597" s="12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ROUND((E598/D598)*100,0)</f>
        <v>100</v>
      </c>
      <c r="G598" t="s">
        <v>14</v>
      </c>
      <c r="H598">
        <v>183</v>
      </c>
      <c r="I598" s="9">
        <f t="shared" si="27"/>
        <v>43.03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28"/>
        <v>42434.25</v>
      </c>
      <c r="O598" s="12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ROUND((E599/D599)*100,0)</f>
        <v>202</v>
      </c>
      <c r="G599" t="s">
        <v>20</v>
      </c>
      <c r="H599">
        <v>2188</v>
      </c>
      <c r="I599" s="9">
        <f t="shared" si="27"/>
        <v>68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28"/>
        <v>43786.25</v>
      </c>
      <c r="O599" s="12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ROUND((E600/D600)*100,0)</f>
        <v>162</v>
      </c>
      <c r="G600" t="s">
        <v>20</v>
      </c>
      <c r="H600">
        <v>2409</v>
      </c>
      <c r="I600" s="9">
        <f t="shared" si="27"/>
        <v>73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28"/>
        <v>40344.208333333336</v>
      </c>
      <c r="O600" s="12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ROUND((E601/D601)*100,0)</f>
        <v>4</v>
      </c>
      <c r="G601" t="s">
        <v>14</v>
      </c>
      <c r="H601">
        <v>82</v>
      </c>
      <c r="I601" s="9">
        <f t="shared" si="27"/>
        <v>62.34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28"/>
        <v>42047.25</v>
      </c>
      <c r="O601" s="12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ROUND((E602/D602)*100,0)</f>
        <v>5</v>
      </c>
      <c r="G602" t="s">
        <v>14</v>
      </c>
      <c r="H602">
        <v>1</v>
      </c>
      <c r="I602" s="9">
        <f t="shared" si="27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28"/>
        <v>41485.208333333336</v>
      </c>
      <c r="O602" s="12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ROUND((E603/D603)*100,0)</f>
        <v>207</v>
      </c>
      <c r="G603" t="s">
        <v>20</v>
      </c>
      <c r="H603">
        <v>194</v>
      </c>
      <c r="I603" s="9">
        <f t="shared" si="2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28"/>
        <v>41789.208333333336</v>
      </c>
      <c r="O603" s="12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ROUND((E604/D604)*100,0)</f>
        <v>128</v>
      </c>
      <c r="G604" t="s">
        <v>20</v>
      </c>
      <c r="H604">
        <v>1140</v>
      </c>
      <c r="I604" s="9">
        <f t="shared" si="27"/>
        <v>79.98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28"/>
        <v>42160.208333333328</v>
      </c>
      <c r="O604" s="12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ROUND((E605/D605)*100,0)</f>
        <v>120</v>
      </c>
      <c r="G605" t="s">
        <v>20</v>
      </c>
      <c r="H605">
        <v>102</v>
      </c>
      <c r="I605" s="9">
        <f t="shared" si="27"/>
        <v>62.18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28"/>
        <v>43573.208333333328</v>
      </c>
      <c r="O605" s="12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ROUND((E606/D606)*100,0)</f>
        <v>171</v>
      </c>
      <c r="G606" t="s">
        <v>20</v>
      </c>
      <c r="H606">
        <v>2857</v>
      </c>
      <c r="I606" s="9">
        <f t="shared" si="27"/>
        <v>53.01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28"/>
        <v>40565.25</v>
      </c>
      <c r="O606" s="12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ROUND((E607/D607)*100,0)</f>
        <v>187</v>
      </c>
      <c r="G607" t="s">
        <v>20</v>
      </c>
      <c r="H607">
        <v>107</v>
      </c>
      <c r="I607" s="9">
        <f t="shared" si="27"/>
        <v>57.74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28"/>
        <v>42280.208333333328</v>
      </c>
      <c r="O607" s="12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ROUND((E608/D608)*100,0)</f>
        <v>188</v>
      </c>
      <c r="G608" t="s">
        <v>20</v>
      </c>
      <c r="H608">
        <v>160</v>
      </c>
      <c r="I608" s="9">
        <f t="shared" si="27"/>
        <v>40.03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28"/>
        <v>42436.25</v>
      </c>
      <c r="O608" s="12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ROUND((E609/D609)*100,0)</f>
        <v>131</v>
      </c>
      <c r="G609" t="s">
        <v>20</v>
      </c>
      <c r="H609">
        <v>2230</v>
      </c>
      <c r="I609" s="9">
        <f t="shared" si="27"/>
        <v>81.02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28"/>
        <v>41721.208333333336</v>
      </c>
      <c r="O609" s="12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ROUND((E610/D610)*100,0)</f>
        <v>284</v>
      </c>
      <c r="G610" t="s">
        <v>20</v>
      </c>
      <c r="H610">
        <v>316</v>
      </c>
      <c r="I610" s="9">
        <f t="shared" si="2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28"/>
        <v>43530.25</v>
      </c>
      <c r="O610" s="12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ROUND((E611/D611)*100,0)</f>
        <v>120</v>
      </c>
      <c r="G611" t="s">
        <v>20</v>
      </c>
      <c r="H611">
        <v>117</v>
      </c>
      <c r="I611" s="9">
        <f t="shared" si="27"/>
        <v>102.92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28"/>
        <v>43481.25</v>
      </c>
      <c r="O611" s="12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ROUND((E612/D612)*100,0)</f>
        <v>419</v>
      </c>
      <c r="G612" t="s">
        <v>20</v>
      </c>
      <c r="H612">
        <v>6406</v>
      </c>
      <c r="I612" s="9">
        <f t="shared" si="27"/>
        <v>28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28"/>
        <v>41259.25</v>
      </c>
      <c r="O612" s="12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ROUND((E613/D613)*100,0)</f>
        <v>14</v>
      </c>
      <c r="G613" t="s">
        <v>74</v>
      </c>
      <c r="H613">
        <v>15</v>
      </c>
      <c r="I613" s="9">
        <f t="shared" si="27"/>
        <v>75.73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28"/>
        <v>41480.208333333336</v>
      </c>
      <c r="O613" s="12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ROUND((E614/D614)*100,0)</f>
        <v>139</v>
      </c>
      <c r="G614" t="s">
        <v>20</v>
      </c>
      <c r="H614">
        <v>192</v>
      </c>
      <c r="I614" s="9">
        <f t="shared" si="27"/>
        <v>45.03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28"/>
        <v>40474.208333333336</v>
      </c>
      <c r="O614" s="12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ROUND((E615/D615)*100,0)</f>
        <v>174</v>
      </c>
      <c r="G615" t="s">
        <v>20</v>
      </c>
      <c r="H615">
        <v>26</v>
      </c>
      <c r="I615" s="9">
        <f t="shared" si="27"/>
        <v>73.62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28"/>
        <v>42973.208333333328</v>
      </c>
      <c r="O615" s="12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ROUND((E616/D616)*100,0)</f>
        <v>155</v>
      </c>
      <c r="G616" t="s">
        <v>20</v>
      </c>
      <c r="H616">
        <v>723</v>
      </c>
      <c r="I616" s="9">
        <f t="shared" si="27"/>
        <v>56.99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28"/>
        <v>42746.25</v>
      </c>
      <c r="O616" s="12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ROUND((E617/D617)*100,0)</f>
        <v>170</v>
      </c>
      <c r="G617" t="s">
        <v>20</v>
      </c>
      <c r="H617">
        <v>170</v>
      </c>
      <c r="I617" s="9">
        <f t="shared" si="2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28"/>
        <v>42489.208333333328</v>
      </c>
      <c r="O617" s="12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ROUND((E618/D618)*100,0)</f>
        <v>190</v>
      </c>
      <c r="G618" t="s">
        <v>20</v>
      </c>
      <c r="H618">
        <v>238</v>
      </c>
      <c r="I618" s="9">
        <f t="shared" si="27"/>
        <v>50.96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28"/>
        <v>41537.208333333336</v>
      </c>
      <c r="O618" s="12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ROUND((E619/D619)*100,0)</f>
        <v>250</v>
      </c>
      <c r="G619" t="s">
        <v>20</v>
      </c>
      <c r="H619">
        <v>55</v>
      </c>
      <c r="I619" s="9">
        <f t="shared" si="27"/>
        <v>63.56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28"/>
        <v>41794.208333333336</v>
      </c>
      <c r="O619" s="12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ROUND((E620/D620)*100,0)</f>
        <v>49</v>
      </c>
      <c r="G620" t="s">
        <v>14</v>
      </c>
      <c r="H620">
        <v>1198</v>
      </c>
      <c r="I620" s="9">
        <f t="shared" si="27"/>
        <v>81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28"/>
        <v>41396.208333333336</v>
      </c>
      <c r="O620" s="12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ROUND((E621/D621)*100,0)</f>
        <v>28</v>
      </c>
      <c r="G621" t="s">
        <v>14</v>
      </c>
      <c r="H621">
        <v>648</v>
      </c>
      <c r="I621" s="9">
        <f t="shared" si="27"/>
        <v>86.04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28"/>
        <v>40669.208333333336</v>
      </c>
      <c r="O621" s="12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ROUND((E622/D622)*100,0)</f>
        <v>268</v>
      </c>
      <c r="G622" t="s">
        <v>20</v>
      </c>
      <c r="H622">
        <v>128</v>
      </c>
      <c r="I622" s="9">
        <f t="shared" si="27"/>
        <v>90.04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28"/>
        <v>42559.208333333328</v>
      </c>
      <c r="O622" s="12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ROUND((E623/D623)*100,0)</f>
        <v>620</v>
      </c>
      <c r="G623" t="s">
        <v>20</v>
      </c>
      <c r="H623">
        <v>2144</v>
      </c>
      <c r="I623" s="9">
        <f t="shared" si="2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28"/>
        <v>42626.208333333328</v>
      </c>
      <c r="O623" s="12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ROUND((E624/D624)*100,0)</f>
        <v>3</v>
      </c>
      <c r="G624" t="s">
        <v>14</v>
      </c>
      <c r="H624">
        <v>64</v>
      </c>
      <c r="I624" s="9">
        <f t="shared" si="27"/>
        <v>92.44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28"/>
        <v>43205.208333333328</v>
      </c>
      <c r="O624" s="12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ROUND((E625/D625)*100,0)</f>
        <v>160</v>
      </c>
      <c r="G625" t="s">
        <v>20</v>
      </c>
      <c r="H625">
        <v>2693</v>
      </c>
      <c r="I625" s="9">
        <f t="shared" si="27"/>
        <v>56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28"/>
        <v>42201.208333333328</v>
      </c>
      <c r="O625" s="12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ROUND((E626/D626)*100,0)</f>
        <v>279</v>
      </c>
      <c r="G626" t="s">
        <v>20</v>
      </c>
      <c r="H626">
        <v>432</v>
      </c>
      <c r="I626" s="9">
        <f t="shared" si="2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28"/>
        <v>42029.25</v>
      </c>
      <c r="O626" s="12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ROUND((E627/D627)*100,0)</f>
        <v>77</v>
      </c>
      <c r="G627" t="s">
        <v>14</v>
      </c>
      <c r="H627">
        <v>62</v>
      </c>
      <c r="I627" s="9">
        <f t="shared" si="27"/>
        <v>93.6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28"/>
        <v>43857.25</v>
      </c>
      <c r="O627" s="12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ROUND((E628/D628)*100,0)</f>
        <v>206</v>
      </c>
      <c r="G628" t="s">
        <v>20</v>
      </c>
      <c r="H628">
        <v>189</v>
      </c>
      <c r="I628" s="9">
        <f t="shared" si="27"/>
        <v>69.87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28"/>
        <v>40449.208333333336</v>
      </c>
      <c r="O628" s="12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ROUND((E629/D629)*100,0)</f>
        <v>694</v>
      </c>
      <c r="G629" t="s">
        <v>20</v>
      </c>
      <c r="H629">
        <v>154</v>
      </c>
      <c r="I629" s="9">
        <f t="shared" si="27"/>
        <v>72.13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28"/>
        <v>40345.208333333336</v>
      </c>
      <c r="O629" s="12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ROUND((E630/D630)*100,0)</f>
        <v>152</v>
      </c>
      <c r="G630" t="s">
        <v>20</v>
      </c>
      <c r="H630">
        <v>96</v>
      </c>
      <c r="I630" s="9">
        <f t="shared" si="27"/>
        <v>30.04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28"/>
        <v>40455.208333333336</v>
      </c>
      <c r="O630" s="12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ROUND((E631/D631)*100,0)</f>
        <v>65</v>
      </c>
      <c r="G631" t="s">
        <v>14</v>
      </c>
      <c r="H631">
        <v>750</v>
      </c>
      <c r="I631" s="9">
        <f t="shared" si="27"/>
        <v>73.97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28"/>
        <v>42557.208333333328</v>
      </c>
      <c r="O631" s="12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ROUND((E632/D632)*100,0)</f>
        <v>63</v>
      </c>
      <c r="G632" t="s">
        <v>74</v>
      </c>
      <c r="H632">
        <v>87</v>
      </c>
      <c r="I632" s="9">
        <f t="shared" si="27"/>
        <v>68.66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28"/>
        <v>43586.208333333328</v>
      </c>
      <c r="O632" s="12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ROUND((E633/D633)*100,0)</f>
        <v>310</v>
      </c>
      <c r="G633" t="s">
        <v>20</v>
      </c>
      <c r="H633">
        <v>3063</v>
      </c>
      <c r="I633" s="9">
        <f t="shared" si="27"/>
        <v>59.99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28"/>
        <v>43550.208333333328</v>
      </c>
      <c r="O633" s="12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ROUND((E634/D634)*100,0)</f>
        <v>43</v>
      </c>
      <c r="G634" t="s">
        <v>47</v>
      </c>
      <c r="H634">
        <v>278</v>
      </c>
      <c r="I634" s="9">
        <f t="shared" si="27"/>
        <v>111.16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28"/>
        <v>41945.208333333336</v>
      </c>
      <c r="O634" s="12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ROUND((E635/D635)*100,0)</f>
        <v>83</v>
      </c>
      <c r="G635" t="s">
        <v>14</v>
      </c>
      <c r="H635">
        <v>105</v>
      </c>
      <c r="I635" s="9">
        <f t="shared" si="27"/>
        <v>53.04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28"/>
        <v>42315.25</v>
      </c>
      <c r="O635" s="12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ROUND((E636/D636)*100,0)</f>
        <v>79</v>
      </c>
      <c r="G636" t="s">
        <v>74</v>
      </c>
      <c r="H636">
        <v>1658</v>
      </c>
      <c r="I636" s="9">
        <f t="shared" si="27"/>
        <v>55.99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28"/>
        <v>42819.208333333328</v>
      </c>
      <c r="O636" s="12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ROUND((E637/D637)*100,0)</f>
        <v>114</v>
      </c>
      <c r="G637" t="s">
        <v>20</v>
      </c>
      <c r="H637">
        <v>2266</v>
      </c>
      <c r="I637" s="9">
        <f t="shared" si="2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28"/>
        <v>41314.25</v>
      </c>
      <c r="O637" s="12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ROUND((E638/D638)*100,0)</f>
        <v>65</v>
      </c>
      <c r="G638" t="s">
        <v>14</v>
      </c>
      <c r="H638">
        <v>2604</v>
      </c>
      <c r="I638" s="9">
        <f t="shared" si="27"/>
        <v>49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28"/>
        <v>40926.25</v>
      </c>
      <c r="O638" s="12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ROUND((E639/D639)*100,0)</f>
        <v>79</v>
      </c>
      <c r="G639" t="s">
        <v>14</v>
      </c>
      <c r="H639">
        <v>65</v>
      </c>
      <c r="I639" s="9">
        <f t="shared" si="27"/>
        <v>103.85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28"/>
        <v>42688.25</v>
      </c>
      <c r="O639" s="12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ROUND((E640/D640)*100,0)</f>
        <v>11</v>
      </c>
      <c r="G640" t="s">
        <v>14</v>
      </c>
      <c r="H640">
        <v>94</v>
      </c>
      <c r="I640" s="9">
        <f t="shared" si="27"/>
        <v>99.13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28"/>
        <v>40386.208333333336</v>
      </c>
      <c r="O640" s="12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ROUND((E641/D641)*100,0)</f>
        <v>56</v>
      </c>
      <c r="G641" t="s">
        <v>47</v>
      </c>
      <c r="H641">
        <v>45</v>
      </c>
      <c r="I641" s="9">
        <f t="shared" si="27"/>
        <v>107.38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28"/>
        <v>43309.208333333328</v>
      </c>
      <c r="O641" s="12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ROUND((E642/D642)*100,0)</f>
        <v>17</v>
      </c>
      <c r="G642" t="s">
        <v>14</v>
      </c>
      <c r="H642">
        <v>257</v>
      </c>
      <c r="I642" s="9">
        <f t="shared" si="27"/>
        <v>76.92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28"/>
        <v>42387.25</v>
      </c>
      <c r="O642" s="12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ROUND((E643/D643)*100,0)</f>
        <v>120</v>
      </c>
      <c r="G643" t="s">
        <v>20</v>
      </c>
      <c r="H643">
        <v>194</v>
      </c>
      <c r="I643" s="9">
        <f t="shared" ref="I643:I706" si="30">IF(H643=0, 0, 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31">(((L643/60)/60)/24)+DATE(1970,1,1)</f>
        <v>42786.25</v>
      </c>
      <c r="O643" s="12">
        <f t="shared" ref="O643:O706" si="32">(((M643/60)/60)/24+DATE(1970,1,1))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ROUND((E644/D644)*100,0)</f>
        <v>145</v>
      </c>
      <c r="G644" t="s">
        <v>20</v>
      </c>
      <c r="H644">
        <v>129</v>
      </c>
      <c r="I644" s="9">
        <f t="shared" si="30"/>
        <v>103.74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31"/>
        <v>43451.25</v>
      </c>
      <c r="O644" s="12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ROUND((E645/D645)*100,0)</f>
        <v>221</v>
      </c>
      <c r="G645" t="s">
        <v>20</v>
      </c>
      <c r="H645">
        <v>375</v>
      </c>
      <c r="I645" s="9">
        <f t="shared" si="30"/>
        <v>87.96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31"/>
        <v>42795.25</v>
      </c>
      <c r="O645" s="12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ROUND((E646/D646)*100,0)</f>
        <v>48</v>
      </c>
      <c r="G646" t="s">
        <v>14</v>
      </c>
      <c r="H646">
        <v>2928</v>
      </c>
      <c r="I646" s="9">
        <f t="shared" si="30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31"/>
        <v>43452.25</v>
      </c>
      <c r="O646" s="12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ROUND((E647/D647)*100,0)</f>
        <v>93</v>
      </c>
      <c r="G647" t="s">
        <v>14</v>
      </c>
      <c r="H647">
        <v>4697</v>
      </c>
      <c r="I647" s="9">
        <f t="shared" si="30"/>
        <v>38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31"/>
        <v>43369.208333333328</v>
      </c>
      <c r="O647" s="12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ROUND((E648/D648)*100,0)</f>
        <v>89</v>
      </c>
      <c r="G648" t="s">
        <v>14</v>
      </c>
      <c r="H648">
        <v>2915</v>
      </c>
      <c r="I648" s="9">
        <f t="shared" si="30"/>
        <v>30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31"/>
        <v>41346.208333333336</v>
      </c>
      <c r="O648" s="12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ROUND((E649/D649)*100,0)</f>
        <v>41</v>
      </c>
      <c r="G649" t="s">
        <v>14</v>
      </c>
      <c r="H649">
        <v>18</v>
      </c>
      <c r="I649" s="9">
        <f t="shared" si="30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31"/>
        <v>43199.208333333328</v>
      </c>
      <c r="O649" s="12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ROUND((E650/D650)*100,0)</f>
        <v>63</v>
      </c>
      <c r="G650" t="s">
        <v>74</v>
      </c>
      <c r="H650">
        <v>723</v>
      </c>
      <c r="I650" s="9">
        <f t="shared" si="30"/>
        <v>85.99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31"/>
        <v>42922.208333333328</v>
      </c>
      <c r="O650" s="12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ROUND((E651/D651)*100,0)</f>
        <v>48</v>
      </c>
      <c r="G651" t="s">
        <v>14</v>
      </c>
      <c r="H651">
        <v>602</v>
      </c>
      <c r="I651" s="9">
        <f t="shared" si="30"/>
        <v>98.01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31"/>
        <v>40471.208333333336</v>
      </c>
      <c r="O651" s="12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ROUND((E652/D652)*100,0)</f>
        <v>2</v>
      </c>
      <c r="G652" t="s">
        <v>14</v>
      </c>
      <c r="H652">
        <v>1</v>
      </c>
      <c r="I652" s="9">
        <f t="shared" si="30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31"/>
        <v>41828.208333333336</v>
      </c>
      <c r="O652" s="12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ROUND((E653/D653)*100,0)</f>
        <v>88</v>
      </c>
      <c r="G653" t="s">
        <v>14</v>
      </c>
      <c r="H653">
        <v>3868</v>
      </c>
      <c r="I653" s="9">
        <f t="shared" si="30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31"/>
        <v>41692.25</v>
      </c>
      <c r="O653" s="12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ROUND((E654/D654)*100,0)</f>
        <v>127</v>
      </c>
      <c r="G654" t="s">
        <v>20</v>
      </c>
      <c r="H654">
        <v>409</v>
      </c>
      <c r="I654" s="9">
        <f t="shared" si="30"/>
        <v>31.01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31"/>
        <v>42587.208333333328</v>
      </c>
      <c r="O654" s="12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ROUND((E655/D655)*100,0)</f>
        <v>2339</v>
      </c>
      <c r="G655" t="s">
        <v>20</v>
      </c>
      <c r="H655">
        <v>234</v>
      </c>
      <c r="I655" s="9">
        <f t="shared" si="30"/>
        <v>59.97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31"/>
        <v>42468.208333333328</v>
      </c>
      <c r="O655" s="12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ROUND((E656/D656)*100,0)</f>
        <v>508</v>
      </c>
      <c r="G656" t="s">
        <v>20</v>
      </c>
      <c r="H656">
        <v>3016</v>
      </c>
      <c r="I656" s="9">
        <f t="shared" si="30"/>
        <v>59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31"/>
        <v>42240.208333333328</v>
      </c>
      <c r="O656" s="12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ROUND((E657/D657)*100,0)</f>
        <v>191</v>
      </c>
      <c r="G657" t="s">
        <v>20</v>
      </c>
      <c r="H657">
        <v>264</v>
      </c>
      <c r="I657" s="9">
        <f t="shared" si="30"/>
        <v>50.05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31"/>
        <v>42796.25</v>
      </c>
      <c r="O657" s="12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ROUND((E658/D658)*100,0)</f>
        <v>42</v>
      </c>
      <c r="G658" t="s">
        <v>14</v>
      </c>
      <c r="H658">
        <v>504</v>
      </c>
      <c r="I658" s="9">
        <f t="shared" si="30"/>
        <v>98.97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31"/>
        <v>43097.25</v>
      </c>
      <c r="O658" s="12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ROUND((E659/D659)*100,0)</f>
        <v>8</v>
      </c>
      <c r="G659" t="s">
        <v>14</v>
      </c>
      <c r="H659">
        <v>14</v>
      </c>
      <c r="I659" s="9">
        <f t="shared" si="30"/>
        <v>58.86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31"/>
        <v>43096.25</v>
      </c>
      <c r="O659" s="12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ROUND((E660/D660)*100,0)</f>
        <v>60</v>
      </c>
      <c r="G660" t="s">
        <v>74</v>
      </c>
      <c r="H660">
        <v>390</v>
      </c>
      <c r="I660" s="9">
        <f t="shared" si="30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31"/>
        <v>42246.208333333328</v>
      </c>
      <c r="O660" s="12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ROUND((E661/D661)*100,0)</f>
        <v>47</v>
      </c>
      <c r="G661" t="s">
        <v>14</v>
      </c>
      <c r="H661">
        <v>750</v>
      </c>
      <c r="I661" s="9">
        <f t="shared" si="30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31"/>
        <v>40570.25</v>
      </c>
      <c r="O661" s="12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ROUND((E662/D662)*100,0)</f>
        <v>82</v>
      </c>
      <c r="G662" t="s">
        <v>14</v>
      </c>
      <c r="H662">
        <v>77</v>
      </c>
      <c r="I662" s="9">
        <f t="shared" si="30"/>
        <v>96.6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31"/>
        <v>42237.208333333328</v>
      </c>
      <c r="O662" s="12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ROUND((E663/D663)*100,0)</f>
        <v>54</v>
      </c>
      <c r="G663" t="s">
        <v>14</v>
      </c>
      <c r="H663">
        <v>752</v>
      </c>
      <c r="I663" s="9">
        <f t="shared" si="30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31"/>
        <v>40996.208333333336</v>
      </c>
      <c r="O663" s="12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ROUND((E664/D664)*100,0)</f>
        <v>98</v>
      </c>
      <c r="G664" t="s">
        <v>14</v>
      </c>
      <c r="H664">
        <v>131</v>
      </c>
      <c r="I664" s="9">
        <f t="shared" si="30"/>
        <v>67.98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31"/>
        <v>43443.25</v>
      </c>
      <c r="O664" s="12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ROUND((E665/D665)*100,0)</f>
        <v>77</v>
      </c>
      <c r="G665" t="s">
        <v>14</v>
      </c>
      <c r="H665">
        <v>87</v>
      </c>
      <c r="I665" s="9">
        <f t="shared" si="30"/>
        <v>88.78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31"/>
        <v>40458.208333333336</v>
      </c>
      <c r="O665" s="12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ROUND((E666/D666)*100,0)</f>
        <v>33</v>
      </c>
      <c r="G666" t="s">
        <v>14</v>
      </c>
      <c r="H666">
        <v>1063</v>
      </c>
      <c r="I666" s="9">
        <f t="shared" si="30"/>
        <v>25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31"/>
        <v>40959.25</v>
      </c>
      <c r="O666" s="12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ROUND((E667/D667)*100,0)</f>
        <v>240</v>
      </c>
      <c r="G667" t="s">
        <v>20</v>
      </c>
      <c r="H667">
        <v>272</v>
      </c>
      <c r="I667" s="9">
        <f t="shared" si="30"/>
        <v>44.92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31"/>
        <v>40733.208333333336</v>
      </c>
      <c r="O667" s="12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ROUND((E668/D668)*100,0)</f>
        <v>64</v>
      </c>
      <c r="G668" t="s">
        <v>74</v>
      </c>
      <c r="H668">
        <v>25</v>
      </c>
      <c r="I668" s="9">
        <f t="shared" si="3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31"/>
        <v>41516.208333333336</v>
      </c>
      <c r="O668" s="12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ROUND((E669/D669)*100,0)</f>
        <v>176</v>
      </c>
      <c r="G669" t="s">
        <v>20</v>
      </c>
      <c r="H669">
        <v>419</v>
      </c>
      <c r="I669" s="9">
        <f t="shared" si="30"/>
        <v>29.01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31"/>
        <v>41892.208333333336</v>
      </c>
      <c r="O669" s="12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ROUND((E670/D670)*100,0)</f>
        <v>20</v>
      </c>
      <c r="G670" t="s">
        <v>14</v>
      </c>
      <c r="H670">
        <v>76</v>
      </c>
      <c r="I670" s="9">
        <f t="shared" si="30"/>
        <v>73.59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31"/>
        <v>41122.208333333336</v>
      </c>
      <c r="O670" s="12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ROUND((E671/D671)*100,0)</f>
        <v>359</v>
      </c>
      <c r="G671" t="s">
        <v>20</v>
      </c>
      <c r="H671">
        <v>1621</v>
      </c>
      <c r="I671" s="9">
        <f t="shared" si="30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31"/>
        <v>42912.208333333328</v>
      </c>
      <c r="O671" s="12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ROUND((E672/D672)*100,0)</f>
        <v>469</v>
      </c>
      <c r="G672" t="s">
        <v>20</v>
      </c>
      <c r="H672">
        <v>1101</v>
      </c>
      <c r="I672" s="9">
        <f t="shared" si="30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31"/>
        <v>42425.25</v>
      </c>
      <c r="O672" s="12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ROUND((E673/D673)*100,0)</f>
        <v>122</v>
      </c>
      <c r="G673" t="s">
        <v>20</v>
      </c>
      <c r="H673">
        <v>1073</v>
      </c>
      <c r="I673" s="9">
        <f t="shared" si="30"/>
        <v>111.02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31"/>
        <v>40390.208333333336</v>
      </c>
      <c r="O673" s="12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ROUND((E674/D674)*100,0)</f>
        <v>56</v>
      </c>
      <c r="G674" t="s">
        <v>14</v>
      </c>
      <c r="H674">
        <v>4428</v>
      </c>
      <c r="I674" s="9">
        <f t="shared" si="30"/>
        <v>25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31"/>
        <v>43180.208333333328</v>
      </c>
      <c r="O674" s="12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ROUND((E675/D675)*100,0)</f>
        <v>44</v>
      </c>
      <c r="G675" t="s">
        <v>14</v>
      </c>
      <c r="H675">
        <v>58</v>
      </c>
      <c r="I675" s="9">
        <f t="shared" si="30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31"/>
        <v>42475.208333333328</v>
      </c>
      <c r="O675" s="12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ROUND((E676/D676)*100,0)</f>
        <v>34</v>
      </c>
      <c r="G676" t="s">
        <v>74</v>
      </c>
      <c r="H676">
        <v>1218</v>
      </c>
      <c r="I676" s="9">
        <f t="shared" si="30"/>
        <v>47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31"/>
        <v>40774.208333333336</v>
      </c>
      <c r="O676" s="12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ROUND((E677/D677)*100,0)</f>
        <v>123</v>
      </c>
      <c r="G677" t="s">
        <v>20</v>
      </c>
      <c r="H677">
        <v>331</v>
      </c>
      <c r="I677" s="9">
        <f t="shared" si="30"/>
        <v>36.04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31"/>
        <v>43719.208333333328</v>
      </c>
      <c r="O677" s="12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ROUND((E678/D678)*100,0)</f>
        <v>190</v>
      </c>
      <c r="G678" t="s">
        <v>20</v>
      </c>
      <c r="H678">
        <v>1170</v>
      </c>
      <c r="I678" s="9">
        <f t="shared" si="30"/>
        <v>101.04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31"/>
        <v>41178.208333333336</v>
      </c>
      <c r="O678" s="12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ROUND((E679/D679)*100,0)</f>
        <v>84</v>
      </c>
      <c r="G679" t="s">
        <v>14</v>
      </c>
      <c r="H679">
        <v>111</v>
      </c>
      <c r="I679" s="9">
        <f t="shared" si="30"/>
        <v>39.93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31"/>
        <v>42561.208333333328</v>
      </c>
      <c r="O679" s="12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ROUND((E680/D680)*100,0)</f>
        <v>18</v>
      </c>
      <c r="G680" t="s">
        <v>74</v>
      </c>
      <c r="H680">
        <v>215</v>
      </c>
      <c r="I680" s="9">
        <f t="shared" si="30"/>
        <v>83.16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31"/>
        <v>43484.25</v>
      </c>
      <c r="O680" s="12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ROUND((E681/D681)*100,0)</f>
        <v>1037</v>
      </c>
      <c r="G681" t="s">
        <v>20</v>
      </c>
      <c r="H681">
        <v>363</v>
      </c>
      <c r="I681" s="9">
        <f t="shared" si="30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31"/>
        <v>43756.208333333328</v>
      </c>
      <c r="O681" s="12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ROUND((E682/D682)*100,0)</f>
        <v>97</v>
      </c>
      <c r="G682" t="s">
        <v>14</v>
      </c>
      <c r="H682">
        <v>2955</v>
      </c>
      <c r="I682" s="9">
        <f t="shared" si="30"/>
        <v>47.99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31"/>
        <v>43813.25</v>
      </c>
      <c r="O682" s="12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ROUND((E683/D683)*100,0)</f>
        <v>86</v>
      </c>
      <c r="G683" t="s">
        <v>14</v>
      </c>
      <c r="H683">
        <v>1657</v>
      </c>
      <c r="I683" s="9">
        <f t="shared" si="30"/>
        <v>95.98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31"/>
        <v>40898.25</v>
      </c>
      <c r="O683" s="12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ROUND((E684/D684)*100,0)</f>
        <v>150</v>
      </c>
      <c r="G684" t="s">
        <v>20</v>
      </c>
      <c r="H684">
        <v>103</v>
      </c>
      <c r="I684" s="9">
        <f t="shared" si="30"/>
        <v>78.73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31"/>
        <v>41619.25</v>
      </c>
      <c r="O684" s="12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ROUND((E685/D685)*100,0)</f>
        <v>358</v>
      </c>
      <c r="G685" t="s">
        <v>20</v>
      </c>
      <c r="H685">
        <v>147</v>
      </c>
      <c r="I685" s="9">
        <f t="shared" si="30"/>
        <v>56.08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31"/>
        <v>43359.208333333328</v>
      </c>
      <c r="O685" s="12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ROUND((E686/D686)*100,0)</f>
        <v>543</v>
      </c>
      <c r="G686" t="s">
        <v>20</v>
      </c>
      <c r="H686">
        <v>110</v>
      </c>
      <c r="I686" s="9">
        <f t="shared" si="30"/>
        <v>69.09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31"/>
        <v>40358.208333333336</v>
      </c>
      <c r="O686" s="12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ROUND((E687/D687)*100,0)</f>
        <v>68</v>
      </c>
      <c r="G687" t="s">
        <v>14</v>
      </c>
      <c r="H687">
        <v>926</v>
      </c>
      <c r="I687" s="9">
        <f t="shared" si="30"/>
        <v>102.05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31"/>
        <v>42239.208333333328</v>
      </c>
      <c r="O687" s="12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ROUND((E688/D688)*100,0)</f>
        <v>192</v>
      </c>
      <c r="G688" t="s">
        <v>20</v>
      </c>
      <c r="H688">
        <v>134</v>
      </c>
      <c r="I688" s="9">
        <f t="shared" si="30"/>
        <v>107.32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31"/>
        <v>43186.208333333328</v>
      </c>
      <c r="O688" s="12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ROUND((E689/D689)*100,0)</f>
        <v>932</v>
      </c>
      <c r="G689" t="s">
        <v>20</v>
      </c>
      <c r="H689">
        <v>269</v>
      </c>
      <c r="I689" s="9">
        <f t="shared" si="30"/>
        <v>51.97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31"/>
        <v>42806.25</v>
      </c>
      <c r="O689" s="12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ROUND((E690/D690)*100,0)</f>
        <v>429</v>
      </c>
      <c r="G690" t="s">
        <v>20</v>
      </c>
      <c r="H690">
        <v>175</v>
      </c>
      <c r="I690" s="9">
        <f t="shared" si="30"/>
        <v>71.14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31"/>
        <v>43475.25</v>
      </c>
      <c r="O690" s="12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ROUND((E691/D691)*100,0)</f>
        <v>101</v>
      </c>
      <c r="G691" t="s">
        <v>20</v>
      </c>
      <c r="H691">
        <v>69</v>
      </c>
      <c r="I691" s="9">
        <f t="shared" si="30"/>
        <v>106.49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31"/>
        <v>41576.208333333336</v>
      </c>
      <c r="O691" s="12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ROUND((E692/D692)*100,0)</f>
        <v>227</v>
      </c>
      <c r="G692" t="s">
        <v>20</v>
      </c>
      <c r="H692">
        <v>190</v>
      </c>
      <c r="I692" s="9">
        <f t="shared" si="30"/>
        <v>42.94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31"/>
        <v>40874.25</v>
      </c>
      <c r="O692" s="12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ROUND((E693/D693)*100,0)</f>
        <v>142</v>
      </c>
      <c r="G693" t="s">
        <v>20</v>
      </c>
      <c r="H693">
        <v>237</v>
      </c>
      <c r="I693" s="9">
        <f t="shared" si="30"/>
        <v>30.04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31"/>
        <v>41185.208333333336</v>
      </c>
      <c r="O693" s="12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ROUND((E694/D694)*100,0)</f>
        <v>91</v>
      </c>
      <c r="G694" t="s">
        <v>14</v>
      </c>
      <c r="H694">
        <v>77</v>
      </c>
      <c r="I694" s="9">
        <f t="shared" si="30"/>
        <v>70.62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31"/>
        <v>43655.208333333328</v>
      </c>
      <c r="O694" s="12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ROUND((E695/D695)*100,0)</f>
        <v>64</v>
      </c>
      <c r="G695" t="s">
        <v>14</v>
      </c>
      <c r="H695">
        <v>1748</v>
      </c>
      <c r="I695" s="9">
        <f t="shared" si="30"/>
        <v>66.02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31"/>
        <v>43025.208333333328</v>
      </c>
      <c r="O695" s="12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ROUND((E696/D696)*100,0)</f>
        <v>84</v>
      </c>
      <c r="G696" t="s">
        <v>14</v>
      </c>
      <c r="H696">
        <v>79</v>
      </c>
      <c r="I696" s="9">
        <f t="shared" si="30"/>
        <v>96.91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31"/>
        <v>43066.25</v>
      </c>
      <c r="O696" s="12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ROUND((E697/D697)*100,0)</f>
        <v>134</v>
      </c>
      <c r="G697" t="s">
        <v>20</v>
      </c>
      <c r="H697">
        <v>196</v>
      </c>
      <c r="I697" s="9">
        <f t="shared" si="30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31"/>
        <v>42322.25</v>
      </c>
      <c r="O697" s="12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ROUND((E698/D698)*100,0)</f>
        <v>59</v>
      </c>
      <c r="G698" t="s">
        <v>14</v>
      </c>
      <c r="H698">
        <v>889</v>
      </c>
      <c r="I698" s="9">
        <f t="shared" si="30"/>
        <v>108.99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31"/>
        <v>42114.208333333328</v>
      </c>
      <c r="O698" s="12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ROUND((E699/D699)*100,0)</f>
        <v>153</v>
      </c>
      <c r="G699" t="s">
        <v>20</v>
      </c>
      <c r="H699">
        <v>7295</v>
      </c>
      <c r="I699" s="9">
        <f t="shared" si="30"/>
        <v>27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31"/>
        <v>43190.208333333328</v>
      </c>
      <c r="O699" s="12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ROUND((E700/D700)*100,0)</f>
        <v>447</v>
      </c>
      <c r="G700" t="s">
        <v>20</v>
      </c>
      <c r="H700">
        <v>2893</v>
      </c>
      <c r="I700" s="9">
        <f t="shared" si="30"/>
        <v>65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31"/>
        <v>40871.25</v>
      </c>
      <c r="O700" s="12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ROUND((E701/D701)*100,0)</f>
        <v>84</v>
      </c>
      <c r="G701" t="s">
        <v>14</v>
      </c>
      <c r="H701">
        <v>56</v>
      </c>
      <c r="I701" s="9">
        <f t="shared" si="30"/>
        <v>111.52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31"/>
        <v>43641.208333333328</v>
      </c>
      <c r="O701" s="12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ROUND((E702/D702)*100,0)</f>
        <v>3</v>
      </c>
      <c r="G702" t="s">
        <v>14</v>
      </c>
      <c r="H702">
        <v>1</v>
      </c>
      <c r="I702" s="9">
        <f t="shared" si="30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31"/>
        <v>40203.25</v>
      </c>
      <c r="O702" s="12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ROUND((E703/D703)*100,0)</f>
        <v>175</v>
      </c>
      <c r="G703" t="s">
        <v>20</v>
      </c>
      <c r="H703">
        <v>820</v>
      </c>
      <c r="I703" s="9">
        <f t="shared" si="30"/>
        <v>110.99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31"/>
        <v>40629.208333333336</v>
      </c>
      <c r="O703" s="12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ROUND((E704/D704)*100,0)</f>
        <v>54</v>
      </c>
      <c r="G704" t="s">
        <v>14</v>
      </c>
      <c r="H704">
        <v>83</v>
      </c>
      <c r="I704" s="9">
        <f t="shared" si="30"/>
        <v>56.75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31"/>
        <v>41477.208333333336</v>
      </c>
      <c r="O704" s="12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ROUND((E705/D705)*100,0)</f>
        <v>312</v>
      </c>
      <c r="G705" t="s">
        <v>20</v>
      </c>
      <c r="H705">
        <v>2038</v>
      </c>
      <c r="I705" s="9">
        <f t="shared" si="30"/>
        <v>97.02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31"/>
        <v>41020.208333333336</v>
      </c>
      <c r="O705" s="12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ROUND((E706/D706)*100,0)</f>
        <v>123</v>
      </c>
      <c r="G706" t="s">
        <v>20</v>
      </c>
      <c r="H706">
        <v>116</v>
      </c>
      <c r="I706" s="9">
        <f t="shared" si="30"/>
        <v>92.09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31"/>
        <v>42555.208333333328</v>
      </c>
      <c r="O706" s="12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ROUND((E707/D707)*100,0)</f>
        <v>99</v>
      </c>
      <c r="G707" t="s">
        <v>14</v>
      </c>
      <c r="H707">
        <v>2025</v>
      </c>
      <c r="I707" s="9">
        <f t="shared" ref="I707:I770" si="33">IF(H707=0, 0, 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34">(((L707/60)/60)/24)+DATE(1970,1,1)</f>
        <v>41619.25</v>
      </c>
      <c r="O707" s="12">
        <f t="shared" ref="O707:O770" si="35">(((M707/60)/60)/24+DATE(1970,1,1))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ROUND((E708/D708)*100,0)</f>
        <v>128</v>
      </c>
      <c r="G708" t="s">
        <v>20</v>
      </c>
      <c r="H708">
        <v>1345</v>
      </c>
      <c r="I708" s="9">
        <f t="shared" si="33"/>
        <v>103.04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34"/>
        <v>43471.25</v>
      </c>
      <c r="O708" s="12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ROUND((E709/D709)*100,0)</f>
        <v>159</v>
      </c>
      <c r="G709" t="s">
        <v>20</v>
      </c>
      <c r="H709">
        <v>168</v>
      </c>
      <c r="I709" s="9">
        <f t="shared" si="33"/>
        <v>68.92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34"/>
        <v>43442.25</v>
      </c>
      <c r="O709" s="12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ROUND((E710/D710)*100,0)</f>
        <v>707</v>
      </c>
      <c r="G710" t="s">
        <v>20</v>
      </c>
      <c r="H710">
        <v>137</v>
      </c>
      <c r="I710" s="9">
        <f t="shared" si="33"/>
        <v>87.74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34"/>
        <v>42877.208333333328</v>
      </c>
      <c r="O710" s="12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ROUND((E711/D711)*100,0)</f>
        <v>142</v>
      </c>
      <c r="G711" t="s">
        <v>20</v>
      </c>
      <c r="H711">
        <v>186</v>
      </c>
      <c r="I711" s="9">
        <f t="shared" si="33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34"/>
        <v>41018.208333333336</v>
      </c>
      <c r="O711" s="12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ROUND((E712/D712)*100,0)</f>
        <v>148</v>
      </c>
      <c r="G712" t="s">
        <v>20</v>
      </c>
      <c r="H712">
        <v>125</v>
      </c>
      <c r="I712" s="9">
        <f t="shared" si="33"/>
        <v>50.86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34"/>
        <v>43295.208333333328</v>
      </c>
      <c r="O712" s="12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ROUND((E713/D713)*100,0)</f>
        <v>20</v>
      </c>
      <c r="G713" t="s">
        <v>14</v>
      </c>
      <c r="H713">
        <v>14</v>
      </c>
      <c r="I713" s="9">
        <f t="shared" si="33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34"/>
        <v>42393.25</v>
      </c>
      <c r="O713" s="12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ROUND((E714/D714)*100,0)</f>
        <v>1841</v>
      </c>
      <c r="G714" t="s">
        <v>20</v>
      </c>
      <c r="H714">
        <v>202</v>
      </c>
      <c r="I714" s="9">
        <f t="shared" si="33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34"/>
        <v>42559.208333333328</v>
      </c>
      <c r="O714" s="12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ROUND((E715/D715)*100,0)</f>
        <v>162</v>
      </c>
      <c r="G715" t="s">
        <v>20</v>
      </c>
      <c r="H715">
        <v>103</v>
      </c>
      <c r="I715" s="9">
        <f t="shared" si="33"/>
        <v>108.49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34"/>
        <v>42604.208333333328</v>
      </c>
      <c r="O715" s="12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ROUND((E716/D716)*100,0)</f>
        <v>473</v>
      </c>
      <c r="G716" t="s">
        <v>20</v>
      </c>
      <c r="H716">
        <v>1785</v>
      </c>
      <c r="I716" s="9">
        <f t="shared" si="33"/>
        <v>101.98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34"/>
        <v>41870.208333333336</v>
      </c>
      <c r="O716" s="12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ROUND((E717/D717)*100,0)</f>
        <v>24</v>
      </c>
      <c r="G717" t="s">
        <v>14</v>
      </c>
      <c r="H717">
        <v>656</v>
      </c>
      <c r="I717" s="9">
        <f t="shared" si="33"/>
        <v>44.01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34"/>
        <v>40397.208333333336</v>
      </c>
      <c r="O717" s="12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ROUND((E718/D718)*100,0)</f>
        <v>518</v>
      </c>
      <c r="G718" t="s">
        <v>20</v>
      </c>
      <c r="H718">
        <v>157</v>
      </c>
      <c r="I718" s="9">
        <f t="shared" si="33"/>
        <v>65.94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34"/>
        <v>41465.208333333336</v>
      </c>
      <c r="O718" s="12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ROUND((E719/D719)*100,0)</f>
        <v>248</v>
      </c>
      <c r="G719" t="s">
        <v>20</v>
      </c>
      <c r="H719">
        <v>555</v>
      </c>
      <c r="I719" s="9">
        <f t="shared" si="33"/>
        <v>24.99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34"/>
        <v>40777.208333333336</v>
      </c>
      <c r="O719" s="12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ROUND((E720/D720)*100,0)</f>
        <v>100</v>
      </c>
      <c r="G720" t="s">
        <v>20</v>
      </c>
      <c r="H720">
        <v>297</v>
      </c>
      <c r="I720" s="9">
        <f t="shared" si="33"/>
        <v>28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34"/>
        <v>41442.208333333336</v>
      </c>
      <c r="O720" s="12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ROUND((E721/D721)*100,0)</f>
        <v>153</v>
      </c>
      <c r="G721" t="s">
        <v>20</v>
      </c>
      <c r="H721">
        <v>123</v>
      </c>
      <c r="I721" s="9">
        <f t="shared" si="33"/>
        <v>85.83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34"/>
        <v>41058.208333333336</v>
      </c>
      <c r="O721" s="12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ROUND((E722/D722)*100,0)</f>
        <v>37</v>
      </c>
      <c r="G722" t="s">
        <v>74</v>
      </c>
      <c r="H722">
        <v>38</v>
      </c>
      <c r="I722" s="9">
        <f t="shared" si="33"/>
        <v>84.92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34"/>
        <v>43152.25</v>
      </c>
      <c r="O722" s="12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ROUND((E723/D723)*100,0)</f>
        <v>4</v>
      </c>
      <c r="G723" t="s">
        <v>74</v>
      </c>
      <c r="H723">
        <v>60</v>
      </c>
      <c r="I723" s="9">
        <f t="shared" si="33"/>
        <v>90.48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34"/>
        <v>43194.208333333328</v>
      </c>
      <c r="O723" s="12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ROUND((E724/D724)*100,0)</f>
        <v>157</v>
      </c>
      <c r="G724" t="s">
        <v>20</v>
      </c>
      <c r="H724">
        <v>3036</v>
      </c>
      <c r="I724" s="9">
        <f t="shared" si="33"/>
        <v>25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34"/>
        <v>43045.25</v>
      </c>
      <c r="O724" s="12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ROUND((E725/D725)*100,0)</f>
        <v>270</v>
      </c>
      <c r="G725" t="s">
        <v>20</v>
      </c>
      <c r="H725">
        <v>144</v>
      </c>
      <c r="I725" s="9">
        <f t="shared" si="33"/>
        <v>92.01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34"/>
        <v>42431.25</v>
      </c>
      <c r="O725" s="12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ROUND((E726/D726)*100,0)</f>
        <v>134</v>
      </c>
      <c r="G726" t="s">
        <v>20</v>
      </c>
      <c r="H726">
        <v>121</v>
      </c>
      <c r="I726" s="9">
        <f t="shared" si="33"/>
        <v>93.07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34"/>
        <v>41934.208333333336</v>
      </c>
      <c r="O726" s="12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ROUND((E727/D727)*100,0)</f>
        <v>50</v>
      </c>
      <c r="G727" t="s">
        <v>14</v>
      </c>
      <c r="H727">
        <v>1596</v>
      </c>
      <c r="I727" s="9">
        <f t="shared" si="33"/>
        <v>61.01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34"/>
        <v>41958.25</v>
      </c>
      <c r="O727" s="12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ROUND((E728/D728)*100,0)</f>
        <v>89</v>
      </c>
      <c r="G728" t="s">
        <v>74</v>
      </c>
      <c r="H728">
        <v>524</v>
      </c>
      <c r="I728" s="9">
        <f t="shared" si="33"/>
        <v>92.04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34"/>
        <v>40476.208333333336</v>
      </c>
      <c r="O728" s="12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ROUND((E729/D729)*100,0)</f>
        <v>165</v>
      </c>
      <c r="G729" t="s">
        <v>20</v>
      </c>
      <c r="H729">
        <v>181</v>
      </c>
      <c r="I729" s="9">
        <f t="shared" si="33"/>
        <v>81.13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34"/>
        <v>43485.25</v>
      </c>
      <c r="O729" s="12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ROUND((E730/D730)*100,0)</f>
        <v>18</v>
      </c>
      <c r="G730" t="s">
        <v>14</v>
      </c>
      <c r="H730">
        <v>10</v>
      </c>
      <c r="I730" s="9">
        <f t="shared" si="33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34"/>
        <v>42515.208333333328</v>
      </c>
      <c r="O730" s="12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ROUND((E731/D731)*100,0)</f>
        <v>186</v>
      </c>
      <c r="G731" t="s">
        <v>20</v>
      </c>
      <c r="H731">
        <v>122</v>
      </c>
      <c r="I731" s="9">
        <f t="shared" si="33"/>
        <v>85.22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34"/>
        <v>41309.25</v>
      </c>
      <c r="O731" s="12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ROUND((E732/D732)*100,0)</f>
        <v>413</v>
      </c>
      <c r="G732" t="s">
        <v>20</v>
      </c>
      <c r="H732">
        <v>1071</v>
      </c>
      <c r="I732" s="9">
        <f t="shared" si="33"/>
        <v>110.97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34"/>
        <v>42147.208333333328</v>
      </c>
      <c r="O732" s="12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ROUND((E733/D733)*100,0)</f>
        <v>90</v>
      </c>
      <c r="G733" t="s">
        <v>74</v>
      </c>
      <c r="H733">
        <v>219</v>
      </c>
      <c r="I733" s="9">
        <f t="shared" si="33"/>
        <v>32.97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34"/>
        <v>42939.208333333328</v>
      </c>
      <c r="O733" s="12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ROUND((E734/D734)*100,0)</f>
        <v>92</v>
      </c>
      <c r="G734" t="s">
        <v>14</v>
      </c>
      <c r="H734">
        <v>1121</v>
      </c>
      <c r="I734" s="9">
        <f t="shared" si="33"/>
        <v>96.01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34"/>
        <v>42816.208333333328</v>
      </c>
      <c r="O734" s="12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ROUND((E735/D735)*100,0)</f>
        <v>527</v>
      </c>
      <c r="G735" t="s">
        <v>20</v>
      </c>
      <c r="H735">
        <v>980</v>
      </c>
      <c r="I735" s="9">
        <f t="shared" si="33"/>
        <v>84.97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34"/>
        <v>41844.208333333336</v>
      </c>
      <c r="O735" s="12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ROUND((E736/D736)*100,0)</f>
        <v>319</v>
      </c>
      <c r="G736" t="s">
        <v>20</v>
      </c>
      <c r="H736">
        <v>536</v>
      </c>
      <c r="I736" s="9">
        <f t="shared" si="33"/>
        <v>25.01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34"/>
        <v>42763.25</v>
      </c>
      <c r="O736" s="12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ROUND((E737/D737)*100,0)</f>
        <v>354</v>
      </c>
      <c r="G737" t="s">
        <v>20</v>
      </c>
      <c r="H737">
        <v>1991</v>
      </c>
      <c r="I737" s="9">
        <f t="shared" si="33"/>
        <v>66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34"/>
        <v>42459.208333333328</v>
      </c>
      <c r="O737" s="12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ROUND((E738/D738)*100,0)</f>
        <v>33</v>
      </c>
      <c r="G738" t="s">
        <v>74</v>
      </c>
      <c r="H738">
        <v>29</v>
      </c>
      <c r="I738" s="9">
        <f t="shared" si="33"/>
        <v>87.34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34"/>
        <v>42055.25</v>
      </c>
      <c r="O738" s="12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ROUND((E739/D739)*100,0)</f>
        <v>136</v>
      </c>
      <c r="G739" t="s">
        <v>20</v>
      </c>
      <c r="H739">
        <v>180</v>
      </c>
      <c r="I739" s="9">
        <f t="shared" si="33"/>
        <v>27.93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34"/>
        <v>42685.25</v>
      </c>
      <c r="O739" s="12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ROUND((E740/D740)*100,0)</f>
        <v>2</v>
      </c>
      <c r="G740" t="s">
        <v>14</v>
      </c>
      <c r="H740">
        <v>15</v>
      </c>
      <c r="I740" s="9">
        <f t="shared" si="33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34"/>
        <v>41959.25</v>
      </c>
      <c r="O740" s="12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ROUND((E741/D741)*100,0)</f>
        <v>61</v>
      </c>
      <c r="G741" t="s">
        <v>14</v>
      </c>
      <c r="H741">
        <v>191</v>
      </c>
      <c r="I741" s="9">
        <f t="shared" si="33"/>
        <v>31.94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34"/>
        <v>41089.208333333336</v>
      </c>
      <c r="O741" s="12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ROUND((E742/D742)*100,0)</f>
        <v>30</v>
      </c>
      <c r="G742" t="s">
        <v>14</v>
      </c>
      <c r="H742">
        <v>16</v>
      </c>
      <c r="I742" s="9">
        <f t="shared" si="33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34"/>
        <v>42769.25</v>
      </c>
      <c r="O742" s="12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ROUND((E743/D743)*100,0)</f>
        <v>1179</v>
      </c>
      <c r="G743" t="s">
        <v>20</v>
      </c>
      <c r="H743">
        <v>130</v>
      </c>
      <c r="I743" s="9">
        <f t="shared" si="33"/>
        <v>108.85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34"/>
        <v>40321.208333333336</v>
      </c>
      <c r="O743" s="12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ROUND((E744/D744)*100,0)</f>
        <v>1126</v>
      </c>
      <c r="G744" t="s">
        <v>20</v>
      </c>
      <c r="H744">
        <v>122</v>
      </c>
      <c r="I744" s="9">
        <f t="shared" si="33"/>
        <v>110.76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34"/>
        <v>40197.25</v>
      </c>
      <c r="O744" s="12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ROUND((E745/D745)*100,0)</f>
        <v>13</v>
      </c>
      <c r="G745" t="s">
        <v>14</v>
      </c>
      <c r="H745">
        <v>17</v>
      </c>
      <c r="I745" s="9">
        <f t="shared" si="33"/>
        <v>29.65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34"/>
        <v>42298.208333333328</v>
      </c>
      <c r="O745" s="12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ROUND((E746/D746)*100,0)</f>
        <v>712</v>
      </c>
      <c r="G746" t="s">
        <v>20</v>
      </c>
      <c r="H746">
        <v>140</v>
      </c>
      <c r="I746" s="9">
        <f t="shared" si="33"/>
        <v>101.71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34"/>
        <v>43322.208333333328</v>
      </c>
      <c r="O746" s="12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ROUND((E747/D747)*100,0)</f>
        <v>30</v>
      </c>
      <c r="G747" t="s">
        <v>14</v>
      </c>
      <c r="H747">
        <v>34</v>
      </c>
      <c r="I747" s="9">
        <f t="shared" si="33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34"/>
        <v>40328.208333333336</v>
      </c>
      <c r="O747" s="12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ROUND((E748/D748)*100,0)</f>
        <v>213</v>
      </c>
      <c r="G748" t="s">
        <v>20</v>
      </c>
      <c r="H748">
        <v>3388</v>
      </c>
      <c r="I748" s="9">
        <f t="shared" si="33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34"/>
        <v>40825.208333333336</v>
      </c>
      <c r="O748" s="12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ROUND((E749/D749)*100,0)</f>
        <v>229</v>
      </c>
      <c r="G749" t="s">
        <v>20</v>
      </c>
      <c r="H749">
        <v>280</v>
      </c>
      <c r="I749" s="9">
        <f t="shared" si="3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34"/>
        <v>40423.208333333336</v>
      </c>
      <c r="O749" s="12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ROUND((E750/D750)*100,0)</f>
        <v>35</v>
      </c>
      <c r="G750" t="s">
        <v>74</v>
      </c>
      <c r="H750">
        <v>614</v>
      </c>
      <c r="I750" s="9">
        <f t="shared" si="33"/>
        <v>110.97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34"/>
        <v>40238.25</v>
      </c>
      <c r="O750" s="12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ROUND((E751/D751)*100,0)</f>
        <v>157</v>
      </c>
      <c r="G751" t="s">
        <v>20</v>
      </c>
      <c r="H751">
        <v>366</v>
      </c>
      <c r="I751" s="9">
        <f t="shared" si="33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34"/>
        <v>41920.208333333336</v>
      </c>
      <c r="O751" s="12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ROUND((E752/D752)*100,0)</f>
        <v>1</v>
      </c>
      <c r="G752" t="s">
        <v>14</v>
      </c>
      <c r="H752">
        <v>1</v>
      </c>
      <c r="I752" s="9">
        <f t="shared" si="33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34"/>
        <v>40360.208333333336</v>
      </c>
      <c r="O752" s="12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ROUND((E753/D753)*100,0)</f>
        <v>232</v>
      </c>
      <c r="G753" t="s">
        <v>20</v>
      </c>
      <c r="H753">
        <v>270</v>
      </c>
      <c r="I753" s="9">
        <f t="shared" si="33"/>
        <v>30.97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34"/>
        <v>42446.208333333328</v>
      </c>
      <c r="O753" s="12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ROUND((E754/D754)*100,0)</f>
        <v>92</v>
      </c>
      <c r="G754" t="s">
        <v>74</v>
      </c>
      <c r="H754">
        <v>114</v>
      </c>
      <c r="I754" s="9">
        <f t="shared" si="33"/>
        <v>47.04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34"/>
        <v>40395.208333333336</v>
      </c>
      <c r="O754" s="12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ROUND((E755/D755)*100,0)</f>
        <v>257</v>
      </c>
      <c r="G755" t="s">
        <v>20</v>
      </c>
      <c r="H755">
        <v>137</v>
      </c>
      <c r="I755" s="9">
        <f t="shared" si="33"/>
        <v>88.07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34"/>
        <v>40321.208333333336</v>
      </c>
      <c r="O755" s="12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ROUND((E756/D756)*100,0)</f>
        <v>168</v>
      </c>
      <c r="G756" t="s">
        <v>20</v>
      </c>
      <c r="H756">
        <v>3205</v>
      </c>
      <c r="I756" s="9">
        <f t="shared" si="33"/>
        <v>37.01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34"/>
        <v>41210.208333333336</v>
      </c>
      <c r="O756" s="12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ROUND((E757/D757)*100,0)</f>
        <v>167</v>
      </c>
      <c r="G757" t="s">
        <v>20</v>
      </c>
      <c r="H757">
        <v>288</v>
      </c>
      <c r="I757" s="9">
        <f t="shared" si="33"/>
        <v>26.03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34"/>
        <v>43096.25</v>
      </c>
      <c r="O757" s="12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ROUND((E758/D758)*100,0)</f>
        <v>772</v>
      </c>
      <c r="G758" t="s">
        <v>20</v>
      </c>
      <c r="H758">
        <v>148</v>
      </c>
      <c r="I758" s="9">
        <f t="shared" si="33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34"/>
        <v>42024.25</v>
      </c>
      <c r="O758" s="12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ROUND((E759/D759)*100,0)</f>
        <v>407</v>
      </c>
      <c r="G759" t="s">
        <v>20</v>
      </c>
      <c r="H759">
        <v>114</v>
      </c>
      <c r="I759" s="9">
        <f t="shared" si="33"/>
        <v>49.96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34"/>
        <v>40675.208333333336</v>
      </c>
      <c r="O759" s="12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ROUND((E760/D760)*100,0)</f>
        <v>564</v>
      </c>
      <c r="G760" t="s">
        <v>20</v>
      </c>
      <c r="H760">
        <v>1518</v>
      </c>
      <c r="I760" s="9">
        <f t="shared" si="33"/>
        <v>110.02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34"/>
        <v>41936.208333333336</v>
      </c>
      <c r="O760" s="12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ROUND((E761/D761)*100,0)</f>
        <v>68</v>
      </c>
      <c r="G761" t="s">
        <v>14</v>
      </c>
      <c r="H761">
        <v>1274</v>
      </c>
      <c r="I761" s="9">
        <f t="shared" si="33"/>
        <v>89.96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34"/>
        <v>43136.25</v>
      </c>
      <c r="O761" s="12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ROUND((E762/D762)*100,0)</f>
        <v>34</v>
      </c>
      <c r="G762" t="s">
        <v>14</v>
      </c>
      <c r="H762">
        <v>210</v>
      </c>
      <c r="I762" s="9">
        <f t="shared" si="33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34"/>
        <v>43678.208333333328</v>
      </c>
      <c r="O762" s="12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ROUND((E763/D763)*100,0)</f>
        <v>655</v>
      </c>
      <c r="G763" t="s">
        <v>20</v>
      </c>
      <c r="H763">
        <v>166</v>
      </c>
      <c r="I763" s="9">
        <f t="shared" si="33"/>
        <v>86.87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34"/>
        <v>42938.208333333328</v>
      </c>
      <c r="O763" s="12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ROUND((E764/D764)*100,0)</f>
        <v>177</v>
      </c>
      <c r="G764" t="s">
        <v>20</v>
      </c>
      <c r="H764">
        <v>100</v>
      </c>
      <c r="I764" s="9">
        <f t="shared" si="33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34"/>
        <v>41241.25</v>
      </c>
      <c r="O764" s="12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ROUND((E765/D765)*100,0)</f>
        <v>113</v>
      </c>
      <c r="G765" t="s">
        <v>20</v>
      </c>
      <c r="H765">
        <v>235</v>
      </c>
      <c r="I765" s="9">
        <f t="shared" si="33"/>
        <v>26.97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34"/>
        <v>41037.208333333336</v>
      </c>
      <c r="O765" s="12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ROUND((E766/D766)*100,0)</f>
        <v>728</v>
      </c>
      <c r="G766" t="s">
        <v>20</v>
      </c>
      <c r="H766">
        <v>148</v>
      </c>
      <c r="I766" s="9">
        <f t="shared" si="33"/>
        <v>54.12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34"/>
        <v>40676.208333333336</v>
      </c>
      <c r="O766" s="12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ROUND((E767/D767)*100,0)</f>
        <v>208</v>
      </c>
      <c r="G767" t="s">
        <v>20</v>
      </c>
      <c r="H767">
        <v>198</v>
      </c>
      <c r="I767" s="9">
        <f t="shared" si="33"/>
        <v>41.04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34"/>
        <v>42840.208333333328</v>
      </c>
      <c r="O767" s="12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ROUND((E768/D768)*100,0)</f>
        <v>31</v>
      </c>
      <c r="G768" t="s">
        <v>14</v>
      </c>
      <c r="H768">
        <v>248</v>
      </c>
      <c r="I768" s="9">
        <f t="shared" si="33"/>
        <v>55.05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34"/>
        <v>43362.208333333328</v>
      </c>
      <c r="O768" s="12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ROUND((E769/D769)*100,0)</f>
        <v>57</v>
      </c>
      <c r="G769" t="s">
        <v>14</v>
      </c>
      <c r="H769">
        <v>513</v>
      </c>
      <c r="I769" s="9">
        <f t="shared" si="33"/>
        <v>107.94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34"/>
        <v>42283.208333333328</v>
      </c>
      <c r="O769" s="12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ROUND((E770/D770)*100,0)</f>
        <v>231</v>
      </c>
      <c r="G770" t="s">
        <v>20</v>
      </c>
      <c r="H770">
        <v>150</v>
      </c>
      <c r="I770" s="9">
        <f t="shared" si="33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34"/>
        <v>41619.25</v>
      </c>
      <c r="O770" s="12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ROUND((E771/D771)*100,0)</f>
        <v>87</v>
      </c>
      <c r="G771" t="s">
        <v>14</v>
      </c>
      <c r="H771">
        <v>3410</v>
      </c>
      <c r="I771" s="9">
        <f t="shared" ref="I771:I834" si="36">IF(H771=0, 0, 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37">(((L771/60)/60)/24)+DATE(1970,1,1)</f>
        <v>41501.208333333336</v>
      </c>
      <c r="O771" s="12">
        <f t="shared" ref="O771:O834" si="38">(((M771/60)/60)/24+DATE(1970,1,1))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ROUND((E772/D772)*100,0)</f>
        <v>271</v>
      </c>
      <c r="G772" t="s">
        <v>20</v>
      </c>
      <c r="H772">
        <v>216</v>
      </c>
      <c r="I772" s="9">
        <f t="shared" si="36"/>
        <v>53.9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37"/>
        <v>41743.208333333336</v>
      </c>
      <c r="O772" s="12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ROUND((E773/D773)*100,0)</f>
        <v>49</v>
      </c>
      <c r="G773" t="s">
        <v>74</v>
      </c>
      <c r="H773">
        <v>26</v>
      </c>
      <c r="I773" s="9">
        <f t="shared" si="36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37"/>
        <v>43491.25</v>
      </c>
      <c r="O773" s="12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ROUND((E774/D774)*100,0)</f>
        <v>113</v>
      </c>
      <c r="G774" t="s">
        <v>20</v>
      </c>
      <c r="H774">
        <v>5139</v>
      </c>
      <c r="I774" s="9">
        <f t="shared" si="36"/>
        <v>33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37"/>
        <v>43505.25</v>
      </c>
      <c r="O774" s="12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ROUND((E775/D775)*100,0)</f>
        <v>191</v>
      </c>
      <c r="G775" t="s">
        <v>20</v>
      </c>
      <c r="H775">
        <v>2353</v>
      </c>
      <c r="I775" s="9">
        <f t="shared" si="36"/>
        <v>43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37"/>
        <v>42838.208333333328</v>
      </c>
      <c r="O775" s="12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ROUND((E776/D776)*100,0)</f>
        <v>136</v>
      </c>
      <c r="G776" t="s">
        <v>20</v>
      </c>
      <c r="H776">
        <v>78</v>
      </c>
      <c r="I776" s="9">
        <f t="shared" si="36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37"/>
        <v>42513.208333333328</v>
      </c>
      <c r="O776" s="12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ROUND((E777/D777)*100,0)</f>
        <v>10</v>
      </c>
      <c r="G777" t="s">
        <v>14</v>
      </c>
      <c r="H777">
        <v>10</v>
      </c>
      <c r="I777" s="9">
        <f t="shared" si="36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37"/>
        <v>41949.25</v>
      </c>
      <c r="O777" s="12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ROUND((E778/D778)*100,0)</f>
        <v>66</v>
      </c>
      <c r="G778" t="s">
        <v>14</v>
      </c>
      <c r="H778">
        <v>2201</v>
      </c>
      <c r="I778" s="9">
        <f t="shared" si="36"/>
        <v>33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37"/>
        <v>43650.208333333328</v>
      </c>
      <c r="O778" s="12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ROUND((E779/D779)*100,0)</f>
        <v>49</v>
      </c>
      <c r="G779" t="s">
        <v>14</v>
      </c>
      <c r="H779">
        <v>676</v>
      </c>
      <c r="I779" s="9">
        <f t="shared" si="36"/>
        <v>68.03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37"/>
        <v>40809.208333333336</v>
      </c>
      <c r="O779" s="12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ROUND((E780/D780)*100,0)</f>
        <v>788</v>
      </c>
      <c r="G780" t="s">
        <v>20</v>
      </c>
      <c r="H780">
        <v>174</v>
      </c>
      <c r="I780" s="9">
        <f t="shared" si="36"/>
        <v>58.87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37"/>
        <v>40768.208333333336</v>
      </c>
      <c r="O780" s="12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ROUND((E781/D781)*100,0)</f>
        <v>80</v>
      </c>
      <c r="G781" t="s">
        <v>14</v>
      </c>
      <c r="H781">
        <v>831</v>
      </c>
      <c r="I781" s="9">
        <f t="shared" si="36"/>
        <v>105.05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37"/>
        <v>42230.208333333328</v>
      </c>
      <c r="O781" s="12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ROUND((E782/D782)*100,0)</f>
        <v>106</v>
      </c>
      <c r="G782" t="s">
        <v>20</v>
      </c>
      <c r="H782">
        <v>164</v>
      </c>
      <c r="I782" s="9">
        <f t="shared" si="36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37"/>
        <v>42573.208333333328</v>
      </c>
      <c r="O782" s="12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ROUND((E783/D783)*100,0)</f>
        <v>51</v>
      </c>
      <c r="G783" t="s">
        <v>74</v>
      </c>
      <c r="H783">
        <v>56</v>
      </c>
      <c r="I783" s="9">
        <f t="shared" si="36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37"/>
        <v>40482.208333333336</v>
      </c>
      <c r="O783" s="12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ROUND((E784/D784)*100,0)</f>
        <v>215</v>
      </c>
      <c r="G784" t="s">
        <v>20</v>
      </c>
      <c r="H784">
        <v>161</v>
      </c>
      <c r="I784" s="9">
        <f t="shared" si="36"/>
        <v>68.2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37"/>
        <v>40603.25</v>
      </c>
      <c r="O784" s="12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ROUND((E785/D785)*100,0)</f>
        <v>141</v>
      </c>
      <c r="G785" t="s">
        <v>20</v>
      </c>
      <c r="H785">
        <v>138</v>
      </c>
      <c r="I785" s="9">
        <f t="shared" si="36"/>
        <v>75.73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37"/>
        <v>41625.25</v>
      </c>
      <c r="O785" s="12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ROUND((E786/D786)*100,0)</f>
        <v>115</v>
      </c>
      <c r="G786" t="s">
        <v>20</v>
      </c>
      <c r="H786">
        <v>3308</v>
      </c>
      <c r="I786" s="9">
        <f t="shared" si="36"/>
        <v>31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37"/>
        <v>42435.25</v>
      </c>
      <c r="O786" s="12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ROUND((E787/D787)*100,0)</f>
        <v>193</v>
      </c>
      <c r="G787" t="s">
        <v>20</v>
      </c>
      <c r="H787">
        <v>127</v>
      </c>
      <c r="I787" s="9">
        <f t="shared" si="36"/>
        <v>101.88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37"/>
        <v>43582.208333333328</v>
      </c>
      <c r="O787" s="12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ROUND((E788/D788)*100,0)</f>
        <v>730</v>
      </c>
      <c r="G788" t="s">
        <v>20</v>
      </c>
      <c r="H788">
        <v>207</v>
      </c>
      <c r="I788" s="9">
        <f t="shared" si="36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37"/>
        <v>43186.208333333328</v>
      </c>
      <c r="O788" s="12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ROUND((E789/D789)*100,0)</f>
        <v>100</v>
      </c>
      <c r="G789" t="s">
        <v>14</v>
      </c>
      <c r="H789">
        <v>859</v>
      </c>
      <c r="I789" s="9">
        <f t="shared" si="36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37"/>
        <v>40684.208333333336</v>
      </c>
      <c r="O789" s="12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ROUND((E790/D790)*100,0)</f>
        <v>88</v>
      </c>
      <c r="G790" t="s">
        <v>47</v>
      </c>
      <c r="H790">
        <v>31</v>
      </c>
      <c r="I790" s="9">
        <f t="shared" si="36"/>
        <v>102.39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37"/>
        <v>41202.208333333336</v>
      </c>
      <c r="O790" s="12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ROUND((E791/D791)*100,0)</f>
        <v>37</v>
      </c>
      <c r="G791" t="s">
        <v>14</v>
      </c>
      <c r="H791">
        <v>45</v>
      </c>
      <c r="I791" s="9">
        <f t="shared" si="36"/>
        <v>74.47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37"/>
        <v>41786.208333333336</v>
      </c>
      <c r="O791" s="12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ROUND((E792/D792)*100,0)</f>
        <v>31</v>
      </c>
      <c r="G792" t="s">
        <v>74</v>
      </c>
      <c r="H792">
        <v>1113</v>
      </c>
      <c r="I792" s="9">
        <f t="shared" si="36"/>
        <v>51.01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37"/>
        <v>40223.25</v>
      </c>
      <c r="O792" s="12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ROUND((E793/D793)*100,0)</f>
        <v>26</v>
      </c>
      <c r="G793" t="s">
        <v>14</v>
      </c>
      <c r="H793">
        <v>6</v>
      </c>
      <c r="I793" s="9">
        <f t="shared" si="36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37"/>
        <v>42715.25</v>
      </c>
      <c r="O793" s="12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ROUND((E794/D794)*100,0)</f>
        <v>34</v>
      </c>
      <c r="G794" t="s">
        <v>14</v>
      </c>
      <c r="H794">
        <v>7</v>
      </c>
      <c r="I794" s="9">
        <f t="shared" si="36"/>
        <v>97.14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37"/>
        <v>41451.208333333336</v>
      </c>
      <c r="O794" s="12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ROUND((E795/D795)*100,0)</f>
        <v>1186</v>
      </c>
      <c r="G795" t="s">
        <v>20</v>
      </c>
      <c r="H795">
        <v>181</v>
      </c>
      <c r="I795" s="9">
        <f t="shared" si="36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37"/>
        <v>41450.208333333336</v>
      </c>
      <c r="O795" s="12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ROUND((E796/D796)*100,0)</f>
        <v>125</v>
      </c>
      <c r="G796" t="s">
        <v>20</v>
      </c>
      <c r="H796">
        <v>110</v>
      </c>
      <c r="I796" s="9">
        <f t="shared" si="36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37"/>
        <v>43091.25</v>
      </c>
      <c r="O796" s="12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ROUND((E797/D797)*100,0)</f>
        <v>14</v>
      </c>
      <c r="G797" t="s">
        <v>14</v>
      </c>
      <c r="H797">
        <v>31</v>
      </c>
      <c r="I797" s="9">
        <f t="shared" si="36"/>
        <v>32.97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37"/>
        <v>42675.208333333328</v>
      </c>
      <c r="O797" s="12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ROUND((E798/D798)*100,0)</f>
        <v>55</v>
      </c>
      <c r="G798" t="s">
        <v>14</v>
      </c>
      <c r="H798">
        <v>78</v>
      </c>
      <c r="I798" s="9">
        <f t="shared" si="36"/>
        <v>54.81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37"/>
        <v>41859.208333333336</v>
      </c>
      <c r="O798" s="12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ROUND((E799/D799)*100,0)</f>
        <v>110</v>
      </c>
      <c r="G799" t="s">
        <v>20</v>
      </c>
      <c r="H799">
        <v>185</v>
      </c>
      <c r="I799" s="9">
        <f t="shared" si="36"/>
        <v>45.04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37"/>
        <v>43464.25</v>
      </c>
      <c r="O799" s="12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ROUND((E800/D800)*100,0)</f>
        <v>188</v>
      </c>
      <c r="G800" t="s">
        <v>20</v>
      </c>
      <c r="H800">
        <v>121</v>
      </c>
      <c r="I800" s="9">
        <f t="shared" si="36"/>
        <v>52.96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37"/>
        <v>41060.208333333336</v>
      </c>
      <c r="O800" s="12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ROUND((E801/D801)*100,0)</f>
        <v>87</v>
      </c>
      <c r="G801" t="s">
        <v>14</v>
      </c>
      <c r="H801">
        <v>1225</v>
      </c>
      <c r="I801" s="9">
        <f t="shared" si="36"/>
        <v>60.02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37"/>
        <v>42399.25</v>
      </c>
      <c r="O801" s="12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ROUND((E802/D802)*100,0)</f>
        <v>1</v>
      </c>
      <c r="G802" t="s">
        <v>14</v>
      </c>
      <c r="H802">
        <v>1</v>
      </c>
      <c r="I802" s="9">
        <f t="shared" si="36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37"/>
        <v>42167.208333333328</v>
      </c>
      <c r="O802" s="12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ROUND((E803/D803)*100,0)</f>
        <v>203</v>
      </c>
      <c r="G803" t="s">
        <v>20</v>
      </c>
      <c r="H803">
        <v>106</v>
      </c>
      <c r="I803" s="9">
        <f t="shared" si="36"/>
        <v>44.03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37"/>
        <v>43830.25</v>
      </c>
      <c r="O803" s="12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ROUND((E804/D804)*100,0)</f>
        <v>197</v>
      </c>
      <c r="G804" t="s">
        <v>20</v>
      </c>
      <c r="H804">
        <v>142</v>
      </c>
      <c r="I804" s="9">
        <f t="shared" si="36"/>
        <v>86.03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37"/>
        <v>43650.208333333328</v>
      </c>
      <c r="O804" s="12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ROUND((E805/D805)*100,0)</f>
        <v>107</v>
      </c>
      <c r="G805" t="s">
        <v>20</v>
      </c>
      <c r="H805">
        <v>233</v>
      </c>
      <c r="I805" s="9">
        <f t="shared" si="36"/>
        <v>28.01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37"/>
        <v>43492.25</v>
      </c>
      <c r="O805" s="12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ROUND((E806/D806)*100,0)</f>
        <v>269</v>
      </c>
      <c r="G806" t="s">
        <v>20</v>
      </c>
      <c r="H806">
        <v>218</v>
      </c>
      <c r="I806" s="9">
        <f t="shared" si="36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37"/>
        <v>43102.25</v>
      </c>
      <c r="O806" s="12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ROUND((E807/D807)*100,0)</f>
        <v>51</v>
      </c>
      <c r="G807" t="s">
        <v>14</v>
      </c>
      <c r="H807">
        <v>67</v>
      </c>
      <c r="I807" s="9">
        <f t="shared" si="36"/>
        <v>73.61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37"/>
        <v>41958.25</v>
      </c>
      <c r="O807" s="12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ROUND((E808/D808)*100,0)</f>
        <v>1180</v>
      </c>
      <c r="G808" t="s">
        <v>20</v>
      </c>
      <c r="H808">
        <v>76</v>
      </c>
      <c r="I808" s="9">
        <f t="shared" si="36"/>
        <v>108.71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37"/>
        <v>40973.25</v>
      </c>
      <c r="O808" s="12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ROUND((E809/D809)*100,0)</f>
        <v>264</v>
      </c>
      <c r="G809" t="s">
        <v>20</v>
      </c>
      <c r="H809">
        <v>43</v>
      </c>
      <c r="I809" s="9">
        <f t="shared" si="36"/>
        <v>42.98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37"/>
        <v>43753.208333333328</v>
      </c>
      <c r="O809" s="12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ROUND((E810/D810)*100,0)</f>
        <v>30</v>
      </c>
      <c r="G810" t="s">
        <v>14</v>
      </c>
      <c r="H810">
        <v>19</v>
      </c>
      <c r="I810" s="9">
        <f t="shared" si="36"/>
        <v>83.32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37"/>
        <v>42507.208333333328</v>
      </c>
      <c r="O810" s="12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ROUND((E811/D811)*100,0)</f>
        <v>63</v>
      </c>
      <c r="G811" t="s">
        <v>14</v>
      </c>
      <c r="H811">
        <v>2108</v>
      </c>
      <c r="I811" s="9">
        <f t="shared" si="36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37"/>
        <v>41135.208333333336</v>
      </c>
      <c r="O811" s="12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ROUND((E812/D812)*100,0)</f>
        <v>193</v>
      </c>
      <c r="G812" t="s">
        <v>20</v>
      </c>
      <c r="H812">
        <v>221</v>
      </c>
      <c r="I812" s="9">
        <f t="shared" si="36"/>
        <v>55.93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37"/>
        <v>43067.25</v>
      </c>
      <c r="O812" s="12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ROUND((E813/D813)*100,0)</f>
        <v>77</v>
      </c>
      <c r="G813" t="s">
        <v>14</v>
      </c>
      <c r="H813">
        <v>679</v>
      </c>
      <c r="I813" s="9">
        <f t="shared" si="36"/>
        <v>105.04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37"/>
        <v>42378.25</v>
      </c>
      <c r="O813" s="12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ROUND((E814/D814)*100,0)</f>
        <v>226</v>
      </c>
      <c r="G814" t="s">
        <v>20</v>
      </c>
      <c r="H814">
        <v>2805</v>
      </c>
      <c r="I814" s="9">
        <f t="shared" si="36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37"/>
        <v>43206.208333333328</v>
      </c>
      <c r="O814" s="12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ROUND((E815/D815)*100,0)</f>
        <v>239</v>
      </c>
      <c r="G815" t="s">
        <v>20</v>
      </c>
      <c r="H815">
        <v>68</v>
      </c>
      <c r="I815" s="9">
        <f t="shared" si="36"/>
        <v>112.66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37"/>
        <v>41148.208333333336</v>
      </c>
      <c r="O815" s="12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ROUND((E816/D816)*100,0)</f>
        <v>92</v>
      </c>
      <c r="G816" t="s">
        <v>14</v>
      </c>
      <c r="H816">
        <v>36</v>
      </c>
      <c r="I816" s="9">
        <f t="shared" si="36"/>
        <v>81.94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37"/>
        <v>42517.208333333328</v>
      </c>
      <c r="O816" s="12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ROUND((E817/D817)*100,0)</f>
        <v>130</v>
      </c>
      <c r="G817" t="s">
        <v>20</v>
      </c>
      <c r="H817">
        <v>183</v>
      </c>
      <c r="I817" s="9">
        <f t="shared" si="36"/>
        <v>64.05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37"/>
        <v>43068.25</v>
      </c>
      <c r="O817" s="12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ROUND((E818/D818)*100,0)</f>
        <v>615</v>
      </c>
      <c r="G818" t="s">
        <v>20</v>
      </c>
      <c r="H818">
        <v>133</v>
      </c>
      <c r="I818" s="9">
        <f t="shared" si="36"/>
        <v>106.39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37"/>
        <v>41680.25</v>
      </c>
      <c r="O818" s="12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ROUND((E819/D819)*100,0)</f>
        <v>369</v>
      </c>
      <c r="G819" t="s">
        <v>20</v>
      </c>
      <c r="H819">
        <v>2489</v>
      </c>
      <c r="I819" s="9">
        <f t="shared" si="36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37"/>
        <v>43589.208333333328</v>
      </c>
      <c r="O819" s="12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ROUND((E820/D820)*100,0)</f>
        <v>1095</v>
      </c>
      <c r="G820" t="s">
        <v>20</v>
      </c>
      <c r="H820">
        <v>69</v>
      </c>
      <c r="I820" s="9">
        <f t="shared" si="36"/>
        <v>111.07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37"/>
        <v>43486.25</v>
      </c>
      <c r="O820" s="12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ROUND((E821/D821)*100,0)</f>
        <v>51</v>
      </c>
      <c r="G821" t="s">
        <v>14</v>
      </c>
      <c r="H821">
        <v>47</v>
      </c>
      <c r="I821" s="9">
        <f t="shared" si="36"/>
        <v>95.94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37"/>
        <v>41237.25</v>
      </c>
      <c r="O821" s="12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ROUND((E822/D822)*100,0)</f>
        <v>801</v>
      </c>
      <c r="G822" t="s">
        <v>20</v>
      </c>
      <c r="H822">
        <v>279</v>
      </c>
      <c r="I822" s="9">
        <f t="shared" si="36"/>
        <v>43.04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37"/>
        <v>43310.208333333328</v>
      </c>
      <c r="O822" s="12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ROUND((E823/D823)*100,0)</f>
        <v>291</v>
      </c>
      <c r="G823" t="s">
        <v>20</v>
      </c>
      <c r="H823">
        <v>210</v>
      </c>
      <c r="I823" s="9">
        <f t="shared" si="36"/>
        <v>67.97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37"/>
        <v>42794.25</v>
      </c>
      <c r="O823" s="12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ROUND((E824/D824)*100,0)</f>
        <v>350</v>
      </c>
      <c r="G824" t="s">
        <v>20</v>
      </c>
      <c r="H824">
        <v>2100</v>
      </c>
      <c r="I824" s="9">
        <f t="shared" si="36"/>
        <v>89.99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37"/>
        <v>41698.25</v>
      </c>
      <c r="O824" s="12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ROUND((E825/D825)*100,0)</f>
        <v>357</v>
      </c>
      <c r="G825" t="s">
        <v>20</v>
      </c>
      <c r="H825">
        <v>252</v>
      </c>
      <c r="I825" s="9">
        <f t="shared" si="36"/>
        <v>58.1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37"/>
        <v>41892.208333333336</v>
      </c>
      <c r="O825" s="12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ROUND((E826/D826)*100,0)</f>
        <v>126</v>
      </c>
      <c r="G826" t="s">
        <v>20</v>
      </c>
      <c r="H826">
        <v>1280</v>
      </c>
      <c r="I826" s="9">
        <f t="shared" si="36"/>
        <v>84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37"/>
        <v>40348.208333333336</v>
      </c>
      <c r="O826" s="12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ROUND((E827/D827)*100,0)</f>
        <v>388</v>
      </c>
      <c r="G827" t="s">
        <v>20</v>
      </c>
      <c r="H827">
        <v>157</v>
      </c>
      <c r="I827" s="9">
        <f t="shared" si="36"/>
        <v>88.85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37"/>
        <v>42941.208333333328</v>
      </c>
      <c r="O827" s="12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ROUND((E828/D828)*100,0)</f>
        <v>457</v>
      </c>
      <c r="G828" t="s">
        <v>20</v>
      </c>
      <c r="H828">
        <v>194</v>
      </c>
      <c r="I828" s="9">
        <f t="shared" si="36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37"/>
        <v>40525.25</v>
      </c>
      <c r="O828" s="12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ROUND((E829/D829)*100,0)</f>
        <v>267</v>
      </c>
      <c r="G829" t="s">
        <v>20</v>
      </c>
      <c r="H829">
        <v>82</v>
      </c>
      <c r="I829" s="9">
        <f t="shared" si="36"/>
        <v>74.8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37"/>
        <v>40666.208333333336</v>
      </c>
      <c r="O829" s="12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ROUND((E830/D830)*100,0)</f>
        <v>69</v>
      </c>
      <c r="G830" t="s">
        <v>14</v>
      </c>
      <c r="H830">
        <v>70</v>
      </c>
      <c r="I830" s="9">
        <f t="shared" si="36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37"/>
        <v>43340.208333333328</v>
      </c>
      <c r="O830" s="12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ROUND((E831/D831)*100,0)</f>
        <v>51</v>
      </c>
      <c r="G831" t="s">
        <v>14</v>
      </c>
      <c r="H831">
        <v>154</v>
      </c>
      <c r="I831" s="9">
        <f t="shared" si="36"/>
        <v>32.01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37"/>
        <v>42164.208333333328</v>
      </c>
      <c r="O831" s="12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ROUND((E832/D832)*100,0)</f>
        <v>1</v>
      </c>
      <c r="G832" t="s">
        <v>14</v>
      </c>
      <c r="H832">
        <v>22</v>
      </c>
      <c r="I832" s="9">
        <f t="shared" si="36"/>
        <v>64.73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37"/>
        <v>43103.25</v>
      </c>
      <c r="O832" s="12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ROUND((E833/D833)*100,0)</f>
        <v>109</v>
      </c>
      <c r="G833" t="s">
        <v>20</v>
      </c>
      <c r="H833">
        <v>4233</v>
      </c>
      <c r="I833" s="9">
        <f t="shared" si="36"/>
        <v>25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37"/>
        <v>40994.208333333336</v>
      </c>
      <c r="O833" s="12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ROUND((E834/D834)*100,0)</f>
        <v>315</v>
      </c>
      <c r="G834" t="s">
        <v>20</v>
      </c>
      <c r="H834">
        <v>1297</v>
      </c>
      <c r="I834" s="9">
        <f t="shared" si="36"/>
        <v>104.98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37"/>
        <v>42299.208333333328</v>
      </c>
      <c r="O834" s="12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ROUND((E835/D835)*100,0)</f>
        <v>158</v>
      </c>
      <c r="G835" t="s">
        <v>20</v>
      </c>
      <c r="H835">
        <v>165</v>
      </c>
      <c r="I835" s="9">
        <f t="shared" ref="I835:I898" si="39">IF(H835=0, 0, 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40">(((L835/60)/60)/24)+DATE(1970,1,1)</f>
        <v>40588.25</v>
      </c>
      <c r="O835" s="12">
        <f t="shared" ref="O835:O898" si="41">(((M835/60)/60)/24+DATE(1970,1,1))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ROUND((E836/D836)*100,0)</f>
        <v>154</v>
      </c>
      <c r="G836" t="s">
        <v>20</v>
      </c>
      <c r="H836">
        <v>119</v>
      </c>
      <c r="I836" s="9">
        <f t="shared" si="39"/>
        <v>94.35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40"/>
        <v>41448.208333333336</v>
      </c>
      <c r="O836" s="12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ROUND((E837/D837)*100,0)</f>
        <v>90</v>
      </c>
      <c r="G837" t="s">
        <v>14</v>
      </c>
      <c r="H837">
        <v>1758</v>
      </c>
      <c r="I837" s="9">
        <f t="shared" si="39"/>
        <v>44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40"/>
        <v>42063.25</v>
      </c>
      <c r="O837" s="12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ROUND((E838/D838)*100,0)</f>
        <v>75</v>
      </c>
      <c r="G838" t="s">
        <v>14</v>
      </c>
      <c r="H838">
        <v>94</v>
      </c>
      <c r="I838" s="9">
        <f t="shared" si="3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40"/>
        <v>40214.25</v>
      </c>
      <c r="O838" s="12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ROUND((E839/D839)*100,0)</f>
        <v>853</v>
      </c>
      <c r="G839" t="s">
        <v>20</v>
      </c>
      <c r="H839">
        <v>1797</v>
      </c>
      <c r="I839" s="9">
        <f t="shared" si="39"/>
        <v>84.01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40"/>
        <v>40629.208333333336</v>
      </c>
      <c r="O839" s="12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ROUND((E840/D840)*100,0)</f>
        <v>139</v>
      </c>
      <c r="G840" t="s">
        <v>20</v>
      </c>
      <c r="H840">
        <v>261</v>
      </c>
      <c r="I840" s="9">
        <f t="shared" si="39"/>
        <v>34.06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40"/>
        <v>43370.208333333328</v>
      </c>
      <c r="O840" s="12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ROUND((E841/D841)*100,0)</f>
        <v>190</v>
      </c>
      <c r="G841" t="s">
        <v>20</v>
      </c>
      <c r="H841">
        <v>157</v>
      </c>
      <c r="I841" s="9">
        <f t="shared" si="39"/>
        <v>93.27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40"/>
        <v>41715.208333333336</v>
      </c>
      <c r="O841" s="12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ROUND((E842/D842)*100,0)</f>
        <v>100</v>
      </c>
      <c r="G842" t="s">
        <v>20</v>
      </c>
      <c r="H842">
        <v>3533</v>
      </c>
      <c r="I842" s="9">
        <f t="shared" si="39"/>
        <v>33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40"/>
        <v>41836.208333333336</v>
      </c>
      <c r="O842" s="12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ROUND((E843/D843)*100,0)</f>
        <v>143</v>
      </c>
      <c r="G843" t="s">
        <v>20</v>
      </c>
      <c r="H843">
        <v>155</v>
      </c>
      <c r="I843" s="9">
        <f t="shared" si="39"/>
        <v>83.81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40"/>
        <v>42419.25</v>
      </c>
      <c r="O843" s="12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ROUND((E844/D844)*100,0)</f>
        <v>563</v>
      </c>
      <c r="G844" t="s">
        <v>20</v>
      </c>
      <c r="H844">
        <v>132</v>
      </c>
      <c r="I844" s="9">
        <f t="shared" si="3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40"/>
        <v>43266.208333333328</v>
      </c>
      <c r="O844" s="12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ROUND((E845/D845)*100,0)</f>
        <v>31</v>
      </c>
      <c r="G845" t="s">
        <v>14</v>
      </c>
      <c r="H845">
        <v>33</v>
      </c>
      <c r="I845" s="9">
        <f t="shared" si="39"/>
        <v>81.91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40"/>
        <v>43338.208333333328</v>
      </c>
      <c r="O845" s="12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ROUND((E846/D846)*100,0)</f>
        <v>99</v>
      </c>
      <c r="G846" t="s">
        <v>74</v>
      </c>
      <c r="H846">
        <v>94</v>
      </c>
      <c r="I846" s="9">
        <f t="shared" si="39"/>
        <v>93.05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40"/>
        <v>40930.25</v>
      </c>
      <c r="O846" s="12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ROUND((E847/D847)*100,0)</f>
        <v>198</v>
      </c>
      <c r="G847" t="s">
        <v>20</v>
      </c>
      <c r="H847">
        <v>1354</v>
      </c>
      <c r="I847" s="9">
        <f t="shared" si="39"/>
        <v>101.98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40"/>
        <v>43235.208333333328</v>
      </c>
      <c r="O847" s="12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ROUND((E848/D848)*100,0)</f>
        <v>509</v>
      </c>
      <c r="G848" t="s">
        <v>20</v>
      </c>
      <c r="H848">
        <v>48</v>
      </c>
      <c r="I848" s="9">
        <f t="shared" si="39"/>
        <v>105.94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40"/>
        <v>43302.208333333328</v>
      </c>
      <c r="O848" s="12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ROUND((E849/D849)*100,0)</f>
        <v>238</v>
      </c>
      <c r="G849" t="s">
        <v>20</v>
      </c>
      <c r="H849">
        <v>110</v>
      </c>
      <c r="I849" s="9">
        <f t="shared" si="39"/>
        <v>101.58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40"/>
        <v>43107.25</v>
      </c>
      <c r="O849" s="12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ROUND((E850/D850)*100,0)</f>
        <v>338</v>
      </c>
      <c r="G850" t="s">
        <v>20</v>
      </c>
      <c r="H850">
        <v>172</v>
      </c>
      <c r="I850" s="9">
        <f t="shared" si="39"/>
        <v>62.97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40"/>
        <v>40341.208333333336</v>
      </c>
      <c r="O850" s="12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ROUND((E851/D851)*100,0)</f>
        <v>133</v>
      </c>
      <c r="G851" t="s">
        <v>20</v>
      </c>
      <c r="H851">
        <v>307</v>
      </c>
      <c r="I851" s="9">
        <f t="shared" si="39"/>
        <v>29.05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40"/>
        <v>40948.25</v>
      </c>
      <c r="O851" s="12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ROUND((E852/D852)*100,0)</f>
        <v>1</v>
      </c>
      <c r="G852" t="s">
        <v>14</v>
      </c>
      <c r="H852">
        <v>1</v>
      </c>
      <c r="I852" s="9">
        <f t="shared" si="39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40"/>
        <v>40866.25</v>
      </c>
      <c r="O852" s="12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ROUND((E853/D853)*100,0)</f>
        <v>208</v>
      </c>
      <c r="G853" t="s">
        <v>20</v>
      </c>
      <c r="H853">
        <v>160</v>
      </c>
      <c r="I853" s="9">
        <f t="shared" si="3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40"/>
        <v>41031.208333333336</v>
      </c>
      <c r="O853" s="12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ROUND((E854/D854)*100,0)</f>
        <v>51</v>
      </c>
      <c r="G854" t="s">
        <v>14</v>
      </c>
      <c r="H854">
        <v>31</v>
      </c>
      <c r="I854" s="9">
        <f t="shared" si="39"/>
        <v>80.81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40"/>
        <v>40740.208333333336</v>
      </c>
      <c r="O854" s="12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ROUND((E855/D855)*100,0)</f>
        <v>652</v>
      </c>
      <c r="G855" t="s">
        <v>20</v>
      </c>
      <c r="H855">
        <v>1467</v>
      </c>
      <c r="I855" s="9">
        <f t="shared" si="3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40"/>
        <v>40714.208333333336</v>
      </c>
      <c r="O855" s="12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ROUND((E856/D856)*100,0)</f>
        <v>114</v>
      </c>
      <c r="G856" t="s">
        <v>20</v>
      </c>
      <c r="H856">
        <v>2662</v>
      </c>
      <c r="I856" s="9">
        <f t="shared" si="3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40"/>
        <v>43787.25</v>
      </c>
      <c r="O856" s="12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ROUND((E857/D857)*100,0)</f>
        <v>102</v>
      </c>
      <c r="G857" t="s">
        <v>20</v>
      </c>
      <c r="H857">
        <v>452</v>
      </c>
      <c r="I857" s="9">
        <f t="shared" si="39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40"/>
        <v>40712.208333333336</v>
      </c>
      <c r="O857" s="12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ROUND((E858/D858)*100,0)</f>
        <v>357</v>
      </c>
      <c r="G858" t="s">
        <v>20</v>
      </c>
      <c r="H858">
        <v>158</v>
      </c>
      <c r="I858" s="9">
        <f t="shared" si="39"/>
        <v>54.16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40"/>
        <v>41023.208333333336</v>
      </c>
      <c r="O858" s="12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ROUND((E859/D859)*100,0)</f>
        <v>140</v>
      </c>
      <c r="G859" t="s">
        <v>20</v>
      </c>
      <c r="H859">
        <v>225</v>
      </c>
      <c r="I859" s="9">
        <f t="shared" si="3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40"/>
        <v>40944.25</v>
      </c>
      <c r="O859" s="12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ROUND((E860/D860)*100,0)</f>
        <v>69</v>
      </c>
      <c r="G860" t="s">
        <v>14</v>
      </c>
      <c r="H860">
        <v>35</v>
      </c>
      <c r="I860" s="9">
        <f t="shared" si="39"/>
        <v>79.37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40"/>
        <v>43211.208333333328</v>
      </c>
      <c r="O860" s="12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ROUND((E861/D861)*100,0)</f>
        <v>36</v>
      </c>
      <c r="G861" t="s">
        <v>14</v>
      </c>
      <c r="H861">
        <v>63</v>
      </c>
      <c r="I861" s="9">
        <f t="shared" si="39"/>
        <v>41.17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40"/>
        <v>41334.25</v>
      </c>
      <c r="O861" s="12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ROUND((E862/D862)*100,0)</f>
        <v>252</v>
      </c>
      <c r="G862" t="s">
        <v>20</v>
      </c>
      <c r="H862">
        <v>65</v>
      </c>
      <c r="I862" s="9">
        <f t="shared" si="3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40"/>
        <v>43515.25</v>
      </c>
      <c r="O862" s="12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ROUND((E863/D863)*100,0)</f>
        <v>106</v>
      </c>
      <c r="G863" t="s">
        <v>20</v>
      </c>
      <c r="H863">
        <v>163</v>
      </c>
      <c r="I863" s="9">
        <f t="shared" si="39"/>
        <v>57.16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40"/>
        <v>40258.208333333336</v>
      </c>
      <c r="O863" s="12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ROUND((E864/D864)*100,0)</f>
        <v>187</v>
      </c>
      <c r="G864" t="s">
        <v>20</v>
      </c>
      <c r="H864">
        <v>85</v>
      </c>
      <c r="I864" s="9">
        <f t="shared" si="3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40"/>
        <v>40756.208333333336</v>
      </c>
      <c r="O864" s="12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ROUND((E865/D865)*100,0)</f>
        <v>387</v>
      </c>
      <c r="G865" t="s">
        <v>20</v>
      </c>
      <c r="H865">
        <v>217</v>
      </c>
      <c r="I865" s="9">
        <f t="shared" si="39"/>
        <v>24.95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40"/>
        <v>42172.208333333328</v>
      </c>
      <c r="O865" s="12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ROUND((E866/D866)*100,0)</f>
        <v>347</v>
      </c>
      <c r="G866" t="s">
        <v>20</v>
      </c>
      <c r="H866">
        <v>150</v>
      </c>
      <c r="I866" s="9">
        <f t="shared" si="39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40"/>
        <v>42601.208333333328</v>
      </c>
      <c r="O866" s="12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ROUND((E867/D867)*100,0)</f>
        <v>186</v>
      </c>
      <c r="G867" t="s">
        <v>20</v>
      </c>
      <c r="H867">
        <v>3272</v>
      </c>
      <c r="I867" s="9">
        <f t="shared" si="39"/>
        <v>46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40"/>
        <v>41897.208333333336</v>
      </c>
      <c r="O867" s="12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ROUND((E868/D868)*100,0)</f>
        <v>43</v>
      </c>
      <c r="G868" t="s">
        <v>74</v>
      </c>
      <c r="H868">
        <v>898</v>
      </c>
      <c r="I868" s="9">
        <f t="shared" si="39"/>
        <v>88.02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40"/>
        <v>40671.208333333336</v>
      </c>
      <c r="O868" s="12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ROUND((E869/D869)*100,0)</f>
        <v>162</v>
      </c>
      <c r="G869" t="s">
        <v>20</v>
      </c>
      <c r="H869">
        <v>300</v>
      </c>
      <c r="I869" s="9">
        <f t="shared" si="39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40"/>
        <v>43382.208333333328</v>
      </c>
      <c r="O869" s="12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ROUND((E870/D870)*100,0)</f>
        <v>185</v>
      </c>
      <c r="G870" t="s">
        <v>20</v>
      </c>
      <c r="H870">
        <v>126</v>
      </c>
      <c r="I870" s="9">
        <f t="shared" si="39"/>
        <v>102.69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40"/>
        <v>41559.208333333336</v>
      </c>
      <c r="O870" s="12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ROUND((E871/D871)*100,0)</f>
        <v>24</v>
      </c>
      <c r="G871" t="s">
        <v>14</v>
      </c>
      <c r="H871">
        <v>526</v>
      </c>
      <c r="I871" s="9">
        <f t="shared" si="3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40"/>
        <v>40350.208333333336</v>
      </c>
      <c r="O871" s="12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ROUND((E872/D872)*100,0)</f>
        <v>90</v>
      </c>
      <c r="G872" t="s">
        <v>14</v>
      </c>
      <c r="H872">
        <v>121</v>
      </c>
      <c r="I872" s="9">
        <f t="shared" si="39"/>
        <v>57.19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40"/>
        <v>42240.208333333328</v>
      </c>
      <c r="O872" s="12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ROUND((E873/D873)*100,0)</f>
        <v>273</v>
      </c>
      <c r="G873" t="s">
        <v>20</v>
      </c>
      <c r="H873">
        <v>2320</v>
      </c>
      <c r="I873" s="9">
        <f t="shared" si="39"/>
        <v>84.01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40"/>
        <v>43040.208333333328</v>
      </c>
      <c r="O873" s="12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ROUND((E874/D874)*100,0)</f>
        <v>170</v>
      </c>
      <c r="G874" t="s">
        <v>20</v>
      </c>
      <c r="H874">
        <v>81</v>
      </c>
      <c r="I874" s="9">
        <f t="shared" si="39"/>
        <v>98.67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40"/>
        <v>43346.208333333328</v>
      </c>
      <c r="O874" s="12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ROUND((E875/D875)*100,0)</f>
        <v>188</v>
      </c>
      <c r="G875" t="s">
        <v>20</v>
      </c>
      <c r="H875">
        <v>1887</v>
      </c>
      <c r="I875" s="9">
        <f t="shared" si="39"/>
        <v>42.01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40"/>
        <v>41647.25</v>
      </c>
      <c r="O875" s="12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ROUND((E876/D876)*100,0)</f>
        <v>347</v>
      </c>
      <c r="G876" t="s">
        <v>20</v>
      </c>
      <c r="H876">
        <v>4358</v>
      </c>
      <c r="I876" s="9">
        <f t="shared" si="39"/>
        <v>32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40"/>
        <v>40291.208333333336</v>
      </c>
      <c r="O876" s="12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ROUND((E877/D877)*100,0)</f>
        <v>69</v>
      </c>
      <c r="G877" t="s">
        <v>14</v>
      </c>
      <c r="H877">
        <v>67</v>
      </c>
      <c r="I877" s="9">
        <f t="shared" si="3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40"/>
        <v>40556.25</v>
      </c>
      <c r="O877" s="12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ROUND((E878/D878)*100,0)</f>
        <v>25</v>
      </c>
      <c r="G878" t="s">
        <v>14</v>
      </c>
      <c r="H878">
        <v>57</v>
      </c>
      <c r="I878" s="9">
        <f t="shared" si="39"/>
        <v>37.04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40"/>
        <v>43624.208333333328</v>
      </c>
      <c r="O878" s="12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ROUND((E879/D879)*100,0)</f>
        <v>77</v>
      </c>
      <c r="G879" t="s">
        <v>14</v>
      </c>
      <c r="H879">
        <v>1229</v>
      </c>
      <c r="I879" s="9">
        <f t="shared" si="39"/>
        <v>103.03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40"/>
        <v>42577.208333333328</v>
      </c>
      <c r="O879" s="12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ROUND((E880/D880)*100,0)</f>
        <v>37</v>
      </c>
      <c r="G880" t="s">
        <v>14</v>
      </c>
      <c r="H880">
        <v>12</v>
      </c>
      <c r="I880" s="9">
        <f t="shared" si="3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40"/>
        <v>43845.25</v>
      </c>
      <c r="O880" s="12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ROUND((E881/D881)*100,0)</f>
        <v>544</v>
      </c>
      <c r="G881" t="s">
        <v>20</v>
      </c>
      <c r="H881">
        <v>53</v>
      </c>
      <c r="I881" s="9">
        <f t="shared" si="39"/>
        <v>102.6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40"/>
        <v>42788.25</v>
      </c>
      <c r="O881" s="12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ROUND((E882/D882)*100,0)</f>
        <v>229</v>
      </c>
      <c r="G882" t="s">
        <v>20</v>
      </c>
      <c r="H882">
        <v>2414</v>
      </c>
      <c r="I882" s="9">
        <f t="shared" si="3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40"/>
        <v>43667.208333333328</v>
      </c>
      <c r="O882" s="12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ROUND((E883/D883)*100,0)</f>
        <v>39</v>
      </c>
      <c r="G883" t="s">
        <v>14</v>
      </c>
      <c r="H883">
        <v>452</v>
      </c>
      <c r="I883" s="9">
        <f t="shared" si="39"/>
        <v>70.06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40"/>
        <v>42194.208333333328</v>
      </c>
      <c r="O883" s="12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ROUND((E884/D884)*100,0)</f>
        <v>370</v>
      </c>
      <c r="G884" t="s">
        <v>20</v>
      </c>
      <c r="H884">
        <v>80</v>
      </c>
      <c r="I884" s="9">
        <f t="shared" si="39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40"/>
        <v>42025.25</v>
      </c>
      <c r="O884" s="12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ROUND((E885/D885)*100,0)</f>
        <v>238</v>
      </c>
      <c r="G885" t="s">
        <v>20</v>
      </c>
      <c r="H885">
        <v>193</v>
      </c>
      <c r="I885" s="9">
        <f t="shared" si="39"/>
        <v>41.91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40"/>
        <v>40323.208333333336</v>
      </c>
      <c r="O885" s="12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ROUND((E886/D886)*100,0)</f>
        <v>64</v>
      </c>
      <c r="G886" t="s">
        <v>14</v>
      </c>
      <c r="H886">
        <v>1886</v>
      </c>
      <c r="I886" s="9">
        <f t="shared" si="39"/>
        <v>57.99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40"/>
        <v>41763.208333333336</v>
      </c>
      <c r="O886" s="12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ROUND((E887/D887)*100,0)</f>
        <v>118</v>
      </c>
      <c r="G887" t="s">
        <v>20</v>
      </c>
      <c r="H887">
        <v>52</v>
      </c>
      <c r="I887" s="9">
        <f t="shared" si="39"/>
        <v>40.94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40"/>
        <v>40335.208333333336</v>
      </c>
      <c r="O887" s="12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ROUND((E888/D888)*100,0)</f>
        <v>85</v>
      </c>
      <c r="G888" t="s">
        <v>14</v>
      </c>
      <c r="H888">
        <v>1825</v>
      </c>
      <c r="I888" s="9">
        <f t="shared" si="39"/>
        <v>70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40"/>
        <v>40416.208333333336</v>
      </c>
      <c r="O888" s="12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ROUND((E889/D889)*100,0)</f>
        <v>29</v>
      </c>
      <c r="G889" t="s">
        <v>14</v>
      </c>
      <c r="H889">
        <v>31</v>
      </c>
      <c r="I889" s="9">
        <f t="shared" si="39"/>
        <v>73.84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40"/>
        <v>42202.208333333328</v>
      </c>
      <c r="O889" s="12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ROUND((E890/D890)*100,0)</f>
        <v>210</v>
      </c>
      <c r="G890" t="s">
        <v>20</v>
      </c>
      <c r="H890">
        <v>290</v>
      </c>
      <c r="I890" s="9">
        <f t="shared" si="39"/>
        <v>41.98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40"/>
        <v>42836.208333333328</v>
      </c>
      <c r="O890" s="12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ROUND((E891/D891)*100,0)</f>
        <v>170</v>
      </c>
      <c r="G891" t="s">
        <v>20</v>
      </c>
      <c r="H891">
        <v>122</v>
      </c>
      <c r="I891" s="9">
        <f t="shared" si="3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40"/>
        <v>41710.208333333336</v>
      </c>
      <c r="O891" s="12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ROUND((E892/D892)*100,0)</f>
        <v>116</v>
      </c>
      <c r="G892" t="s">
        <v>20</v>
      </c>
      <c r="H892">
        <v>1470</v>
      </c>
      <c r="I892" s="9">
        <f t="shared" si="39"/>
        <v>106.02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40"/>
        <v>43640.208333333328</v>
      </c>
      <c r="O892" s="12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ROUND((E893/D893)*100,0)</f>
        <v>259</v>
      </c>
      <c r="G893" t="s">
        <v>20</v>
      </c>
      <c r="H893">
        <v>165</v>
      </c>
      <c r="I893" s="9">
        <f t="shared" si="39"/>
        <v>47.02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40"/>
        <v>40880.25</v>
      </c>
      <c r="O893" s="12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ROUND((E894/D894)*100,0)</f>
        <v>231</v>
      </c>
      <c r="G894" t="s">
        <v>20</v>
      </c>
      <c r="H894">
        <v>182</v>
      </c>
      <c r="I894" s="9">
        <f t="shared" si="39"/>
        <v>76.02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40"/>
        <v>40319.208333333336</v>
      </c>
      <c r="O894" s="12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ROUND((E895/D895)*100,0)</f>
        <v>128</v>
      </c>
      <c r="G895" t="s">
        <v>20</v>
      </c>
      <c r="H895">
        <v>199</v>
      </c>
      <c r="I895" s="9">
        <f t="shared" si="3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40"/>
        <v>42170.208333333328</v>
      </c>
      <c r="O895" s="12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ROUND((E896/D896)*100,0)</f>
        <v>189</v>
      </c>
      <c r="G896" t="s">
        <v>20</v>
      </c>
      <c r="H896">
        <v>56</v>
      </c>
      <c r="I896" s="9">
        <f t="shared" si="39"/>
        <v>57.29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40"/>
        <v>41466.208333333336</v>
      </c>
      <c r="O896" s="12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ROUND((E897/D897)*100,0)</f>
        <v>7</v>
      </c>
      <c r="G897" t="s">
        <v>14</v>
      </c>
      <c r="H897">
        <v>107</v>
      </c>
      <c r="I897" s="9">
        <f t="shared" si="39"/>
        <v>103.81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40"/>
        <v>43134.25</v>
      </c>
      <c r="O897" s="12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ROUND((E898/D898)*100,0)</f>
        <v>774</v>
      </c>
      <c r="G898" t="s">
        <v>20</v>
      </c>
      <c r="H898">
        <v>1460</v>
      </c>
      <c r="I898" s="9">
        <f t="shared" si="39"/>
        <v>105.03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40"/>
        <v>40738.208333333336</v>
      </c>
      <c r="O898" s="12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ROUND((E899/D899)*100,0)</f>
        <v>28</v>
      </c>
      <c r="G899" t="s">
        <v>14</v>
      </c>
      <c r="H899">
        <v>27</v>
      </c>
      <c r="I899" s="9">
        <f t="shared" ref="I899:I962" si="42">IF(H899=0, 0, 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43">(((L899/60)/60)/24)+DATE(1970,1,1)</f>
        <v>43583.208333333328</v>
      </c>
      <c r="O899" s="12">
        <f t="shared" ref="O899:O962" si="44">(((M899/60)/60)/24+DATE(1970,1,1))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ROUND((E900/D900)*100,0)</f>
        <v>52</v>
      </c>
      <c r="G900" t="s">
        <v>14</v>
      </c>
      <c r="H900">
        <v>1221</v>
      </c>
      <c r="I900" s="9">
        <f t="shared" si="42"/>
        <v>76.98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43"/>
        <v>43815.25</v>
      </c>
      <c r="O900" s="12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ROUND((E901/D901)*100,0)</f>
        <v>407</v>
      </c>
      <c r="G901" t="s">
        <v>20</v>
      </c>
      <c r="H901">
        <v>123</v>
      </c>
      <c r="I901" s="9">
        <f t="shared" si="42"/>
        <v>102.6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43"/>
        <v>41554.208333333336</v>
      </c>
      <c r="O901" s="12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ROUND((E902/D902)*100,0)</f>
        <v>2</v>
      </c>
      <c r="G902" t="s">
        <v>14</v>
      </c>
      <c r="H902">
        <v>1</v>
      </c>
      <c r="I902" s="9">
        <f t="shared" si="42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43"/>
        <v>41901.208333333336</v>
      </c>
      <c r="O902" s="12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ROUND((E903/D903)*100,0)</f>
        <v>156</v>
      </c>
      <c r="G903" t="s">
        <v>20</v>
      </c>
      <c r="H903">
        <v>159</v>
      </c>
      <c r="I903" s="9">
        <f t="shared" si="42"/>
        <v>55.01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43"/>
        <v>43298.208333333328</v>
      </c>
      <c r="O903" s="12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ROUND((E904/D904)*100,0)</f>
        <v>252</v>
      </c>
      <c r="G904" t="s">
        <v>20</v>
      </c>
      <c r="H904">
        <v>110</v>
      </c>
      <c r="I904" s="9">
        <f t="shared" si="42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43"/>
        <v>42399.25</v>
      </c>
      <c r="O904" s="12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ROUND((E905/D905)*100,0)</f>
        <v>2</v>
      </c>
      <c r="G905" t="s">
        <v>47</v>
      </c>
      <c r="H905">
        <v>14</v>
      </c>
      <c r="I905" s="9">
        <f t="shared" si="42"/>
        <v>50.64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43"/>
        <v>41034.208333333336</v>
      </c>
      <c r="O905" s="12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ROUND((E906/D906)*100,0)</f>
        <v>12</v>
      </c>
      <c r="G906" t="s">
        <v>14</v>
      </c>
      <c r="H906">
        <v>16</v>
      </c>
      <c r="I906" s="9">
        <f t="shared" si="42"/>
        <v>49.69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43"/>
        <v>41186.208333333336</v>
      </c>
      <c r="O906" s="12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ROUND((E907/D907)*100,0)</f>
        <v>164</v>
      </c>
      <c r="G907" t="s">
        <v>20</v>
      </c>
      <c r="H907">
        <v>236</v>
      </c>
      <c r="I907" s="9">
        <f t="shared" si="42"/>
        <v>54.89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43"/>
        <v>41536.208333333336</v>
      </c>
      <c r="O907" s="12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ROUND((E908/D908)*100,0)</f>
        <v>163</v>
      </c>
      <c r="G908" t="s">
        <v>20</v>
      </c>
      <c r="H908">
        <v>191</v>
      </c>
      <c r="I908" s="9">
        <f t="shared" si="42"/>
        <v>46.93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43"/>
        <v>42868.208333333328</v>
      </c>
      <c r="O908" s="12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ROUND((E909/D909)*100,0)</f>
        <v>20</v>
      </c>
      <c r="G909" t="s">
        <v>14</v>
      </c>
      <c r="H909">
        <v>41</v>
      </c>
      <c r="I909" s="9">
        <f t="shared" si="42"/>
        <v>44.95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43"/>
        <v>40660.208333333336</v>
      </c>
      <c r="O909" s="12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ROUND((E910/D910)*100,0)</f>
        <v>319</v>
      </c>
      <c r="G910" t="s">
        <v>20</v>
      </c>
      <c r="H910">
        <v>3934</v>
      </c>
      <c r="I910" s="9">
        <f t="shared" si="42"/>
        <v>31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43"/>
        <v>41031.208333333336</v>
      </c>
      <c r="O910" s="12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ROUND((E911/D911)*100,0)</f>
        <v>479</v>
      </c>
      <c r="G911" t="s">
        <v>20</v>
      </c>
      <c r="H911">
        <v>80</v>
      </c>
      <c r="I911" s="9">
        <f t="shared" si="42"/>
        <v>107.76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43"/>
        <v>43255.208333333328</v>
      </c>
      <c r="O911" s="12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ROUND((E912/D912)*100,0)</f>
        <v>20</v>
      </c>
      <c r="G912" t="s">
        <v>74</v>
      </c>
      <c r="H912">
        <v>296</v>
      </c>
      <c r="I912" s="9">
        <f t="shared" si="42"/>
        <v>102.08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43"/>
        <v>42026.25</v>
      </c>
      <c r="O912" s="12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ROUND((E913/D913)*100,0)</f>
        <v>199</v>
      </c>
      <c r="G913" t="s">
        <v>20</v>
      </c>
      <c r="H913">
        <v>462</v>
      </c>
      <c r="I913" s="9">
        <f t="shared" si="42"/>
        <v>24.98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43"/>
        <v>43717.208333333328</v>
      </c>
      <c r="O913" s="12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ROUND((E914/D914)*100,0)</f>
        <v>795</v>
      </c>
      <c r="G914" t="s">
        <v>20</v>
      </c>
      <c r="H914">
        <v>179</v>
      </c>
      <c r="I914" s="9">
        <f t="shared" si="42"/>
        <v>79.94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43"/>
        <v>41157.208333333336</v>
      </c>
      <c r="O914" s="12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ROUND((E915/D915)*100,0)</f>
        <v>51</v>
      </c>
      <c r="G915" t="s">
        <v>14</v>
      </c>
      <c r="H915">
        <v>523</v>
      </c>
      <c r="I915" s="9">
        <f t="shared" si="42"/>
        <v>67.95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43"/>
        <v>43597.208333333328</v>
      </c>
      <c r="O915" s="12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ROUND((E916/D916)*100,0)</f>
        <v>57</v>
      </c>
      <c r="G916" t="s">
        <v>14</v>
      </c>
      <c r="H916">
        <v>141</v>
      </c>
      <c r="I916" s="9">
        <f t="shared" si="42"/>
        <v>26.07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43"/>
        <v>41490.208333333336</v>
      </c>
      <c r="O916" s="12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ROUND((E917/D917)*100,0)</f>
        <v>156</v>
      </c>
      <c r="G917" t="s">
        <v>20</v>
      </c>
      <c r="H917">
        <v>1866</v>
      </c>
      <c r="I917" s="9">
        <f t="shared" si="42"/>
        <v>105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43"/>
        <v>42976.208333333328</v>
      </c>
      <c r="O917" s="12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ROUND((E918/D918)*100,0)</f>
        <v>36</v>
      </c>
      <c r="G918" t="s">
        <v>14</v>
      </c>
      <c r="H918">
        <v>52</v>
      </c>
      <c r="I918" s="9">
        <f t="shared" si="42"/>
        <v>25.83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43"/>
        <v>41991.25</v>
      </c>
      <c r="O918" s="12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ROUND((E919/D919)*100,0)</f>
        <v>58</v>
      </c>
      <c r="G919" t="s">
        <v>47</v>
      </c>
      <c r="H919">
        <v>27</v>
      </c>
      <c r="I919" s="9">
        <f t="shared" si="42"/>
        <v>77.67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43"/>
        <v>40722.208333333336</v>
      </c>
      <c r="O919" s="12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ROUND((E920/D920)*100,0)</f>
        <v>237</v>
      </c>
      <c r="G920" t="s">
        <v>20</v>
      </c>
      <c r="H920">
        <v>156</v>
      </c>
      <c r="I920" s="9">
        <f t="shared" si="42"/>
        <v>57.83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43"/>
        <v>41117.208333333336</v>
      </c>
      <c r="O920" s="12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ROUND((E921/D921)*100,0)</f>
        <v>59</v>
      </c>
      <c r="G921" t="s">
        <v>14</v>
      </c>
      <c r="H921">
        <v>225</v>
      </c>
      <c r="I921" s="9">
        <f t="shared" si="42"/>
        <v>92.96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43"/>
        <v>43022.208333333328</v>
      </c>
      <c r="O921" s="12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ROUND((E922/D922)*100,0)</f>
        <v>183</v>
      </c>
      <c r="G922" t="s">
        <v>20</v>
      </c>
      <c r="H922">
        <v>255</v>
      </c>
      <c r="I922" s="9">
        <f t="shared" si="42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43"/>
        <v>43503.25</v>
      </c>
      <c r="O922" s="12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ROUND((E923/D923)*100,0)</f>
        <v>1</v>
      </c>
      <c r="G923" t="s">
        <v>14</v>
      </c>
      <c r="H923">
        <v>38</v>
      </c>
      <c r="I923" s="9">
        <f t="shared" si="42"/>
        <v>31.84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43"/>
        <v>40951.25</v>
      </c>
      <c r="O923" s="12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ROUND((E924/D924)*100,0)</f>
        <v>176</v>
      </c>
      <c r="G924" t="s">
        <v>20</v>
      </c>
      <c r="H924">
        <v>2261</v>
      </c>
      <c r="I924" s="9">
        <f t="shared" si="42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43"/>
        <v>43443.25</v>
      </c>
      <c r="O924" s="12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ROUND((E925/D925)*100,0)</f>
        <v>238</v>
      </c>
      <c r="G925" t="s">
        <v>20</v>
      </c>
      <c r="H925">
        <v>40</v>
      </c>
      <c r="I925" s="9">
        <f t="shared" si="42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43"/>
        <v>40373.208333333336</v>
      </c>
      <c r="O925" s="12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ROUND((E926/D926)*100,0)</f>
        <v>488</v>
      </c>
      <c r="G926" t="s">
        <v>20</v>
      </c>
      <c r="H926">
        <v>2289</v>
      </c>
      <c r="I926" s="9">
        <f t="shared" si="42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43"/>
        <v>43769.208333333328</v>
      </c>
      <c r="O926" s="12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ROUND((E927/D927)*100,0)</f>
        <v>224</v>
      </c>
      <c r="G927" t="s">
        <v>20</v>
      </c>
      <c r="H927">
        <v>65</v>
      </c>
      <c r="I927" s="9">
        <f t="shared" si="42"/>
        <v>103.42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43"/>
        <v>43000.208333333328</v>
      </c>
      <c r="O927" s="12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ROUND((E928/D928)*100,0)</f>
        <v>18</v>
      </c>
      <c r="G928" t="s">
        <v>14</v>
      </c>
      <c r="H928">
        <v>15</v>
      </c>
      <c r="I928" s="9">
        <f t="shared" si="42"/>
        <v>105.13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43"/>
        <v>42502.208333333328</v>
      </c>
      <c r="O928" s="12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ROUND((E929/D929)*100,0)</f>
        <v>46</v>
      </c>
      <c r="G929" t="s">
        <v>14</v>
      </c>
      <c r="H929">
        <v>37</v>
      </c>
      <c r="I929" s="9">
        <f t="shared" si="42"/>
        <v>89.22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43"/>
        <v>41102.208333333336</v>
      </c>
      <c r="O929" s="12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ROUND((E930/D930)*100,0)</f>
        <v>117</v>
      </c>
      <c r="G930" t="s">
        <v>20</v>
      </c>
      <c r="H930">
        <v>3777</v>
      </c>
      <c r="I930" s="9">
        <f t="shared" si="42"/>
        <v>52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43"/>
        <v>41637.25</v>
      </c>
      <c r="O930" s="12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ROUND((E931/D931)*100,0)</f>
        <v>217</v>
      </c>
      <c r="G931" t="s">
        <v>20</v>
      </c>
      <c r="H931">
        <v>184</v>
      </c>
      <c r="I931" s="9">
        <f t="shared" si="42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43"/>
        <v>42858.208333333328</v>
      </c>
      <c r="O931" s="12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ROUND((E932/D932)*100,0)</f>
        <v>112</v>
      </c>
      <c r="G932" t="s">
        <v>20</v>
      </c>
      <c r="H932">
        <v>85</v>
      </c>
      <c r="I932" s="9">
        <f t="shared" si="42"/>
        <v>46.24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43"/>
        <v>42060.25</v>
      </c>
      <c r="O932" s="12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ROUND((E933/D933)*100,0)</f>
        <v>73</v>
      </c>
      <c r="G933" t="s">
        <v>14</v>
      </c>
      <c r="H933">
        <v>112</v>
      </c>
      <c r="I933" s="9">
        <f t="shared" si="42"/>
        <v>51.15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43"/>
        <v>41818.208333333336</v>
      </c>
      <c r="O933" s="12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ROUND((E934/D934)*100,0)</f>
        <v>212</v>
      </c>
      <c r="G934" t="s">
        <v>20</v>
      </c>
      <c r="H934">
        <v>144</v>
      </c>
      <c r="I934" s="9">
        <f t="shared" si="42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43"/>
        <v>41709.208333333336</v>
      </c>
      <c r="O934" s="12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ROUND((E935/D935)*100,0)</f>
        <v>240</v>
      </c>
      <c r="G935" t="s">
        <v>20</v>
      </c>
      <c r="H935">
        <v>1902</v>
      </c>
      <c r="I935" s="9">
        <f t="shared" si="42"/>
        <v>92.02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43"/>
        <v>41372.208333333336</v>
      </c>
      <c r="O935" s="12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ROUND((E936/D936)*100,0)</f>
        <v>182</v>
      </c>
      <c r="G936" t="s">
        <v>20</v>
      </c>
      <c r="H936">
        <v>105</v>
      </c>
      <c r="I936" s="9">
        <f t="shared" si="42"/>
        <v>107.43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43"/>
        <v>42422.25</v>
      </c>
      <c r="O936" s="12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ROUND((E937/D937)*100,0)</f>
        <v>164</v>
      </c>
      <c r="G937" t="s">
        <v>20</v>
      </c>
      <c r="H937">
        <v>132</v>
      </c>
      <c r="I937" s="9">
        <f t="shared" si="42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43"/>
        <v>42209.208333333328</v>
      </c>
      <c r="O937" s="12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ROUND((E938/D938)*100,0)</f>
        <v>2</v>
      </c>
      <c r="G938" t="s">
        <v>14</v>
      </c>
      <c r="H938">
        <v>21</v>
      </c>
      <c r="I938" s="9">
        <f t="shared" si="42"/>
        <v>80.48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43"/>
        <v>43668.208333333328</v>
      </c>
      <c r="O938" s="12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ROUND((E939/D939)*100,0)</f>
        <v>50</v>
      </c>
      <c r="G939" t="s">
        <v>74</v>
      </c>
      <c r="H939">
        <v>976</v>
      </c>
      <c r="I939" s="9">
        <f t="shared" si="42"/>
        <v>86.98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43"/>
        <v>42334.25</v>
      </c>
      <c r="O939" s="12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ROUND((E940/D940)*100,0)</f>
        <v>110</v>
      </c>
      <c r="G940" t="s">
        <v>20</v>
      </c>
      <c r="H940">
        <v>96</v>
      </c>
      <c r="I940" s="9">
        <f t="shared" si="42"/>
        <v>105.14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43"/>
        <v>43263.208333333328</v>
      </c>
      <c r="O940" s="12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ROUND((E941/D941)*100,0)</f>
        <v>49</v>
      </c>
      <c r="G941" t="s">
        <v>14</v>
      </c>
      <c r="H941">
        <v>67</v>
      </c>
      <c r="I941" s="9">
        <f t="shared" si="42"/>
        <v>57.3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43"/>
        <v>40670.208333333336</v>
      </c>
      <c r="O941" s="12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ROUND((E942/D942)*100,0)</f>
        <v>62</v>
      </c>
      <c r="G942" t="s">
        <v>47</v>
      </c>
      <c r="H942">
        <v>66</v>
      </c>
      <c r="I942" s="9">
        <f t="shared" si="42"/>
        <v>93.35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43"/>
        <v>41244.25</v>
      </c>
      <c r="O942" s="12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ROUND((E943/D943)*100,0)</f>
        <v>13</v>
      </c>
      <c r="G943" t="s">
        <v>14</v>
      </c>
      <c r="H943">
        <v>78</v>
      </c>
      <c r="I943" s="9">
        <f t="shared" si="42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43"/>
        <v>40552.25</v>
      </c>
      <c r="O943" s="12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ROUND((E944/D944)*100,0)</f>
        <v>65</v>
      </c>
      <c r="G944" t="s">
        <v>14</v>
      </c>
      <c r="H944">
        <v>67</v>
      </c>
      <c r="I944" s="9">
        <f t="shared" si="42"/>
        <v>92.61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43"/>
        <v>40568.25</v>
      </c>
      <c r="O944" s="12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ROUND((E945/D945)*100,0)</f>
        <v>160</v>
      </c>
      <c r="G945" t="s">
        <v>20</v>
      </c>
      <c r="H945">
        <v>114</v>
      </c>
      <c r="I945" s="9">
        <f t="shared" si="42"/>
        <v>104.99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43"/>
        <v>41906.208333333336</v>
      </c>
      <c r="O945" s="12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ROUND((E946/D946)*100,0)</f>
        <v>81</v>
      </c>
      <c r="G946" t="s">
        <v>14</v>
      </c>
      <c r="H946">
        <v>263</v>
      </c>
      <c r="I946" s="9">
        <f t="shared" si="42"/>
        <v>30.96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43"/>
        <v>42776.25</v>
      </c>
      <c r="O946" s="12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ROUND((E947/D947)*100,0)</f>
        <v>32</v>
      </c>
      <c r="G947" t="s">
        <v>14</v>
      </c>
      <c r="H947">
        <v>1691</v>
      </c>
      <c r="I947" s="9">
        <f t="shared" si="42"/>
        <v>33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43"/>
        <v>41004.208333333336</v>
      </c>
      <c r="O947" s="12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ROUND((E948/D948)*100,0)</f>
        <v>10</v>
      </c>
      <c r="G948" t="s">
        <v>14</v>
      </c>
      <c r="H948">
        <v>181</v>
      </c>
      <c r="I948" s="9">
        <f t="shared" si="42"/>
        <v>84.19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43"/>
        <v>40710.208333333336</v>
      </c>
      <c r="O948" s="12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ROUND((E949/D949)*100,0)</f>
        <v>27</v>
      </c>
      <c r="G949" t="s">
        <v>14</v>
      </c>
      <c r="H949">
        <v>13</v>
      </c>
      <c r="I949" s="9">
        <f t="shared" si="42"/>
        <v>73.92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43"/>
        <v>41908.208333333336</v>
      </c>
      <c r="O949" s="12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ROUND((E950/D950)*100,0)</f>
        <v>63</v>
      </c>
      <c r="G950" t="s">
        <v>74</v>
      </c>
      <c r="H950">
        <v>160</v>
      </c>
      <c r="I950" s="9">
        <f t="shared" si="42"/>
        <v>36.99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43"/>
        <v>41985.25</v>
      </c>
      <c r="O950" s="12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ROUND((E951/D951)*100,0)</f>
        <v>161</v>
      </c>
      <c r="G951" t="s">
        <v>20</v>
      </c>
      <c r="H951">
        <v>203</v>
      </c>
      <c r="I951" s="9">
        <f t="shared" si="42"/>
        <v>46.9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43"/>
        <v>42112.208333333328</v>
      </c>
      <c r="O951" s="12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ROUND((E952/D952)*100,0)</f>
        <v>5</v>
      </c>
      <c r="G952" t="s">
        <v>14</v>
      </c>
      <c r="H952">
        <v>1</v>
      </c>
      <c r="I952" s="9">
        <f t="shared" si="42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43"/>
        <v>43571.208333333328</v>
      </c>
      <c r="O952" s="12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ROUND((E953/D953)*100,0)</f>
        <v>1097</v>
      </c>
      <c r="G953" t="s">
        <v>20</v>
      </c>
      <c r="H953">
        <v>1559</v>
      </c>
      <c r="I953" s="9">
        <f t="shared" si="42"/>
        <v>102.02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43"/>
        <v>42730.25</v>
      </c>
      <c r="O953" s="12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ROUND((E954/D954)*100,0)</f>
        <v>70</v>
      </c>
      <c r="G954" t="s">
        <v>74</v>
      </c>
      <c r="H954">
        <v>2266</v>
      </c>
      <c r="I954" s="9">
        <f t="shared" si="42"/>
        <v>45.01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43"/>
        <v>42591.208333333328</v>
      </c>
      <c r="O954" s="12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ROUND((E955/D955)*100,0)</f>
        <v>60</v>
      </c>
      <c r="G955" t="s">
        <v>14</v>
      </c>
      <c r="H955">
        <v>21</v>
      </c>
      <c r="I955" s="9">
        <f t="shared" si="42"/>
        <v>94.29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43"/>
        <v>42358.25</v>
      </c>
      <c r="O955" s="12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ROUND((E956/D956)*100,0)</f>
        <v>367</v>
      </c>
      <c r="G956" t="s">
        <v>20</v>
      </c>
      <c r="H956">
        <v>1548</v>
      </c>
      <c r="I956" s="9">
        <f t="shared" si="42"/>
        <v>101.02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43"/>
        <v>41174.208333333336</v>
      </c>
      <c r="O956" s="12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ROUND((E957/D957)*100,0)</f>
        <v>1109</v>
      </c>
      <c r="G957" t="s">
        <v>20</v>
      </c>
      <c r="H957">
        <v>80</v>
      </c>
      <c r="I957" s="9">
        <f t="shared" si="42"/>
        <v>97.04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43"/>
        <v>41238.25</v>
      </c>
      <c r="O957" s="12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ROUND((E958/D958)*100,0)</f>
        <v>19</v>
      </c>
      <c r="G958" t="s">
        <v>14</v>
      </c>
      <c r="H958">
        <v>830</v>
      </c>
      <c r="I958" s="9">
        <f t="shared" si="42"/>
        <v>43.01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43"/>
        <v>42360.25</v>
      </c>
      <c r="O958" s="12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ROUND((E959/D959)*100,0)</f>
        <v>127</v>
      </c>
      <c r="G959" t="s">
        <v>20</v>
      </c>
      <c r="H959">
        <v>131</v>
      </c>
      <c r="I959" s="9">
        <f t="shared" si="42"/>
        <v>94.92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43"/>
        <v>40955.25</v>
      </c>
      <c r="O959" s="12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ROUND((E960/D960)*100,0)</f>
        <v>735</v>
      </c>
      <c r="G960" t="s">
        <v>20</v>
      </c>
      <c r="H960">
        <v>112</v>
      </c>
      <c r="I960" s="9">
        <f t="shared" si="42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43"/>
        <v>40350.208333333336</v>
      </c>
      <c r="O960" s="12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ROUND((E961/D961)*100,0)</f>
        <v>5</v>
      </c>
      <c r="G961" t="s">
        <v>14</v>
      </c>
      <c r="H961">
        <v>130</v>
      </c>
      <c r="I961" s="9">
        <f t="shared" si="42"/>
        <v>51.01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43"/>
        <v>40357.208333333336</v>
      </c>
      <c r="O961" s="12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ROUND((E962/D962)*100,0)</f>
        <v>85</v>
      </c>
      <c r="G962" t="s">
        <v>14</v>
      </c>
      <c r="H962">
        <v>55</v>
      </c>
      <c r="I962" s="9">
        <f t="shared" si="42"/>
        <v>85.05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43"/>
        <v>42408.25</v>
      </c>
      <c r="O962" s="12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ROUND((E963/D963)*100,0)</f>
        <v>119</v>
      </c>
      <c r="G963" t="s">
        <v>20</v>
      </c>
      <c r="H963">
        <v>155</v>
      </c>
      <c r="I963" s="9">
        <f t="shared" ref="I963:I1001" si="45">IF(H963=0, 0, 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46">(((L963/60)/60)/24)+DATE(1970,1,1)</f>
        <v>40591.25</v>
      </c>
      <c r="O963" s="12">
        <f t="shared" ref="O963:O1001" si="47">(((M963/60)/60)/24+DATE(1970,1,1))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ROUND((E964/D964)*100,0)</f>
        <v>296</v>
      </c>
      <c r="G964" t="s">
        <v>20</v>
      </c>
      <c r="H964">
        <v>266</v>
      </c>
      <c r="I964" s="9">
        <f t="shared" si="45"/>
        <v>40.06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46"/>
        <v>41592.25</v>
      </c>
      <c r="O964" s="12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ROUND((E965/D965)*100,0)</f>
        <v>85</v>
      </c>
      <c r="G965" t="s">
        <v>14</v>
      </c>
      <c r="H965">
        <v>114</v>
      </c>
      <c r="I965" s="9">
        <f t="shared" si="45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46"/>
        <v>40607.25</v>
      </c>
      <c r="O965" s="12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ROUND((E966/D966)*100,0)</f>
        <v>356</v>
      </c>
      <c r="G966" t="s">
        <v>20</v>
      </c>
      <c r="H966">
        <v>155</v>
      </c>
      <c r="I966" s="9">
        <f t="shared" si="45"/>
        <v>84.93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46"/>
        <v>42135.208333333328</v>
      </c>
      <c r="O966" s="12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ROUND((E967/D967)*100,0)</f>
        <v>386</v>
      </c>
      <c r="G967" t="s">
        <v>20</v>
      </c>
      <c r="H967">
        <v>207</v>
      </c>
      <c r="I967" s="9">
        <f t="shared" si="45"/>
        <v>41.07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46"/>
        <v>40203.25</v>
      </c>
      <c r="O967" s="12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ROUND((E968/D968)*100,0)</f>
        <v>792</v>
      </c>
      <c r="G968" t="s">
        <v>20</v>
      </c>
      <c r="H968">
        <v>245</v>
      </c>
      <c r="I968" s="9">
        <f t="shared" si="45"/>
        <v>54.97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46"/>
        <v>42901.208333333328</v>
      </c>
      <c r="O968" s="12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ROUND((E969/D969)*100,0)</f>
        <v>137</v>
      </c>
      <c r="G969" t="s">
        <v>20</v>
      </c>
      <c r="H969">
        <v>1573</v>
      </c>
      <c r="I969" s="9">
        <f t="shared" si="45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46"/>
        <v>41005.208333333336</v>
      </c>
      <c r="O969" s="12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ROUND((E970/D970)*100,0)</f>
        <v>338</v>
      </c>
      <c r="G970" t="s">
        <v>20</v>
      </c>
      <c r="H970">
        <v>114</v>
      </c>
      <c r="I970" s="9">
        <f t="shared" si="45"/>
        <v>71.2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46"/>
        <v>40544.25</v>
      </c>
      <c r="O970" s="12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ROUND((E971/D971)*100,0)</f>
        <v>108</v>
      </c>
      <c r="G971" t="s">
        <v>20</v>
      </c>
      <c r="H971">
        <v>93</v>
      </c>
      <c r="I971" s="9">
        <f t="shared" si="45"/>
        <v>91.94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46"/>
        <v>43821.25</v>
      </c>
      <c r="O971" s="12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ROUND((E972/D972)*100,0)</f>
        <v>61</v>
      </c>
      <c r="G972" t="s">
        <v>14</v>
      </c>
      <c r="H972">
        <v>594</v>
      </c>
      <c r="I972" s="9">
        <f t="shared" si="45"/>
        <v>97.07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46"/>
        <v>40672.208333333336</v>
      </c>
      <c r="O972" s="12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ROUND((E973/D973)*100,0)</f>
        <v>28</v>
      </c>
      <c r="G973" t="s">
        <v>14</v>
      </c>
      <c r="H973">
        <v>24</v>
      </c>
      <c r="I973" s="9">
        <f t="shared" si="45"/>
        <v>58.92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46"/>
        <v>41555.208333333336</v>
      </c>
      <c r="O973" s="12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ROUND((E974/D974)*100,0)</f>
        <v>228</v>
      </c>
      <c r="G974" t="s">
        <v>20</v>
      </c>
      <c r="H974">
        <v>1681</v>
      </c>
      <c r="I974" s="9">
        <f t="shared" si="45"/>
        <v>58.02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46"/>
        <v>41792.208333333336</v>
      </c>
      <c r="O974" s="12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ROUND((E975/D975)*100,0)</f>
        <v>22</v>
      </c>
      <c r="G975" t="s">
        <v>14</v>
      </c>
      <c r="H975">
        <v>252</v>
      </c>
      <c r="I975" s="9">
        <f t="shared" si="45"/>
        <v>103.87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46"/>
        <v>40522.25</v>
      </c>
      <c r="O975" s="12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ROUND((E976/D976)*100,0)</f>
        <v>374</v>
      </c>
      <c r="G976" t="s">
        <v>20</v>
      </c>
      <c r="H976">
        <v>32</v>
      </c>
      <c r="I976" s="9">
        <f t="shared" si="45"/>
        <v>93.47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46"/>
        <v>41412.208333333336</v>
      </c>
      <c r="O976" s="12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ROUND((E977/D977)*100,0)</f>
        <v>155</v>
      </c>
      <c r="G977" t="s">
        <v>20</v>
      </c>
      <c r="H977">
        <v>135</v>
      </c>
      <c r="I977" s="9">
        <f t="shared" si="45"/>
        <v>61.97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46"/>
        <v>42337.25</v>
      </c>
      <c r="O977" s="12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ROUND((E978/D978)*100,0)</f>
        <v>322</v>
      </c>
      <c r="G978" t="s">
        <v>20</v>
      </c>
      <c r="H978">
        <v>140</v>
      </c>
      <c r="I978" s="9">
        <f t="shared" si="45"/>
        <v>92.04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46"/>
        <v>40571.25</v>
      </c>
      <c r="O978" s="12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ROUND((E979/D979)*100,0)</f>
        <v>74</v>
      </c>
      <c r="G979" t="s">
        <v>14</v>
      </c>
      <c r="H979">
        <v>67</v>
      </c>
      <c r="I979" s="9">
        <f t="shared" si="45"/>
        <v>77.27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46"/>
        <v>43138.25</v>
      </c>
      <c r="O979" s="12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ROUND((E980/D980)*100,0)</f>
        <v>864</v>
      </c>
      <c r="G980" t="s">
        <v>20</v>
      </c>
      <c r="H980">
        <v>92</v>
      </c>
      <c r="I980" s="9">
        <f t="shared" si="45"/>
        <v>93.92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46"/>
        <v>42686.25</v>
      </c>
      <c r="O980" s="12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ROUND((E981/D981)*100,0)</f>
        <v>143</v>
      </c>
      <c r="G981" t="s">
        <v>20</v>
      </c>
      <c r="H981">
        <v>1015</v>
      </c>
      <c r="I981" s="9">
        <f t="shared" si="45"/>
        <v>84.97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46"/>
        <v>42078.208333333328</v>
      </c>
      <c r="O981" s="12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ROUND((E982/D982)*100,0)</f>
        <v>40</v>
      </c>
      <c r="G982" t="s">
        <v>14</v>
      </c>
      <c r="H982">
        <v>742</v>
      </c>
      <c r="I982" s="9">
        <f t="shared" si="45"/>
        <v>105.97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46"/>
        <v>42307.208333333328</v>
      </c>
      <c r="O982" s="12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ROUND((E983/D983)*100,0)</f>
        <v>178</v>
      </c>
      <c r="G983" t="s">
        <v>20</v>
      </c>
      <c r="H983">
        <v>323</v>
      </c>
      <c r="I983" s="9">
        <f t="shared" si="45"/>
        <v>36.97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46"/>
        <v>43094.25</v>
      </c>
      <c r="O983" s="12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ROUND((E984/D984)*100,0)</f>
        <v>85</v>
      </c>
      <c r="G984" t="s">
        <v>14</v>
      </c>
      <c r="H984">
        <v>75</v>
      </c>
      <c r="I984" s="9">
        <f t="shared" si="45"/>
        <v>81.53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46"/>
        <v>40743.208333333336</v>
      </c>
      <c r="O984" s="12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ROUND((E985/D985)*100,0)</f>
        <v>146</v>
      </c>
      <c r="G985" t="s">
        <v>20</v>
      </c>
      <c r="H985">
        <v>2326</v>
      </c>
      <c r="I985" s="9">
        <f t="shared" si="45"/>
        <v>81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46"/>
        <v>43681.208333333328</v>
      </c>
      <c r="O985" s="12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ROUND((E986/D986)*100,0)</f>
        <v>152</v>
      </c>
      <c r="G986" t="s">
        <v>20</v>
      </c>
      <c r="H986">
        <v>381</v>
      </c>
      <c r="I986" s="9">
        <f t="shared" si="45"/>
        <v>26.01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46"/>
        <v>43716.208333333328</v>
      </c>
      <c r="O986" s="12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ROUND((E987/D987)*100,0)</f>
        <v>67</v>
      </c>
      <c r="G987" t="s">
        <v>14</v>
      </c>
      <c r="H987">
        <v>4405</v>
      </c>
      <c r="I987" s="9">
        <f t="shared" si="45"/>
        <v>26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46"/>
        <v>41614.25</v>
      </c>
      <c r="O987" s="12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ROUND((E988/D988)*100,0)</f>
        <v>40</v>
      </c>
      <c r="G988" t="s">
        <v>14</v>
      </c>
      <c r="H988">
        <v>92</v>
      </c>
      <c r="I988" s="9">
        <f t="shared" si="45"/>
        <v>34.17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46"/>
        <v>40638.208333333336</v>
      </c>
      <c r="O988" s="12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ROUND((E989/D989)*100,0)</f>
        <v>217</v>
      </c>
      <c r="G989" t="s">
        <v>20</v>
      </c>
      <c r="H989">
        <v>480</v>
      </c>
      <c r="I989" s="9">
        <f t="shared" si="45"/>
        <v>28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46"/>
        <v>42852.208333333328</v>
      </c>
      <c r="O989" s="12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ROUND((E990/D990)*100,0)</f>
        <v>52</v>
      </c>
      <c r="G990" t="s">
        <v>14</v>
      </c>
      <c r="H990">
        <v>64</v>
      </c>
      <c r="I990" s="9">
        <f t="shared" si="45"/>
        <v>76.55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46"/>
        <v>42686.25</v>
      </c>
      <c r="O990" s="12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ROUND((E991/D991)*100,0)</f>
        <v>500</v>
      </c>
      <c r="G991" t="s">
        <v>20</v>
      </c>
      <c r="H991">
        <v>226</v>
      </c>
      <c r="I991" s="9">
        <f t="shared" si="45"/>
        <v>53.05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46"/>
        <v>43571.208333333328</v>
      </c>
      <c r="O991" s="12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ROUND((E992/D992)*100,0)</f>
        <v>88</v>
      </c>
      <c r="G992" t="s">
        <v>14</v>
      </c>
      <c r="H992">
        <v>64</v>
      </c>
      <c r="I992" s="9">
        <f t="shared" si="45"/>
        <v>106.86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46"/>
        <v>42432.25</v>
      </c>
      <c r="O992" s="12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ROUND((E993/D993)*100,0)</f>
        <v>113</v>
      </c>
      <c r="G993" t="s">
        <v>20</v>
      </c>
      <c r="H993">
        <v>241</v>
      </c>
      <c r="I993" s="9">
        <f t="shared" si="45"/>
        <v>46.02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46"/>
        <v>41907.208333333336</v>
      </c>
      <c r="O993" s="12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ROUND((E994/D994)*100,0)</f>
        <v>427</v>
      </c>
      <c r="G994" t="s">
        <v>20</v>
      </c>
      <c r="H994">
        <v>132</v>
      </c>
      <c r="I994" s="9">
        <f t="shared" si="45"/>
        <v>100.17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46"/>
        <v>43227.208333333328</v>
      </c>
      <c r="O994" s="12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ROUND((E995/D995)*100,0)</f>
        <v>78</v>
      </c>
      <c r="G995" t="s">
        <v>74</v>
      </c>
      <c r="H995">
        <v>75</v>
      </c>
      <c r="I995" s="9">
        <f t="shared" si="4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46"/>
        <v>42362.25</v>
      </c>
      <c r="O995" s="12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ROUND((E996/D996)*100,0)</f>
        <v>52</v>
      </c>
      <c r="G996" t="s">
        <v>14</v>
      </c>
      <c r="H996">
        <v>842</v>
      </c>
      <c r="I996" s="9">
        <f t="shared" si="45"/>
        <v>87.97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46"/>
        <v>41929.208333333336</v>
      </c>
      <c r="O996" s="12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ROUND((E997/D997)*100,0)</f>
        <v>157</v>
      </c>
      <c r="G997" t="s">
        <v>20</v>
      </c>
      <c r="H997">
        <v>2043</v>
      </c>
      <c r="I997" s="9">
        <f t="shared" si="45"/>
        <v>75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46"/>
        <v>43408.208333333328</v>
      </c>
      <c r="O997" s="12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ROUND((E998/D998)*100,0)</f>
        <v>73</v>
      </c>
      <c r="G998" t="s">
        <v>14</v>
      </c>
      <c r="H998">
        <v>112</v>
      </c>
      <c r="I998" s="9">
        <f t="shared" si="45"/>
        <v>42.98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46"/>
        <v>41276.25</v>
      </c>
      <c r="O998" s="12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ROUND((E999/D999)*100,0)</f>
        <v>61</v>
      </c>
      <c r="G999" t="s">
        <v>74</v>
      </c>
      <c r="H999">
        <v>139</v>
      </c>
      <c r="I999" s="9">
        <f t="shared" si="4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46"/>
        <v>41659.25</v>
      </c>
      <c r="O999" s="12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ROUND((E1000/D1000)*100,0)</f>
        <v>57</v>
      </c>
      <c r="G1000" t="s">
        <v>14</v>
      </c>
      <c r="H1000">
        <v>374</v>
      </c>
      <c r="I1000" s="9">
        <f t="shared" si="45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46"/>
        <v>40220.25</v>
      </c>
      <c r="O1000" s="12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ROUND((E1001/D1001)*100,0)</f>
        <v>57</v>
      </c>
      <c r="G1001" t="s">
        <v>74</v>
      </c>
      <c r="H1001">
        <v>1122</v>
      </c>
      <c r="I1001" s="9">
        <f t="shared" si="45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46"/>
        <v>42550.208333333328</v>
      </c>
      <c r="O1001" s="12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11" priority="3" operator="containsText" text="canceled">
      <formula>NOT(ISERROR(SEARCH("canceled",G1)))</formula>
    </cfRule>
    <cfRule type="containsText" dxfId="10" priority="4" operator="containsText" text="live">
      <formula>NOT(ISERROR(SEARCH("live",G1)))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76763"/>
        <color theme="9" tint="0.59999389629810485"/>
        <color theme="4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FC00-8A29-4EF0-A6D4-EE7B8B10A71E}">
  <dimension ref="A2:F15"/>
  <sheetViews>
    <sheetView workbookViewId="0">
      <selection activeCell="F22" sqref="F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10" t="s">
        <v>6</v>
      </c>
      <c r="B2" t="s">
        <v>2070</v>
      </c>
    </row>
    <row r="4" spans="1:6" x14ac:dyDescent="0.25">
      <c r="A4" s="10" t="s">
        <v>2068</v>
      </c>
      <c r="B4" s="10" t="s">
        <v>2069</v>
      </c>
    </row>
    <row r="5" spans="1:6" x14ac:dyDescent="0.2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2041</v>
      </c>
      <c r="B6" s="5">
        <v>11</v>
      </c>
      <c r="C6" s="5">
        <v>60</v>
      </c>
      <c r="D6" s="5">
        <v>5</v>
      </c>
      <c r="E6" s="5">
        <v>102</v>
      </c>
      <c r="F6" s="5">
        <v>178</v>
      </c>
    </row>
    <row r="7" spans="1:6" x14ac:dyDescent="0.25">
      <c r="A7" s="11" t="s">
        <v>2033</v>
      </c>
      <c r="B7" s="5">
        <v>4</v>
      </c>
      <c r="C7" s="5">
        <v>20</v>
      </c>
      <c r="D7" s="5"/>
      <c r="E7" s="5">
        <v>22</v>
      </c>
      <c r="F7" s="5">
        <v>46</v>
      </c>
    </row>
    <row r="8" spans="1:6" x14ac:dyDescent="0.25">
      <c r="A8" s="11" t="s">
        <v>2050</v>
      </c>
      <c r="B8" s="5">
        <v>1</v>
      </c>
      <c r="C8" s="5">
        <v>23</v>
      </c>
      <c r="D8" s="5">
        <v>3</v>
      </c>
      <c r="E8" s="5">
        <v>21</v>
      </c>
      <c r="F8" s="5">
        <v>48</v>
      </c>
    </row>
    <row r="9" spans="1:6" x14ac:dyDescent="0.25">
      <c r="A9" s="11" t="s">
        <v>2064</v>
      </c>
      <c r="B9" s="5"/>
      <c r="C9" s="5"/>
      <c r="D9" s="5"/>
      <c r="E9" s="5">
        <v>4</v>
      </c>
      <c r="F9" s="5">
        <v>4</v>
      </c>
    </row>
    <row r="10" spans="1:6" x14ac:dyDescent="0.25">
      <c r="A10" s="11" t="s">
        <v>2035</v>
      </c>
      <c r="B10" s="5">
        <v>10</v>
      </c>
      <c r="C10" s="5">
        <v>66</v>
      </c>
      <c r="D10" s="5"/>
      <c r="E10" s="5">
        <v>99</v>
      </c>
      <c r="F10" s="5">
        <v>175</v>
      </c>
    </row>
    <row r="11" spans="1:6" x14ac:dyDescent="0.25">
      <c r="A11" s="11" t="s">
        <v>2054</v>
      </c>
      <c r="B11" s="5">
        <v>4</v>
      </c>
      <c r="C11" s="5">
        <v>11</v>
      </c>
      <c r="D11" s="5">
        <v>1</v>
      </c>
      <c r="E11" s="5">
        <v>26</v>
      </c>
      <c r="F11" s="5">
        <v>42</v>
      </c>
    </row>
    <row r="12" spans="1:6" x14ac:dyDescent="0.25">
      <c r="A12" s="11" t="s">
        <v>2047</v>
      </c>
      <c r="B12" s="5">
        <v>2</v>
      </c>
      <c r="C12" s="5">
        <v>24</v>
      </c>
      <c r="D12" s="5">
        <v>1</v>
      </c>
      <c r="E12" s="5">
        <v>40</v>
      </c>
      <c r="F12" s="5">
        <v>67</v>
      </c>
    </row>
    <row r="13" spans="1:6" x14ac:dyDescent="0.25">
      <c r="A13" s="11" t="s">
        <v>2037</v>
      </c>
      <c r="B13" s="5">
        <v>2</v>
      </c>
      <c r="C13" s="5">
        <v>28</v>
      </c>
      <c r="D13" s="5">
        <v>2</v>
      </c>
      <c r="E13" s="5">
        <v>64</v>
      </c>
      <c r="F13" s="5">
        <v>96</v>
      </c>
    </row>
    <row r="14" spans="1:6" x14ac:dyDescent="0.25">
      <c r="A14" s="11" t="s">
        <v>2039</v>
      </c>
      <c r="B14" s="5">
        <v>23</v>
      </c>
      <c r="C14" s="5">
        <v>132</v>
      </c>
      <c r="D14" s="5">
        <v>2</v>
      </c>
      <c r="E14" s="5">
        <v>187</v>
      </c>
      <c r="F14" s="5">
        <v>344</v>
      </c>
    </row>
    <row r="15" spans="1:6" x14ac:dyDescent="0.25">
      <c r="A15" s="11" t="s">
        <v>2067</v>
      </c>
      <c r="B15" s="5">
        <v>57</v>
      </c>
      <c r="C15" s="5">
        <v>364</v>
      </c>
      <c r="D15" s="5">
        <v>14</v>
      </c>
      <c r="E15" s="5">
        <v>565</v>
      </c>
      <c r="F15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488D-A7AB-4432-BBCE-F3FC20D47C3F}">
  <dimension ref="A1:F30"/>
  <sheetViews>
    <sheetView workbookViewId="0">
      <selection activeCell="T9" sqref="T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2070</v>
      </c>
    </row>
    <row r="2" spans="1:6" x14ac:dyDescent="0.25">
      <c r="A2" s="10" t="s">
        <v>2031</v>
      </c>
      <c r="B2" t="s">
        <v>2070</v>
      </c>
    </row>
    <row r="4" spans="1:6" x14ac:dyDescent="0.25">
      <c r="A4" s="10" t="s">
        <v>2068</v>
      </c>
      <c r="B4" s="10" t="s">
        <v>2069</v>
      </c>
    </row>
    <row r="5" spans="1:6" x14ac:dyDescent="0.2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2049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25">
      <c r="A7" s="11" t="s">
        <v>2065</v>
      </c>
      <c r="B7" s="5"/>
      <c r="C7" s="5"/>
      <c r="D7" s="5"/>
      <c r="E7" s="5">
        <v>4</v>
      </c>
      <c r="F7" s="5">
        <v>4</v>
      </c>
    </row>
    <row r="8" spans="1:6" x14ac:dyDescent="0.25">
      <c r="A8" s="11" t="s">
        <v>2042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25">
      <c r="A9" s="11" t="s">
        <v>2044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25">
      <c r="A10" s="11" t="s">
        <v>2043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25">
      <c r="A11" s="11" t="s">
        <v>2053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25">
      <c r="A12" s="11" t="s">
        <v>2034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25">
      <c r="A13" s="11" t="s">
        <v>2045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25">
      <c r="A14" s="11" t="s">
        <v>2058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25">
      <c r="A15" s="11" t="s">
        <v>2057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25">
      <c r="A16" s="11" t="s">
        <v>2061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25">
      <c r="A17" s="11" t="s">
        <v>2048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25">
      <c r="A18" s="11" t="s">
        <v>2055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25">
      <c r="A19" s="11" t="s">
        <v>2040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25">
      <c r="A20" s="11" t="s">
        <v>2056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25">
      <c r="A21" s="11" t="s">
        <v>2036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25">
      <c r="A22" s="11" t="s">
        <v>2063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25">
      <c r="A23" s="11" t="s">
        <v>2052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25">
      <c r="A24" s="11" t="s">
        <v>2060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25">
      <c r="A25" s="11" t="s">
        <v>2059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25">
      <c r="A26" s="11" t="s">
        <v>2051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25">
      <c r="A27" s="11" t="s">
        <v>2046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25">
      <c r="A28" s="11" t="s">
        <v>2038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25">
      <c r="A29" s="11" t="s">
        <v>2062</v>
      </c>
      <c r="B29" s="5"/>
      <c r="C29" s="5"/>
      <c r="D29" s="5"/>
      <c r="E29" s="5">
        <v>3</v>
      </c>
      <c r="F29" s="5">
        <v>3</v>
      </c>
    </row>
    <row r="30" spans="1:6" x14ac:dyDescent="0.25">
      <c r="A30" s="11" t="s">
        <v>2067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F28C5-7AD2-40D2-A009-440C91A2683F}">
  <dimension ref="A1:E18"/>
  <sheetViews>
    <sheetView workbookViewId="0">
      <selection activeCell="J12" sqref="J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30.5" bestFit="1" customWidth="1"/>
    <col min="8" max="8" width="16.5" bestFit="1" customWidth="1"/>
    <col min="9" max="9" width="30.5" bestFit="1" customWidth="1"/>
    <col min="10" max="10" width="21.625" bestFit="1" customWidth="1"/>
    <col min="11" max="11" width="35.5" bestFit="1" customWidth="1"/>
  </cols>
  <sheetData>
    <row r="1" spans="1:5" x14ac:dyDescent="0.25">
      <c r="A1" s="10" t="s">
        <v>2031</v>
      </c>
      <c r="B1" t="s">
        <v>2070</v>
      </c>
    </row>
    <row r="2" spans="1:5" x14ac:dyDescent="0.25">
      <c r="A2" s="10" t="s">
        <v>2085</v>
      </c>
      <c r="B2" t="s">
        <v>2070</v>
      </c>
    </row>
    <row r="4" spans="1:5" x14ac:dyDescent="0.25">
      <c r="A4" s="10" t="s">
        <v>2068</v>
      </c>
      <c r="B4" s="10" t="s">
        <v>2069</v>
      </c>
    </row>
    <row r="5" spans="1:5" x14ac:dyDescent="0.25">
      <c r="A5" s="10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1" t="s">
        <v>2073</v>
      </c>
      <c r="B6" s="5">
        <v>6</v>
      </c>
      <c r="C6" s="5">
        <v>36</v>
      </c>
      <c r="D6" s="5">
        <v>49</v>
      </c>
      <c r="E6" s="5">
        <v>91</v>
      </c>
    </row>
    <row r="7" spans="1:5" x14ac:dyDescent="0.25">
      <c r="A7" s="11" t="s">
        <v>2074</v>
      </c>
      <c r="B7" s="5">
        <v>7</v>
      </c>
      <c r="C7" s="5">
        <v>28</v>
      </c>
      <c r="D7" s="5">
        <v>44</v>
      </c>
      <c r="E7" s="5">
        <v>79</v>
      </c>
    </row>
    <row r="8" spans="1:5" x14ac:dyDescent="0.25">
      <c r="A8" s="11" t="s">
        <v>2075</v>
      </c>
      <c r="B8" s="5">
        <v>4</v>
      </c>
      <c r="C8" s="5">
        <v>33</v>
      </c>
      <c r="D8" s="5">
        <v>49</v>
      </c>
      <c r="E8" s="5">
        <v>86</v>
      </c>
    </row>
    <row r="9" spans="1:5" x14ac:dyDescent="0.25">
      <c r="A9" s="11" t="s">
        <v>2076</v>
      </c>
      <c r="B9" s="5">
        <v>1</v>
      </c>
      <c r="C9" s="5">
        <v>30</v>
      </c>
      <c r="D9" s="5">
        <v>46</v>
      </c>
      <c r="E9" s="5">
        <v>77</v>
      </c>
    </row>
    <row r="10" spans="1:5" x14ac:dyDescent="0.25">
      <c r="A10" s="11" t="s">
        <v>2077</v>
      </c>
      <c r="B10" s="5">
        <v>3</v>
      </c>
      <c r="C10" s="5">
        <v>35</v>
      </c>
      <c r="D10" s="5">
        <v>46</v>
      </c>
      <c r="E10" s="5">
        <v>84</v>
      </c>
    </row>
    <row r="11" spans="1:5" x14ac:dyDescent="0.25">
      <c r="A11" s="11" t="s">
        <v>2078</v>
      </c>
      <c r="B11" s="5">
        <v>3</v>
      </c>
      <c r="C11" s="5">
        <v>28</v>
      </c>
      <c r="D11" s="5">
        <v>55</v>
      </c>
      <c r="E11" s="5">
        <v>86</v>
      </c>
    </row>
    <row r="12" spans="1:5" x14ac:dyDescent="0.25">
      <c r="A12" s="11" t="s">
        <v>2079</v>
      </c>
      <c r="B12" s="5">
        <v>4</v>
      </c>
      <c r="C12" s="5">
        <v>31</v>
      </c>
      <c r="D12" s="5">
        <v>58</v>
      </c>
      <c r="E12" s="5">
        <v>93</v>
      </c>
    </row>
    <row r="13" spans="1:5" x14ac:dyDescent="0.25">
      <c r="A13" s="11" t="s">
        <v>2080</v>
      </c>
      <c r="B13" s="5">
        <v>8</v>
      </c>
      <c r="C13" s="5">
        <v>35</v>
      </c>
      <c r="D13" s="5">
        <v>41</v>
      </c>
      <c r="E13" s="5">
        <v>84</v>
      </c>
    </row>
    <row r="14" spans="1:5" x14ac:dyDescent="0.25">
      <c r="A14" s="11" t="s">
        <v>2081</v>
      </c>
      <c r="B14" s="5">
        <v>5</v>
      </c>
      <c r="C14" s="5">
        <v>23</v>
      </c>
      <c r="D14" s="5">
        <v>45</v>
      </c>
      <c r="E14" s="5">
        <v>73</v>
      </c>
    </row>
    <row r="15" spans="1:5" x14ac:dyDescent="0.25">
      <c r="A15" s="11" t="s">
        <v>2082</v>
      </c>
      <c r="B15" s="5">
        <v>6</v>
      </c>
      <c r="C15" s="5">
        <v>26</v>
      </c>
      <c r="D15" s="5">
        <v>45</v>
      </c>
      <c r="E15" s="5">
        <v>77</v>
      </c>
    </row>
    <row r="16" spans="1:5" x14ac:dyDescent="0.25">
      <c r="A16" s="11" t="s">
        <v>2083</v>
      </c>
      <c r="B16" s="5">
        <v>3</v>
      </c>
      <c r="C16" s="5">
        <v>27</v>
      </c>
      <c r="D16" s="5">
        <v>45</v>
      </c>
      <c r="E16" s="5">
        <v>75</v>
      </c>
    </row>
    <row r="17" spans="1:5" x14ac:dyDescent="0.25">
      <c r="A17" s="11" t="s">
        <v>2084</v>
      </c>
      <c r="B17" s="5">
        <v>7</v>
      </c>
      <c r="C17" s="5">
        <v>32</v>
      </c>
      <c r="D17" s="5">
        <v>42</v>
      </c>
      <c r="E17" s="5">
        <v>81</v>
      </c>
    </row>
    <row r="18" spans="1:5" x14ac:dyDescent="0.25">
      <c r="A18" s="11" t="s">
        <v>2067</v>
      </c>
      <c r="B18" s="5">
        <v>57</v>
      </c>
      <c r="C18" s="5">
        <v>364</v>
      </c>
      <c r="D18" s="5">
        <v>565</v>
      </c>
      <c r="E18" s="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6AD87-B503-4B02-B73E-BE2B11DCB0FB}">
  <dimension ref="A1:H13"/>
  <sheetViews>
    <sheetView workbookViewId="0">
      <selection activeCell="N16" sqref="N16"/>
    </sheetView>
  </sheetViews>
  <sheetFormatPr defaultRowHeight="15.75" x14ac:dyDescent="0.25"/>
  <cols>
    <col min="1" max="1" width="24.625" bestFit="1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bestFit="1" customWidth="1"/>
    <col min="7" max="7" width="15.5" bestFit="1" customWidth="1"/>
    <col min="8" max="8" width="18.875" bestFit="1" customWidth="1"/>
  </cols>
  <sheetData>
    <row r="1" spans="1:8" x14ac:dyDescent="0.25">
      <c r="A1" s="13" t="s">
        <v>2086</v>
      </c>
      <c r="B1" s="13" t="s">
        <v>2087</v>
      </c>
      <c r="C1" s="13" t="s">
        <v>2088</v>
      </c>
      <c r="D1" s="13" t="s">
        <v>2104</v>
      </c>
      <c r="E1" s="13" t="s">
        <v>2089</v>
      </c>
      <c r="F1" s="13" t="s">
        <v>2090</v>
      </c>
      <c r="G1" s="13" t="s">
        <v>2091</v>
      </c>
      <c r="H1" s="13" t="s">
        <v>2105</v>
      </c>
    </row>
    <row r="2" spans="1:8" x14ac:dyDescent="0.25">
      <c r="A2" t="s">
        <v>2092</v>
      </c>
      <c r="B2">
        <f>COUNTIFS(Crowdfunding!$D$2:$D$1001, "&lt;1000", Crowdfunding!$G$2:$G$1001,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>SUM(B2+C2+D2)</f>
        <v>51</v>
      </c>
      <c r="F2" s="6">
        <f>(B2/E2)</f>
        <v>0.58823529411764708</v>
      </c>
      <c r="G2" s="6">
        <f>(C2/E2)</f>
        <v>0.39215686274509803</v>
      </c>
      <c r="H2" s="6">
        <f>(D2/E2)</f>
        <v>1.9607843137254902E-2</v>
      </c>
    </row>
    <row r="3" spans="1:8" x14ac:dyDescent="0.25">
      <c r="A3" t="s">
        <v>2093</v>
      </c>
      <c r="B3">
        <f>COUNTIFS(Crowdfunding!$D$2:$D$1001, "&gt;=1000",Crowdfunding!$D$2:$D$1001, "&lt;=4999", Crowdfunding!$G$2:$G$1001, "Successful")</f>
        <v>191</v>
      </c>
      <c r="C3">
        <f>COUNTIFS(Crowdfunding!$D$2:$D$1001, "&gt;=1000",Crowdfunding!$D$2:$D$1001, "&lt;=4999", Crowdfunding!$G$2:$G$1001, "Failed")</f>
        <v>38</v>
      </c>
      <c r="D3">
        <f>COUNTIFS(Crowdfunding!$D$2:$D$1001, "&gt;=1000",Crowdfunding!$D$2:$D$1001, "&lt;=4999", Crowdfunding!$G$2:$G$1001, "Canceled")</f>
        <v>2</v>
      </c>
      <c r="E3">
        <f t="shared" ref="E3:E13" si="0">SUM(B3+C3+D3)</f>
        <v>231</v>
      </c>
      <c r="F3" s="6">
        <f t="shared" ref="F3:F13" si="1">(B3/E3)</f>
        <v>0.82683982683982682</v>
      </c>
      <c r="G3" s="6">
        <f t="shared" ref="G3:G13" si="2">(C3/E3)</f>
        <v>0.16450216450216451</v>
      </c>
      <c r="H3" s="6">
        <f t="shared" ref="H3:H13" si="3">(D3/E3)</f>
        <v>8.658008658008658E-3</v>
      </c>
    </row>
    <row r="4" spans="1:8" x14ac:dyDescent="0.25">
      <c r="A4" t="s">
        <v>2103</v>
      </c>
      <c r="B4">
        <f>COUNTIFS(Crowdfunding!$D$2:$D$1001, "&gt;=5000",Crowdfunding!$D$2:$D$1001, "&lt;=9999", Crowdfunding!$G$2:$G$1001, "Successful")</f>
        <v>164</v>
      </c>
      <c r="C4">
        <f>COUNTIFS(Crowdfunding!$D$2:$D$1001, "&gt;=5000",Crowdfunding!$D$2:$D$1001, "&lt;=9999", Crowdfunding!$G$2:$G$1001, "Failed")</f>
        <v>126</v>
      </c>
      <c r="D4">
        <f>COUNTIFS(Crowdfunding!$D$2:$D$1001, "&gt;=5000",Crowdfunding!$D$2:$D$1001, "&lt;=9999", Crowdfunding!$G$2:$G$1001, "Canceled")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25">
      <c r="A5" t="s">
        <v>2094</v>
      </c>
      <c r="B5">
        <f>COUNTIFS(Crowdfunding!$D$2:$D$1001, "&gt;=10000",Crowdfunding!$D$2:$D$1001, "&lt;=14999", Crowdfunding!$G$2:$G$1001, "Successful")</f>
        <v>4</v>
      </c>
      <c r="C5">
        <f>COUNTIFS(Crowdfunding!$D$2:$D$1001, "&gt;=10000",Crowdfunding!$D$2:$D$1001, "&lt;=14999", Crowdfunding!$G$2:$G$1001, "Failed")</f>
        <v>5</v>
      </c>
      <c r="D5">
        <f>COUNTIFS(Crowdfunding!$D$2:$D$1001, "&gt;=10000",Crowdfunding!$D$2:$D$1001, "&lt;=14999", Crowdfunding!$G$2:$G$1001, "Canceled")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25">
      <c r="A6" t="s">
        <v>2095</v>
      </c>
      <c r="B6">
        <f>COUNTIFS(Crowdfunding!$D$2:$D$1001, "&gt;=15000",Crowdfunding!$D$2:$D$1001, "&lt;=19999", Crowdfunding!$G$2:$G$1001, "Successful")</f>
        <v>10</v>
      </c>
      <c r="C6">
        <f>COUNTIFS(Crowdfunding!$D$2:$D$1001, "&gt;=15000",Crowdfunding!$D$2:$D$1001, "&lt;=19999", Crowdfunding!$G$2:$G$1001, "Failedl")</f>
        <v>0</v>
      </c>
      <c r="D6">
        <f>COUNTIFS(Crowdfunding!$D$2:$D$1001, "&gt;=15000",Crowdfunding!$D$2:$D$1001, "&lt;=19999", Crowdfunding!$G$2:$G$1001, "Canceled")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25">
      <c r="A7" t="s">
        <v>2096</v>
      </c>
      <c r="B7">
        <f>COUNTIFS(Crowdfunding!$D$2:$D$1001, "&gt;=20000",Crowdfunding!$D$2:$D$1001, "&lt;=24999", Crowdfunding!$G$2:$G$1001, "Successful")</f>
        <v>7</v>
      </c>
      <c r="C7">
        <f>COUNTIFS(Crowdfunding!$D$2:$D$1001, "&gt;=20000",Crowdfunding!$D$2:$D$1001, "&lt;=24999", Crowdfunding!$G$2:$G$1001, "Failed")</f>
        <v>0</v>
      </c>
      <c r="D7">
        <f>COUNTIFS(Crowdfunding!$D$2:$D$1001, "&gt;=20000",Crowdfunding!$D$2:$D$1001, "&lt;=24999", Crowdfunding!$G$2:$G$1001, "Canceled")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25">
      <c r="A8" t="s">
        <v>2097</v>
      </c>
      <c r="B8">
        <f>COUNTIFS(Crowdfunding!$D$2:$D$1001, "&gt;=25000",Crowdfunding!$D$2:$D$1001, "&lt;=29999", Crowdfunding!$G$2:$G$1001, "Successful")</f>
        <v>11</v>
      </c>
      <c r="C8">
        <f>COUNTIFS(Crowdfunding!$D$2:$D$1001, "&gt;=25000",Crowdfunding!$D$2:$D$1001, "&lt;=29999", Crowdfunding!$G$2:$G$1001, "Failed")</f>
        <v>3</v>
      </c>
      <c r="D8">
        <f>COUNTIFS(Crowdfunding!$D$2:$D$1001, "&gt;=25000",Crowdfunding!$D$2:$D$1001, "&lt;=29999", Crowdfunding!$G$2:$G$1001, "Canceled")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25">
      <c r="A9" t="s">
        <v>2098</v>
      </c>
      <c r="B9">
        <f>COUNTIFS(Crowdfunding!$D$2:$D$1001, "&gt;=30000",Crowdfunding!$D$2:$D$1001, "&lt;=34999", Crowdfunding!$G$2:$G$1001, "Successful")</f>
        <v>7</v>
      </c>
      <c r="C9">
        <f>COUNTIFS(Crowdfunding!$D$2:$D$1001, "&gt;=30000",Crowdfunding!$D$2:$D$1001, "&lt;=34999", Crowdfunding!$G$2:$G$1001, "Failed")</f>
        <v>0</v>
      </c>
      <c r="D9">
        <f>COUNTIFS(Crowdfunding!$D$2:$D$1001, "&gt;=30000",Crowdfunding!$D$2:$D$1001, "&lt;=34999", Crowdfunding!$G$2:$G$1001, "Canceled")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25">
      <c r="A10" t="s">
        <v>2099</v>
      </c>
      <c r="B10">
        <f>COUNTIFS(Crowdfunding!$D$2:$D$1001, "&gt;=35000",Crowdfunding!$D$2:$D$1001, "&lt;=39999", Crowdfunding!$G$2:$G$1001, "Successful")</f>
        <v>8</v>
      </c>
      <c r="C10">
        <f>COUNTIFS(Crowdfunding!$D$2:$D$1001, "&gt;=35000",Crowdfunding!$D$2:$D$1001, "&lt;=39999", Crowdfunding!$G$2:$G$1001, "Failed")</f>
        <v>3</v>
      </c>
      <c r="D10">
        <f>COUNTIFS(Crowdfunding!$D$2:$D$1001, "&gt;=35000",Crowdfunding!$D$2:$D$1001, "&lt;=39999", Crowdfunding!$G$2:$G$1001, "Canceled")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25">
      <c r="A11" t="s">
        <v>2100</v>
      </c>
      <c r="B11">
        <f>COUNTIFS(Crowdfunding!$D$2:$D$1001, "&gt;=40000",Crowdfunding!$D$2:$D$1001, "&lt;=44999", Crowdfunding!$G$2:$G$1001, "Successful")</f>
        <v>11</v>
      </c>
      <c r="C11">
        <f>COUNTIFS(Crowdfunding!$D$2:$D$1001, "&gt;=40000",Crowdfunding!$D$2:$D$1001, "&lt;=44999", Crowdfunding!$G$2:$G$1001, "Failed")</f>
        <v>3</v>
      </c>
      <c r="D11">
        <f>COUNTIFS(Crowdfunding!$D$2:$D$1001, "&gt;=40000",Crowdfunding!$D$2:$D$1001, "&lt;=44999", Crowdfunding!$G$2:$G$1001, "Canceled")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25">
      <c r="A12" t="s">
        <v>2101</v>
      </c>
      <c r="B12">
        <f>COUNTIFS(Crowdfunding!$D$2:$D$1001, "&gt;=45000",Crowdfunding!$D$2:$D$1001, "&lt;=49999", Crowdfunding!$G$2:$G$1001, "Successful")</f>
        <v>8</v>
      </c>
      <c r="C12">
        <f>COUNTIFS(Crowdfunding!$D$2:$D$1001, "&gt;=45000",Crowdfunding!$D$2:$D$1001, "&lt;=49999", Crowdfunding!$G$2:$G$1001, "Failed")</f>
        <v>3</v>
      </c>
      <c r="D12">
        <f>COUNTIFS(Crowdfunding!$D$2:$D$1001, "&gt;=45000",Crowdfunding!$D$2:$D$1001, "&lt;=49999", Crowdfunding!$G$2:$G$1001, "Canceled")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25">
      <c r="A13" t="s">
        <v>2102</v>
      </c>
      <c r="B13">
        <f>COUNTIFS(Crowdfunding!$D$2:$D$1001, "&gt;=50000", Crowdfunding!$G$2:$G$1001, "Successful")</f>
        <v>114</v>
      </c>
      <c r="C13">
        <f>COUNTIFS(Crowdfunding!$D$2:$D$1001, "&gt;=50000", Crowdfunding!$G$2:$G$1001, "Failed")</f>
        <v>163</v>
      </c>
      <c r="D13">
        <f>COUNTIFS(Crowdfunding!$D$2:$D$1001, "&gt;=50000", Crowdfunding!$G$2:$G$1001, "Canceled")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EBA0-3337-4F32-B09F-6AAA4531B559}">
  <dimension ref="A1:I566"/>
  <sheetViews>
    <sheetView tabSelected="1" workbookViewId="0">
      <selection activeCell="P14" sqref="P14"/>
    </sheetView>
  </sheetViews>
  <sheetFormatPr defaultRowHeight="15.75" x14ac:dyDescent="0.25"/>
  <cols>
    <col min="1" max="1" width="12" customWidth="1"/>
    <col min="2" max="2" width="16.625" customWidth="1"/>
    <col min="5" max="5" width="16.375" customWidth="1"/>
    <col min="7" max="7" width="12.125" customWidth="1"/>
    <col min="8" max="8" width="13.625" customWidth="1"/>
    <col min="9" max="9" width="9.375" bestFit="1" customWidth="1"/>
  </cols>
  <sheetData>
    <row r="1" spans="1:9" x14ac:dyDescent="0.25">
      <c r="A1" s="1" t="s">
        <v>4</v>
      </c>
      <c r="B1" s="1" t="s">
        <v>5</v>
      </c>
      <c r="D1" s="1" t="s">
        <v>4</v>
      </c>
      <c r="E1" s="1" t="s">
        <v>5</v>
      </c>
      <c r="H1" s="1" t="s">
        <v>2106</v>
      </c>
      <c r="I1" s="1" t="s">
        <v>2107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s="13" t="s">
        <v>2108</v>
      </c>
      <c r="H2" s="14">
        <f>AVERAGE(B2:B1001)</f>
        <v>851.14690265486729</v>
      </c>
      <c r="I2" s="14">
        <f>AVERAGE(E2:E1001)</f>
        <v>585.61538461538464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s="13" t="s">
        <v>2109</v>
      </c>
      <c r="H3" s="15">
        <f>MEDIAN(B2:B1001)</f>
        <v>201</v>
      </c>
      <c r="I3" s="15">
        <f>MEDIAN(E2:E1001)</f>
        <v>114.5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s="13" t="s">
        <v>2110</v>
      </c>
      <c r="H4" s="15">
        <f>MIN(B2:B1001)</f>
        <v>16</v>
      </c>
      <c r="I4" s="15">
        <f>MIN(E2:E1001)</f>
        <v>0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s="13" t="s">
        <v>2111</v>
      </c>
      <c r="H5" s="15">
        <f>MAX(B2:B1001)</f>
        <v>7295</v>
      </c>
      <c r="I5" s="15">
        <f>MAX(E2:E1001)</f>
        <v>6080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s="13" t="s">
        <v>2112</v>
      </c>
      <c r="H6" s="16">
        <f>_xlfn.VAR.P(B2:B1001)</f>
        <v>1603373.7324019109</v>
      </c>
      <c r="I6" s="16">
        <f>_xlfn.VAR.P(E2:E1001)</f>
        <v>921574.68174133555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s="13" t="s">
        <v>2113</v>
      </c>
      <c r="H7" s="16">
        <f>_xlfn.STDEV.P(B2:B1001)</f>
        <v>1266.2439466397898</v>
      </c>
      <c r="I7" s="16">
        <f>_xlfn.STDEV.P(E2:E1001)</f>
        <v>959.98681331637863</v>
      </c>
    </row>
    <row r="8" spans="1:9" x14ac:dyDescent="0.25">
      <c r="A8" t="s">
        <v>20</v>
      </c>
      <c r="B8">
        <v>100</v>
      </c>
      <c r="D8" t="s">
        <v>14</v>
      </c>
      <c r="E8">
        <v>55</v>
      </c>
      <c r="G8" s="13" t="s">
        <v>2114</v>
      </c>
      <c r="H8" s="15">
        <v>566</v>
      </c>
      <c r="I8" s="15">
        <v>364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  <c r="G10" t="s">
        <v>2115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  <c r="G12" t="s">
        <v>2116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</vt:lpstr>
      <vt:lpstr>Sub</vt:lpstr>
      <vt:lpstr>Years</vt:lpstr>
      <vt:lpstr>Goal Analysis</vt:lpstr>
      <vt:lpstr>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nicole hammack</cp:lastModifiedBy>
  <dcterms:created xsi:type="dcterms:W3CDTF">2021-09-29T18:52:28Z</dcterms:created>
  <dcterms:modified xsi:type="dcterms:W3CDTF">2023-06-11T23:31:51Z</dcterms:modified>
</cp:coreProperties>
</file>