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research17\Desktop\"/>
    </mc:Choice>
  </mc:AlternateContent>
  <xr:revisionPtr revIDLastSave="0" documentId="13_ncr:1_{8B0B40D3-3FF3-4476-A479-7E2425C9979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患者+医生版本" sheetId="5" r:id="rId1"/>
    <sheet name="单独患者版本" sheetId="6" r:id="rId2"/>
    <sheet name="CFDA认证用版本" sheetId="7" r:id="rId3"/>
    <sheet name="网络服务成本" sheetId="8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0" i="5" l="1"/>
  <c r="E41" i="5" s="1"/>
  <c r="D17" i="8"/>
  <c r="D28" i="8" s="1"/>
  <c r="D29" i="8" s="1"/>
  <c r="D30" i="8" s="1"/>
  <c r="C17" i="8"/>
  <c r="C28" i="8" s="1"/>
  <c r="C29" i="8" s="1"/>
  <c r="C30" i="8" s="1"/>
  <c r="B17" i="8"/>
  <c r="B28" i="8" s="1"/>
  <c r="B29" i="8" s="1"/>
  <c r="B30" i="8" s="1"/>
  <c r="E16" i="7"/>
  <c r="E17" i="7" s="1"/>
  <c r="E16" i="6"/>
  <c r="E17" i="6" s="1"/>
  <c r="C19" i="8" l="1"/>
  <c r="C25" i="8" s="1"/>
  <c r="C26" i="8" s="1"/>
  <c r="C27" i="8" s="1"/>
  <c r="D19" i="8"/>
  <c r="D25" i="8" s="1"/>
  <c r="D26" i="8" s="1"/>
  <c r="D27" i="8" s="1"/>
  <c r="B19" i="8"/>
  <c r="B25" i="8" s="1"/>
  <c r="B26" i="8" s="1"/>
  <c r="B27" i="8" s="1"/>
  <c r="E34" i="5" l="1"/>
  <c r="E32" i="5"/>
  <c r="E28" i="5"/>
  <c r="E15" i="5"/>
  <c r="E2" i="5"/>
</calcChain>
</file>

<file path=xl/sharedStrings.xml><?xml version="1.0" encoding="utf-8"?>
<sst xmlns="http://schemas.openxmlformats.org/spreadsheetml/2006/main" count="162" uniqueCount="122">
  <si>
    <t>云服务器</t>
    <phoneticPr fontId="2" type="noConversion"/>
  </si>
  <si>
    <t>配置</t>
    <phoneticPr fontId="2" type="noConversion"/>
  </si>
  <si>
    <t>1核/2GB</t>
  </si>
  <si>
    <t>Intel Xeon Cascade Lake 8255C(2.5 GHz)</t>
  </si>
  <si>
    <t>磁盘</t>
    <phoneticPr fontId="2" type="noConversion"/>
  </si>
  <si>
    <t>500GB</t>
    <phoneticPr fontId="2" type="noConversion"/>
  </si>
  <si>
    <t>配置费用</t>
    <phoneticPr fontId="2" type="noConversion"/>
  </si>
  <si>
    <t>2000元</t>
    <phoneticPr fontId="2" type="noConversion"/>
  </si>
  <si>
    <t>网络流量租金</t>
    <phoneticPr fontId="2" type="noConversion"/>
  </si>
  <si>
    <t>固定带宽</t>
    <phoneticPr fontId="2" type="noConversion"/>
  </si>
  <si>
    <t>按流量计费</t>
    <phoneticPr fontId="2" type="noConversion"/>
  </si>
  <si>
    <t>最高带宽</t>
    <phoneticPr fontId="2" type="noConversion"/>
  </si>
  <si>
    <t>30Mbps</t>
    <phoneticPr fontId="2" type="noConversion"/>
  </si>
  <si>
    <t>200Mbps</t>
    <phoneticPr fontId="2" type="noConversion"/>
  </si>
  <si>
    <t>年租金</t>
    <phoneticPr fontId="2" type="noConversion"/>
  </si>
  <si>
    <t>20000元</t>
    <phoneticPr fontId="2" type="noConversion"/>
  </si>
  <si>
    <t>0.80元/GB</t>
  </si>
  <si>
    <t>案例</t>
    <phoneticPr fontId="2" type="noConversion"/>
  </si>
  <si>
    <t>流量年租金</t>
    <phoneticPr fontId="2" type="noConversion"/>
  </si>
  <si>
    <t>日均流量(GB)</t>
    <phoneticPr fontId="2" type="noConversion"/>
  </si>
  <si>
    <t>日均流量费</t>
    <phoneticPr fontId="2" type="noConversion"/>
  </si>
  <si>
    <t>功能列表</t>
    <phoneticPr fontId="2" type="noConversion"/>
  </si>
  <si>
    <t>登录与注册</t>
    <phoneticPr fontId="2" type="noConversion"/>
  </si>
  <si>
    <t>连接设备、连接云服务</t>
    <phoneticPr fontId="2" type="noConversion"/>
  </si>
  <si>
    <t>用户基本信息输入/更新，基线值获取/更新</t>
    <phoneticPr fontId="2" type="noConversion"/>
  </si>
  <si>
    <t>用户数据采集呈现</t>
    <phoneticPr fontId="2" type="noConversion"/>
  </si>
  <si>
    <t>报警（心跳，脉氧）及行为指导</t>
    <phoneticPr fontId="2" type="noConversion"/>
  </si>
  <si>
    <t>定期健康状况问卷</t>
    <phoneticPr fontId="2" type="noConversion"/>
  </si>
  <si>
    <t>多用户数据整合</t>
    <phoneticPr fontId="2" type="noConversion"/>
  </si>
  <si>
    <t>管理后台-用户数据管理</t>
    <phoneticPr fontId="2" type="noConversion"/>
  </si>
  <si>
    <t>管理后台-系统权限管理</t>
    <phoneticPr fontId="2" type="noConversion"/>
  </si>
  <si>
    <t>管理后台-SOMI数据管理</t>
    <phoneticPr fontId="2" type="noConversion"/>
  </si>
  <si>
    <t>管理后台-系统管理</t>
    <phoneticPr fontId="2" type="noConversion"/>
  </si>
  <si>
    <t>开发、部署、发布环境
（Web服务、DNS、CDN、APP市场）</t>
    <phoneticPr fontId="2" type="noConversion"/>
  </si>
  <si>
    <t>服务
(人*天)</t>
    <phoneticPr fontId="2" type="noConversion"/>
  </si>
  <si>
    <t>PC浏览器
(人*天)</t>
    <phoneticPr fontId="2" type="noConversion"/>
  </si>
  <si>
    <t>IOS应用
(人*天)</t>
    <phoneticPr fontId="2" type="noConversion"/>
  </si>
  <si>
    <t>Android应用
(人*天)</t>
    <phoneticPr fontId="2" type="noConversion"/>
  </si>
  <si>
    <t>KB</t>
    <phoneticPr fontId="2" type="noConversion"/>
  </si>
  <si>
    <t>次/分钟</t>
    <phoneticPr fontId="2" type="noConversion"/>
  </si>
  <si>
    <t>用户数量</t>
    <phoneticPr fontId="2" type="noConversion"/>
  </si>
  <si>
    <t>GPU(算法)</t>
    <phoneticPr fontId="2" type="noConversion"/>
  </si>
  <si>
    <t>研发任务</t>
    <phoneticPr fontId="2" type="noConversion"/>
  </si>
  <si>
    <t>患者APP开发</t>
    <phoneticPr fontId="2" type="noConversion"/>
  </si>
  <si>
    <t>IOS APP</t>
    <phoneticPr fontId="2" type="noConversion"/>
  </si>
  <si>
    <t>安卓APP</t>
    <phoneticPr fontId="2" type="noConversion"/>
  </si>
  <si>
    <t>微信小程序</t>
    <phoneticPr fontId="2" type="noConversion"/>
  </si>
  <si>
    <t>网页</t>
    <phoneticPr fontId="2" type="noConversion"/>
  </si>
  <si>
    <t>医生APP开发</t>
    <phoneticPr fontId="2" type="noConversion"/>
  </si>
  <si>
    <t>后台管理</t>
    <phoneticPr fontId="2" type="noConversion"/>
  </si>
  <si>
    <t>运维</t>
    <phoneticPr fontId="2" type="noConversion"/>
  </si>
  <si>
    <t>登陆与注册</t>
    <phoneticPr fontId="2" type="noConversion"/>
  </si>
  <si>
    <t>传感设备蓝牙连接</t>
    <phoneticPr fontId="2" type="noConversion"/>
  </si>
  <si>
    <t>云端上数</t>
    <phoneticPr fontId="2" type="noConversion"/>
  </si>
  <si>
    <t>问卷调查</t>
    <phoneticPr fontId="2" type="noConversion"/>
  </si>
  <si>
    <t>授权：医生管理，通知第三人</t>
    <phoneticPr fontId="2" type="noConversion"/>
  </si>
  <si>
    <t>病人管理：增加，删除</t>
    <phoneticPr fontId="2" type="noConversion"/>
  </si>
  <si>
    <t>病人血氧值等查看</t>
    <phoneticPr fontId="2" type="noConversion"/>
  </si>
  <si>
    <t>基础分析模块，比如AUC</t>
    <phoneticPr fontId="2" type="noConversion"/>
  </si>
  <si>
    <t>病史信息等查看（EHR接口）</t>
    <phoneticPr fontId="2" type="noConversion"/>
  </si>
  <si>
    <t>病人相关信息录入：基线值等</t>
    <phoneticPr fontId="2" type="noConversion"/>
  </si>
  <si>
    <t>同安卓APP</t>
  </si>
  <si>
    <t>同安卓APP</t>
    <phoneticPr fontId="2" type="noConversion"/>
  </si>
  <si>
    <t>云服务</t>
    <phoneticPr fontId="2" type="noConversion"/>
  </si>
  <si>
    <t>数据分析：单人，多人</t>
    <phoneticPr fontId="2" type="noConversion"/>
  </si>
  <si>
    <t>消息推送：报警，问卷</t>
    <phoneticPr fontId="2" type="noConversion"/>
  </si>
  <si>
    <t>数据采集呈现</t>
    <phoneticPr fontId="2" type="noConversion"/>
  </si>
  <si>
    <t>报警与行为指导</t>
    <phoneticPr fontId="2" type="noConversion"/>
  </si>
  <si>
    <t>数据处理与分析：比如睡眠状态，基本异常分析</t>
    <phoneticPr fontId="2" type="noConversion"/>
  </si>
  <si>
    <t>信息和数据存储</t>
    <phoneticPr fontId="2" type="noConversion"/>
  </si>
  <si>
    <t>患者信息查看</t>
    <phoneticPr fontId="2" type="noConversion"/>
  </si>
  <si>
    <t>医生信息查看</t>
    <phoneticPr fontId="2" type="noConversion"/>
  </si>
  <si>
    <t>登陆与注册，密码找回</t>
    <phoneticPr fontId="2" type="noConversion"/>
  </si>
  <si>
    <t>兼容性问题</t>
    <phoneticPr fontId="2" type="noConversion"/>
  </si>
  <si>
    <t>个人信息录入：基线值，药物史，病史等</t>
    <phoneticPr fontId="2" type="noConversion"/>
  </si>
  <si>
    <t>服务器状态查看</t>
    <phoneticPr fontId="2" type="noConversion"/>
  </si>
  <si>
    <t>app上线维护：安卓，IOS,小程序</t>
    <phoneticPr fontId="2" type="noConversion"/>
  </si>
  <si>
    <t>存储，域名，主机，安全，CDN等服务</t>
    <phoneticPr fontId="2" type="noConversion"/>
  </si>
  <si>
    <t>测试</t>
    <phoneticPr fontId="2" type="noConversion"/>
  </si>
  <si>
    <t>不同手机</t>
    <phoneticPr fontId="2" type="noConversion"/>
  </si>
  <si>
    <t>不同浏览器</t>
    <phoneticPr fontId="2" type="noConversion"/>
  </si>
  <si>
    <t>数据库等存储配置</t>
    <phoneticPr fontId="2" type="noConversion"/>
  </si>
  <si>
    <t>机器学习等模型建立，大数据提高分析研发</t>
    <phoneticPr fontId="2" type="noConversion"/>
  </si>
  <si>
    <t>工作量估计（人*天）</t>
    <phoneticPr fontId="2" type="noConversion"/>
  </si>
  <si>
    <t>总计（人*天）</t>
    <phoneticPr fontId="2" type="noConversion"/>
  </si>
  <si>
    <t>设备产品信息管理</t>
    <phoneticPr fontId="2" type="noConversion"/>
  </si>
  <si>
    <t>登陆授权，修改密码</t>
    <phoneticPr fontId="2" type="noConversion"/>
  </si>
  <si>
    <t>总人天</t>
    <phoneticPr fontId="2" type="noConversion"/>
  </si>
  <si>
    <t>总人月</t>
    <phoneticPr fontId="2" type="noConversion"/>
  </si>
  <si>
    <t>时间周期</t>
    <phoneticPr fontId="2" type="noConversion"/>
  </si>
  <si>
    <t>3 ~ 5个月</t>
    <phoneticPr fontId="2" type="noConversion"/>
  </si>
  <si>
    <t>2020/4/14讨论：</t>
    <phoneticPr fontId="2" type="noConversion"/>
  </si>
  <si>
    <t>需要输入：</t>
    <phoneticPr fontId="2" type="noConversion"/>
  </si>
  <si>
    <t>UI设计</t>
    <phoneticPr fontId="2" type="noConversion"/>
  </si>
  <si>
    <t>法务（免责、GDPR合规）</t>
    <phoneticPr fontId="2" type="noConversion"/>
  </si>
  <si>
    <t>硬件接口</t>
    <phoneticPr fontId="2" type="noConversion"/>
  </si>
  <si>
    <t>加入功能：</t>
    <phoneticPr fontId="2" type="noConversion"/>
  </si>
  <si>
    <t>设置屏幕状态（多长时间休眠）</t>
    <phoneticPr fontId="2" type="noConversion"/>
  </si>
  <si>
    <t>报警：设备蜂鸣或者灯光闪烁</t>
    <phoneticPr fontId="2" type="noConversion"/>
  </si>
  <si>
    <t>BLE协议配对、加密、解析获取数据</t>
    <phoneticPr fontId="2" type="noConversion"/>
  </si>
  <si>
    <t>血氧算法</t>
    <phoneticPr fontId="2" type="noConversion"/>
  </si>
  <si>
    <t>2个月左右</t>
    <phoneticPr fontId="2" type="noConversion"/>
  </si>
  <si>
    <t>云硬盘存储</t>
    <phoneticPr fontId="2" type="noConversion"/>
  </si>
  <si>
    <t>包年包月</t>
    <phoneticPr fontId="2" type="noConversion"/>
  </si>
  <si>
    <t>按量计费</t>
    <phoneticPr fontId="2" type="noConversion"/>
  </si>
  <si>
    <t>单价</t>
    <phoneticPr fontId="2" type="noConversion"/>
  </si>
  <si>
    <t>0.5 元/GB * 月</t>
    <phoneticPr fontId="2" type="noConversion"/>
  </si>
  <si>
    <t>0.0009元/GB * 小时</t>
    <phoneticPr fontId="2" type="noConversion"/>
  </si>
  <si>
    <t>APP发送数据量</t>
    <phoneticPr fontId="2" type="noConversion"/>
  </si>
  <si>
    <t>APP发送频率</t>
    <phoneticPr fontId="2" type="noConversion"/>
  </si>
  <si>
    <t>APP发送每天</t>
    <phoneticPr fontId="2" type="noConversion"/>
  </si>
  <si>
    <t>APP接收每天</t>
    <phoneticPr fontId="2" type="noConversion"/>
  </si>
  <si>
    <t>合计每用户每天</t>
    <phoneticPr fontId="2" type="noConversion"/>
  </si>
  <si>
    <t>十万用户</t>
    <phoneticPr fontId="2" type="noConversion"/>
  </si>
  <si>
    <t>五十万用户</t>
    <phoneticPr fontId="2" type="noConversion"/>
  </si>
  <si>
    <t>百万用户</t>
    <phoneticPr fontId="2" type="noConversion"/>
  </si>
  <si>
    <t>日均存储(GB)</t>
    <phoneticPr fontId="2" type="noConversion"/>
  </si>
  <si>
    <t>月存储(GB)</t>
    <phoneticPr fontId="2" type="noConversion"/>
  </si>
  <si>
    <t>存储年租金</t>
    <phoneticPr fontId="2" type="noConversion"/>
  </si>
  <si>
    <t>5 ~ 8个月</t>
    <phoneticPr fontId="2" type="noConversion"/>
  </si>
  <si>
    <t>待定</t>
    <phoneticPr fontId="2" type="noConversion"/>
  </si>
  <si>
    <t>云端系统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</si>
</sst>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6" x14ac:knownFonts="1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3" fillId="2" borderId="1" xfId="0" applyFont="1" applyFill="1" applyBorder="1">
      <alignment vertical="center"/>
    </xf>
    <xf numFmtId="0" fontId="1" fillId="0" borderId="0" xfId="0" applyFont="1">
      <alignment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B373E-8C78-4494-A7E7-8897C2F3E6EC}">
  <dimension ref="A1:E42"/>
  <sheetViews>
    <sheetView tabSelected="1" topLeftCell="A28" zoomScaleNormal="100" workbookViewId="0">
      <selection activeCell="F15" sqref="F15"/>
    </sheetView>
  </sheetViews>
  <sheetFormatPr defaultRowHeight="14" x14ac:dyDescent="0.25"/>
  <cols>
    <col min="1" max="1" width="11.7265625" customWidth="1"/>
    <col min="2" max="2" width="20.453125" customWidth="1"/>
    <col min="3" max="3" width="39.90625" customWidth="1"/>
    <col min="4" max="4" width="12" customWidth="1"/>
    <col min="5" max="5" width="13.08984375" customWidth="1"/>
  </cols>
  <sheetData>
    <row r="1" spans="1:5" x14ac:dyDescent="0.25">
      <c r="A1" s="1" t="s">
        <v>42</v>
      </c>
      <c r="B1" s="1"/>
      <c r="C1" s="1"/>
      <c r="D1" s="1" t="s">
        <v>83</v>
      </c>
      <c r="E1" s="1" t="s">
        <v>84</v>
      </c>
    </row>
    <row r="2" spans="1:5" x14ac:dyDescent="0.25">
      <c r="A2" s="21" t="s">
        <v>43</v>
      </c>
      <c r="B2" s="21" t="s">
        <v>45</v>
      </c>
      <c r="C2" s="1" t="s">
        <v>72</v>
      </c>
      <c r="D2" s="1">
        <v>3</v>
      </c>
      <c r="E2" s="21">
        <f>SUM(D2:D11)</f>
        <v>47</v>
      </c>
    </row>
    <row r="3" spans="1:5" x14ac:dyDescent="0.25">
      <c r="A3" s="21"/>
      <c r="B3" s="21"/>
      <c r="C3" s="1" t="s">
        <v>52</v>
      </c>
      <c r="D3" s="1">
        <v>5</v>
      </c>
      <c r="E3" s="21"/>
    </row>
    <row r="4" spans="1:5" x14ac:dyDescent="0.25">
      <c r="A4" s="21"/>
      <c r="B4" s="21"/>
      <c r="C4" s="1" t="s">
        <v>74</v>
      </c>
      <c r="D4" s="1">
        <v>3</v>
      </c>
      <c r="E4" s="21"/>
    </row>
    <row r="5" spans="1:5" x14ac:dyDescent="0.25">
      <c r="A5" s="21"/>
      <c r="B5" s="21"/>
      <c r="C5" s="1" t="s">
        <v>66</v>
      </c>
      <c r="D5" s="1">
        <v>5</v>
      </c>
      <c r="E5" s="21"/>
    </row>
    <row r="6" spans="1:5" x14ac:dyDescent="0.25">
      <c r="A6" s="21"/>
      <c r="B6" s="21"/>
      <c r="C6" s="1" t="s">
        <v>53</v>
      </c>
      <c r="D6" s="1">
        <v>3</v>
      </c>
      <c r="E6" s="21"/>
    </row>
    <row r="7" spans="1:5" x14ac:dyDescent="0.25">
      <c r="A7" s="21"/>
      <c r="B7" s="21"/>
      <c r="C7" s="1" t="s">
        <v>68</v>
      </c>
      <c r="D7" s="1">
        <v>10</v>
      </c>
      <c r="E7" s="21"/>
    </row>
    <row r="8" spans="1:5" x14ac:dyDescent="0.25">
      <c r="A8" s="21"/>
      <c r="B8" s="21"/>
      <c r="C8" s="1" t="s">
        <v>67</v>
      </c>
      <c r="D8" s="1">
        <v>5</v>
      </c>
      <c r="E8" s="21"/>
    </row>
    <row r="9" spans="1:5" x14ac:dyDescent="0.25">
      <c r="A9" s="21"/>
      <c r="B9" s="21"/>
      <c r="C9" s="1" t="s">
        <v>54</v>
      </c>
      <c r="D9" s="1">
        <v>3</v>
      </c>
      <c r="E9" s="21"/>
    </row>
    <row r="10" spans="1:5" x14ac:dyDescent="0.25">
      <c r="A10" s="21"/>
      <c r="B10" s="21"/>
      <c r="C10" s="1" t="s">
        <v>55</v>
      </c>
      <c r="D10" s="1">
        <v>5</v>
      </c>
      <c r="E10" s="21"/>
    </row>
    <row r="11" spans="1:5" x14ac:dyDescent="0.25">
      <c r="A11" s="21"/>
      <c r="B11" s="21"/>
      <c r="C11" s="1" t="s">
        <v>73</v>
      </c>
      <c r="D11" s="1">
        <v>5</v>
      </c>
      <c r="E11" s="21"/>
    </row>
    <row r="12" spans="1:5" x14ac:dyDescent="0.25">
      <c r="A12" s="21"/>
      <c r="B12" s="1" t="s">
        <v>44</v>
      </c>
      <c r="C12" s="1" t="s">
        <v>62</v>
      </c>
      <c r="D12" s="1">
        <v>47</v>
      </c>
      <c r="E12" s="1">
        <v>47</v>
      </c>
    </row>
    <row r="13" spans="1:5" x14ac:dyDescent="0.25">
      <c r="A13" s="21"/>
      <c r="B13" s="1" t="s">
        <v>46</v>
      </c>
      <c r="C13" s="1" t="s">
        <v>61</v>
      </c>
      <c r="D13" s="1">
        <v>47</v>
      </c>
      <c r="E13" s="1">
        <v>47</v>
      </c>
    </row>
    <row r="14" spans="1:5" x14ac:dyDescent="0.25">
      <c r="A14" s="21"/>
      <c r="B14" s="1" t="s">
        <v>47</v>
      </c>
      <c r="C14" s="1" t="s">
        <v>61</v>
      </c>
      <c r="D14" s="1">
        <v>47</v>
      </c>
      <c r="E14" s="1">
        <v>47</v>
      </c>
    </row>
    <row r="15" spans="1:5" x14ac:dyDescent="0.25">
      <c r="A15" s="21" t="s">
        <v>48</v>
      </c>
      <c r="B15" s="21" t="s">
        <v>45</v>
      </c>
      <c r="C15" s="1" t="s">
        <v>51</v>
      </c>
      <c r="D15" s="1">
        <v>3</v>
      </c>
      <c r="E15" s="22">
        <f>SUM(D15:D20)</f>
        <v>38</v>
      </c>
    </row>
    <row r="16" spans="1:5" x14ac:dyDescent="0.25">
      <c r="A16" s="21"/>
      <c r="B16" s="21"/>
      <c r="C16" s="1" t="s">
        <v>56</v>
      </c>
      <c r="D16" s="1">
        <v>5</v>
      </c>
      <c r="E16" s="23"/>
    </row>
    <row r="17" spans="1:5" x14ac:dyDescent="0.25">
      <c r="A17" s="21"/>
      <c r="B17" s="21"/>
      <c r="C17" s="1" t="s">
        <v>59</v>
      </c>
      <c r="D17" s="1">
        <v>5</v>
      </c>
      <c r="E17" s="23"/>
    </row>
    <row r="18" spans="1:5" x14ac:dyDescent="0.25">
      <c r="A18" s="21"/>
      <c r="B18" s="21"/>
      <c r="C18" s="1" t="s">
        <v>60</v>
      </c>
      <c r="D18" s="1">
        <v>5</v>
      </c>
      <c r="E18" s="23"/>
    </row>
    <row r="19" spans="1:5" x14ac:dyDescent="0.25">
      <c r="A19" s="21"/>
      <c r="B19" s="21"/>
      <c r="C19" s="1" t="s">
        <v>57</v>
      </c>
      <c r="D19" s="1">
        <v>10</v>
      </c>
      <c r="E19" s="23"/>
    </row>
    <row r="20" spans="1:5" x14ac:dyDescent="0.25">
      <c r="A20" s="21"/>
      <c r="B20" s="21"/>
      <c r="C20" s="1" t="s">
        <v>58</v>
      </c>
      <c r="D20" s="1">
        <v>10</v>
      </c>
      <c r="E20" s="24"/>
    </row>
    <row r="21" spans="1:5" x14ac:dyDescent="0.25">
      <c r="A21" s="21"/>
      <c r="B21" s="1" t="s">
        <v>44</v>
      </c>
      <c r="C21" s="1" t="s">
        <v>61</v>
      </c>
      <c r="D21" s="1">
        <v>38</v>
      </c>
      <c r="E21" s="1">
        <v>38</v>
      </c>
    </row>
    <row r="22" spans="1:5" x14ac:dyDescent="0.25">
      <c r="A22" s="21"/>
      <c r="B22" s="1" t="s">
        <v>47</v>
      </c>
      <c r="C22" s="1" t="s">
        <v>61</v>
      </c>
      <c r="D22" s="1">
        <v>38</v>
      </c>
      <c r="E22" s="1">
        <v>38</v>
      </c>
    </row>
    <row r="23" spans="1:5" x14ac:dyDescent="0.25">
      <c r="A23" s="21" t="s">
        <v>49</v>
      </c>
      <c r="B23" s="21" t="s">
        <v>47</v>
      </c>
      <c r="C23" s="1" t="s">
        <v>86</v>
      </c>
      <c r="D23" s="1">
        <v>3</v>
      </c>
      <c r="E23" s="1"/>
    </row>
    <row r="24" spans="1:5" x14ac:dyDescent="0.25">
      <c r="A24" s="21"/>
      <c r="B24" s="21"/>
      <c r="C24" s="1" t="s">
        <v>81</v>
      </c>
      <c r="D24" s="1">
        <v>5</v>
      </c>
      <c r="E24" s="1"/>
    </row>
    <row r="25" spans="1:5" x14ac:dyDescent="0.25">
      <c r="A25" s="21"/>
      <c r="B25" s="21"/>
      <c r="C25" s="1" t="s">
        <v>75</v>
      </c>
      <c r="D25" s="1">
        <v>3</v>
      </c>
      <c r="E25" s="1"/>
    </row>
    <row r="26" spans="1:5" x14ac:dyDescent="0.25">
      <c r="A26" s="21"/>
      <c r="B26" s="21"/>
      <c r="C26" s="1" t="s">
        <v>85</v>
      </c>
      <c r="D26" s="1">
        <v>5</v>
      </c>
      <c r="E26" s="1"/>
    </row>
    <row r="27" spans="1:5" x14ac:dyDescent="0.25">
      <c r="A27" s="21"/>
      <c r="B27" s="21"/>
      <c r="C27" s="1" t="s">
        <v>70</v>
      </c>
      <c r="D27" s="1">
        <v>10</v>
      </c>
      <c r="E27" s="1"/>
    </row>
    <row r="28" spans="1:5" x14ac:dyDescent="0.25">
      <c r="A28" s="21"/>
      <c r="B28" s="21"/>
      <c r="C28" s="1" t="s">
        <v>71</v>
      </c>
      <c r="D28" s="1">
        <v>10</v>
      </c>
      <c r="E28" s="1">
        <f>SUM(D23:D28)</f>
        <v>36</v>
      </c>
    </row>
    <row r="29" spans="1:5" x14ac:dyDescent="0.25">
      <c r="A29" s="21" t="s">
        <v>63</v>
      </c>
      <c r="B29" s="28" t="s">
        <v>121</v>
      </c>
      <c r="C29" s="1" t="s">
        <v>69</v>
      </c>
      <c r="D29" s="1">
        <v>5</v>
      </c>
      <c r="E29" s="1"/>
    </row>
    <row r="30" spans="1:5" x14ac:dyDescent="0.25">
      <c r="A30" s="21"/>
      <c r="B30" s="29"/>
      <c r="C30" s="1" t="s">
        <v>65</v>
      </c>
      <c r="D30" s="1">
        <v>5</v>
      </c>
      <c r="E30" s="1"/>
    </row>
    <row r="31" spans="1:5" x14ac:dyDescent="0.25">
      <c r="A31" s="21"/>
      <c r="B31" s="29"/>
      <c r="C31" s="1" t="s">
        <v>64</v>
      </c>
      <c r="D31" s="1">
        <v>20</v>
      </c>
      <c r="E31" s="1"/>
    </row>
    <row r="32" spans="1:5" x14ac:dyDescent="0.25">
      <c r="A32" s="21"/>
      <c r="B32" s="30"/>
      <c r="C32" s="1" t="s">
        <v>82</v>
      </c>
      <c r="D32" s="10" t="s">
        <v>120</v>
      </c>
      <c r="E32" s="1">
        <f>SUM(D29:D31)</f>
        <v>30</v>
      </c>
    </row>
    <row r="33" spans="1:5" x14ac:dyDescent="0.25">
      <c r="A33" s="21" t="s">
        <v>50</v>
      </c>
      <c r="B33" s="1"/>
      <c r="C33" s="1" t="s">
        <v>76</v>
      </c>
      <c r="D33" s="1">
        <v>9</v>
      </c>
      <c r="E33" s="1"/>
    </row>
    <row r="34" spans="1:5" x14ac:dyDescent="0.25">
      <c r="A34" s="21"/>
      <c r="B34" s="1"/>
      <c r="C34" s="1" t="s">
        <v>77</v>
      </c>
      <c r="D34" s="1">
        <v>5</v>
      </c>
      <c r="E34" s="1">
        <f>SUM(D33:D34)</f>
        <v>14</v>
      </c>
    </row>
    <row r="35" spans="1:5" x14ac:dyDescent="0.25">
      <c r="A35" s="21" t="s">
        <v>78</v>
      </c>
      <c r="B35" s="1" t="s">
        <v>45</v>
      </c>
      <c r="C35" s="1" t="s">
        <v>79</v>
      </c>
      <c r="D35" s="25" t="s">
        <v>120</v>
      </c>
      <c r="E35" s="22"/>
    </row>
    <row r="36" spans="1:5" x14ac:dyDescent="0.25">
      <c r="A36" s="21"/>
      <c r="B36" s="1" t="s">
        <v>44</v>
      </c>
      <c r="C36" s="1" t="s">
        <v>79</v>
      </c>
      <c r="D36" s="26"/>
      <c r="E36" s="23"/>
    </row>
    <row r="37" spans="1:5" x14ac:dyDescent="0.25">
      <c r="A37" s="21"/>
      <c r="B37" s="1" t="s">
        <v>47</v>
      </c>
      <c r="C37" s="1" t="s">
        <v>80</v>
      </c>
      <c r="D37" s="26"/>
      <c r="E37" s="23"/>
    </row>
    <row r="38" spans="1:5" x14ac:dyDescent="0.25">
      <c r="A38" s="21"/>
      <c r="B38" s="1" t="s">
        <v>49</v>
      </c>
      <c r="C38" s="1"/>
      <c r="D38" s="26"/>
      <c r="E38" s="23"/>
    </row>
    <row r="39" spans="1:5" x14ac:dyDescent="0.25">
      <c r="A39" s="21"/>
      <c r="B39" s="1" t="s">
        <v>63</v>
      </c>
      <c r="C39" s="1"/>
      <c r="D39" s="27"/>
      <c r="E39" s="24"/>
    </row>
    <row r="40" spans="1:5" x14ac:dyDescent="0.25">
      <c r="D40" s="19" t="s">
        <v>87</v>
      </c>
      <c r="E40" s="19">
        <f>SUM(E2:E39)</f>
        <v>382</v>
      </c>
    </row>
    <row r="41" spans="1:5" x14ac:dyDescent="0.25">
      <c r="D41" s="19" t="s">
        <v>88</v>
      </c>
      <c r="E41" s="20">
        <f>SUM(E40/21)</f>
        <v>18.19047619047619</v>
      </c>
    </row>
    <row r="42" spans="1:5" x14ac:dyDescent="0.25">
      <c r="D42" s="19" t="s">
        <v>89</v>
      </c>
      <c r="E42" s="20" t="s">
        <v>119</v>
      </c>
    </row>
  </sheetData>
  <mergeCells count="14">
    <mergeCell ref="A29:A32"/>
    <mergeCell ref="A33:A34"/>
    <mergeCell ref="A35:A39"/>
    <mergeCell ref="E2:E11"/>
    <mergeCell ref="E15:E20"/>
    <mergeCell ref="D35:D39"/>
    <mergeCell ref="E35:E39"/>
    <mergeCell ref="B2:B11"/>
    <mergeCell ref="B15:B20"/>
    <mergeCell ref="B23:B28"/>
    <mergeCell ref="A2:A14"/>
    <mergeCell ref="A15:A22"/>
    <mergeCell ref="A23:A28"/>
    <mergeCell ref="B29:B3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C6054-B55E-477B-B78A-D9E00A6F2910}">
  <dimension ref="A1:E27"/>
  <sheetViews>
    <sheetView topLeftCell="A8" zoomScaleNormal="100" workbookViewId="0">
      <selection activeCell="D16" sqref="D16:E18"/>
    </sheetView>
  </sheetViews>
  <sheetFormatPr defaultRowHeight="14" x14ac:dyDescent="0.25"/>
  <cols>
    <col min="1" max="1" width="34.6328125" customWidth="1"/>
    <col min="2" max="5" width="19.453125" customWidth="1"/>
  </cols>
  <sheetData>
    <row r="1" spans="1:5" x14ac:dyDescent="0.25">
      <c r="B1" s="4"/>
      <c r="C1" s="4"/>
      <c r="D1" s="4"/>
      <c r="E1" s="4"/>
    </row>
    <row r="3" spans="1:5" ht="28" x14ac:dyDescent="0.25">
      <c r="A3" s="7" t="s">
        <v>21</v>
      </c>
      <c r="B3" s="8" t="s">
        <v>34</v>
      </c>
      <c r="C3" s="8" t="s">
        <v>35</v>
      </c>
      <c r="D3" s="8" t="s">
        <v>36</v>
      </c>
      <c r="E3" s="8" t="s">
        <v>37</v>
      </c>
    </row>
    <row r="4" spans="1:5" ht="28" x14ac:dyDescent="0.25">
      <c r="A4" s="13" t="s">
        <v>33</v>
      </c>
      <c r="B4" s="10">
        <v>5</v>
      </c>
      <c r="C4" s="10"/>
      <c r="D4" s="10">
        <v>3</v>
      </c>
      <c r="E4" s="10">
        <v>2</v>
      </c>
    </row>
    <row r="5" spans="1:5" x14ac:dyDescent="0.25">
      <c r="A5" s="11" t="s">
        <v>22</v>
      </c>
      <c r="B5" s="10">
        <v>3</v>
      </c>
      <c r="C5" s="10"/>
      <c r="D5" s="10">
        <v>5</v>
      </c>
      <c r="E5" s="10">
        <v>5</v>
      </c>
    </row>
    <row r="6" spans="1:5" x14ac:dyDescent="0.25">
      <c r="A6" s="12" t="s">
        <v>23</v>
      </c>
      <c r="B6" s="10">
        <v>3</v>
      </c>
      <c r="C6" s="10"/>
      <c r="D6" s="10">
        <v>10</v>
      </c>
      <c r="E6" s="10">
        <v>10</v>
      </c>
    </row>
    <row r="7" spans="1:5" ht="28" x14ac:dyDescent="0.25">
      <c r="A7" s="12" t="s">
        <v>24</v>
      </c>
      <c r="B7" s="10">
        <v>5</v>
      </c>
      <c r="C7" s="10"/>
      <c r="D7" s="10">
        <v>10</v>
      </c>
      <c r="E7" s="10">
        <v>10</v>
      </c>
    </row>
    <row r="8" spans="1:5" x14ac:dyDescent="0.25">
      <c r="A8" s="12" t="s">
        <v>25</v>
      </c>
      <c r="B8" s="10">
        <v>10</v>
      </c>
      <c r="C8" s="10"/>
      <c r="D8" s="10">
        <v>10</v>
      </c>
      <c r="E8" s="10">
        <v>10</v>
      </c>
    </row>
    <row r="9" spans="1:5" x14ac:dyDescent="0.25">
      <c r="A9" s="12" t="s">
        <v>26</v>
      </c>
      <c r="B9" s="10">
        <v>5</v>
      </c>
      <c r="C9" s="10"/>
      <c r="D9" s="10">
        <v>10</v>
      </c>
      <c r="E9" s="10">
        <v>10</v>
      </c>
    </row>
    <row r="10" spans="1:5" x14ac:dyDescent="0.25">
      <c r="A10" s="12" t="s">
        <v>27</v>
      </c>
      <c r="B10" s="10">
        <v>5</v>
      </c>
      <c r="C10" s="10"/>
      <c r="D10" s="10">
        <v>10</v>
      </c>
      <c r="E10" s="10">
        <v>10</v>
      </c>
    </row>
    <row r="11" spans="1:5" x14ac:dyDescent="0.25">
      <c r="A11" s="11" t="s">
        <v>28</v>
      </c>
      <c r="B11" s="10">
        <v>15</v>
      </c>
      <c r="C11" s="9"/>
      <c r="D11" s="10"/>
      <c r="E11" s="10"/>
    </row>
    <row r="12" spans="1:5" x14ac:dyDescent="0.25">
      <c r="A12" s="14" t="s">
        <v>30</v>
      </c>
      <c r="B12" s="10">
        <v>3</v>
      </c>
      <c r="C12" s="9">
        <v>3</v>
      </c>
      <c r="D12" s="10"/>
      <c r="E12" s="10"/>
    </row>
    <row r="13" spans="1:5" x14ac:dyDescent="0.25">
      <c r="A13" s="14" t="s">
        <v>29</v>
      </c>
      <c r="B13" s="10">
        <v>3</v>
      </c>
      <c r="C13" s="9">
        <v>3</v>
      </c>
      <c r="D13" s="10"/>
      <c r="E13" s="10"/>
    </row>
    <row r="14" spans="1:5" x14ac:dyDescent="0.25">
      <c r="A14" s="14" t="s">
        <v>31</v>
      </c>
      <c r="B14" s="10">
        <v>3</v>
      </c>
      <c r="C14" s="9">
        <v>3</v>
      </c>
      <c r="D14" s="10"/>
      <c r="E14" s="10"/>
    </row>
    <row r="15" spans="1:5" x14ac:dyDescent="0.25">
      <c r="A15" s="12" t="s">
        <v>32</v>
      </c>
      <c r="B15" s="10">
        <v>3</v>
      </c>
      <c r="C15" s="10">
        <v>3</v>
      </c>
      <c r="D15" s="10"/>
      <c r="E15" s="10"/>
    </row>
    <row r="16" spans="1:5" x14ac:dyDescent="0.25">
      <c r="A16" s="12"/>
      <c r="B16" s="10"/>
      <c r="C16" s="10"/>
      <c r="D16" s="19" t="s">
        <v>87</v>
      </c>
      <c r="E16" s="19">
        <f>SUM(B4:E15)</f>
        <v>190</v>
      </c>
    </row>
    <row r="17" spans="1:5" x14ac:dyDescent="0.25">
      <c r="A17" s="13"/>
      <c r="B17" s="10"/>
      <c r="C17" s="10"/>
      <c r="D17" s="19" t="s">
        <v>88</v>
      </c>
      <c r="E17" s="20">
        <f>SUM(E16/21)</f>
        <v>9.0476190476190474</v>
      </c>
    </row>
    <row r="18" spans="1:5" x14ac:dyDescent="0.25">
      <c r="A18" s="13"/>
      <c r="B18" s="10"/>
      <c r="C18" s="10"/>
      <c r="D18" s="19" t="s">
        <v>89</v>
      </c>
      <c r="E18" s="20" t="s">
        <v>90</v>
      </c>
    </row>
    <row r="20" spans="1:5" x14ac:dyDescent="0.25">
      <c r="A20" t="s">
        <v>91</v>
      </c>
    </row>
    <row r="21" spans="1:5" x14ac:dyDescent="0.25">
      <c r="A21" s="31" t="s">
        <v>92</v>
      </c>
      <c r="B21" t="s">
        <v>93</v>
      </c>
    </row>
    <row r="22" spans="1:5" x14ac:dyDescent="0.25">
      <c r="A22" s="31"/>
      <c r="B22" t="s">
        <v>94</v>
      </c>
    </row>
    <row r="23" spans="1:5" x14ac:dyDescent="0.25">
      <c r="A23" s="31"/>
      <c r="B23" t="s">
        <v>95</v>
      </c>
    </row>
    <row r="24" spans="1:5" x14ac:dyDescent="0.25">
      <c r="A24" t="s">
        <v>96</v>
      </c>
      <c r="B24" t="s">
        <v>97</v>
      </c>
    </row>
    <row r="25" spans="1:5" x14ac:dyDescent="0.25">
      <c r="B25" t="s">
        <v>98</v>
      </c>
    </row>
    <row r="26" spans="1:5" x14ac:dyDescent="0.25">
      <c r="B26" t="s">
        <v>99</v>
      </c>
    </row>
    <row r="27" spans="1:5" x14ac:dyDescent="0.25">
      <c r="B27" t="s">
        <v>100</v>
      </c>
    </row>
  </sheetData>
  <mergeCells count="1">
    <mergeCell ref="A21:A23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DB1BC-FB6B-45D3-817E-D3835F653BD1}">
  <dimension ref="A1:E18"/>
  <sheetViews>
    <sheetView topLeftCell="A4" zoomScaleNormal="100" workbookViewId="0">
      <selection activeCell="D16" sqref="D16:E18"/>
    </sheetView>
  </sheetViews>
  <sheetFormatPr defaultRowHeight="14" x14ac:dyDescent="0.25"/>
  <cols>
    <col min="1" max="1" width="34.6328125" customWidth="1"/>
    <col min="2" max="5" width="19.453125" customWidth="1"/>
  </cols>
  <sheetData>
    <row r="1" spans="1:5" x14ac:dyDescent="0.25">
      <c r="B1" s="4"/>
      <c r="C1" s="4"/>
      <c r="D1" s="4"/>
      <c r="E1" s="4"/>
    </row>
    <row r="3" spans="1:5" ht="28" x14ac:dyDescent="0.25">
      <c r="A3" s="7" t="s">
        <v>21</v>
      </c>
      <c r="B3" s="8" t="s">
        <v>34</v>
      </c>
      <c r="C3" s="8" t="s">
        <v>35</v>
      </c>
      <c r="D3" s="8" t="s">
        <v>36</v>
      </c>
      <c r="E3" s="8" t="s">
        <v>37</v>
      </c>
    </row>
    <row r="4" spans="1:5" ht="28" x14ac:dyDescent="0.25">
      <c r="A4" s="13" t="s">
        <v>33</v>
      </c>
      <c r="B4" s="10">
        <v>5</v>
      </c>
      <c r="C4" s="10"/>
      <c r="D4" s="15">
        <v>0</v>
      </c>
      <c r="E4" s="10">
        <v>2</v>
      </c>
    </row>
    <row r="5" spans="1:5" x14ac:dyDescent="0.25">
      <c r="A5" s="11" t="s">
        <v>22</v>
      </c>
      <c r="B5" s="10">
        <v>3</v>
      </c>
      <c r="C5" s="10"/>
      <c r="D5" s="15">
        <v>0</v>
      </c>
      <c r="E5" s="10">
        <v>5</v>
      </c>
    </row>
    <row r="6" spans="1:5" x14ac:dyDescent="0.25">
      <c r="A6" s="12" t="s">
        <v>23</v>
      </c>
      <c r="B6" s="10">
        <v>3</v>
      </c>
      <c r="C6" s="10"/>
      <c r="D6" s="15">
        <v>0</v>
      </c>
      <c r="E6" s="10">
        <v>10</v>
      </c>
    </row>
    <row r="7" spans="1:5" ht="28" x14ac:dyDescent="0.25">
      <c r="A7" s="12" t="s">
        <v>24</v>
      </c>
      <c r="B7" s="10">
        <v>5</v>
      </c>
      <c r="C7" s="10"/>
      <c r="D7" s="15">
        <v>0</v>
      </c>
      <c r="E7" s="10">
        <v>10</v>
      </c>
    </row>
    <row r="8" spans="1:5" x14ac:dyDescent="0.25">
      <c r="A8" s="12" t="s">
        <v>25</v>
      </c>
      <c r="B8" s="10">
        <v>10</v>
      </c>
      <c r="C8" s="10"/>
      <c r="D8" s="15">
        <v>0</v>
      </c>
      <c r="E8" s="10">
        <v>10</v>
      </c>
    </row>
    <row r="9" spans="1:5" x14ac:dyDescent="0.25">
      <c r="A9" s="12" t="s">
        <v>26</v>
      </c>
      <c r="B9" s="10">
        <v>5</v>
      </c>
      <c r="C9" s="10"/>
      <c r="D9" s="15">
        <v>0</v>
      </c>
      <c r="E9" s="10">
        <v>10</v>
      </c>
    </row>
    <row r="10" spans="1:5" x14ac:dyDescent="0.25">
      <c r="A10" s="12" t="s">
        <v>27</v>
      </c>
      <c r="B10" s="10">
        <v>5</v>
      </c>
      <c r="C10" s="10"/>
      <c r="D10" s="15">
        <v>0</v>
      </c>
      <c r="E10" s="10">
        <v>10</v>
      </c>
    </row>
    <row r="11" spans="1:5" x14ac:dyDescent="0.25">
      <c r="A11" s="11" t="s">
        <v>28</v>
      </c>
      <c r="B11" s="15">
        <v>5</v>
      </c>
      <c r="C11" s="9"/>
      <c r="D11" s="10"/>
      <c r="E11" s="10"/>
    </row>
    <row r="12" spans="1:5" x14ac:dyDescent="0.25">
      <c r="A12" s="14" t="s">
        <v>30</v>
      </c>
      <c r="B12" s="10">
        <v>3</v>
      </c>
      <c r="C12" s="9">
        <v>3</v>
      </c>
      <c r="D12" s="10"/>
      <c r="E12" s="10"/>
    </row>
    <row r="13" spans="1:5" x14ac:dyDescent="0.25">
      <c r="A13" s="14" t="s">
        <v>29</v>
      </c>
      <c r="B13" s="15">
        <v>0</v>
      </c>
      <c r="C13" s="16">
        <v>0</v>
      </c>
      <c r="D13" s="10"/>
      <c r="E13" s="10"/>
    </row>
    <row r="14" spans="1:5" x14ac:dyDescent="0.25">
      <c r="A14" s="14" t="s">
        <v>31</v>
      </c>
      <c r="B14" s="15">
        <v>0</v>
      </c>
      <c r="C14" s="16">
        <v>0</v>
      </c>
      <c r="D14" s="10"/>
      <c r="E14" s="10"/>
    </row>
    <row r="15" spans="1:5" x14ac:dyDescent="0.25">
      <c r="A15" s="12" t="s">
        <v>32</v>
      </c>
      <c r="B15" s="15">
        <v>0</v>
      </c>
      <c r="C15" s="16">
        <v>0</v>
      </c>
      <c r="D15" s="10"/>
      <c r="E15" s="10"/>
    </row>
    <row r="16" spans="1:5" x14ac:dyDescent="0.25">
      <c r="A16" s="12"/>
      <c r="B16" s="10"/>
      <c r="C16" s="10"/>
      <c r="D16" s="19" t="s">
        <v>87</v>
      </c>
      <c r="E16" s="19">
        <f>SUM(B4:E15)</f>
        <v>104</v>
      </c>
    </row>
    <row r="17" spans="1:5" x14ac:dyDescent="0.25">
      <c r="A17" s="13"/>
      <c r="B17" s="10"/>
      <c r="C17" s="10"/>
      <c r="D17" s="19" t="s">
        <v>88</v>
      </c>
      <c r="E17" s="20">
        <f>SUM(E16/21)</f>
        <v>4.9523809523809526</v>
      </c>
    </row>
    <row r="18" spans="1:5" x14ac:dyDescent="0.25">
      <c r="A18" s="13"/>
      <c r="B18" s="10"/>
      <c r="C18" s="10"/>
      <c r="D18" s="19" t="s">
        <v>89</v>
      </c>
      <c r="E18" s="20" t="s">
        <v>101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06412-552D-4434-8DB6-94CB4F18D99F}">
  <dimension ref="A2:E30"/>
  <sheetViews>
    <sheetView workbookViewId="0">
      <selection activeCell="F24" sqref="F24"/>
    </sheetView>
  </sheetViews>
  <sheetFormatPr defaultRowHeight="14" x14ac:dyDescent="0.25"/>
  <cols>
    <col min="1" max="1" width="16.54296875" customWidth="1"/>
    <col min="2" max="2" width="15.81640625" customWidth="1"/>
    <col min="3" max="3" width="20.453125" customWidth="1"/>
    <col min="4" max="4" width="17.54296875" customWidth="1"/>
    <col min="5" max="5" width="10.36328125" customWidth="1"/>
  </cols>
  <sheetData>
    <row r="2" spans="1:3" x14ac:dyDescent="0.25">
      <c r="A2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6" spans="1:3" x14ac:dyDescent="0.25">
      <c r="A6" t="s">
        <v>41</v>
      </c>
    </row>
    <row r="8" spans="1:3" x14ac:dyDescent="0.25">
      <c r="A8" s="3" t="s">
        <v>8</v>
      </c>
      <c r="B8" s="3" t="s">
        <v>9</v>
      </c>
      <c r="C8" s="3" t="s">
        <v>10</v>
      </c>
    </row>
    <row r="9" spans="1:3" x14ac:dyDescent="0.25">
      <c r="A9" s="1" t="s">
        <v>11</v>
      </c>
      <c r="B9" s="1" t="s">
        <v>12</v>
      </c>
      <c r="C9" s="1" t="s">
        <v>13</v>
      </c>
    </row>
    <row r="10" spans="1:3" x14ac:dyDescent="0.25">
      <c r="A10" s="1" t="s">
        <v>14</v>
      </c>
      <c r="B10" s="1" t="s">
        <v>15</v>
      </c>
      <c r="C10" s="1" t="s">
        <v>16</v>
      </c>
    </row>
    <row r="12" spans="1:3" x14ac:dyDescent="0.25">
      <c r="A12" s="3" t="s">
        <v>102</v>
      </c>
      <c r="B12" s="3" t="s">
        <v>103</v>
      </c>
      <c r="C12" s="3" t="s">
        <v>104</v>
      </c>
    </row>
    <row r="13" spans="1:3" x14ac:dyDescent="0.25">
      <c r="A13" s="1" t="s">
        <v>105</v>
      </c>
      <c r="B13" s="1" t="s">
        <v>106</v>
      </c>
      <c r="C13" s="1" t="s">
        <v>107</v>
      </c>
    </row>
    <row r="15" spans="1:3" x14ac:dyDescent="0.25">
      <c r="A15" t="s">
        <v>108</v>
      </c>
      <c r="B15">
        <v>0.2</v>
      </c>
      <c r="C15" t="s">
        <v>38</v>
      </c>
    </row>
    <row r="16" spans="1:3" x14ac:dyDescent="0.25">
      <c r="A16" t="s">
        <v>109</v>
      </c>
      <c r="B16">
        <v>1</v>
      </c>
      <c r="C16" t="s">
        <v>39</v>
      </c>
    </row>
    <row r="17" spans="1:5" x14ac:dyDescent="0.25">
      <c r="A17" t="s">
        <v>110</v>
      </c>
      <c r="B17">
        <f>0.2*24*60</f>
        <v>288.00000000000006</v>
      </c>
      <c r="C17">
        <f>0.2*24*60</f>
        <v>288.00000000000006</v>
      </c>
      <c r="D17">
        <f>0.2*24*60</f>
        <v>288.00000000000006</v>
      </c>
      <c r="E17" t="s">
        <v>38</v>
      </c>
    </row>
    <row r="18" spans="1:5" x14ac:dyDescent="0.25">
      <c r="A18" t="s">
        <v>111</v>
      </c>
      <c r="B18">
        <v>300</v>
      </c>
      <c r="C18">
        <v>300</v>
      </c>
      <c r="D18">
        <v>300</v>
      </c>
      <c r="E18" t="s">
        <v>38</v>
      </c>
    </row>
    <row r="19" spans="1:5" x14ac:dyDescent="0.25">
      <c r="A19" t="s">
        <v>112</v>
      </c>
      <c r="B19">
        <f>B17+B18</f>
        <v>588</v>
      </c>
      <c r="C19">
        <f>C17+C18</f>
        <v>588</v>
      </c>
      <c r="D19">
        <f>D17+D18</f>
        <v>588</v>
      </c>
      <c r="E19" t="s">
        <v>38</v>
      </c>
    </row>
    <row r="22" spans="1:5" x14ac:dyDescent="0.25">
      <c r="A22" s="2" t="s">
        <v>17</v>
      </c>
      <c r="B22" s="5">
        <v>1</v>
      </c>
      <c r="C22" s="5">
        <v>2</v>
      </c>
      <c r="D22" s="5">
        <v>3</v>
      </c>
    </row>
    <row r="23" spans="1:5" x14ac:dyDescent="0.25">
      <c r="A23" s="2"/>
      <c r="B23" s="6" t="s">
        <v>113</v>
      </c>
      <c r="C23" s="6" t="s">
        <v>114</v>
      </c>
      <c r="D23" s="6" t="s">
        <v>115</v>
      </c>
    </row>
    <row r="24" spans="1:5" x14ac:dyDescent="0.25">
      <c r="A24" s="1" t="s">
        <v>40</v>
      </c>
      <c r="B24" s="1">
        <v>100000</v>
      </c>
      <c r="C24" s="1">
        <v>500000</v>
      </c>
      <c r="D24" s="1">
        <v>1000000</v>
      </c>
    </row>
    <row r="25" spans="1:5" x14ac:dyDescent="0.25">
      <c r="A25" s="1" t="s">
        <v>19</v>
      </c>
      <c r="B25" s="1">
        <f>B19*B24/1000000</f>
        <v>58.8</v>
      </c>
      <c r="C25" s="1">
        <f t="shared" ref="C25:D25" si="0">C19*C24/1000000</f>
        <v>294</v>
      </c>
      <c r="D25" s="1">
        <f t="shared" si="0"/>
        <v>588</v>
      </c>
    </row>
    <row r="26" spans="1:5" x14ac:dyDescent="0.25">
      <c r="A26" s="1" t="s">
        <v>20</v>
      </c>
      <c r="B26" s="1">
        <f>B25*0.8</f>
        <v>47.04</v>
      </c>
      <c r="C26" s="1">
        <f t="shared" ref="C26:D26" si="1">C25*0.8</f>
        <v>235.20000000000002</v>
      </c>
      <c r="D26" s="1">
        <f t="shared" si="1"/>
        <v>470.40000000000003</v>
      </c>
    </row>
    <row r="27" spans="1:5" x14ac:dyDescent="0.25">
      <c r="A27" s="17" t="s">
        <v>18</v>
      </c>
      <c r="B27" s="18">
        <f>B26*365</f>
        <v>17169.599999999999</v>
      </c>
      <c r="C27" s="18">
        <f t="shared" ref="C27:D27" si="2">C26*365</f>
        <v>85848</v>
      </c>
      <c r="D27" s="18">
        <f t="shared" si="2"/>
        <v>171696</v>
      </c>
    </row>
    <row r="28" spans="1:5" x14ac:dyDescent="0.25">
      <c r="A28" s="1" t="s">
        <v>116</v>
      </c>
      <c r="B28" s="1">
        <f>B17*B24/1000000</f>
        <v>28.800000000000008</v>
      </c>
      <c r="C28" s="1">
        <f t="shared" ref="C28:D28" si="3">C17*C24/1000000</f>
        <v>144.00000000000003</v>
      </c>
      <c r="D28" s="1">
        <f t="shared" si="3"/>
        <v>288.00000000000006</v>
      </c>
    </row>
    <row r="29" spans="1:5" x14ac:dyDescent="0.25">
      <c r="A29" s="1" t="s">
        <v>117</v>
      </c>
      <c r="B29" s="1">
        <f>B28*30</f>
        <v>864.00000000000023</v>
      </c>
      <c r="C29" s="1">
        <f t="shared" ref="C29:D29" si="4">C28*30</f>
        <v>4320.0000000000009</v>
      </c>
      <c r="D29" s="1">
        <f t="shared" si="4"/>
        <v>8640.0000000000018</v>
      </c>
    </row>
    <row r="30" spans="1:5" x14ac:dyDescent="0.25">
      <c r="A30" s="17" t="s">
        <v>118</v>
      </c>
      <c r="B30" s="18">
        <f>B29*SUM(1,2,3,4,5,6,7,8,9,10,11,12)*0.5</f>
        <v>33696.000000000007</v>
      </c>
      <c r="C30" s="18">
        <f t="shared" ref="C30:D30" si="5">C29*SUM(1,2,3,4,5,6,7,8,9,10,11,12)*0.5</f>
        <v>168480.00000000003</v>
      </c>
      <c r="D30" s="18">
        <f t="shared" si="5"/>
        <v>336960.00000000006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患者+医生版本</vt:lpstr>
      <vt:lpstr>单独患者版本</vt:lpstr>
      <vt:lpstr>CFDA认证用版本</vt:lpstr>
      <vt:lpstr>网络服务成本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research84</dc:creator>
  <cp:lastModifiedBy>research17</cp:lastModifiedBy>
  <cp:lastPrinted>2020-01-19T07:31:19Z</cp:lastPrinted>
  <dcterms:created xsi:type="dcterms:W3CDTF">2020-01-17T03:05:22Z</dcterms:created>
  <dcterms:modified xsi:type="dcterms:W3CDTF">2020-05-14T05:27:14Z</dcterms:modified>
</cp:coreProperties>
</file>