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6fb0b8686dd7ce6c/Documents/Nicole/Education/Weber State/Fall_2021/MBA_6160_Business_Decision_Analytics/Project 2/"/>
    </mc:Choice>
  </mc:AlternateContent>
  <xr:revisionPtr revIDLastSave="10" documentId="14_{47C2F82A-CF71-4AF1-8995-AE56BAE21D3E}" xr6:coauthVersionLast="47" xr6:coauthVersionMax="47" xr10:uidLastSave="{C1F36269-078D-4B65-AE14-A6BC2ED45A3D}"/>
  <bookViews>
    <workbookView xWindow="-120" yWindow="-16320" windowWidth="29040" windowHeight="15720" activeTab="5" xr2:uid="{F53129C1-A88A-409E-8576-55B5306F4946}"/>
  </bookViews>
  <sheets>
    <sheet name="Vulnerability Simulation" sheetId="1" r:id="rId1"/>
    <sheet name="EPSS " sheetId="2" r:id="rId2"/>
    <sheet name="CVSS Stats" sheetId="3" r:id="rId3"/>
    <sheet name="CVSS Score" sheetId="4" r:id="rId4"/>
    <sheet name="CVSS 2021" sheetId="5" r:id="rId5"/>
    <sheet name="CVSS Years" sheetId="6" r:id="rId6"/>
  </sheets>
  <definedNames>
    <definedName name="solver_typ" localSheetId="0" hidden="1">2</definedName>
    <definedName name="solver_ver" localSheetId="0" hidden="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 l="1"/>
  <c r="C37" i="2" s="1"/>
  <c r="C38" i="2" s="1"/>
  <c r="D30" i="2"/>
  <c r="C11" i="2"/>
  <c r="G15" i="1"/>
  <c r="H39" i="1"/>
  <c r="G4" i="1"/>
  <c r="H43" i="1"/>
  <c r="G21" i="1"/>
  <c r="G16" i="1"/>
  <c r="G9" i="1"/>
  <c r="G18" i="1"/>
  <c r="H44" i="1"/>
  <c r="H33" i="1"/>
  <c r="H45" i="1"/>
  <c r="G12" i="1"/>
  <c r="G22" i="1"/>
  <c r="G5" i="1"/>
  <c r="G8" i="1"/>
  <c r="H34" i="1"/>
  <c r="H41" i="1"/>
  <c r="G3" i="1"/>
  <c r="H32" i="1"/>
  <c r="G6" i="1"/>
  <c r="H47" i="1"/>
  <c r="G11" i="1"/>
  <c r="H35" i="1"/>
  <c r="G10" i="1"/>
  <c r="G13" i="1"/>
  <c r="H42" i="1"/>
  <c r="H46" i="1"/>
  <c r="G17" i="1"/>
  <c r="H28" i="1"/>
  <c r="G14" i="1"/>
  <c r="G20" i="1"/>
  <c r="H36" i="1"/>
  <c r="H31" i="1"/>
  <c r="H40" i="1"/>
  <c r="H37" i="1"/>
  <c r="H38" i="1"/>
  <c r="C53" i="1"/>
  <c r="G7" i="1"/>
  <c r="H30" i="1"/>
  <c r="H29" i="1"/>
  <c r="G19" i="1"/>
  <c r="C54" i="1" l="1"/>
  <c r="I28" i="1"/>
  <c r="I33" i="1"/>
  <c r="I30" i="1"/>
  <c r="I34" i="1"/>
  <c r="I38" i="1"/>
  <c r="I42" i="1"/>
  <c r="I46" i="1"/>
  <c r="I29" i="1"/>
  <c r="I45" i="1"/>
  <c r="I35" i="1"/>
  <c r="I39" i="1"/>
  <c r="I43" i="1"/>
  <c r="I47" i="1"/>
  <c r="I37" i="1"/>
  <c r="I41" i="1"/>
  <c r="I31" i="1"/>
  <c r="H48" i="1"/>
  <c r="I32" i="1"/>
  <c r="I36" i="1"/>
  <c r="I40" i="1"/>
  <c r="I44" i="1"/>
  <c r="G23" i="1"/>
  <c r="C55" i="1" s="1"/>
  <c r="I48" i="1" l="1"/>
  <c r="C52" i="1"/>
</calcChain>
</file>

<file path=xl/sharedStrings.xml><?xml version="1.0" encoding="utf-8"?>
<sst xmlns="http://schemas.openxmlformats.org/spreadsheetml/2006/main" count="1157" uniqueCount="319">
  <si>
    <t>#</t>
  </si>
  <si>
    <t>CVE ID</t>
  </si>
  <si>
    <t>Vulnerability Type(s)</t>
  </si>
  <si>
    <t>Critical Score</t>
  </si>
  <si>
    <t>EPSS Score</t>
  </si>
  <si>
    <t>CVE-2021-40438</t>
  </si>
  <si>
    <t>CSRF</t>
  </si>
  <si>
    <t>CVE-2021-23054</t>
  </si>
  <si>
    <t>XSS</t>
  </si>
  <si>
    <t>CVE-2021-2306</t>
  </si>
  <si>
    <t>SQL Injection</t>
  </si>
  <si>
    <t>CVE-2021-2308</t>
  </si>
  <si>
    <t>CVE-2021-23123</t>
  </si>
  <si>
    <t>CVE-2021-23124</t>
  </si>
  <si>
    <t>CVE-2021-23125</t>
  </si>
  <si>
    <t>CVE-2021-23126</t>
  </si>
  <si>
    <t>Overflow</t>
  </si>
  <si>
    <t>CVE-2021-23127</t>
  </si>
  <si>
    <t>Execute Code</t>
  </si>
  <si>
    <t>CVE-2021-23128</t>
  </si>
  <si>
    <t>CVE-2021-23129</t>
  </si>
  <si>
    <t>CVE-2021-23130</t>
  </si>
  <si>
    <t>CVE-2021-23131</t>
  </si>
  <si>
    <t>CVE-2021-23132</t>
  </si>
  <si>
    <t>CVE-2021-23133</t>
  </si>
  <si>
    <t>CVE-2021-23134</t>
  </si>
  <si>
    <t>CVE-2021-23135</t>
  </si>
  <si>
    <t>Decisions</t>
  </si>
  <si>
    <t>CVE-2021-23136</t>
  </si>
  <si>
    <t>Dir. Trav.</t>
  </si>
  <si>
    <t>CVE-2021-23139</t>
  </si>
  <si>
    <t>Gain Information</t>
  </si>
  <si>
    <t>CVE-2021-23140</t>
  </si>
  <si>
    <t>Total</t>
  </si>
  <si>
    <t>Low Cost</t>
  </si>
  <si>
    <t>Best Case Cost</t>
  </si>
  <si>
    <t>High Cost</t>
  </si>
  <si>
    <t>Total Estimated Cost</t>
  </si>
  <si>
    <t>Estimated  Event Cost</t>
  </si>
  <si>
    <t>Total Estimated Cost = Triangular distribution of Low, Best, High Cost</t>
  </si>
  <si>
    <t xml:space="preserve">Vulnerability  Probability for Month </t>
  </si>
  <si>
    <t>Vulnerability Exploitation Probability in 12 Months</t>
  </si>
  <si>
    <t xml:space="preserve"> Top 20 Vulnerability Probability</t>
  </si>
  <si>
    <t>Estimated Event Cost= Total cost * event occurrence</t>
  </si>
  <si>
    <t>Event Occurrence 1 =Y 0=N</t>
  </si>
  <si>
    <t xml:space="preserve"> Top 20 Vulnerability Estimated Cost</t>
  </si>
  <si>
    <t>Predictive Vulnerability Scoring System</t>
  </si>
  <si>
    <t>Notes</t>
  </si>
  <si>
    <t>Likelihood of Explotation of Vulnerability</t>
  </si>
  <si>
    <t>Factor</t>
  </si>
  <si>
    <t>Weight</t>
  </si>
  <si>
    <t>Is this a vulnerability in a Microsoft product?</t>
  </si>
  <si>
    <t>Is this a vulnerability in an IBM product?</t>
  </si>
  <si>
    <t>Has vulnerability been weaponized as an attack tool exploit?</t>
  </si>
  <si>
    <t>Is this a vulnerability in an Adobe product?</t>
  </si>
  <si>
    <t>Is this a vulnerability in an HP product?</t>
  </si>
  <si>
    <t>Is there a proof-of-concept exploit for this vulnerability?</t>
  </si>
  <si>
    <t>Is this a vulnerability in an Apache project?</t>
  </si>
  <si>
    <t>Count of vendor references in the vulnerability</t>
  </si>
  <si>
    <t>LOG(100+1 )*1.01</t>
  </si>
  <si>
    <t>Does this vulnerability allow arbitrary code execution?</t>
  </si>
  <si>
    <t>Can this vulnerability be exploited remotely?</t>
  </si>
  <si>
    <t>Does this exploit cause denial of service?</t>
  </si>
  <si>
    <t>Does this vulnerability impact web service?</t>
  </si>
  <si>
    <t>Does this exploit cause memory corruption?</t>
  </si>
  <si>
    <t>Can this vulnerability only be exploited locally?</t>
  </si>
  <si>
    <t>Is this a vulnerability in a Google product?</t>
  </si>
  <si>
    <t>Is this a vulnerability in an Apple product?</t>
  </si>
  <si>
    <t xml:space="preserve"> </t>
  </si>
  <si>
    <t>Exploit Prediction Scoring System (EPSS)</t>
  </si>
  <si>
    <t>Calculating the Likelihood of Exploitation of Vulnerability</t>
  </si>
  <si>
    <t>Base</t>
  </si>
  <si>
    <t>Web related</t>
  </si>
  <si>
    <t>Reference count of 25 =&gt; In Excel: 1.01*(LN(25+1))</t>
  </si>
  <si>
    <t>Proof-of-concept exploit available</t>
  </si>
  <si>
    <t>Enables arbitrary code execution</t>
  </si>
  <si>
    <t>Can cause denial of service</t>
  </si>
  <si>
    <t>Exploitable via remote access</t>
  </si>
  <si>
    <t>Weaponized Exploit</t>
  </si>
  <si>
    <t>Probability of exploitation in the next 12 months</t>
  </si>
  <si>
    <t>1/(1+EXP(-C36))</t>
  </si>
  <si>
    <t>F5: CVSS Vulnerability Statistics</t>
  </si>
  <si>
    <t>Year</t>
  </si>
  <si>
    <t># of Vulnerabilities</t>
  </si>
  <si>
    <t>DoS</t>
  </si>
  <si>
    <t>Code Execution</t>
  </si>
  <si>
    <t>Memory Corruption</t>
  </si>
  <si>
    <t>Sql Injection</t>
  </si>
  <si>
    <t>Directory Traversal</t>
  </si>
  <si>
    <t>Http Response Splitting</t>
  </si>
  <si>
    <t>Bypass something</t>
  </si>
  <si>
    <t>Gain Privileges</t>
  </si>
  <si>
    <t>File Inclusion</t>
  </si>
  <si>
    <t># of exploits</t>
  </si>
  <si>
    <t>% Of All</t>
  </si>
  <si>
    <t>F5: CVSS Exploit List</t>
  </si>
  <si>
    <t>CWE ID</t>
  </si>
  <si>
    <t>Publish Date</t>
  </si>
  <si>
    <t>Update Date</t>
  </si>
  <si>
    <t>Score</t>
  </si>
  <si>
    <t>Gained Access Level</t>
  </si>
  <si>
    <t>Access</t>
  </si>
  <si>
    <t>Complexity</t>
  </si>
  <si>
    <t>Authentication</t>
  </si>
  <si>
    <t>Conf.</t>
  </si>
  <si>
    <t>Integ.</t>
  </si>
  <si>
    <t>Avail.</t>
  </si>
  <si>
    <t>None</t>
  </si>
  <si>
    <t>Remote</t>
  </si>
  <si>
    <t>Medium</t>
  </si>
  <si>
    <t>Not required</t>
  </si>
  <si>
    <t>Partial</t>
  </si>
  <si>
    <t>A crafted request uri-path can cause mod_proxy to forward the request to an origin server choosen by the remote user. This issue affects Apache HTTP Server 2.4.48 and earlier.</t>
  </si>
  <si>
    <t>On version 16.x before 16.1.0, 15.1.x before 15.1.4, 14.1.x before 14.1.4.4, and all versions of 13.1.x, 12.1.x, and 11.6.x, a reflected cross-site scripting (XSS) vulnerability exists in the resource information page for authenticated users when a full webtop is configured on the BIG-IP APM system. Note: Software versions which have reached End of Technical Support (EoTS) are not evaluated.</t>
  </si>
  <si>
    <t>CVE-2021-23055</t>
  </si>
  <si>
    <t>On version 15.1.x before 15.1.3, 14.1.x before 14.1.3.1, and 13.1.x before 13.1.3.6, when the brute force protection feature of BIG-IP Advanced WAF or BIG-IP ASM is enabled on a virtual server and the virtual server is under brute force attack, the MySQL database may run out of disk space due to lack of row limit on undisclosed tables in the MYSQL database. Note: Software versions which have reached End of Technical Support (EoTS) are not evaluated.</t>
  </si>
  <si>
    <t>CVE-2021-23056</t>
  </si>
  <si>
    <t>On version 14.1.x before 14.1.4.4 and all versions of 13.1.x, an open redirect vulnerability exists on virtual servers enabled with a BIG-IP APM access policy. This vulnerability allows an unauthenticated malicious user to build an open redirect URI. Note: Software versions which have reached End of Technical Support (EoTS) are not evaluated.</t>
  </si>
  <si>
    <t>CVE-2021-23057</t>
  </si>
  <si>
    <t>Low</t>
  </si>
  <si>
    <t>On BIG-IP versions 15.1.0.4 through 15.1.3, when the Data Plane Development Kit (DPDK)/Elastic Network Adapter (ENA) driver is used with BIG-IP on Amazon Web Services (AWS) systems, undisclosed requests can cause the Traffic Management Microkernel (TMM) to terminate. This is due to an incomplete fix for CVE-2020-5862. Note: Software versions which have reached End of Technical Support (EoTS) are not evaluated.</t>
  </si>
  <si>
    <t>CVE-2021-23058</t>
  </si>
  <si>
    <t>On BIG-IP Advanced WAF and BIG-IP ASM version 16.0.x before 16.0.1.2 and 15.1.x before 15.1.3 and NGINX App Protect on all versions before 3.5.0, when a cross-site request forgery (CSRF)-enabled policy is configured on a virtual server, an undisclosed HTML response may cause the bd process to terminate. Note: Software versions which have reached End of Technical Support (EoTS) are not evaluated.</t>
  </si>
  <si>
    <t>CVE-2021-23059</t>
  </si>
  <si>
    <t>On BIG-IP version 16.0.x before 16.0.1.2 and 15.1.x before 15.1.3, when the iRules RESOLVER::summarize command is used on a virtual server, undisclosed requests can cause an increase in Traffic Management Microkernel (TMM) memory utilization resulting in an out-of-memory condition and a denial-of-service (DoS). Note: Software versions which have reached End of Technical Support (EoTS) are not evaluated.</t>
  </si>
  <si>
    <t>CVE-2021-23060</t>
  </si>
  <si>
    <t>On BIG-IP version 16.0.x before 16.0.1.2, 15.1.x before 15.1.3.1, 14.1.x before 14.1.4.3, 13.1.x before 13.1.4.1, and all versions of 12.1.x and 11.6.x, when GPRS Tunneling Protocol (GTP) iRules commands or a GTP profile is configured on a virtual server, undisclosed GTP messages can cause the Traffic Management Microkernel (TMM) to terminate. Note: Software versions which have reached End of Technical Support (EoTS) are not evaluated.</t>
  </si>
  <si>
    <t>CVE-2021-23061</t>
  </si>
  <si>
    <t>On version 16.x before 16.1.0, 15.1.x before 15.1.3.1, 14.1.x before 14.1.4.3, and all versions of 13.1.x, 12.1.x and 11.6.x, when BIG-IP APM performs Online Certificate Status Protocol (OCSP) verification of a certificate that contains Authority Information Access (AIA), undisclosed requests may cause an increase in memory use. Note: Software versions which have reached End of Technical Support (EoTS) are not evaluated.</t>
  </si>
  <si>
    <t>CVE-2021-23062</t>
  </si>
  <si>
    <t>???</t>
  </si>
  <si>
    <t>On all versions of Guided Configuration before 8.0.0, when a configuration that contains secure properties is created and deployed from Access Guided Configuration (AGC), secure properties are logged in restnoded logs. Note: Software versions which have reached End of Technical Support (EoTS) are not evaluated.</t>
  </si>
  <si>
    <t>CVE-2021-23063</t>
  </si>
  <si>
    <t>On BIG-IP version 16.0.x before 16.0.1.2, 15.1.x before 15.1.3.1, 14.1.x before 14.1.4.3, 13.1.x before 13.1.4.1, and all versions of 12.1.x, when an SCTP profile with multiple paths is configured on a virtual server, undisclosed requests can cause the Traffic Management Microkernel (TMM) to terminate. Note: Software versions which have reached End of Technical Support (EoTS) are not evaluated.</t>
  </si>
  <si>
    <t>CVE-2021-23064</t>
  </si>
  <si>
    <t>On BIG-IP version 16.x before 16.1.0, 15.1.x before 15.1.3.1, 14.1.x before 14.1.4.2, 13.1.x before 13.1.4.1, and all versions of 12.1.x and 11.6.x, when the Intel QuickAssist Technology (QAT) compression driver is used on affected BIG-IP hardware and BIG-IP Virtual Edition (VE) platforms, undisclosed traffic can cause the Traffic Management Microkernel (TMM) to terminate. Note: Software versions which have reached End of Technical Support (EoTS) are not evaluated.</t>
  </si>
  <si>
    <t>CVE-2021-23065</t>
  </si>
  <si>
    <t>On BIG-IP, on all versions of 16.1.x, 16.0.x, 15.1.x, 14.1.x, 13.1.x, 12.1.x, and 11.6.x, a directory traversal vulnerability exists in an undisclosed page of the BIG-IP Configuration utility that allows an attacker to access arbitrary files. Note: Software versions which have reached End of Technical Support (EoTS) are not evaluated.</t>
  </si>
  <si>
    <t>CVE-2021-23066</t>
  </si>
  <si>
    <t>On BIG-IP version 16.0.x before 16.0.1.2, 15.1.x before 15.1.3, 14.1.x before 14.1.4, 13.1.x before 13.1.4, and 12.1.x before 12.1.6, when an HTTP profile is configured on a virtual server, undisclosed requests can cause a significant increase in system resource utilization. Note: Software versions which have reached End of Technical Support (EoTS) are not evaluated.</t>
  </si>
  <si>
    <t>CVE-2021-23067</t>
  </si>
  <si>
    <t>On BIG-IP version 16.0.x before 16.0.1.2, 15.1.x before 15.1.3, 14.1.x before 14.1.4.2, 13.1.x before 13.1.4.1, and all versions of 12.1.x, a DOM based cross-site scripting (XSS) vulnerability exists in an undisclosed page of the BIG-IP Configuration utility that allows an attacker to execute JavaScript in the context of the current logged-in user. Note: Software versions which have reached End of Technical Support (EoTS) are not evaluated.</t>
  </si>
  <si>
    <t>CVE-2021-23068</t>
  </si>
  <si>
    <t>Sql</t>
  </si>
  <si>
    <t>On BIG-IP AFM version 16.0.x before 16.0.1.2, 15.1.x before 15.1.3, 14.1.x before 14.1.4.2, 13.1.x before 13.1.4.1, and all versions of 12.1.x, a SQL injection vulnerability exists in an undisclosed page of the BIG-IP Configuration utility. This issue is exposed only when BIG-IP AFM is provisioned. Note: Software versions which have reached End of Technical Support (EoTS) are not evaluated.</t>
  </si>
  <si>
    <t>CVE-2021-23069</t>
  </si>
  <si>
    <t>Complete</t>
  </si>
  <si>
    <t>On version 16.0.x before 16.0.1.2, 15.1.x before 15.1.3, 14.1.x before 14.1.2.8, and all versions of 13.1.x and 12.1.x, when IPSec is configured on a BIG-IP system, undisclosed requests from an authorized remote (IPSec) peer, which already has a negotiated Security Association, can cause the Traffic Management Microkernel (TMM) to terminate. Note: Software versions which have reached End of Technical Support (EoTS) are not evaluated.</t>
  </si>
  <si>
    <t>CVE-2021-23070</t>
  </si>
  <si>
    <t>On version 16.0.x before 16.0.1.2, 15.1.x before 15.1.3.1, 14.1.x before 14.1.4.2, 13.1.x before 13.1.4.1, and all versions of 12.1.x, a stored cross-site scripting (XSS) vulnerability exists in an undisclosed page of the BIG-IP Configuration utility that allows an attacker to execute JavaScript in the context of the currently logged-in user. Note: Software versions which have reached End of Technical Support (EoTS) are not evaluated.</t>
  </si>
  <si>
    <t>CVE-2021-23071</t>
  </si>
  <si>
    <t>On all versions of 16.1.x, 16.0.x, 15.1.x, 14.1.x, 13.1.x, 12.1.x, and 11.6.x, a reflected cross-site scripting (XSS) vulnerability exists in an undisclosed page of the BIG-IP Configuration utility that allows an attacker to execute JavaScript in the context of the currently logged-in user. Note: Software versions which have reached End of Technical Support (EoTS) are not evaluated.</t>
  </si>
  <si>
    <t>CVE-2021-23072</t>
  </si>
  <si>
    <t>On version 16.0.x before 16.0.1.2, when a BIG-IP ASM and DataSafe profile are configured on a virtual server, undisclosed requests can cause the Traffic Management Microkernel (TMM) to terminate. Note: Software versions which have reached End of Technical Support (EoTS) are not evaluated.</t>
  </si>
  <si>
    <t>CVE-2021-23073</t>
  </si>
  <si>
    <t>On BIG-IP 14.1.x before 14.1.4.4, when an HTTP profile is configured on a virtual server, after a specific sequence of packets, chunked responses can cause the Traffic Management Microkernel (TMM) to terminate. Note: Software versions which have reached End of Technical Support (EoTS) are not evaluated.</t>
  </si>
  <si>
    <t>CVE-2021-23074</t>
  </si>
  <si>
    <t>On BIG-IP version 16.x before 16.1.0 and 15.1.x before 15.1.3.1, when a DNS profile using a DNS cache resolver is configured on a virtual server, undisclosed requests can cause the Traffic Management Microkernel (TMM) process to terminate. Note: Software versions which have reached End of Technical Support (EoTS) are not evaluated.</t>
  </si>
  <si>
    <t>CVE-2021-23075</t>
  </si>
  <si>
    <t>On BIG-IP Advanced WAF and BIG-IP ASM version 16.x before 16.1.0x, 15.1.x before 15.1.3.1, 14.1.x before 14.1.4.3, 13.1.x before 13.1.4.1, and all versions of 12.1.x, when a WebSocket profile is configured on a virtual server, undisclosed requests can cause bd to terminate. Note: Software versions which have reached End of Technical Support (EoTS) are not evaluated.</t>
  </si>
  <si>
    <t>CVE-2021-23076</t>
  </si>
  <si>
    <t>On version 16.x before 16.1.0, 15.1.x before 15.1.3.1, 14.1.x before 14.1.4.4, and all versions of 13.1.x and 12.1.x, when a BIG-IP DNS system is configured with non-default Wide IP and pool settings, undisclosed DNS responses can cause the Traffic Management Microkernel (TMM) to terminate. Note: Software versions which have reached End of Technical Support (EoTS) are not evaluated.</t>
  </si>
  <si>
    <t>CVE-2021-23077</t>
  </si>
  <si>
    <t>On version 16.0.x before 16.0.1.2, 15.1.x before 15.1.3, 14.1.x before 14.1.4.1, 13.1.x before 13.1.4, 12.1.x before 12.1.6, and 11.6.x before 11.6.5.3, an authenticated user may perform a privilege escalation on the BIG-IP Advanced WAF and ASM Configuration utility. Note: Software versions which have reached End of Technical Support (EoTS) are not evaluated.</t>
  </si>
  <si>
    <t>CVE-2021-23078</t>
  </si>
  <si>
    <t>On BIG-IP Advanced WAF and BIG-IP ASM version 16.0.x before 16.0.1.2, 15.1.x before 15.1.3.1, 14.1.x before 14.1.4.3, 13.1.x before 13.1.4.1, and all versions of 12.1.x, when a WebSocket profile is configured on a virtual server, undisclosed requests can cause bd to terminate. Note: Software versions which have reached End of Technical Support (EoTS) are not evaluated.</t>
  </si>
  <si>
    <t>CVE-2021-23079</t>
  </si>
  <si>
    <t>On version 16.0.x before 16.0.1.2, insufficient permission checks may allow authenticated users with guest privileges to perform Server-Side Request Forgery (SSRF) attacks through F5 Advanced Web Application Firewall (WAF) and the BIG-IP ASM Configuration utility. Note: Software versions which have reached End of Technical Support (EoTS) are not evaluated.</t>
  </si>
  <si>
    <t>CVE-2021-23080</t>
  </si>
  <si>
    <t>On version 16.0.x before 16.0.1.2, 15.1.x before 15.1.3.1, 14.1.x before 14.1.4.2, and 13.1.x before 13.1.4, when JSON content profiles are configured for URLs as part of an F5 Advanced Web Application Firewall (WAF)/BIG-IP ASM security policy and applied to a virtual server, undisclosed requests may cause the BIG-IP ASM bd process to terminate. Note: Software versions which have reached End of Technical Support (EoTS) are not evaluated.</t>
  </si>
  <si>
    <t>CVE-2021-23081</t>
  </si>
  <si>
    <t>On version 16.0.x before 16.0.1.2, 15.1.x before 15.1.3.1, and 14.1.x before 14.1.4.3, a DOM based cross-site scripting (XSS) vulnerability exists in an undisclosed page of the BIG-IP Configuration utility that allows an attacker to execute JavaScript in the context of the currently logged-in user. Note: Software versions which have reached End of Technical Support (EoTS) are not evaluated.</t>
  </si>
  <si>
    <t>CVE-2021-23082</t>
  </si>
  <si>
    <t>BIG-IP version 16.0.x before 16.0.1.2, 15.1.x before 15.1.3, 14.1.x before 14.1.4.2, 13.1.x before 13.1.4.1, and all versions of 12.1.x and 11.6.x and all versions of BIG-IQ 8.x, 7.x, and 6.x are vulnerable to cross-site request forgery (CSRF) attacks through iControl SOAP. Note: Software versions which have reached End of Technical Support (EoTS) are not evaluated.</t>
  </si>
  <si>
    <t>CVE-2021-23083</t>
  </si>
  <si>
    <t>Exec Code</t>
  </si>
  <si>
    <t>On version 15.1.x before 15.1.0.5, 14.1.x before 14.1.3.1, 13.1.x before 13.1.3.5, and all versions of 12.1.x and 11.6.x, an authenticated remote command execution vulnerability exists in the BIG-IP Configuration utility. Note: Software versions which have reached End of Technical Support (EoTS) are not evaluated.</t>
  </si>
  <si>
    <t>CVE-2021-23084</t>
  </si>
  <si>
    <t>On version 8.0.x before 8.0.0.1, and all 6.x and 7.x versions, the BIG-IQ Configuration utility has an authenticated remote command execution vulnerability in undisclosed pages. Note: Software versions which have reached End of Technical Support (EoTS) are not evaluated.</t>
  </si>
  <si>
    <t>CVE-2021-23085</t>
  </si>
  <si>
    <t>Local</t>
  </si>
  <si>
    <t>On version 7.2.1.x before 7.2.1.3 and 7.1.x before 7.1.9.9 Update 1, a DLL hijacking issue exists in cachecleaner.dll included in the BIG-IP Edge Client Windows Installer. Note: Software versions which have reached End of Technical Support (EoTS) are not evaluated.</t>
  </si>
  <si>
    <t>CVE-2021-23086</t>
  </si>
  <si>
    <t>On version 7.2.1.x before 7.2.1.3 and 7.1.x before 7.1.9.9 Update 1, the BIG-IP Edge Client Windows Installer Service's temporary folder has weak file and folder permissions. Note: Software versions which have reached End of Technical Support (EoTS) are not evaluated.</t>
  </si>
  <si>
    <t>CVE-2021-23087</t>
  </si>
  <si>
    <t>The Nginx Controller 3.x before 3.7.0 agent configuration file /etc/controller-agent/agent.conf is world readable with current permission bits set to 644.</t>
  </si>
  <si>
    <t>CVE-2021-23088</t>
  </si>
  <si>
    <t>The NAAS 3.x before 3.10.0 API keys were generated using an insecure pseudo-random string and hashing algorithm which could lead to predictable keys.</t>
  </si>
  <si>
    <t>CVE-2021-23089</t>
  </si>
  <si>
    <t>The NGINX Controller 2.0.0 thru 2.9.0 and 3.x before 3.15.0 Administrator password may be exposed in the systemd.txt file that is included in the NGINX support package.</t>
  </si>
  <si>
    <t>CVE-2021-23090</t>
  </si>
  <si>
    <t>Intra-cluster communication does not use TLS. The services within the NGINX Controller 3.x before 3.4.0 namespace are using cleartext protocols inside the cluster.</t>
  </si>
  <si>
    <t>CVE-2021-23091</t>
  </si>
  <si>
    <t>A security issue in nginx resolver was identified, which might allow an attacker who is able to forge UDP packets from the DNS server to cause 1-byte memory overwrite, resulting in worker process crash or potential other impact.</t>
  </si>
  <si>
    <t>CVE-2021-23092</t>
  </si>
  <si>
    <t>Bypass</t>
  </si>
  <si>
    <t>On BIG-IP APM versions 15.1.x before 15.1.3, 14.1.x before 14.1.4.1, 13.1.x before 13.1.4, and all versions of 16.0.x, 12.1.x, and 11.6.x, an attacker may be able to bypass APM's internal restrictions and retrieve static content that is hosted within APM by sending specifically crafted requests to an APM Virtual Server. Note: Software versions which have reached End of Technical Support (EoTS) are not evaluated.</t>
  </si>
  <si>
    <t>CVE-2021-23093</t>
  </si>
  <si>
    <t>On BIG-IP 15.1.x before 15.1.3, 14.1.x before 14.1.4.2, 13.1.0.8 through 13.1.3.6, and all versions of 16.0.x, when running in Appliance Mode, an authenticated user assigned the 'Administrator' role may be able to bypass Appliance Mode restrictions utilizing undisclosed iControl REST endpoints. Note: Software versions which have reached End of Technical Support (EoTS) are not evaluated.</t>
  </si>
  <si>
    <t>CVE-2021-23094</t>
  </si>
  <si>
    <t>On versions 16.0.x before 16.0.1.1, 15.1.x before 15.1.3, and 14.1.x before 14.1.4, BIG-IP Advanced WAF and ASM are missing authorization checks for file uploads to a specific directory within the REST API which might allow Authenticated users with guest privileges to upload files. Note: Software versions which have reached End of Technical Support (EoTS) are not evaluated.</t>
  </si>
  <si>
    <t>CVE-2021-23095</t>
  </si>
  <si>
    <t>High</t>
  </si>
  <si>
    <t>On BIG-IP versions 16.0.x before 16.0.1.1, 15.1.x before 15.1.3, 14.1.x before 14.1.4, 13.1.x before 13.1.3.6, and 12.1.x before 12.1.5.3, the Traffic Management Microkernel (TMM) may stop responding when processing Stream Control Transmission Protocol (SCTP) traffic under certain conditions. This vulnerability affects TMM by way of a virtual server configured with an SCTP profile. Note: Software versions which have reached End of Technical Support (EoTS) are not evaluated.</t>
  </si>
  <si>
    <t>CVE-2021-23096</t>
  </si>
  <si>
    <t>On BIG-IP versions 16.0.x before 16.0.1.1, 15.1.x before 15.1.3, 14.1.x before 14.1.4, and 13.1.x before 13.1.4, lack of input validation for items used in the system support functionality may allow users granted either "Resource Administrator" or "Administrator" roles to execute arbitrary bash commands on BIG-IP. Note: Software versions which have reached End of Technical Support (EoTS) are not evaluated.</t>
  </si>
  <si>
    <t>CVE-2021-23097</t>
  </si>
  <si>
    <t>On versions 16.0.x before 16.0.1.1, 15.1.x before 15.1.3, 14.1.x before 14.1.4, 13.1.x before 13.1.4, 12.1.x before 12.1.6, and 11.6.x before 11.6.5.3, when the BIG-IP system is buffering packet fragments for reassembly, the Traffic Management Microkernel (TMM) may consume an excessive amount of resources, eventually leading to a restart and failover event. Note: Software versions which have reached End of Technical Support (EoTS) are not evaluated.</t>
  </si>
  <si>
    <t>CVE-2021-23098</t>
  </si>
  <si>
    <t>On versions 16.0.x before 16.0.1.1, 15.1.x before 15.1.2, 14.1.x before 14.1.3.1, 13.1.x before 13.1.3.5, and 12.1.x before 12.1.5.3, when the BIG-IP ASM/Advanced WAF system processes WebSocket requests with JSON payloads using the default JSON Content Profile in the ASM Security Policy, the BIG-IP ASM bd process may produce a core file. Note: Software versions which have reached End of Technical Support (EoTS) are not evaluated.</t>
  </si>
  <si>
    <t>CVE-2021-23099</t>
  </si>
  <si>
    <t>On BIG-IP version 16.0.x before 16.0.1.1 and 15.1.x before 15.1.3, malformed HTTP/2 requests may cause an infinite loop which causes a Denial of Service for Data Plane traffic. TMM takes the configured HA action when the TMM process is aborted. There is no control plane exposure, this is a data plane issue only. Note: Software versions which have reached End of Technical Support (EoTS) are not evaluated.</t>
  </si>
  <si>
    <t>CVE-2021-23100</t>
  </si>
  <si>
    <t>On version 15.1.x before 15.1.3, 14.1.x before 14.1.4, 13.1.x before 13.1.4, 12.1.x before 12.1.6, and all versions of 16.0.x and 11.6.x., BIG-IP APM AD (Active Directory) authentication can be bypassed via a spoofed AS-REP (Kerberos Authentication Service Response) response sent over a hijacked KDC (Kerberos Key Distribution Center) connection or from an AD server compromised by an attacker. Note: Software versions which have reached End of Technical Support (EoTS) are not evaluated.</t>
  </si>
  <si>
    <t>CVE-2021-23101</t>
  </si>
  <si>
    <t>On BIG-IP versions 14.1.4 and 16.0.1.1, when the Traffic Management Microkernel (TMM) process handles certain undisclosed traffic, it may start dropping all fragmented IP traffic. Note: Software versions which have reached End of Software Development (EoSD) are not evaluated.</t>
  </si>
  <si>
    <t>CVE-2021-23102</t>
  </si>
  <si>
    <t>On all 7.x and 6.x versions (fixed in 8.0.0), undisclosed BIG-IQ pages have a reflected cross-site scripting vulnerability. Note: Software versions which have reached End of Software Development (EoSD) are not evaluated.</t>
  </si>
  <si>
    <t>CVE-2021-23103</t>
  </si>
  <si>
    <t>On all 7.x and 6.x versions (fixed in 8.0.0), when using a Quorum device for BIG-IQ high availability (HA) for automatic failover, BIG-IQ does not make use of Transport Layer Security (TLS) with the Corosync protocol. Note: Software versions which have reached End of Software Development (EoSD) are not evaluated.</t>
  </si>
  <si>
    <t>CVE-2021-23104</t>
  </si>
  <si>
    <t>On BIG-IP versions 16.0.x before 16.0.1.1, 15.1.x before 15.1.2, 14.1.x before 14.1.3.1, 13.1.x before 13.1.3.6, 12.1.x before 12.1.5.3, and 11.6.x before 11.6.5.3, Multipath TCP (MPTCP) forwarding flows may be created on standard virtual servers without MPTCP enabled in the applied TCP profile. Note: Software versions which have reached End of Software Development (EoSD) are not evaluated.</t>
  </si>
  <si>
    <t>CVE-2021-23105</t>
  </si>
  <si>
    <t>On BIG-IP versions 16.0.x before 16.0.1.1, 15.1.x before 15.1.2, 14.1.x before 14.1.3.1, 13.1.x before 13.1.3.6, 12.1.x before 12.1.5.3, and 11.6.x before 11.6.5.3, the Traffic Management Microkernel (TMM) process may produce a core file when undisclosed MPTCP traffic passes through a standard virtual server. Note: Software versions which have reached End of Software Development (EoSD) are not evaluated.</t>
  </si>
  <si>
    <t>CVE-2021-23106</t>
  </si>
  <si>
    <t>Local Network</t>
  </si>
  <si>
    <t>When using BIG-IP APM 16.0.x before 16.0.1.1, 15.1.x before 15.1.2.1, 14.1.x before 14.1.4, 13.1.x before 13.1.3.6, or all 12.1.x and 11.6.x versions or Edge Client versions 7.2.1.x before 7.2.1.1, 7.1.9.x before 7.1.9.8, or 7.1.8.x before 7.1.8.5, the session ID is visible in the arguments of the f5vpn.exe command when VPN is launched from the browser on a Windows system. Addressing this issue requires both the client and server fixes. Note: Software versions which have reached End of Software Development (EoSD) are not evaluated.</t>
  </si>
  <si>
    <t>CVE-2021-23107</t>
  </si>
  <si>
    <t>On versions 16.0.x before 16.0.1.1, 15.1.x before 15.1.2.1, 14.1.x before 14.1.4, 13.1.x before 13.1.3.6, 12.1.x before 12.1.5.3, and 11.6.x before 11.6.5.3, the upload functionality in BIG-IP Advanced WAF and BIG-IP ASM allows an authenticated user to upload files to the BIG-IP system using a call to an undisclosed iControl REST endpoint. Note: Software versions which have reached End of Software Development (EoSD) are not evaluated.</t>
  </si>
  <si>
    <t>CVE-2021-23108</t>
  </si>
  <si>
    <t>On BIG-IP versions 13.1.3.4-13.1.3.6 and 12.1.5.2, if the tmm.http.rfc.enforcement BigDB key is enabled in a BIG-IP system, or the Bad host header value is checked in the AFM HTTP security profile associated with a virtual server, in rare instances, a specific sequence of malicious requests may cause TMM to restart. Note: Software versions which have reached End of Software Development (EoSD) are not evaluated.</t>
  </si>
  <si>
    <t>CVE-2021-23109</t>
  </si>
  <si>
    <t>On versions 15.0.x before 15.1.0 and 14.1.x before 14.1.4, the BIG-IP system provides an option to connect HTTP/2 clients to HTTP/1.x servers. When a client is slow to accept responses and it closes a connection prematurely, the BIG-IP system may indefinitely retain some streams unclosed. Note: Software versions which have reached End of Software Development (EoSD) are not evaluated.</t>
  </si>
  <si>
    <t>CVE-2021-23110</t>
  </si>
  <si>
    <t>On BIG-IP versions 16.0.x before 16.0.1.1, 15.1.x before 15.1.2.1, 14.1.x before 14.1.4, 13.1.x before 13.1.3.6, 12.1.x before 12.1.5.3, and 11.6.x before 11.6.5.3, SYN flood protection thresholds are not enforced in secure network address translation (SNAT) listeners. Note: Software versions which have reached End of Software Development (EoSD) are not evaluated.</t>
  </si>
  <si>
    <t>CVE-2021-23111</t>
  </si>
  <si>
    <t>On all 7.x and 6.x versions (fixed in 8.0.0), BIG-IQ HA ElasticSearch service does not implement any form of authentication for the clustering transport services, and all data used by ElasticSearch for transport is unencrypted. Note: Software versions which have reached End of Software Development (EoSD) are not evaluated.</t>
  </si>
  <si>
    <t>CVE-2021-23112</t>
  </si>
  <si>
    <t>On all 7.x versions (fixed in 8.0.0), when set up for auto failover, a BIG-IQ Data Collection Device (DCD) cluster member that receives an undisclosed message may cause the corosync process to abort. This behavior may lead to a denial-of-service (DoS) and impact the stability of a BIG-IQ high availability (HA) cluster. Note: Software versions which have reached End of Software Development (EoSD) are not evaluated.</t>
  </si>
  <si>
    <t>CVE-2021-23113</t>
  </si>
  <si>
    <t>On all 7.x and 6.x versions (fixed in 8.0.0), BIG-IQ high availability (HA) when using a Quorum device for automatic failover does not implement any form of authentication with the Corosync daemon. Note: Software versions which have reached End of Software Development (EoSD) are not evaluated.</t>
  </si>
  <si>
    <t>CVE-2021-23114</t>
  </si>
  <si>
    <t>On BIG-IP versions 16.0.x before 16.0.1.1, 15.1.x before 15.1.2.1, 14.1.x before 14.1.4, 13.1.x before 13.1.3.6, 12.1.x before 12.1.5.3, and 11.6.x before 11.6.5.3, undisclosed endpoints in iControl REST allow for a reflected XSS attack, which could lead to a complete compromise of the BIG-IP system if the victim user is granted the admin role. This vulnerability is due to an incomplete fix for CVE-2020-5948. Note: Software versions which have reached End of Software Development (EoSD) are not evaluated.</t>
  </si>
  <si>
    <t>CVE-2021-23115</t>
  </si>
  <si>
    <t>On BIG-IP Advanced WAF and BIG-IP ASM versions 16.0.x before 16.0.1.1, 15.1.x before 15.1.2, 14.1.x before 14.1.3.1, 13.1.x before 13.1.3.6, and 12.1.x before 12.1.5.3, DOM-based XSS on DoS Profile properties page. Note: Software versions which have reached End of Software Development (EoSD) are not evaluated.</t>
  </si>
  <si>
    <t>CVE-2021-23116</t>
  </si>
  <si>
    <t>Exec Code Overflow</t>
  </si>
  <si>
    <t>On BIG-IP versions 16.0.x before 16.0.1.1, 15.1.x before 15.1.2.1, 14.1.x before 14.1.4, 13.1.x before 13.1.3.6, 12.1.x before 12.1.5.3, and 11.6.x before 11.6.5.3, a malicious HTTP response to an Advanced WAF/BIG-IP ASM virtual server with Login Page configured in its policy may trigger a buffer overflow, resulting in a DoS attack. In certain situations, it may allow remote code execution (RCE), leading to complete system compromise. Note: Software versions which have reached End of Software Development (EoSD) are not evaluated.</t>
  </si>
  <si>
    <t>CVE-2021-23117</t>
  </si>
  <si>
    <t>Exec Code Overflow Bypass</t>
  </si>
  <si>
    <t>On BIG-IP versions 16.0.x before 16.0.1.1, 15.1.x before 15.1.2.1, 14.1.x before 14.1.4, 13.1.x before 13.1.3.6, and 12.1.x before 12.1.5.3, undisclosed requests to a virtual server may be incorrectly handled by the Traffic Management Microkernel (TMM) URI normalization, which may trigger a buffer overflow, resulting in a DoS attack. In certain situations, it may theoretically allow bypass of URL based access control or remote code execution (RCE). Note: Software versions which have reached End of Software Development (EoSD) are not evaluated.</t>
  </si>
  <si>
    <t>CVE-2021-23118</t>
  </si>
  <si>
    <t>On BIG-IP versions 16.0.x before 16.0.1.1, 15.1.x before 15.1.2.1, 14.1.x before 14.1.4, 13.1.x before 13.1.3.6, 12.1.x before 12.1.5.3, and 11.6.x before 11.6.5.3, on systems with Advanced WAF or BIG-IP ASM provisioned, the Traffic Management User Interface (TMUI), also referred to as the Configuration utility, has an authenticated remote command execution vulnerability in undisclosed pages. Note: Software versions which have reached End of Software Development (EoSD) are not evaluated.</t>
  </si>
  <si>
    <t>CVE-2021-23119</t>
  </si>
  <si>
    <t>On BIG-IP versions 16.0.x before 16.0.1.1, 15.1.x before 15.1.2.1, 14.1.x before 14.1.4, 13.1.x before 13.1.3.6, 12.1.x before 12.1.5.3, and 11.6.x before 11.6.5.3, when running in Appliance mode with Advanced WAF or BIG-IP ASM provisioned, the TMUI, also referred to as the Configuration utility, has an authenticated remote command execution vulnerability in undisclosed pages. Note: Software versions which have reached End of Software Development (EoSD) are not evaluated.</t>
  </si>
  <si>
    <t>CVE-2021-23120</t>
  </si>
  <si>
    <t>On BIG-IP versions 16.0.x before 16.0.1.1, 15.1.x before 15.1.2.1, 14.1.x before 14.1.4, 13.1.x before 13.1.3.6, 12.1.x before 12.1.5.3, and 11.6.x before 11.6.5.3, TMUI, also referred to as the Configuration utility, has an authenticated remote command execution vulnerability in undisclosed pages. Note: Software versions which have reached End of Software Development (EoSD) are not evaluated.</t>
  </si>
  <si>
    <t>CVE-2021-23121</t>
  </si>
  <si>
    <t>On BIG-IP versions 16.0.x before 16.0.1.1, 15.1.x before 15.1.2.1, 14.1.x before 14.1.4, 13.1.x before 13.1.3.6, 12.1.x before 12.1.5.3, and 11.6.x before 11.6.5.3 when running in Appliance mode, the Traffic Management User Interface (TMUI), also referred to as the Configuration utility, has an authenticated remote command execution vulnerability in undisclosed pages. Note: Software versions which have reached End of Software Development (EoSD) are not evaluated.</t>
  </si>
  <si>
    <t>CVE-2021-23122</t>
  </si>
  <si>
    <t>On BIG-IP versions 16.0.x before 16.0.1.1, 15.1.x before 15.1.2.1, 14.1.x before 14.1.4, 13.1.x before 13.1.3.6, and 12.1.x before 12.1.5.3 amd BIG-IQ 7.1.0.x before 7.1.0.3 and 7.0.0.x before 7.0.0.2, the iControl REST interface has an unauthenticated remote command execution vulnerability. Note: Software versions which have reached End of Software Development (EoSD) are not evaluated.</t>
  </si>
  <si>
    <t>On BIG-IP APM version 16.0.x before 16.0.1.1, under certain conditions, when processing VPN traffic with APM, TMM consumes excessive memory. A malicious, authenticated VPN user may abuse this to perform a DoS attack against the APM. Note: Software versions which have reached End of Software Development (EoSD) are not evaluated.</t>
  </si>
  <si>
    <t>On BIG-IP Advanced WAF and ASM version 15.1.x before 15.1.0.2, 15.0.x before 15.0.1.4, 14.1.x before 14.1.2.5, 13.1.x before 13.1.3.4, 12.1.x before 12.1.5.2, and 11.6.x before 11.6.5.2, when receiving a unauthenticated client request with a maliciously crafted URI, a BIG-IP Advanced WAF or ASM virtual server configured with a DoS profile with Proactive Bot Defense (versions prior to 14.1.0), or a Bot Defense profile (versions 14.1.0 and later), may subject clients and web servers to Open Redirection attacks. Note: Software versions which have reached End of Software Development (EoSD) are not evaluated.</t>
  </si>
  <si>
    <t>On BIG-IP AFM version 15.1.x before 15.1.1, 14.1.x before 14.1.3.1, and 13.1.x before 13.1.3.5, authenticated users accessing the Configuration utility for AFM are vulnerable to a cross-site scripting attack if they attempt to access a maliciously-crafted URL. Note: Software versions which have reached End of Software Development (EoSD) are not evaluated.</t>
  </si>
  <si>
    <t>On BIG-IP DNS and GTM version 13.1.x before 13.1.0.4, and all versions of 12.1.x and 11.6.x, big3d does not securely handle and parse certain payloads resulting in a buffer overflow. Note: Software versions which have reached End of Software Development (EoSD) are not evaluated.</t>
  </si>
  <si>
    <t>On all versions of BIG-IP 12.1.x and 11.6.x, the original TLS protocol includes a weakness in the master secret negotiation that is mitigated by the Extended Master Secret (EMS) extension defined in RFC 7627. TLS connections that do not use EMS are vulnerable to man-in-the-middle attacks during renegotiation. Note: Software versions which have reached End of Software Development (EoSD) are not evaluated.</t>
  </si>
  <si>
    <t>In Edge Client version 7.2.x before 7.2.1.1, 7.1.9.x before 7.1.9.8, and 7.1.x-7.1.8.x before 7.1.8.5, an untrusted search path vulnerability in the BIG-IP APM Client Troubleshooting Utility (CTU) for Windows could allow an attacker to load a malicious DLL library from its current directory. User interaction is required to exploit this vulnerability in that the victim must run this utility on the Windows system. Note: Software versions which have reached End of Software Development (EoSD) are not evaluated.</t>
  </si>
  <si>
    <t>On BIG-IP version 16.0.x before 16.0.1, 15.1.x before 15.1.1, 14.1.x before 14.1.2.8, 13.1.x before 13.1.3.5, and all 12.1.x versions, a reflected Cross-Site Scripting (XSS) vulnerability exists in an undisclosed page of the BIG-IP Configuration utility when Fraud Protection Service is provisioned and allows an attacker to execute JavaScript in the context of the current logged-in user. Note: Software versions which have reached End of Software Development (EoSD) are not evaluated.</t>
  </si>
  <si>
    <t>On BIG-IP version 16.0.x before 16.0.1, 15.1.x before 15.1.1, 14.1.x before 14.1.3.1, 13.1.x before 13.1.3.5, and all 12.1.x and 11.6.x versions, undisclosed endpoints in iControl REST allow for a reflected XSS attack, which could lead to a complete compromise of BIG-IP if the victim user is granted the admin role. Note: Software versions which have reached End of Software Development (EoSD) are not evaluated.</t>
  </si>
  <si>
    <t>On BIG-IP version 16.0.0-16.0.1 and 14.1.2.4-14.1.3, cooperation between malicious HTTP client code and a malicious server may cause TMM to restart and generate a core file. Note: Software versions which have reached End of Software Development (EoSD) are not evaluated.</t>
  </si>
  <si>
    <t>On BIG-IP Advanced WAF and ASM version 16.0.x before 16.0.1.1, 15.1.x before 15.1.2, 14.1.x before 14.1.3.1, 13.1.x before 13.1.3.6, and all 12.1.x versions, when the BIG-IP ASM system processes WebSocket requests with JSON payloads, an unusually large number of parameters can cause excessive CPU usage in the BIG-IP ASM bd process. Note: Software versions which have reached End of Software Development (EoSD) are not evaluated.</t>
  </si>
  <si>
    <t>On BIG-IP version 16.0.x before 16.0.1.1, 15.1.x before 15.1.2.1, and 14.1.x before 14.1.3.1, under some circumstances, Traffic Management Microkernel (TMM) may restart on the BIG-IP system while passing large bursts of traffic. Note: Software versions which have reached End of Software Development (EoSD) are not evaluated.</t>
  </si>
  <si>
    <t>On BIG-IP version 16.0.x before 16.0.1.1, 15.1.x before 15.1.2, 14.1.x before 14.1.3.1, and 13.1.x before 13.1.3.6 and all versions of BIG-IQ 7.x and 6.x, an authenticated attacker with access to iControl REST over the control plane may be able to take advantage of a race condition to execute commands with an elevated privilege level. This vulnerability is due to an incomplete fix for CVE-2017-6167. Note: Software versions which have reached End of Software Development (EoSD) are not evaluated.</t>
  </si>
  <si>
    <t>On BIG-IP version 16.0.x before 16.0.1.1, 15.1.x before 15.1.2, 14.1.x before 14.1.3.1, 13.1.x before 13.1.3.5, and all 12.1.x versions, JSON parser function does not protect against out-of-bounds memory accesses or writes. Note: Software versions which have reached End of Software Development (EoSD) are not evaluated.</t>
  </si>
  <si>
    <t>In versions 3.0.0-3.9.0, 2.0.0-2.9.0, and 1.0.1, the NGINX Controller Agent does not use absolute paths when calling system utilities.</t>
  </si>
  <si>
    <t>CVE-2021-23137</t>
  </si>
  <si>
    <t>In versions 16.0.0-16.0.0.1, 15.1.0-15.1.0.5, 14.1.0-14.1.3, 13.1.0-13.1.3.4, 12.1.0-12.1.5.2, and 11.6.1-11.6.5.2, an undisclosed link on the BIG-IP APM virtual server allows a malicious user to build an open redirect URI.</t>
  </si>
  <si>
    <t>CVE-2021-23138</t>
  </si>
  <si>
    <t>On BIG-IP ASM &amp; Advanced WAF versions 16.0.0-16.0.0.1, 15.1.0-15.1.0.5, and 14.1.0-14.1.3, under certain conditions, Analytics, Visibility, and Reporting daemon (AVRD) may generate a core file and restart on the BIG-IP system when processing requests sent from mobile devices.</t>
  </si>
  <si>
    <t>On BIG-IP version 16.0.0-16.0.0.1, 15.1.0-15.1.0.5, 14.1.0-14.1.3, and 13.1.0-13.1.3.4, when an authenticated administrative user installs RPMs using the iAppsLX REST installer, the BIG-IP system does not sufficiently validate user input, allowing the user read access to the filesystem.</t>
  </si>
  <si>
    <t>In versions 16.0.0-16.0.0.1, 15.1.0-15.1.0.5, 14.1.0-14.1.3, 13.1.0-13.1.3.4, and 12.1.0-12.1.5.2, a reflected cross-site scripting (XSS) vulnerability exists in the resource information page for authenticated users when a full webtop is configured on the BIG-IP APM system.</t>
  </si>
  <si>
    <t>CVE-2021-23141</t>
  </si>
  <si>
    <t>In version 15.1.0-15.1.0.5, 14.1.0-14.1.3, 13.1.0-13.1.3.4, 12.1.0-12.1.5.2, and 11.6.1-11.6.5.2 of BIG-IP DNS, GTM, and Link Controller, zxfrd leaks memory when listing DNS zones. Zones can be listed via TMSH, iControl or SNMP; only users with access to those services can trigger this vulnerability.</t>
  </si>
  <si>
    <t>CVE-2021-23142</t>
  </si>
  <si>
    <t>In BIG-IP APM versions 16.0.0-16.0.0.1, 15.1.0-15.1.0.4, 15.0.0-15.0.1.3, 14.1.0-14.1.3, 13.1.0-13.1.3.4, 12.1.0-12.1.5.2, and 11.6.1-11.6.5.2, on systems running more than one TMM instance, authenticated VPN users may consume excessive resources by sending specially-crafted malicious traffic over the tunnel.</t>
  </si>
  <si>
    <t>CVE-2021-23143</t>
  </si>
  <si>
    <t>In versions 14.1.0-14.1.3 and 13.1.0-13.1.3.4, a BIG-IP APM virtual server processing PingAccess requests may lead to a restart of the Traffic Management Microkernel (TMM) process.</t>
  </si>
  <si>
    <t>CVE-2021-23144</t>
  </si>
  <si>
    <t>In BIG-IP APM versions 15.0.0-15.0.1.3, 14.1.0-14.1.3, and 13.1.0-13.1.3.4, under certain conditions, the VDI plugin does not observe plugin flow-control protocol causing excessive resource consumption.</t>
  </si>
  <si>
    <t>CVE-2021-23145</t>
  </si>
  <si>
    <t>In versions 16.0.0-16.0.0.1, 15.1.0-15.1.1, 14.1.0-14.1.3, 13.1.0-13.1.3.5, 12.1.0-12.1.5.2, and 11.6.1-11.6.5.2, in a BIG-IP DNS / BIG-IP LTM GSLB deployment, under certain circumstances, the BIG-IP DNS system may stop using a BIG-IP LTM virtual server for DNS response.</t>
  </si>
  <si>
    <t>CVE-2021-23146</t>
  </si>
  <si>
    <t>On BIG-IP LTM/CGNAT version 16.0.0-16.0.0.1, 15.1.0-15.1.0.5, 14.1.0-14.1.3, and 13.1.0-13.1.3.5, when processing NAT66 traffic with Port Block Allocation (PBA) mode and SP-DAG enabled, and dag-ipv6-prefix-len configured with a value less than the default of 128, an undisclosed traffic pattern may cause the Traffic Management Microkernel (TMM) to restart.</t>
  </si>
  <si>
    <t>CVE-2021-23147</t>
  </si>
  <si>
    <t>On BIG-IP 16.0.0-16.0.0.1, 15.1.0-15.1.0.5, and 14.1.0-14.1.3, a cross-site scripting (XSS) vulnerability exists in an undisclosed page of the BIG-IP Configuration utility.</t>
  </si>
  <si>
    <t>CVE-2021-23148</t>
  </si>
  <si>
    <t>When a BIG-IP ASM or Advanced WAF system running version 16.0.0-16.0.0.1, 15.1.0-15.1.0.5, 14.1.0-14.1.3, 13.1.0-13.1.3.4, 12.1.0-12.1.5.2, or 11.6.1-11.6.5.2 processes requests with JSON payload, an unusually large number of parameters can cause excessive CPU usage in the BIG-IP ASM bd process.</t>
  </si>
  <si>
    <t>CVE-2021-23149</t>
  </si>
  <si>
    <t>On BIG-IP DNS 16.0.0-16.0.0.1, 15.1.0-15.1.0.5, 14.1.0-14.1.3, 13.1.0-13.1.3.4, and 12.1.0-12.1.5.2, undisclosed series of DNS requests may cause TMM to restart and generate a core file.</t>
  </si>
  <si>
    <t>CVE-2021-23150</t>
  </si>
  <si>
    <t>On versions 15.1.0-15.1.0.5, 14.1.0-14.1.3, 13.1.0-13.1.3.5, 12.1.0-12.1.5.2, and 11.6.1-11.6.5.2, when a BIG-IP APM virtual server processes traffic of an undisclosed nature, the Traffic Management Microkernel (TMM) stops responding and restarts.</t>
  </si>
  <si>
    <t>CVE-2021-23151</t>
  </si>
  <si>
    <t>On BIG-IP 15.1.0-15.1.0.5 and 14.1.0-14.1.3, crafted TLS request to the BIG-IP management interface via port 443 can cause high (~100%) CPU utilization by the httpd daemon.</t>
  </si>
  <si>
    <t>CVE-2021-23152</t>
  </si>
  <si>
    <t>On the BIG-IP AFM version 15.1.0-15.1.0.5, 14.1.0-14.1.3, and 13.1.0-13.1.3.5, when a Protocol Inspection Profile is attached to a FastL4 virtual server with the protocol field configured to either Other or All Protocols, the TMM may experience a restart if the profile processes non-TCP traffic.</t>
  </si>
  <si>
    <t>F5: CVSS Vulnerability Scores for 2021</t>
  </si>
  <si>
    <t>Vulnerability Type</t>
  </si>
  <si>
    <t>Denial of Service</t>
  </si>
  <si>
    <t>Gain Privilege</t>
  </si>
  <si>
    <t>Bypass Something</t>
  </si>
  <si>
    <t>Vunerability Scores by Amount</t>
  </si>
  <si>
    <t>Vunerability Scores by Percent</t>
  </si>
  <si>
    <t>F5: CVSS Vulnerability Scores by Year</t>
  </si>
  <si>
    <t xml:space="preserve"> Top Vulnerability Types</t>
  </si>
  <si>
    <t>F5 2021 Vulnerabilities</t>
  </si>
  <si>
    <t>Percent</t>
  </si>
  <si>
    <t>Average Cost Yearly</t>
  </si>
  <si>
    <t>Estimated Cost Yearly</t>
  </si>
  <si>
    <t>Average Monthly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</si>
</sst>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b/>
      <u/>
      <sz val="11"/>
      <color theme="1"/>
      <name val="Calibri"/>
      <family val="2"/>
      <scheme val="minor"/>
    </font>
    <font>
      <b/>
      <u/>
      <sz val="20"/>
      <color theme="1"/>
      <name val="Calibri"/>
      <family val="2"/>
      <scheme val="minor"/>
    </font>
    <font>
      <sz val="20"/>
      <color theme="1"/>
      <name val="Calibri"/>
      <family val="2"/>
      <scheme val="minor"/>
    </font>
    <font>
      <b/>
      <sz val="10"/>
      <name val="Segoe UI"/>
      <family val="2"/>
    </font>
    <font>
      <sz val="22"/>
      <color theme="0"/>
      <name val="Calibri"/>
      <family val="2"/>
      <scheme val="minor"/>
    </font>
    <font>
      <sz val="16"/>
      <color theme="0"/>
      <name val="Calibri"/>
      <family val="2"/>
      <scheme val="minor"/>
    </font>
    <font>
      <sz val="11"/>
      <name val="Calibri"/>
      <family val="2"/>
      <scheme val="minor"/>
    </font>
    <font>
      <sz val="10"/>
      <color rgb="FF333333"/>
      <name val="Segoe UI"/>
      <family val="2"/>
    </font>
    <font>
      <sz val="10"/>
      <name val="Segoe UI"/>
      <family val="2"/>
    </font>
    <font>
      <u/>
      <sz val="11"/>
      <color theme="10"/>
      <name val="Calibri"/>
      <family val="2"/>
      <scheme val="minor"/>
    </font>
    <font>
      <sz val="24"/>
      <color theme="0"/>
      <name val="Calibri"/>
      <family val="2"/>
      <scheme val="minor"/>
    </font>
    <font>
      <b/>
      <sz val="9"/>
      <color rgb="FF000000"/>
      <name val="Trebuchet MS"/>
      <family val="2"/>
    </font>
    <font>
      <sz val="7"/>
      <color rgb="FF000000"/>
      <name val="Verdana"/>
      <family val="2"/>
    </font>
    <font>
      <b/>
      <sz val="7"/>
      <color rgb="FF000000"/>
      <name val="Trebuchet MS"/>
      <family val="2"/>
    </font>
    <font>
      <b/>
      <sz val="12"/>
      <color theme="1"/>
      <name val="Calibri"/>
      <family val="2"/>
      <scheme val="minor"/>
    </font>
    <font>
      <sz val="24"/>
      <color theme="1"/>
      <name val="Calibri"/>
      <family val="2"/>
      <scheme val="minor"/>
    </font>
  </fonts>
  <fills count="16">
    <fill>
      <patternFill patternType="none"/>
    </fill>
    <fill>
      <patternFill patternType="gray125"/>
    </fill>
    <fill>
      <patternFill patternType="solid">
        <fgColor theme="4"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421FB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ECECEC"/>
        <bgColor indexed="64"/>
      </patternFill>
    </fill>
    <fill>
      <patternFill patternType="solid">
        <fgColor theme="7" tint="0.79998168889431442"/>
        <bgColor indexed="64"/>
      </patternFill>
    </fill>
    <fill>
      <patternFill patternType="solid">
        <fgColor theme="3"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cellStyleXfs>
  <cellXfs count="66">
    <xf numFmtId="0" fontId="0" fillId="0" borderId="0" xfId="0"/>
    <xf numFmtId="0" fontId="2" fillId="3" borderId="1" xfId="0" applyFont="1" applyFill="1" applyBorder="1"/>
    <xf numFmtId="0" fontId="2" fillId="3" borderId="2" xfId="0" applyFont="1" applyFill="1" applyBorder="1"/>
    <xf numFmtId="0" fontId="2" fillId="0" borderId="1" xfId="0" applyFont="1" applyBorder="1"/>
    <xf numFmtId="0" fontId="0" fillId="0" borderId="1" xfId="0" applyBorder="1"/>
    <xf numFmtId="0" fontId="0" fillId="0" borderId="1" xfId="0" applyBorder="1" applyAlignment="1">
      <alignment horizontal="right"/>
    </xf>
    <xf numFmtId="0" fontId="0" fillId="4" borderId="1" xfId="0" applyFill="1" applyBorder="1"/>
    <xf numFmtId="10" fontId="0" fillId="0" borderId="1" xfId="2" applyNumberFormat="1" applyFont="1" applyFill="1" applyBorder="1"/>
    <xf numFmtId="0" fontId="0" fillId="5" borderId="1" xfId="0" applyFill="1" applyBorder="1"/>
    <xf numFmtId="0" fontId="5" fillId="0" borderId="0" xfId="0" applyFont="1"/>
    <xf numFmtId="0" fontId="0" fillId="0" borderId="0" xfId="0" applyAlignment="1">
      <alignment wrapText="1"/>
    </xf>
    <xf numFmtId="0" fontId="0" fillId="7" borderId="1" xfId="0" applyFill="1" applyBorder="1"/>
    <xf numFmtId="0" fontId="2" fillId="3" borderId="3" xfId="0" applyFont="1" applyFill="1" applyBorder="1"/>
    <xf numFmtId="0" fontId="0" fillId="0" borderId="4" xfId="0" applyBorder="1"/>
    <xf numFmtId="44" fontId="0" fillId="0" borderId="1" xfId="1" applyFont="1" applyFill="1" applyBorder="1"/>
    <xf numFmtId="44" fontId="0" fillId="8" borderId="1" xfId="1" applyFont="1" applyFill="1" applyBorder="1"/>
    <xf numFmtId="44" fontId="0" fillId="9" borderId="1" xfId="0" applyNumberFormat="1" applyFill="1" applyBorder="1"/>
    <xf numFmtId="44" fontId="0" fillId="7" borderId="1" xfId="0" applyNumberFormat="1" applyFill="1" applyBorder="1"/>
    <xf numFmtId="44" fontId="0" fillId="0" borderId="0" xfId="0" applyNumberFormat="1"/>
    <xf numFmtId="0" fontId="2" fillId="0" borderId="1" xfId="0" applyFont="1" applyBorder="1" applyAlignment="1">
      <alignment wrapText="1"/>
    </xf>
    <xf numFmtId="44" fontId="0" fillId="6" borderId="1" xfId="0" applyNumberFormat="1" applyFill="1" applyBorder="1"/>
    <xf numFmtId="0" fontId="2" fillId="0" borderId="0" xfId="0" applyFont="1"/>
    <xf numFmtId="10" fontId="0" fillId="6" borderId="1" xfId="2" applyNumberFormat="1" applyFont="1" applyFill="1" applyBorder="1"/>
    <xf numFmtId="0" fontId="3" fillId="0" borderId="0" xfId="0" applyFont="1" applyFill="1" applyBorder="1"/>
    <xf numFmtId="0" fontId="2" fillId="3" borderId="1" xfId="0" applyFont="1" applyFill="1" applyBorder="1" applyAlignment="1">
      <alignment horizontal="center"/>
    </xf>
    <xf numFmtId="10" fontId="2" fillId="3" borderId="1" xfId="2" applyNumberFormat="1" applyFont="1" applyFill="1" applyBorder="1" applyAlignment="1">
      <alignment horizontal="center" wrapText="1"/>
    </xf>
    <xf numFmtId="0" fontId="2" fillId="3" borderId="2" xfId="0" applyFont="1" applyFill="1" applyBorder="1" applyAlignment="1">
      <alignment horizontal="center"/>
    </xf>
    <xf numFmtId="0" fontId="0" fillId="0" borderId="1" xfId="0" applyFill="1" applyBorder="1"/>
    <xf numFmtId="0" fontId="7" fillId="0" borderId="1" xfId="0" applyFont="1" applyBorder="1"/>
    <xf numFmtId="0" fontId="2" fillId="0" borderId="5" xfId="0" applyFont="1" applyBorder="1" applyAlignment="1">
      <alignment wrapText="1"/>
    </xf>
    <xf numFmtId="44" fontId="0" fillId="6" borderId="5" xfId="0" applyNumberFormat="1" applyFill="1" applyBorder="1"/>
    <xf numFmtId="0" fontId="11" fillId="9" borderId="0" xfId="0" applyFont="1" applyFill="1"/>
    <xf numFmtId="0" fontId="8" fillId="9" borderId="6" xfId="0" applyFont="1" applyFill="1" applyBorder="1" applyAlignment="1">
      <alignment vertical="center" wrapText="1"/>
    </xf>
    <xf numFmtId="0" fontId="0" fillId="11" borderId="1" xfId="0" applyFill="1" applyBorder="1"/>
    <xf numFmtId="0" fontId="12" fillId="11" borderId="1" xfId="0" applyFont="1" applyFill="1" applyBorder="1" applyAlignment="1">
      <alignment vertical="center" wrapText="1"/>
    </xf>
    <xf numFmtId="0" fontId="10" fillId="10" borderId="0" xfId="0" applyFont="1" applyFill="1"/>
    <xf numFmtId="0" fontId="0" fillId="9" borderId="3" xfId="0" applyFill="1" applyBorder="1"/>
    <xf numFmtId="0" fontId="8" fillId="9" borderId="7" xfId="0" applyFont="1" applyFill="1" applyBorder="1" applyAlignment="1">
      <alignment vertical="center" wrapText="1"/>
    </xf>
    <xf numFmtId="0" fontId="0" fillId="12" borderId="1" xfId="0" applyFill="1" applyBorder="1"/>
    <xf numFmtId="0" fontId="13" fillId="12" borderId="1" xfId="0" applyFont="1" applyFill="1" applyBorder="1" applyAlignment="1">
      <alignment vertical="center" wrapText="1"/>
    </xf>
    <xf numFmtId="0" fontId="8" fillId="9" borderId="8" xfId="0" applyFont="1" applyFill="1" applyBorder="1" applyAlignment="1">
      <alignment vertical="center" wrapText="1"/>
    </xf>
    <xf numFmtId="0" fontId="0" fillId="9" borderId="0" xfId="0" applyFill="1"/>
    <xf numFmtId="0" fontId="13" fillId="12" borderId="8" xfId="0" applyFont="1" applyFill="1" applyBorder="1" applyAlignment="1">
      <alignment vertical="center" wrapText="1"/>
    </xf>
    <xf numFmtId="164" fontId="0" fillId="12" borderId="0" xfId="2" applyNumberFormat="1" applyFont="1" applyFill="1"/>
    <xf numFmtId="0" fontId="16" fillId="13" borderId="9" xfId="0" applyFont="1" applyFill="1" applyBorder="1" applyAlignment="1">
      <alignment horizontal="center" vertical="center" wrapText="1"/>
    </xf>
    <xf numFmtId="0" fontId="16" fillId="3" borderId="9" xfId="0" applyFont="1" applyFill="1" applyBorder="1" applyAlignment="1">
      <alignment horizontal="center" vertical="center" wrapText="1"/>
    </xf>
    <xf numFmtId="0" fontId="14" fillId="13" borderId="9" xfId="3" applyFill="1" applyBorder="1" applyAlignment="1">
      <alignment horizontal="center" vertical="center" wrapText="1"/>
    </xf>
    <xf numFmtId="0" fontId="17" fillId="0" borderId="9" xfId="0" applyFont="1" applyBorder="1" applyAlignment="1">
      <alignment horizontal="right" vertical="center" wrapText="1"/>
    </xf>
    <xf numFmtId="0" fontId="14" fillId="0" borderId="9" xfId="3" applyBorder="1" applyAlignment="1">
      <alignment horizontal="right" vertical="center" wrapText="1"/>
    </xf>
    <xf numFmtId="0" fontId="18" fillId="13" borderId="9" xfId="0" applyFont="1" applyFill="1" applyBorder="1" applyAlignment="1">
      <alignment horizontal="center" vertical="center" wrapText="1"/>
    </xf>
    <xf numFmtId="0" fontId="19" fillId="14" borderId="1" xfId="0" applyFont="1" applyFill="1" applyBorder="1"/>
    <xf numFmtId="0" fontId="2" fillId="11" borderId="1" xfId="0" applyFont="1" applyFill="1" applyBorder="1"/>
    <xf numFmtId="14" fontId="0" fillId="0" borderId="1" xfId="0" applyNumberFormat="1" applyBorder="1"/>
    <xf numFmtId="0" fontId="20" fillId="0" borderId="0" xfId="0" applyFont="1" applyAlignment="1">
      <alignment horizontal="center"/>
    </xf>
    <xf numFmtId="9" fontId="0" fillId="0" borderId="0" xfId="0" applyNumberFormat="1"/>
    <xf numFmtId="9" fontId="0" fillId="0" borderId="1" xfId="0" applyNumberFormat="1" applyBorder="1"/>
    <xf numFmtId="0" fontId="15" fillId="0" borderId="0" xfId="0" applyFont="1" applyAlignment="1">
      <alignment horizontal="center"/>
    </xf>
    <xf numFmtId="0" fontId="4" fillId="15" borderId="0" xfId="0" applyFont="1" applyFill="1" applyAlignment="1">
      <alignment vertical="center"/>
    </xf>
    <xf numFmtId="0" fontId="2" fillId="3" borderId="0" xfId="0" applyFont="1" applyFill="1"/>
    <xf numFmtId="0" fontId="4" fillId="2" borderId="0" xfId="0" applyFont="1" applyFill="1" applyAlignment="1">
      <alignment horizontal="center" vertical="center"/>
    </xf>
    <xf numFmtId="0" fontId="6" fillId="0" borderId="1" xfId="0" applyFont="1" applyBorder="1" applyAlignment="1">
      <alignment horizontal="center"/>
    </xf>
    <xf numFmtId="0" fontId="9" fillId="10" borderId="0" xfId="0" applyFont="1" applyFill="1" applyAlignment="1">
      <alignment horizontal="center"/>
    </xf>
    <xf numFmtId="0" fontId="10" fillId="10" borderId="0" xfId="0" applyFont="1" applyFill="1" applyAlignment="1">
      <alignment horizontal="center"/>
    </xf>
    <xf numFmtId="0" fontId="15" fillId="10" borderId="0" xfId="0" applyFont="1" applyFill="1" applyAlignment="1">
      <alignment horizontal="center"/>
    </xf>
    <xf numFmtId="0" fontId="15" fillId="10" borderId="1" xfId="0" applyFont="1" applyFill="1" applyBorder="1" applyAlignment="1">
      <alignment horizontal="center"/>
    </xf>
    <xf numFmtId="0" fontId="4" fillId="15" borderId="0" xfId="0" applyFont="1" applyFill="1" applyAlignment="1">
      <alignment horizontal="center" vertical="center"/>
    </xf>
  </cellXfs>
  <cellStyles count="4">
    <cellStyle name="Currency" xfId="1" builtinId="4"/>
    <cellStyle name="Hyperlink" xfId="3" builtinId="8"/>
    <cellStyle name="Normal" xfId="0" builtinId="0"/>
    <cellStyle name="Percent" xfId="2" builtinId="5"/>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7.jpg"/><Relationship Id="rId1" Type="http://schemas.openxmlformats.org/officeDocument/2006/relationships/image" Target="../media/image6.jpg"/><Relationship Id="rId4"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12</xdr:col>
      <xdr:colOff>259080</xdr:colOff>
      <xdr:row>17</xdr:row>
      <xdr:rowOff>99060</xdr:rowOff>
    </xdr:from>
    <xdr:to>
      <xdr:col>16</xdr:col>
      <xdr:colOff>916305</xdr:colOff>
      <xdr:row>33</xdr:row>
      <xdr:rowOff>11430</xdr:rowOff>
    </xdr:to>
    <xdr:pic>
      <xdr:nvPicPr>
        <xdr:cNvPr id="2" name="Picture 1">
          <a:extLst>
            <a:ext uri="{FF2B5EF4-FFF2-40B4-BE49-F238E27FC236}">
              <a16:creationId xmlns:a16="http://schemas.microsoft.com/office/drawing/2014/main" id="{C7424513-1AD9-4BD7-A9FF-486335EF1E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23960" y="3749040"/>
          <a:ext cx="3095625" cy="2838450"/>
        </a:xfrm>
        <a:prstGeom prst="rect">
          <a:avLst/>
        </a:prstGeom>
      </xdr:spPr>
    </xdr:pic>
    <xdr:clientData/>
  </xdr:twoCellAnchor>
  <xdr:twoCellAnchor editAs="oneCell">
    <xdr:from>
      <xdr:col>0</xdr:col>
      <xdr:colOff>393840</xdr:colOff>
      <xdr:row>20</xdr:row>
      <xdr:rowOff>81420</xdr:rowOff>
    </xdr:from>
    <xdr:to>
      <xdr:col>5</xdr:col>
      <xdr:colOff>182385</xdr:colOff>
      <xdr:row>35</xdr:row>
      <xdr:rowOff>148095</xdr:rowOff>
    </xdr:to>
    <xdr:pic>
      <xdr:nvPicPr>
        <xdr:cNvPr id="3" name="Picture 2">
          <a:extLst>
            <a:ext uri="{FF2B5EF4-FFF2-40B4-BE49-F238E27FC236}">
              <a16:creationId xmlns:a16="http://schemas.microsoft.com/office/drawing/2014/main" id="{D0F5B429-C3CD-4707-895C-744848E98A1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3840" y="4280040"/>
          <a:ext cx="4086225" cy="2809875"/>
        </a:xfrm>
        <a:prstGeom prst="rect">
          <a:avLst/>
        </a:prstGeom>
      </xdr:spPr>
    </xdr:pic>
    <xdr:clientData/>
  </xdr:twoCellAnchor>
  <xdr:twoCellAnchor editAs="oneCell">
    <xdr:from>
      <xdr:col>0</xdr:col>
      <xdr:colOff>350940</xdr:colOff>
      <xdr:row>39</xdr:row>
      <xdr:rowOff>129960</xdr:rowOff>
    </xdr:from>
    <xdr:to>
      <xdr:col>16</xdr:col>
      <xdr:colOff>832612</xdr:colOff>
      <xdr:row>54</xdr:row>
      <xdr:rowOff>177165</xdr:rowOff>
    </xdr:to>
    <xdr:pic>
      <xdr:nvPicPr>
        <xdr:cNvPr id="4" name="Picture 3">
          <a:extLst>
            <a:ext uri="{FF2B5EF4-FFF2-40B4-BE49-F238E27FC236}">
              <a16:creationId xmlns:a16="http://schemas.microsoft.com/office/drawing/2014/main" id="{491FF258-E02D-4443-A78C-6E5EF6B405A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52845" y="7629945"/>
          <a:ext cx="11484952" cy="2790405"/>
        </a:xfrm>
        <a:prstGeom prst="rect">
          <a:avLst/>
        </a:prstGeom>
      </xdr:spPr>
    </xdr:pic>
    <xdr:clientData/>
  </xdr:twoCellAnchor>
  <xdr:twoCellAnchor editAs="oneCell">
    <xdr:from>
      <xdr:col>6</xdr:col>
      <xdr:colOff>597600</xdr:colOff>
      <xdr:row>2</xdr:row>
      <xdr:rowOff>56580</xdr:rowOff>
    </xdr:from>
    <xdr:to>
      <xdr:col>14</xdr:col>
      <xdr:colOff>254700</xdr:colOff>
      <xdr:row>15</xdr:row>
      <xdr:rowOff>88965</xdr:rowOff>
    </xdr:to>
    <xdr:pic>
      <xdr:nvPicPr>
        <xdr:cNvPr id="5" name="Picture 4">
          <a:extLst>
            <a:ext uri="{FF2B5EF4-FFF2-40B4-BE49-F238E27FC236}">
              <a16:creationId xmlns:a16="http://schemas.microsoft.com/office/drawing/2014/main" id="{EC486E28-5F7D-408C-8EB6-D0C20ECB94E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51390" y="860490"/>
          <a:ext cx="4533900" cy="2524125"/>
        </a:xfrm>
        <a:prstGeom prst="rect">
          <a:avLst/>
        </a:prstGeom>
      </xdr:spPr>
    </xdr:pic>
    <xdr:clientData/>
  </xdr:twoCellAnchor>
  <xdr:twoCellAnchor editAs="oneCell">
    <xdr:from>
      <xdr:col>6</xdr:col>
      <xdr:colOff>92280</xdr:colOff>
      <xdr:row>20</xdr:row>
      <xdr:rowOff>38940</xdr:rowOff>
    </xdr:from>
    <xdr:to>
      <xdr:col>11</xdr:col>
      <xdr:colOff>473280</xdr:colOff>
      <xdr:row>33</xdr:row>
      <xdr:rowOff>23700</xdr:rowOff>
    </xdr:to>
    <xdr:pic>
      <xdr:nvPicPr>
        <xdr:cNvPr id="6" name="Picture 5">
          <a:extLst>
            <a:ext uri="{FF2B5EF4-FFF2-40B4-BE49-F238E27FC236}">
              <a16:creationId xmlns:a16="http://schemas.microsoft.com/office/drawing/2014/main" id="{CF6F4E7F-681E-402B-80AE-61DA223D281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999560" y="4237560"/>
          <a:ext cx="3429000" cy="2362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60960</xdr:colOff>
      <xdr:row>17</xdr:row>
      <xdr:rowOff>144780</xdr:rowOff>
    </xdr:from>
    <xdr:to>
      <xdr:col>5</xdr:col>
      <xdr:colOff>594360</xdr:colOff>
      <xdr:row>34</xdr:row>
      <xdr:rowOff>7620</xdr:rowOff>
    </xdr:to>
    <xdr:pic>
      <xdr:nvPicPr>
        <xdr:cNvPr id="2" name="Picture 2">
          <a:extLst>
            <a:ext uri="{FF2B5EF4-FFF2-40B4-BE49-F238E27FC236}">
              <a16:creationId xmlns:a16="http://schemas.microsoft.com/office/drawing/2014/main" id="{D3E03281-CBEF-4E17-ADD7-2C2C81150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700" y="3990975"/>
          <a:ext cx="4305300" cy="2971800"/>
        </a:xfrm>
        <a:prstGeom prst="rect">
          <a:avLst/>
        </a:prstGeom>
      </xdr:spPr>
    </xdr:pic>
    <xdr:clientData/>
  </xdr:twoCellAnchor>
  <xdr:twoCellAnchor editAs="oneCell">
    <xdr:from>
      <xdr:col>1</xdr:col>
      <xdr:colOff>66180</xdr:colOff>
      <xdr:row>35</xdr:row>
      <xdr:rowOff>157620</xdr:rowOff>
    </xdr:from>
    <xdr:to>
      <xdr:col>11</xdr:col>
      <xdr:colOff>409080</xdr:colOff>
      <xdr:row>56</xdr:row>
      <xdr:rowOff>110959</xdr:rowOff>
    </xdr:to>
    <xdr:pic>
      <xdr:nvPicPr>
        <xdr:cNvPr id="3" name="Picture 2">
          <a:extLst>
            <a:ext uri="{FF2B5EF4-FFF2-40B4-BE49-F238E27FC236}">
              <a16:creationId xmlns:a16="http://schemas.microsoft.com/office/drawing/2014/main" id="{960E93A7-16F5-492E-AA83-2D1A2D2852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3825" y="7265175"/>
          <a:ext cx="7772400" cy="3793819"/>
        </a:xfrm>
        <a:prstGeom prst="rect">
          <a:avLst/>
        </a:prstGeom>
      </xdr:spPr>
    </xdr:pic>
    <xdr:clientData/>
  </xdr:twoCellAnchor>
  <xdr:twoCellAnchor editAs="oneCell">
    <xdr:from>
      <xdr:col>5</xdr:col>
      <xdr:colOff>63780</xdr:colOff>
      <xdr:row>3</xdr:row>
      <xdr:rowOff>205740</xdr:rowOff>
    </xdr:from>
    <xdr:to>
      <xdr:col>10</xdr:col>
      <xdr:colOff>368580</xdr:colOff>
      <xdr:row>17</xdr:row>
      <xdr:rowOff>127635</xdr:rowOff>
    </xdr:to>
    <xdr:pic>
      <xdr:nvPicPr>
        <xdr:cNvPr id="4" name="Picture 6">
          <a:extLst>
            <a:ext uri="{FF2B5EF4-FFF2-40B4-BE49-F238E27FC236}">
              <a16:creationId xmlns:a16="http://schemas.microsoft.com/office/drawing/2014/main" id="{423376E8-4E6F-488B-A4F1-823FD202119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041420" y="1409700"/>
          <a:ext cx="3352800" cy="2505075"/>
        </a:xfrm>
        <a:prstGeom prst="rect">
          <a:avLst/>
        </a:prstGeom>
      </xdr:spPr>
    </xdr:pic>
    <xdr:clientData/>
  </xdr:twoCellAnchor>
  <xdr:twoCellAnchor editAs="oneCell">
    <xdr:from>
      <xdr:col>6</xdr:col>
      <xdr:colOff>366180</xdr:colOff>
      <xdr:row>20</xdr:row>
      <xdr:rowOff>69000</xdr:rowOff>
    </xdr:from>
    <xdr:to>
      <xdr:col>11</xdr:col>
      <xdr:colOff>80430</xdr:colOff>
      <xdr:row>32</xdr:row>
      <xdr:rowOff>141390</xdr:rowOff>
    </xdr:to>
    <xdr:pic>
      <xdr:nvPicPr>
        <xdr:cNvPr id="5" name="Picture 8">
          <a:extLst>
            <a:ext uri="{FF2B5EF4-FFF2-40B4-BE49-F238E27FC236}">
              <a16:creationId xmlns:a16="http://schemas.microsoft.com/office/drawing/2014/main" id="{517D8DBA-228D-4802-95D1-6D9691A9652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420" y="4458120"/>
          <a:ext cx="2762250" cy="2266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s://www.cvedetails.com/vulnerability-list/vendor_id-315/year-2009/opov-1/F5.html" TargetMode="External"/><Relationship Id="rId21" Type="http://schemas.openxmlformats.org/officeDocument/2006/relationships/hyperlink" Target="https://www.cvedetails.com/vulnerability-list/vendor_id-315/opfileinc-1/F5.html" TargetMode="External"/><Relationship Id="rId42" Type="http://schemas.openxmlformats.org/officeDocument/2006/relationships/hyperlink" Target="https://www.cvedetails.com/vulnerability-list/vendor_id-315/year-2020/opcsrf-1/F5.html" TargetMode="External"/><Relationship Id="rId47" Type="http://schemas.openxmlformats.org/officeDocument/2006/relationships/hyperlink" Target="https://www.cvedetails.com/vulnerability-list/vendor_id-315/year-2020/opsqli-1/F5.html" TargetMode="External"/><Relationship Id="rId63" Type="http://schemas.openxmlformats.org/officeDocument/2006/relationships/hyperlink" Target="https://www.cvedetails.com/vulnerability-list/vendor_id-315/year-2018/opdos-1/F5.html" TargetMode="External"/><Relationship Id="rId68" Type="http://schemas.openxmlformats.org/officeDocument/2006/relationships/hyperlink" Target="https://www.cvedetails.com/vulnerability-list/vendor_id-315/year-2017/opsqli-1/F5.html" TargetMode="External"/><Relationship Id="rId84" Type="http://schemas.openxmlformats.org/officeDocument/2006/relationships/hyperlink" Target="https://www.cvedetails.com/vulnerability-list/vendor_id-315/year-2014/opginf-1/F5.html" TargetMode="External"/><Relationship Id="rId89" Type="http://schemas.openxmlformats.org/officeDocument/2006/relationships/hyperlink" Target="https://www.cvedetails.com/vulnerability-list/vendor_id-315/year-2014/opov-1/F5.html" TargetMode="External"/><Relationship Id="rId112" Type="http://schemas.openxmlformats.org/officeDocument/2006/relationships/hyperlink" Target="https://www.cvedetails.com/vulnerability-list/vendor_id-315/year-2010/opec-1/F5.html" TargetMode="External"/><Relationship Id="rId16" Type="http://schemas.openxmlformats.org/officeDocument/2006/relationships/hyperlink" Target="https://www.cvedetails.com/vulnerability-list/vendor_id-315/year-2018/F5.html" TargetMode="External"/><Relationship Id="rId107" Type="http://schemas.openxmlformats.org/officeDocument/2006/relationships/hyperlink" Target="https://www.cvedetails.com/vulnerability-list/vendor_id-315/year-2011/opov-1/F5.html" TargetMode="External"/><Relationship Id="rId11" Type="http://schemas.openxmlformats.org/officeDocument/2006/relationships/hyperlink" Target="https://www.cvedetails.com/vulnerability-list/vendor_id-315/year-2013/F5.html" TargetMode="External"/><Relationship Id="rId32" Type="http://schemas.openxmlformats.org/officeDocument/2006/relationships/hyperlink" Target="https://www.cvedetails.com/vulnerability-list/vendor_id-315/opec-1/F5.html" TargetMode="External"/><Relationship Id="rId37" Type="http://schemas.openxmlformats.org/officeDocument/2006/relationships/hyperlink" Target="https://www.cvedetails.com/vulnerability-list/vendor_id-315/year-2021/opxss-1/F5.html" TargetMode="External"/><Relationship Id="rId53" Type="http://schemas.openxmlformats.org/officeDocument/2006/relationships/hyperlink" Target="https://www.cvedetails.com/vulnerability-list/vendor_id-315/year-2019/opxss-1/F5.html" TargetMode="External"/><Relationship Id="rId58" Type="http://schemas.openxmlformats.org/officeDocument/2006/relationships/hyperlink" Target="https://www.cvedetails.com/vulnerability-list/vendor_id-315/year-2018/opcsrf-1/F5.html" TargetMode="External"/><Relationship Id="rId74" Type="http://schemas.openxmlformats.org/officeDocument/2006/relationships/hyperlink" Target="https://www.cvedetails.com/vulnerability-list/vendor_id-315/year-2016/opov-1/F5.html" TargetMode="External"/><Relationship Id="rId79" Type="http://schemas.openxmlformats.org/officeDocument/2006/relationships/hyperlink" Target="https://www.cvedetails.com/vulnerability-list/vendor_id-315/year-2015/opxss-1/F5.html" TargetMode="External"/><Relationship Id="rId102" Type="http://schemas.openxmlformats.org/officeDocument/2006/relationships/hyperlink" Target="https://www.cvedetails.com/vulnerability-list/vendor_id-315/year-2012/opxss-1/F5.html" TargetMode="External"/><Relationship Id="rId123" Type="http://schemas.openxmlformats.org/officeDocument/2006/relationships/hyperlink" Target="https://www.cvedetails.com/vulnerability-list/vendor_id-315/year-2008/opov-1/F5.html" TargetMode="External"/><Relationship Id="rId128" Type="http://schemas.openxmlformats.org/officeDocument/2006/relationships/hyperlink" Target="https://www.cvedetails.com/vulnerability-list/vendor_id-315/year-2007/opec-1/F5.html" TargetMode="External"/><Relationship Id="rId5" Type="http://schemas.openxmlformats.org/officeDocument/2006/relationships/hyperlink" Target="https://www.cvedetails.com/vulnerability-list/vendor_id-315/year-2007/F5.html" TargetMode="External"/><Relationship Id="rId90" Type="http://schemas.openxmlformats.org/officeDocument/2006/relationships/hyperlink" Target="https://www.cvedetails.com/vulnerability-list/vendor_id-315/year-2014/opec-1/F5.html" TargetMode="External"/><Relationship Id="rId95" Type="http://schemas.openxmlformats.org/officeDocument/2006/relationships/hyperlink" Target="https://www.cvedetails.com/vulnerability-list/vendor_id-315/year-2013/opxss-1/F5.html" TargetMode="External"/><Relationship Id="rId22" Type="http://schemas.openxmlformats.org/officeDocument/2006/relationships/hyperlink" Target="https://www.cvedetails.com/vulnerability-list/vendor_id-315/opcsrf-1/F5.html" TargetMode="External"/><Relationship Id="rId27" Type="http://schemas.openxmlformats.org/officeDocument/2006/relationships/hyperlink" Target="https://www.cvedetails.com/vulnerability-list/vendor_id-315/opdirt-1/F5.html" TargetMode="External"/><Relationship Id="rId43" Type="http://schemas.openxmlformats.org/officeDocument/2006/relationships/hyperlink" Target="https://www.cvedetails.com/vulnerability-list/vendor_id-315/year-2020/opginf-1/F5.html" TargetMode="External"/><Relationship Id="rId48" Type="http://schemas.openxmlformats.org/officeDocument/2006/relationships/hyperlink" Target="https://www.cvedetails.com/vulnerability-list/vendor_id-315/year-2020/opov-1/F5.html" TargetMode="External"/><Relationship Id="rId64" Type="http://schemas.openxmlformats.org/officeDocument/2006/relationships/hyperlink" Target="https://www.cvedetails.com/vulnerability-list/vendor_id-315/year-2017/opgpriv-1/F5.html" TargetMode="External"/><Relationship Id="rId69" Type="http://schemas.openxmlformats.org/officeDocument/2006/relationships/hyperlink" Target="https://www.cvedetails.com/vulnerability-list/vendor_id-315/year-2017/opov-1/F5.html" TargetMode="External"/><Relationship Id="rId113" Type="http://schemas.openxmlformats.org/officeDocument/2006/relationships/hyperlink" Target="https://www.cvedetails.com/vulnerability-list/vendor_id-315/year-2010/opdos-1/F5.html" TargetMode="External"/><Relationship Id="rId118" Type="http://schemas.openxmlformats.org/officeDocument/2006/relationships/hyperlink" Target="https://www.cvedetails.com/vulnerability-list/vendor_id-315/year-2009/opec-1/F5.html" TargetMode="External"/><Relationship Id="rId80" Type="http://schemas.openxmlformats.org/officeDocument/2006/relationships/hyperlink" Target="https://www.cvedetails.com/vulnerability-list/vendor_id-315/year-2015/opec-1/F5.html" TargetMode="External"/><Relationship Id="rId85" Type="http://schemas.openxmlformats.org/officeDocument/2006/relationships/hyperlink" Target="https://www.cvedetails.com/vulnerability-list/vendor_id-315/year-2014/opdirt-1/F5.html" TargetMode="External"/><Relationship Id="rId12" Type="http://schemas.openxmlformats.org/officeDocument/2006/relationships/hyperlink" Target="https://www.cvedetails.com/vulnerability-list/vendor_id-315/year-2014/F5.html" TargetMode="External"/><Relationship Id="rId17" Type="http://schemas.openxmlformats.org/officeDocument/2006/relationships/hyperlink" Target="https://www.cvedetails.com/vulnerability-list/vendor_id-315/year-2019/F5.html" TargetMode="External"/><Relationship Id="rId33" Type="http://schemas.openxmlformats.org/officeDocument/2006/relationships/hyperlink" Target="https://www.cvedetails.com/vulnerability-list/vendor_id-315/opdos-1/F5.html" TargetMode="External"/><Relationship Id="rId38" Type="http://schemas.openxmlformats.org/officeDocument/2006/relationships/hyperlink" Target="https://www.cvedetails.com/vulnerability-list/vendor_id-315/year-2021/opsqli-1/F5.html" TargetMode="External"/><Relationship Id="rId59" Type="http://schemas.openxmlformats.org/officeDocument/2006/relationships/hyperlink" Target="https://www.cvedetails.com/vulnerability-list/vendor_id-315/year-2018/opginf-1/F5.html" TargetMode="External"/><Relationship Id="rId103" Type="http://schemas.openxmlformats.org/officeDocument/2006/relationships/hyperlink" Target="https://www.cvedetails.com/vulnerability-list/vendor_id-315/year-2012/opsqli-1/F5.html" TargetMode="External"/><Relationship Id="rId108" Type="http://schemas.openxmlformats.org/officeDocument/2006/relationships/hyperlink" Target="https://www.cvedetails.com/vulnerability-list/vendor_id-315/year-2011/opdos-1/F5.html" TargetMode="External"/><Relationship Id="rId124" Type="http://schemas.openxmlformats.org/officeDocument/2006/relationships/hyperlink" Target="https://www.cvedetails.com/vulnerability-list/vendor_id-315/year-2008/opec-1/F5.html" TargetMode="External"/><Relationship Id="rId129" Type="http://schemas.openxmlformats.org/officeDocument/2006/relationships/hyperlink" Target="https://www.cvedetails.com/vulnerability-list/vendor_id-315/year-2006/opxss-1/F5.html" TargetMode="External"/><Relationship Id="rId54" Type="http://schemas.openxmlformats.org/officeDocument/2006/relationships/hyperlink" Target="https://www.cvedetails.com/vulnerability-list/vendor_id-315/year-2019/opsqli-1/F5.html" TargetMode="External"/><Relationship Id="rId70" Type="http://schemas.openxmlformats.org/officeDocument/2006/relationships/hyperlink" Target="https://www.cvedetails.com/vulnerability-list/vendor_id-315/year-2017/opec-1/F5.html" TargetMode="External"/><Relationship Id="rId75" Type="http://schemas.openxmlformats.org/officeDocument/2006/relationships/hyperlink" Target="https://www.cvedetails.com/vulnerability-list/vendor_id-315/year-2016/opec-1/F5.html" TargetMode="External"/><Relationship Id="rId91" Type="http://schemas.openxmlformats.org/officeDocument/2006/relationships/hyperlink" Target="https://www.cvedetails.com/vulnerability-list/vendor_id-315/year-2014/opdos-1/F5.html" TargetMode="External"/><Relationship Id="rId96" Type="http://schemas.openxmlformats.org/officeDocument/2006/relationships/hyperlink" Target="https://www.cvedetails.com/vulnerability-list/vendor_id-315/year-2013/opov-1/F5.html" TargetMode="External"/><Relationship Id="rId1" Type="http://schemas.openxmlformats.org/officeDocument/2006/relationships/hyperlink" Target="https://www.cvedetails.com/vulnerability-list/vendor_id-315/year-1999/F5.html" TargetMode="External"/><Relationship Id="rId6" Type="http://schemas.openxmlformats.org/officeDocument/2006/relationships/hyperlink" Target="https://www.cvedetails.com/vulnerability-list/vendor_id-315/year-2008/F5.html" TargetMode="External"/><Relationship Id="rId23" Type="http://schemas.openxmlformats.org/officeDocument/2006/relationships/hyperlink" Target="https://www.cvedetails.com/vulnerability-list/vendor_id-315/opgpriv-1/F5.html" TargetMode="External"/><Relationship Id="rId28" Type="http://schemas.openxmlformats.org/officeDocument/2006/relationships/hyperlink" Target="https://www.cvedetails.com/vulnerability-list/vendor_id-315/opxss-1/F5.html" TargetMode="External"/><Relationship Id="rId49" Type="http://schemas.openxmlformats.org/officeDocument/2006/relationships/hyperlink" Target="https://www.cvedetails.com/vulnerability-list/vendor_id-315/year-2020/opec-1/F5.html" TargetMode="External"/><Relationship Id="rId114" Type="http://schemas.openxmlformats.org/officeDocument/2006/relationships/hyperlink" Target="https://www.cvedetails.com/vulnerability-list/vendor_id-315/year-2009/opcsrf-1/F5.html" TargetMode="External"/><Relationship Id="rId119" Type="http://schemas.openxmlformats.org/officeDocument/2006/relationships/hyperlink" Target="https://www.cvedetails.com/vulnerability-list/vendor_id-315/year-2009/opdos-1/F5.html" TargetMode="External"/><Relationship Id="rId44" Type="http://schemas.openxmlformats.org/officeDocument/2006/relationships/hyperlink" Target="https://www.cvedetails.com/vulnerability-list/vendor_id-315/year-2020/opbyp-1/F5.html" TargetMode="External"/><Relationship Id="rId60" Type="http://schemas.openxmlformats.org/officeDocument/2006/relationships/hyperlink" Target="https://www.cvedetails.com/vulnerability-list/vendor_id-315/year-2018/opbyp-1/F5.html" TargetMode="External"/><Relationship Id="rId65" Type="http://schemas.openxmlformats.org/officeDocument/2006/relationships/hyperlink" Target="https://www.cvedetails.com/vulnerability-list/vendor_id-315/year-2017/opginf-1/F5.html" TargetMode="External"/><Relationship Id="rId81" Type="http://schemas.openxmlformats.org/officeDocument/2006/relationships/hyperlink" Target="https://www.cvedetails.com/vulnerability-list/vendor_id-315/year-2015/opdos-1/F5.html" TargetMode="External"/><Relationship Id="rId86" Type="http://schemas.openxmlformats.org/officeDocument/2006/relationships/hyperlink" Target="https://www.cvedetails.com/vulnerability-list/vendor_id-315/year-2014/opxss-1/F5.html" TargetMode="External"/><Relationship Id="rId130" Type="http://schemas.openxmlformats.org/officeDocument/2006/relationships/hyperlink" Target="https://www.cvedetails.com/vulnerability-list/vendor_id-315/year-2005/opdos-1/F5.html" TargetMode="External"/><Relationship Id="rId13" Type="http://schemas.openxmlformats.org/officeDocument/2006/relationships/hyperlink" Target="https://www.cvedetails.com/vulnerability-list/vendor_id-315/year-2015/F5.html" TargetMode="External"/><Relationship Id="rId18" Type="http://schemas.openxmlformats.org/officeDocument/2006/relationships/hyperlink" Target="https://www.cvedetails.com/vulnerability-list/vendor_id-315/year-2020/F5.html" TargetMode="External"/><Relationship Id="rId39" Type="http://schemas.openxmlformats.org/officeDocument/2006/relationships/hyperlink" Target="https://www.cvedetails.com/vulnerability-list/vendor_id-315/year-2021/opov-1/F5.html" TargetMode="External"/><Relationship Id="rId109" Type="http://schemas.openxmlformats.org/officeDocument/2006/relationships/hyperlink" Target="https://www.cvedetails.com/vulnerability-list/vendor_id-315/year-2010/hasexp-1/F5.html" TargetMode="External"/><Relationship Id="rId34" Type="http://schemas.openxmlformats.org/officeDocument/2006/relationships/hyperlink" Target="https://www.cvedetails.com/vulnerability-list/vendor_id-315/year-2021/opcsrf-1/F5.html" TargetMode="External"/><Relationship Id="rId50" Type="http://schemas.openxmlformats.org/officeDocument/2006/relationships/hyperlink" Target="https://www.cvedetails.com/vulnerability-list/vendor_id-315/year-2020/opdos-1/F5.html" TargetMode="External"/><Relationship Id="rId55" Type="http://schemas.openxmlformats.org/officeDocument/2006/relationships/hyperlink" Target="https://www.cvedetails.com/vulnerability-list/vendor_id-315/year-2019/opov-1/F5.html" TargetMode="External"/><Relationship Id="rId76" Type="http://schemas.openxmlformats.org/officeDocument/2006/relationships/hyperlink" Target="https://www.cvedetails.com/vulnerability-list/vendor_id-315/year-2016/opdos-1/F5.html" TargetMode="External"/><Relationship Id="rId97" Type="http://schemas.openxmlformats.org/officeDocument/2006/relationships/hyperlink" Target="https://www.cvedetails.com/vulnerability-list/vendor_id-315/year-2013/opec-1/F5.html" TargetMode="External"/><Relationship Id="rId104" Type="http://schemas.openxmlformats.org/officeDocument/2006/relationships/hyperlink" Target="https://www.cvedetails.com/vulnerability-list/vendor_id-315/year-2012/opov-1/F5.html" TargetMode="External"/><Relationship Id="rId120" Type="http://schemas.openxmlformats.org/officeDocument/2006/relationships/hyperlink" Target="https://www.cvedetails.com/vulnerability-list/vendor_id-315/year-2008/opcsrf-1/F5.html" TargetMode="External"/><Relationship Id="rId125" Type="http://schemas.openxmlformats.org/officeDocument/2006/relationships/hyperlink" Target="https://www.cvedetails.com/vulnerability-list/vendor_id-315/year-2008/opdos-1/F5.html" TargetMode="External"/><Relationship Id="rId7" Type="http://schemas.openxmlformats.org/officeDocument/2006/relationships/hyperlink" Target="https://www.cvedetails.com/vulnerability-list/vendor_id-315/year-2009/F5.html" TargetMode="External"/><Relationship Id="rId71" Type="http://schemas.openxmlformats.org/officeDocument/2006/relationships/hyperlink" Target="https://www.cvedetails.com/vulnerability-list/vendor_id-315/year-2017/opdos-1/F5.html" TargetMode="External"/><Relationship Id="rId92" Type="http://schemas.openxmlformats.org/officeDocument/2006/relationships/hyperlink" Target="https://www.cvedetails.com/vulnerability-list/vendor_id-315/year-2013/opginf-1/F5.html" TargetMode="External"/><Relationship Id="rId2" Type="http://schemas.openxmlformats.org/officeDocument/2006/relationships/hyperlink" Target="https://www.cvedetails.com/vulnerability-list/vendor_id-315/year-2004/F5.html" TargetMode="External"/><Relationship Id="rId29" Type="http://schemas.openxmlformats.org/officeDocument/2006/relationships/hyperlink" Target="https://www.cvedetails.com/vulnerability-list/vendor_id-315/opsqli-1/F5.html" TargetMode="External"/><Relationship Id="rId24" Type="http://schemas.openxmlformats.org/officeDocument/2006/relationships/hyperlink" Target="https://www.cvedetails.com/vulnerability-list/vendor_id-315/opginf-1/F5.html" TargetMode="External"/><Relationship Id="rId40" Type="http://schemas.openxmlformats.org/officeDocument/2006/relationships/hyperlink" Target="https://www.cvedetails.com/vulnerability-list/vendor_id-315/year-2021/opec-1/F5.html" TargetMode="External"/><Relationship Id="rId45" Type="http://schemas.openxmlformats.org/officeDocument/2006/relationships/hyperlink" Target="https://www.cvedetails.com/vulnerability-list/vendor_id-315/year-2020/opdirt-1/F5.html" TargetMode="External"/><Relationship Id="rId66" Type="http://schemas.openxmlformats.org/officeDocument/2006/relationships/hyperlink" Target="https://www.cvedetails.com/vulnerability-list/vendor_id-315/year-2017/opbyp-1/F5.html" TargetMode="External"/><Relationship Id="rId87" Type="http://schemas.openxmlformats.org/officeDocument/2006/relationships/hyperlink" Target="https://www.cvedetails.com/vulnerability-list/vendor_id-315/year-2014/opsqli-1/F5.html" TargetMode="External"/><Relationship Id="rId110" Type="http://schemas.openxmlformats.org/officeDocument/2006/relationships/hyperlink" Target="https://www.cvedetails.com/vulnerability-list/vendor_id-315/year-2010/opdirt-1/F5.html" TargetMode="External"/><Relationship Id="rId115" Type="http://schemas.openxmlformats.org/officeDocument/2006/relationships/hyperlink" Target="https://www.cvedetails.com/vulnerability-list/vendor_id-315/year-2009/opdirt-1/F5.html" TargetMode="External"/><Relationship Id="rId131" Type="http://schemas.openxmlformats.org/officeDocument/2006/relationships/hyperlink" Target="https://www.cvedetails.com/vulnerability-list/vendor_id-315/year-2004/opov-1/F5.html" TargetMode="External"/><Relationship Id="rId61" Type="http://schemas.openxmlformats.org/officeDocument/2006/relationships/hyperlink" Target="https://www.cvedetails.com/vulnerability-list/vendor_id-315/year-2018/opxss-1/F5.html" TargetMode="External"/><Relationship Id="rId82" Type="http://schemas.openxmlformats.org/officeDocument/2006/relationships/hyperlink" Target="https://www.cvedetails.com/vulnerability-list/vendor_id-315/year-2014/hasexp-1/F5.html" TargetMode="External"/><Relationship Id="rId19" Type="http://schemas.openxmlformats.org/officeDocument/2006/relationships/hyperlink" Target="https://www.cvedetails.com/vulnerability-list/vendor_id-315/year-2021/F5.html" TargetMode="External"/><Relationship Id="rId14" Type="http://schemas.openxmlformats.org/officeDocument/2006/relationships/hyperlink" Target="https://www.cvedetails.com/vulnerability-list/vendor_id-315/year-2016/F5.html" TargetMode="External"/><Relationship Id="rId30" Type="http://schemas.openxmlformats.org/officeDocument/2006/relationships/hyperlink" Target="https://www.cvedetails.com/vulnerability-list/vendor_id-315/opmemc-1/F5.html" TargetMode="External"/><Relationship Id="rId35" Type="http://schemas.openxmlformats.org/officeDocument/2006/relationships/hyperlink" Target="https://www.cvedetails.com/vulnerability-list/vendor_id-315/year-2021/opbyp-1/F5.html" TargetMode="External"/><Relationship Id="rId56" Type="http://schemas.openxmlformats.org/officeDocument/2006/relationships/hyperlink" Target="https://www.cvedetails.com/vulnerability-list/vendor_id-315/year-2019/opec-1/F5.html" TargetMode="External"/><Relationship Id="rId77" Type="http://schemas.openxmlformats.org/officeDocument/2006/relationships/hyperlink" Target="https://www.cvedetails.com/vulnerability-list/vendor_id-315/year-2015/opgpriv-1/F5.html" TargetMode="External"/><Relationship Id="rId100" Type="http://schemas.openxmlformats.org/officeDocument/2006/relationships/hyperlink" Target="https://www.cvedetails.com/vulnerability-list/vendor_id-315/year-2012/opgpriv-1/F5.html" TargetMode="External"/><Relationship Id="rId105" Type="http://schemas.openxmlformats.org/officeDocument/2006/relationships/hyperlink" Target="https://www.cvedetails.com/vulnerability-list/vendor_id-315/year-2012/opec-1/F5.html" TargetMode="External"/><Relationship Id="rId126" Type="http://schemas.openxmlformats.org/officeDocument/2006/relationships/hyperlink" Target="https://www.cvedetails.com/vulnerability-list/vendor_id-315/year-2007/opdirt-1/F5.html" TargetMode="External"/><Relationship Id="rId8" Type="http://schemas.openxmlformats.org/officeDocument/2006/relationships/hyperlink" Target="https://www.cvedetails.com/vulnerability-list/vendor_id-315/year-2010/F5.html" TargetMode="External"/><Relationship Id="rId51" Type="http://schemas.openxmlformats.org/officeDocument/2006/relationships/hyperlink" Target="https://www.cvedetails.com/vulnerability-list/vendor_id-315/year-2019/opcsrf-1/F5.html" TargetMode="External"/><Relationship Id="rId72" Type="http://schemas.openxmlformats.org/officeDocument/2006/relationships/hyperlink" Target="https://www.cvedetails.com/vulnerability-list/vendor_id-315/year-2016/opgpriv-1/F5.html" TargetMode="External"/><Relationship Id="rId93" Type="http://schemas.openxmlformats.org/officeDocument/2006/relationships/hyperlink" Target="https://www.cvedetails.com/vulnerability-list/vendor_id-315/year-2013/opbyp-1/F5.html" TargetMode="External"/><Relationship Id="rId98" Type="http://schemas.openxmlformats.org/officeDocument/2006/relationships/hyperlink" Target="https://www.cvedetails.com/vulnerability-list/vendor_id-315/year-2013/opdos-1/F5.html" TargetMode="External"/><Relationship Id="rId121" Type="http://schemas.openxmlformats.org/officeDocument/2006/relationships/hyperlink" Target="https://www.cvedetails.com/vulnerability-list/vendor_id-315/year-2008/opdirt-1/F5.html" TargetMode="External"/><Relationship Id="rId3" Type="http://schemas.openxmlformats.org/officeDocument/2006/relationships/hyperlink" Target="https://www.cvedetails.com/vulnerability-list/vendor_id-315/year-2005/F5.html" TargetMode="External"/><Relationship Id="rId25" Type="http://schemas.openxmlformats.org/officeDocument/2006/relationships/hyperlink" Target="https://www.cvedetails.com/vulnerability-list/vendor_id-315/opbyp-1/F5.html" TargetMode="External"/><Relationship Id="rId46" Type="http://schemas.openxmlformats.org/officeDocument/2006/relationships/hyperlink" Target="https://www.cvedetails.com/vulnerability-list/vendor_id-315/year-2020/opxss-1/F5.html" TargetMode="External"/><Relationship Id="rId67" Type="http://schemas.openxmlformats.org/officeDocument/2006/relationships/hyperlink" Target="https://www.cvedetails.com/vulnerability-list/vendor_id-315/year-2017/opxss-1/F5.html" TargetMode="External"/><Relationship Id="rId116" Type="http://schemas.openxmlformats.org/officeDocument/2006/relationships/hyperlink" Target="https://www.cvedetails.com/vulnerability-list/vendor_id-315/year-2009/opxss-1/F5.html" TargetMode="External"/><Relationship Id="rId20" Type="http://schemas.openxmlformats.org/officeDocument/2006/relationships/hyperlink" Target="https://www.cvedetails.com/vulnerability-list/vendor_id-315/hasexp-1/F5.html" TargetMode="External"/><Relationship Id="rId41" Type="http://schemas.openxmlformats.org/officeDocument/2006/relationships/hyperlink" Target="https://www.cvedetails.com/vulnerability-list/vendor_id-315/year-2021/opdos-1/F5.html" TargetMode="External"/><Relationship Id="rId62" Type="http://schemas.openxmlformats.org/officeDocument/2006/relationships/hyperlink" Target="https://www.cvedetails.com/vulnerability-list/vendor_id-315/year-2018/opec-1/F5.html" TargetMode="External"/><Relationship Id="rId83" Type="http://schemas.openxmlformats.org/officeDocument/2006/relationships/hyperlink" Target="https://www.cvedetails.com/vulnerability-list/vendor_id-315/year-2014/opgpriv-1/F5.html" TargetMode="External"/><Relationship Id="rId88" Type="http://schemas.openxmlformats.org/officeDocument/2006/relationships/hyperlink" Target="https://www.cvedetails.com/vulnerability-list/vendor_id-315/year-2014/opmemc-1/F5.html" TargetMode="External"/><Relationship Id="rId111" Type="http://schemas.openxmlformats.org/officeDocument/2006/relationships/hyperlink" Target="https://www.cvedetails.com/vulnerability-list/vendor_id-315/year-2010/opmemc-1/F5.html" TargetMode="External"/><Relationship Id="rId132" Type="http://schemas.openxmlformats.org/officeDocument/2006/relationships/hyperlink" Target="https://www.cvedetails.com/vulnerability-list/vendor_id-315/year-2004/opec-1/F5.html" TargetMode="External"/><Relationship Id="rId15" Type="http://schemas.openxmlformats.org/officeDocument/2006/relationships/hyperlink" Target="https://www.cvedetails.com/vulnerability-list/vendor_id-315/year-2017/F5.html" TargetMode="External"/><Relationship Id="rId36" Type="http://schemas.openxmlformats.org/officeDocument/2006/relationships/hyperlink" Target="https://www.cvedetails.com/vulnerability-list/vendor_id-315/year-2021/opdirt-1/F5.html" TargetMode="External"/><Relationship Id="rId57" Type="http://schemas.openxmlformats.org/officeDocument/2006/relationships/hyperlink" Target="https://www.cvedetails.com/vulnerability-list/vendor_id-315/year-2019/opdos-1/F5.html" TargetMode="External"/><Relationship Id="rId106" Type="http://schemas.openxmlformats.org/officeDocument/2006/relationships/hyperlink" Target="https://www.cvedetails.com/vulnerability-list/vendor_id-315/year-2012/opdos-1/F5.html" TargetMode="External"/><Relationship Id="rId127" Type="http://schemas.openxmlformats.org/officeDocument/2006/relationships/hyperlink" Target="https://www.cvedetails.com/vulnerability-list/vendor_id-315/year-2007/opxss-1/F5.html" TargetMode="External"/><Relationship Id="rId10" Type="http://schemas.openxmlformats.org/officeDocument/2006/relationships/hyperlink" Target="https://www.cvedetails.com/vulnerability-list/vendor_id-315/year-2012/F5.html" TargetMode="External"/><Relationship Id="rId31" Type="http://schemas.openxmlformats.org/officeDocument/2006/relationships/hyperlink" Target="https://www.cvedetails.com/vulnerability-list/vendor_id-315/opov-1/F5.html" TargetMode="External"/><Relationship Id="rId52" Type="http://schemas.openxmlformats.org/officeDocument/2006/relationships/hyperlink" Target="https://www.cvedetails.com/vulnerability-list/vendor_id-315/year-2019/opbyp-1/F5.html" TargetMode="External"/><Relationship Id="rId73" Type="http://schemas.openxmlformats.org/officeDocument/2006/relationships/hyperlink" Target="https://www.cvedetails.com/vulnerability-list/vendor_id-315/year-2016/opginf-1/F5.html" TargetMode="External"/><Relationship Id="rId78" Type="http://schemas.openxmlformats.org/officeDocument/2006/relationships/hyperlink" Target="https://www.cvedetails.com/vulnerability-list/vendor_id-315/year-2015/opdirt-1/F5.html" TargetMode="External"/><Relationship Id="rId94" Type="http://schemas.openxmlformats.org/officeDocument/2006/relationships/hyperlink" Target="https://www.cvedetails.com/vulnerability-list/vendor_id-315/year-2013/opdirt-1/F5.html" TargetMode="External"/><Relationship Id="rId99" Type="http://schemas.openxmlformats.org/officeDocument/2006/relationships/hyperlink" Target="https://www.cvedetails.com/vulnerability-list/vendor_id-315/year-2012/hasexp-1/F5.html" TargetMode="External"/><Relationship Id="rId101" Type="http://schemas.openxmlformats.org/officeDocument/2006/relationships/hyperlink" Target="https://www.cvedetails.com/vulnerability-list/vendor_id-315/year-2012/opginf-1/F5.html" TargetMode="External"/><Relationship Id="rId122" Type="http://schemas.openxmlformats.org/officeDocument/2006/relationships/hyperlink" Target="https://www.cvedetails.com/vulnerability-list/vendor_id-315/year-2008/opxss-1/F5.html" TargetMode="External"/><Relationship Id="rId4" Type="http://schemas.openxmlformats.org/officeDocument/2006/relationships/hyperlink" Target="https://www.cvedetails.com/vulnerability-list/vendor_id-315/year-2006/F5.html" TargetMode="External"/><Relationship Id="rId9" Type="http://schemas.openxmlformats.org/officeDocument/2006/relationships/hyperlink" Target="https://www.cvedetails.com/vulnerability-list/vendor_id-315/year-2011/F5.html" TargetMode="External"/><Relationship Id="rId26" Type="http://schemas.openxmlformats.org/officeDocument/2006/relationships/hyperlink" Target="https://www.cvedetails.com/vulnerability-list/vendor_id-315/ophttprs-1/F5.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30CA0-5055-45CB-B449-837C4358242B}">
  <dimension ref="A1:K55"/>
  <sheetViews>
    <sheetView topLeftCell="A43" workbookViewId="0">
      <selection activeCell="C53" sqref="C53"/>
    </sheetView>
  </sheetViews>
  <sheetFormatPr defaultRowHeight="14.4" x14ac:dyDescent="0.3"/>
  <cols>
    <col min="1" max="1" width="3.88671875" customWidth="1"/>
    <col min="2" max="2" width="15.6640625" bestFit="1" customWidth="1"/>
    <col min="3" max="3" width="20.44140625" bestFit="1" customWidth="1"/>
    <col min="4" max="4" width="11.77734375" bestFit="1" customWidth="1"/>
    <col min="5" max="5" width="13.21875" bestFit="1" customWidth="1"/>
    <col min="6" max="6" width="21.88671875" customWidth="1"/>
    <col min="7" max="7" width="23.109375" bestFit="1" customWidth="1"/>
    <col min="8" max="8" width="20.44140625" bestFit="1" customWidth="1"/>
    <col min="9" max="9" width="21.33203125" bestFit="1" customWidth="1"/>
    <col min="10" max="10" width="21.109375" bestFit="1" customWidth="1"/>
    <col min="11" max="11" width="28" customWidth="1"/>
    <col min="12" max="12" width="19.33203125" bestFit="1" customWidth="1"/>
  </cols>
  <sheetData>
    <row r="1" spans="1:7" ht="31.2" customHeight="1" x14ac:dyDescent="0.3">
      <c r="A1" s="59" t="s">
        <v>42</v>
      </c>
      <c r="B1" s="59"/>
      <c r="C1" s="59"/>
      <c r="D1" s="59"/>
      <c r="E1" s="59"/>
      <c r="F1" s="59"/>
      <c r="G1" s="59"/>
    </row>
    <row r="2" spans="1:7" ht="28.8" customHeight="1" x14ac:dyDescent="0.3">
      <c r="A2" s="24" t="s">
        <v>0</v>
      </c>
      <c r="B2" s="24" t="s">
        <v>1</v>
      </c>
      <c r="C2" s="24" t="s">
        <v>2</v>
      </c>
      <c r="D2" s="24" t="s">
        <v>3</v>
      </c>
      <c r="E2" s="24" t="s">
        <v>4</v>
      </c>
      <c r="F2" s="25" t="s">
        <v>41</v>
      </c>
      <c r="G2" s="26" t="s">
        <v>44</v>
      </c>
    </row>
    <row r="3" spans="1:7" ht="14.4" customHeight="1" x14ac:dyDescent="0.3">
      <c r="A3" s="3">
        <v>1</v>
      </c>
      <c r="B3" s="4" t="s">
        <v>5</v>
      </c>
      <c r="C3" s="5" t="s">
        <v>6</v>
      </c>
      <c r="D3" s="6">
        <v>6.8</v>
      </c>
      <c r="E3" s="4">
        <v>0.36558000000000002</v>
      </c>
      <c r="F3" s="7">
        <v>0.99141966679064697</v>
      </c>
      <c r="G3" s="8">
        <f ca="1">_xll.PsiBernoulli(F3)</f>
        <v>1</v>
      </c>
    </row>
    <row r="4" spans="1:7" ht="14.4" customHeight="1" x14ac:dyDescent="0.3">
      <c r="A4" s="3">
        <v>2</v>
      </c>
      <c r="B4" s="4" t="s">
        <v>7</v>
      </c>
      <c r="C4" s="5" t="s">
        <v>8</v>
      </c>
      <c r="D4" s="4">
        <v>4.3</v>
      </c>
      <c r="E4" s="4">
        <v>4.4200000000000003E-3</v>
      </c>
      <c r="F4" s="7">
        <v>0.28418987033308102</v>
      </c>
      <c r="G4" s="8">
        <f ca="1">_xll.PsiBernoulli(F4)</f>
        <v>0</v>
      </c>
    </row>
    <row r="5" spans="1:7" ht="14.4" customHeight="1" x14ac:dyDescent="0.3">
      <c r="A5" s="3">
        <v>3</v>
      </c>
      <c r="B5" s="4" t="s">
        <v>9</v>
      </c>
      <c r="C5" s="5" t="s">
        <v>10</v>
      </c>
      <c r="D5" s="4">
        <v>5</v>
      </c>
      <c r="E5" s="27">
        <v>4.1599999999999996E-3</v>
      </c>
      <c r="F5" s="7">
        <v>0.26184765740229998</v>
      </c>
      <c r="G5" s="8">
        <f ca="1">_xll.PsiBernoulli(F5)</f>
        <v>0</v>
      </c>
    </row>
    <row r="6" spans="1:7" ht="14.4" customHeight="1" x14ac:dyDescent="0.3">
      <c r="A6" s="3">
        <v>4</v>
      </c>
      <c r="B6" s="4" t="s">
        <v>11</v>
      </c>
      <c r="C6" s="5" t="s">
        <v>10</v>
      </c>
      <c r="D6" s="4">
        <v>4.3</v>
      </c>
      <c r="E6" s="27">
        <v>6.2399999999999999E-3</v>
      </c>
      <c r="F6" s="7">
        <v>0.45879772730187601</v>
      </c>
      <c r="G6" s="8">
        <f ca="1">_xll.PsiBernoulli(F6)</f>
        <v>0</v>
      </c>
    </row>
    <row r="7" spans="1:7" ht="14.4" customHeight="1" x14ac:dyDescent="0.3">
      <c r="A7" s="3">
        <v>5</v>
      </c>
      <c r="B7" s="4" t="s">
        <v>12</v>
      </c>
      <c r="C7" s="5">
        <v>5</v>
      </c>
      <c r="D7" s="4">
        <v>7.8</v>
      </c>
      <c r="E7" s="27">
        <v>1.84E-2</v>
      </c>
      <c r="F7" s="7">
        <v>0.76128974335954003</v>
      </c>
      <c r="G7" s="8">
        <f ca="1">_xll.PsiBernoulli(F7)</f>
        <v>1</v>
      </c>
    </row>
    <row r="8" spans="1:7" ht="14.4" customHeight="1" x14ac:dyDescent="0.3">
      <c r="A8" s="3">
        <v>6</v>
      </c>
      <c r="B8" s="4" t="s">
        <v>13</v>
      </c>
      <c r="C8" s="5" t="s">
        <v>8</v>
      </c>
      <c r="D8" s="4">
        <v>5.8</v>
      </c>
      <c r="E8" s="4">
        <v>4.1599999999999996E-3</v>
      </c>
      <c r="F8" s="7">
        <v>0.26184765740229998</v>
      </c>
      <c r="G8" s="8">
        <f ca="1">_xll.PsiBernoulli(F8)</f>
        <v>0</v>
      </c>
    </row>
    <row r="9" spans="1:7" ht="14.4" customHeight="1" x14ac:dyDescent="0.3">
      <c r="A9" s="3">
        <v>7</v>
      </c>
      <c r="B9" s="4" t="s">
        <v>14</v>
      </c>
      <c r="C9" s="5" t="s">
        <v>8</v>
      </c>
      <c r="D9" s="4">
        <v>3.5</v>
      </c>
      <c r="E9" s="4">
        <v>4.1599999999999996E-3</v>
      </c>
      <c r="F9" s="7">
        <v>0.26184765740229998</v>
      </c>
      <c r="G9" s="8">
        <f ca="1">_xll.PsiBernoulli(F9)</f>
        <v>1</v>
      </c>
    </row>
    <row r="10" spans="1:7" ht="14.4" customHeight="1" x14ac:dyDescent="0.3">
      <c r="A10" s="3">
        <v>8</v>
      </c>
      <c r="B10" s="4" t="s">
        <v>15</v>
      </c>
      <c r="C10" s="5" t="s">
        <v>16</v>
      </c>
      <c r="D10" s="4">
        <v>6.5</v>
      </c>
      <c r="E10" s="4">
        <v>4.1599999999999996E-3</v>
      </c>
      <c r="F10" s="7">
        <v>0.26184765740229998</v>
      </c>
      <c r="G10" s="8">
        <f ca="1">_xll.PsiBernoulli(F10)</f>
        <v>1</v>
      </c>
    </row>
    <row r="11" spans="1:7" ht="14.4" customHeight="1" x14ac:dyDescent="0.3">
      <c r="A11" s="3">
        <v>9</v>
      </c>
      <c r="B11" s="4" t="s">
        <v>17</v>
      </c>
      <c r="C11" s="5" t="s">
        <v>18</v>
      </c>
      <c r="D11" s="4">
        <v>5.8</v>
      </c>
      <c r="E11" s="4">
        <v>4.1599999999999996E-3</v>
      </c>
      <c r="F11" s="7">
        <v>0.26184765740229998</v>
      </c>
      <c r="G11" s="8">
        <f ca="1">_xll.PsiBernoulli(F11)</f>
        <v>0</v>
      </c>
    </row>
    <row r="12" spans="1:7" ht="14.4" customHeight="1" x14ac:dyDescent="0.3">
      <c r="A12" s="3">
        <v>10</v>
      </c>
      <c r="B12" s="4" t="s">
        <v>19</v>
      </c>
      <c r="C12" s="5" t="s">
        <v>6</v>
      </c>
      <c r="D12" s="4">
        <v>6.9</v>
      </c>
      <c r="E12" s="4">
        <v>4.1599999999999996E-3</v>
      </c>
      <c r="F12" s="7">
        <v>0.26184765740229998</v>
      </c>
      <c r="G12" s="8">
        <f ca="1">_xll.PsiBernoulli(F12)</f>
        <v>0</v>
      </c>
    </row>
    <row r="13" spans="1:7" ht="14.4" customHeight="1" x14ac:dyDescent="0.3">
      <c r="A13" s="3">
        <v>11</v>
      </c>
      <c r="B13" s="4" t="s">
        <v>20</v>
      </c>
      <c r="C13" s="5" t="s">
        <v>8</v>
      </c>
      <c r="D13" s="4">
        <v>4.3</v>
      </c>
      <c r="E13" s="4">
        <v>4.1599999999999996E-3</v>
      </c>
      <c r="F13" s="7">
        <v>0.26184765740229998</v>
      </c>
      <c r="G13" s="8">
        <f ca="1">_xll.PsiBernoulli(F13)</f>
        <v>1</v>
      </c>
    </row>
    <row r="14" spans="1:7" ht="14.4" customHeight="1" x14ac:dyDescent="0.3">
      <c r="A14" s="3">
        <v>12</v>
      </c>
      <c r="B14" s="4" t="s">
        <v>21</v>
      </c>
      <c r="C14" s="5" t="s">
        <v>8</v>
      </c>
      <c r="D14" s="4">
        <v>5.0999999999999996</v>
      </c>
      <c r="E14" s="4">
        <v>4.1599999999999996E-3</v>
      </c>
      <c r="F14" s="7">
        <v>0.26184765740229998</v>
      </c>
      <c r="G14" s="8">
        <f ca="1">_xll.PsiBernoulli(F14)</f>
        <v>1</v>
      </c>
    </row>
    <row r="15" spans="1:7" ht="14.4" customHeight="1" x14ac:dyDescent="0.3">
      <c r="A15" s="3">
        <v>13</v>
      </c>
      <c r="B15" s="4" t="s">
        <v>22</v>
      </c>
      <c r="C15" s="5" t="s">
        <v>8</v>
      </c>
      <c r="D15" s="4">
        <v>5</v>
      </c>
      <c r="E15" s="4">
        <v>4.1599999999999996E-3</v>
      </c>
      <c r="F15" s="7">
        <v>0.26184765740229998</v>
      </c>
      <c r="G15" s="8">
        <f ca="1">_xll.PsiBernoulli(F15)</f>
        <v>0</v>
      </c>
    </row>
    <row r="16" spans="1:7" ht="14.4" customHeight="1" x14ac:dyDescent="0.3">
      <c r="A16" s="3">
        <v>14</v>
      </c>
      <c r="B16" s="4" t="s">
        <v>23</v>
      </c>
      <c r="C16" s="5" t="s">
        <v>6</v>
      </c>
      <c r="D16" s="4">
        <v>5</v>
      </c>
      <c r="E16" s="4">
        <v>1.84E-2</v>
      </c>
      <c r="F16" s="7">
        <v>0.76128974335954003</v>
      </c>
      <c r="G16" s="8">
        <f ca="1">_xll.PsiBernoulli(F16)</f>
        <v>1</v>
      </c>
    </row>
    <row r="17" spans="1:11" ht="14.4" customHeight="1" x14ac:dyDescent="0.3">
      <c r="A17" s="3">
        <v>15</v>
      </c>
      <c r="B17" s="4" t="s">
        <v>24</v>
      </c>
      <c r="C17" s="5" t="s">
        <v>18</v>
      </c>
      <c r="D17" s="4">
        <v>4.3</v>
      </c>
      <c r="E17" s="4">
        <v>2.6780000000000002E-2</v>
      </c>
      <c r="F17" s="7">
        <v>0.79767599943567302</v>
      </c>
      <c r="G17" s="8">
        <f ca="1">_xll.PsiBernoulli(F17)</f>
        <v>1</v>
      </c>
    </row>
    <row r="18" spans="1:11" ht="14.4" customHeight="1" x14ac:dyDescent="0.3">
      <c r="A18" s="3">
        <v>16</v>
      </c>
      <c r="B18" s="4" t="s">
        <v>25</v>
      </c>
      <c r="C18" s="5" t="s">
        <v>18</v>
      </c>
      <c r="D18" s="4">
        <v>6</v>
      </c>
      <c r="E18" s="4">
        <v>8.8800000000000007E-3</v>
      </c>
      <c r="F18" s="7">
        <v>0.60120047711269797</v>
      </c>
      <c r="G18" s="8">
        <f ca="1">_xll.PsiBernoulli(F18)</f>
        <v>0</v>
      </c>
    </row>
    <row r="19" spans="1:11" ht="14.4" customHeight="1" x14ac:dyDescent="0.3">
      <c r="A19" s="3">
        <v>17</v>
      </c>
      <c r="B19" s="4" t="s">
        <v>26</v>
      </c>
      <c r="C19" s="5" t="s">
        <v>18</v>
      </c>
      <c r="D19" s="4">
        <v>5</v>
      </c>
      <c r="E19" s="4">
        <v>4.4200000000000003E-3</v>
      </c>
      <c r="F19" s="7">
        <v>0.28418987033308102</v>
      </c>
      <c r="G19" s="8">
        <f ca="1">_xll.PsiBernoulli(F19)</f>
        <v>1</v>
      </c>
      <c r="J19" s="9"/>
    </row>
    <row r="20" spans="1:11" ht="14.4" customHeight="1" x14ac:dyDescent="0.3">
      <c r="A20" s="3">
        <v>18</v>
      </c>
      <c r="B20" s="4" t="s">
        <v>28</v>
      </c>
      <c r="C20" s="5" t="s">
        <v>29</v>
      </c>
      <c r="D20" s="4">
        <v>7.5</v>
      </c>
      <c r="E20" s="4">
        <v>4.1599999999999996E-3</v>
      </c>
      <c r="F20" s="7">
        <v>0.26184765740229998</v>
      </c>
      <c r="G20" s="8">
        <f ca="1">_xll.PsiBernoulli(F20)</f>
        <v>0</v>
      </c>
      <c r="J20" s="10"/>
      <c r="K20" s="23"/>
    </row>
    <row r="21" spans="1:11" ht="14.4" customHeight="1" x14ac:dyDescent="0.3">
      <c r="A21" s="3">
        <v>19</v>
      </c>
      <c r="B21" s="4" t="s">
        <v>30</v>
      </c>
      <c r="C21" s="5" t="s">
        <v>31</v>
      </c>
      <c r="D21" s="4">
        <v>4</v>
      </c>
      <c r="E21" s="4">
        <v>6.701E-2</v>
      </c>
      <c r="F21" s="7">
        <v>0.91342713129577102</v>
      </c>
      <c r="G21" s="8">
        <f ca="1">_xll.PsiBernoulli(F21)</f>
        <v>1</v>
      </c>
      <c r="J21" s="10"/>
    </row>
    <row r="22" spans="1:11" ht="14.4" customHeight="1" x14ac:dyDescent="0.3">
      <c r="A22" s="3">
        <v>20</v>
      </c>
      <c r="B22" s="4" t="s">
        <v>32</v>
      </c>
      <c r="C22" s="5" t="s">
        <v>8</v>
      </c>
      <c r="D22" s="4">
        <v>4.3</v>
      </c>
      <c r="E22" s="4">
        <v>4.1599999999999996E-3</v>
      </c>
      <c r="F22" s="7">
        <v>0.26184765740229998</v>
      </c>
      <c r="G22" s="8">
        <f ca="1">_xll.PsiBernoulli(F22)</f>
        <v>1</v>
      </c>
    </row>
    <row r="23" spans="1:11" x14ac:dyDescent="0.3">
      <c r="F23" s="11" t="s">
        <v>33</v>
      </c>
      <c r="G23" s="11">
        <f ca="1">SUM(G3:G22)</f>
        <v>11</v>
      </c>
    </row>
    <row r="26" spans="1:11" ht="23.4" x14ac:dyDescent="0.3">
      <c r="A26" s="59" t="s">
        <v>45</v>
      </c>
      <c r="B26" s="59"/>
      <c r="C26" s="59"/>
      <c r="D26" s="59"/>
      <c r="E26" s="59"/>
      <c r="F26" s="59"/>
      <c r="G26" s="59"/>
      <c r="H26" s="59"/>
      <c r="I26" s="59"/>
    </row>
    <row r="27" spans="1:11" x14ac:dyDescent="0.3">
      <c r="A27" s="1" t="s">
        <v>0</v>
      </c>
      <c r="B27" s="1" t="s">
        <v>1</v>
      </c>
      <c r="C27" s="1" t="s">
        <v>2</v>
      </c>
      <c r="D27" s="1" t="s">
        <v>3</v>
      </c>
      <c r="E27" s="1" t="s">
        <v>34</v>
      </c>
      <c r="F27" s="1" t="s">
        <v>35</v>
      </c>
      <c r="G27" s="1" t="s">
        <v>36</v>
      </c>
      <c r="H27" s="12" t="s">
        <v>37</v>
      </c>
      <c r="I27" s="2" t="s">
        <v>38</v>
      </c>
      <c r="K27" s="13" t="s">
        <v>39</v>
      </c>
    </row>
    <row r="28" spans="1:11" x14ac:dyDescent="0.3">
      <c r="A28" s="3">
        <v>1</v>
      </c>
      <c r="B28" s="4" t="s">
        <v>5</v>
      </c>
      <c r="C28" s="5" t="s">
        <v>6</v>
      </c>
      <c r="D28" s="6">
        <v>6.8</v>
      </c>
      <c r="E28" s="14">
        <v>3000</v>
      </c>
      <c r="F28" s="14">
        <v>6000</v>
      </c>
      <c r="G28" s="14">
        <v>9000</v>
      </c>
      <c r="H28" s="15">
        <f ca="1">_xll.PsiTriangular(E28,F28,G28)</f>
        <v>8224.3295279215035</v>
      </c>
      <c r="I28" s="16">
        <f t="shared" ref="I28:I47" ca="1" si="0">H28*G3</f>
        <v>8224.3295279215035</v>
      </c>
      <c r="K28" t="s">
        <v>43</v>
      </c>
    </row>
    <row r="29" spans="1:11" x14ac:dyDescent="0.3">
      <c r="A29" s="3">
        <v>2</v>
      </c>
      <c r="B29" s="4" t="s">
        <v>7</v>
      </c>
      <c r="C29" s="5" t="s">
        <v>8</v>
      </c>
      <c r="D29" s="4">
        <v>4.3</v>
      </c>
      <c r="E29" s="14">
        <v>500</v>
      </c>
      <c r="F29" s="14">
        <v>1000</v>
      </c>
      <c r="G29" s="14">
        <v>1500</v>
      </c>
      <c r="H29" s="15">
        <f ca="1">_xll.PsiTriangular(E29,F29,G29)</f>
        <v>914.00792895660265</v>
      </c>
      <c r="I29" s="16">
        <f t="shared" ca="1" si="0"/>
        <v>0</v>
      </c>
    </row>
    <row r="30" spans="1:11" x14ac:dyDescent="0.3">
      <c r="A30" s="3">
        <v>3</v>
      </c>
      <c r="B30" s="4" t="s">
        <v>9</v>
      </c>
      <c r="C30" s="5" t="s">
        <v>10</v>
      </c>
      <c r="D30" s="4">
        <v>5</v>
      </c>
      <c r="E30" s="14">
        <v>600</v>
      </c>
      <c r="F30" s="14">
        <v>900</v>
      </c>
      <c r="G30" s="14">
        <v>1200</v>
      </c>
      <c r="H30" s="15">
        <f ca="1">_xll.PsiTriangular(E30,F30,G30)</f>
        <v>958.16608544495216</v>
      </c>
      <c r="I30" s="16">
        <f t="shared" ca="1" si="0"/>
        <v>0</v>
      </c>
    </row>
    <row r="31" spans="1:11" x14ac:dyDescent="0.3">
      <c r="A31" s="3">
        <v>4</v>
      </c>
      <c r="B31" s="4" t="s">
        <v>11</v>
      </c>
      <c r="C31" s="5" t="s">
        <v>10</v>
      </c>
      <c r="D31" s="4">
        <v>4.3</v>
      </c>
      <c r="E31" s="14">
        <v>500</v>
      </c>
      <c r="F31" s="14">
        <v>1000</v>
      </c>
      <c r="G31" s="14">
        <v>1500</v>
      </c>
      <c r="H31" s="15">
        <f ca="1">_xll.PsiTriangular(E31,F31,G31)</f>
        <v>917.28004857007386</v>
      </c>
      <c r="I31" s="16">
        <f t="shared" ca="1" si="0"/>
        <v>0</v>
      </c>
    </row>
    <row r="32" spans="1:11" x14ac:dyDescent="0.3">
      <c r="A32" s="3">
        <v>5</v>
      </c>
      <c r="B32" s="4" t="s">
        <v>12</v>
      </c>
      <c r="C32" s="5" t="s">
        <v>8</v>
      </c>
      <c r="D32" s="4">
        <v>7.8</v>
      </c>
      <c r="E32" s="14">
        <v>4000</v>
      </c>
      <c r="F32" s="14">
        <v>7000</v>
      </c>
      <c r="G32" s="14">
        <v>13000</v>
      </c>
      <c r="H32" s="15">
        <f ca="1">_xll.PsiTriangular(E32,F32,G32)</f>
        <v>11466.458029805251</v>
      </c>
      <c r="I32" s="16">
        <f t="shared" ca="1" si="0"/>
        <v>11466.458029805251</v>
      </c>
    </row>
    <row r="33" spans="1:9" x14ac:dyDescent="0.3">
      <c r="A33" s="3">
        <v>6</v>
      </c>
      <c r="B33" s="4" t="s">
        <v>13</v>
      </c>
      <c r="C33" s="5" t="s">
        <v>8</v>
      </c>
      <c r="D33" s="4">
        <v>5.8</v>
      </c>
      <c r="E33" s="14">
        <v>1000</v>
      </c>
      <c r="F33" s="14">
        <v>2000</v>
      </c>
      <c r="G33" s="14">
        <v>3000</v>
      </c>
      <c r="H33" s="15">
        <f ca="1">_xll.PsiTriangular(E33,F33,G33)</f>
        <v>2793.6553459411566</v>
      </c>
      <c r="I33" s="16">
        <f t="shared" ca="1" si="0"/>
        <v>0</v>
      </c>
    </row>
    <row r="34" spans="1:9" x14ac:dyDescent="0.3">
      <c r="A34" s="3">
        <v>7</v>
      </c>
      <c r="B34" s="4" t="s">
        <v>14</v>
      </c>
      <c r="C34" s="5" t="s">
        <v>8</v>
      </c>
      <c r="D34" s="4">
        <v>3.5</v>
      </c>
      <c r="E34" s="14">
        <v>100</v>
      </c>
      <c r="F34" s="14">
        <v>230</v>
      </c>
      <c r="G34" s="14">
        <v>350</v>
      </c>
      <c r="H34" s="15">
        <f ca="1">_xll.PsiTriangular(E34,F34,G34)</f>
        <v>207.55078483256494</v>
      </c>
      <c r="I34" s="16">
        <f t="shared" ca="1" si="0"/>
        <v>207.55078483256494</v>
      </c>
    </row>
    <row r="35" spans="1:9" x14ac:dyDescent="0.3">
      <c r="A35" s="3">
        <v>8</v>
      </c>
      <c r="B35" s="4" t="s">
        <v>15</v>
      </c>
      <c r="C35" s="5" t="s">
        <v>16</v>
      </c>
      <c r="D35" s="4">
        <v>6.5</v>
      </c>
      <c r="E35" s="14">
        <v>4000</v>
      </c>
      <c r="F35" s="14">
        <v>6000</v>
      </c>
      <c r="G35" s="14">
        <v>10000</v>
      </c>
      <c r="H35" s="15">
        <f ca="1">_xll.PsiTriangular(E35,F35,G35)</f>
        <v>5144.0416337106908</v>
      </c>
      <c r="I35" s="16">
        <f t="shared" ca="1" si="0"/>
        <v>5144.0416337106908</v>
      </c>
    </row>
    <row r="36" spans="1:9" x14ac:dyDescent="0.3">
      <c r="A36" s="3">
        <v>9</v>
      </c>
      <c r="B36" s="4" t="s">
        <v>17</v>
      </c>
      <c r="C36" s="5" t="s">
        <v>18</v>
      </c>
      <c r="D36" s="4">
        <v>5.8</v>
      </c>
      <c r="E36" s="14">
        <v>1200</v>
      </c>
      <c r="F36" s="14">
        <v>1600</v>
      </c>
      <c r="G36" s="14">
        <v>1800</v>
      </c>
      <c r="H36" s="15">
        <f ca="1">_xll.PsiTriangular(E36,F36,G36)</f>
        <v>1403.2174333551552</v>
      </c>
      <c r="I36" s="16">
        <f t="shared" ca="1" si="0"/>
        <v>0</v>
      </c>
    </row>
    <row r="37" spans="1:9" x14ac:dyDescent="0.3">
      <c r="A37" s="3">
        <v>10</v>
      </c>
      <c r="B37" s="4" t="s">
        <v>19</v>
      </c>
      <c r="C37" s="5" t="s">
        <v>6</v>
      </c>
      <c r="D37" s="4">
        <v>6.9</v>
      </c>
      <c r="E37" s="14">
        <v>1000</v>
      </c>
      <c r="F37" s="14">
        <v>2000</v>
      </c>
      <c r="G37" s="14">
        <v>3000</v>
      </c>
      <c r="H37" s="15">
        <f ca="1">_xll.PsiTriangular(E37,F37,G37)</f>
        <v>1961.3488865766417</v>
      </c>
      <c r="I37" s="16">
        <f t="shared" ca="1" si="0"/>
        <v>0</v>
      </c>
    </row>
    <row r="38" spans="1:9" x14ac:dyDescent="0.3">
      <c r="A38" s="3">
        <v>11</v>
      </c>
      <c r="B38" s="4" t="s">
        <v>20</v>
      </c>
      <c r="C38" s="5" t="s">
        <v>8</v>
      </c>
      <c r="D38" s="4">
        <v>4.3</v>
      </c>
      <c r="E38" s="14">
        <v>500</v>
      </c>
      <c r="F38" s="14">
        <v>1000</v>
      </c>
      <c r="G38" s="14">
        <v>1500</v>
      </c>
      <c r="H38" s="15">
        <f ca="1">_xll.PsiTriangular(E38,F38,G38)</f>
        <v>1039.369689752345</v>
      </c>
      <c r="I38" s="16">
        <f t="shared" ca="1" si="0"/>
        <v>1039.369689752345</v>
      </c>
    </row>
    <row r="39" spans="1:9" x14ac:dyDescent="0.3">
      <c r="A39" s="3">
        <v>12</v>
      </c>
      <c r="B39" s="4" t="s">
        <v>21</v>
      </c>
      <c r="C39" s="5" t="s">
        <v>8</v>
      </c>
      <c r="D39" s="4">
        <v>5.0999999999999996</v>
      </c>
      <c r="E39" s="14">
        <v>700</v>
      </c>
      <c r="F39" s="14">
        <v>900</v>
      </c>
      <c r="G39" s="14">
        <v>1200</v>
      </c>
      <c r="H39" s="15">
        <f ca="1">_xll.PsiTriangular(E39,F39,G39)</f>
        <v>945.98294290826266</v>
      </c>
      <c r="I39" s="16">
        <f t="shared" ca="1" si="0"/>
        <v>945.98294290826266</v>
      </c>
    </row>
    <row r="40" spans="1:9" x14ac:dyDescent="0.3">
      <c r="A40" s="3">
        <v>13</v>
      </c>
      <c r="B40" s="4" t="s">
        <v>22</v>
      </c>
      <c r="C40" s="5" t="s">
        <v>8</v>
      </c>
      <c r="D40" s="4">
        <v>5</v>
      </c>
      <c r="E40" s="14">
        <v>600</v>
      </c>
      <c r="F40" s="14">
        <v>900</v>
      </c>
      <c r="G40" s="14">
        <v>1200</v>
      </c>
      <c r="H40" s="15">
        <f ca="1">_xll.PsiTriangular(E40,F40,G40)</f>
        <v>1112.234465949238</v>
      </c>
      <c r="I40" s="16">
        <f t="shared" ca="1" si="0"/>
        <v>0</v>
      </c>
    </row>
    <row r="41" spans="1:9" x14ac:dyDescent="0.3">
      <c r="A41" s="3">
        <v>14</v>
      </c>
      <c r="B41" s="4" t="s">
        <v>23</v>
      </c>
      <c r="C41" s="5" t="s">
        <v>6</v>
      </c>
      <c r="D41" s="4">
        <v>5</v>
      </c>
      <c r="E41" s="14">
        <v>1500</v>
      </c>
      <c r="F41" s="14">
        <v>2500</v>
      </c>
      <c r="G41" s="14">
        <v>3500</v>
      </c>
      <c r="H41" s="15">
        <f ca="1">_xll.PsiTriangular(E41,F41,G41)</f>
        <v>2543.6046632658868</v>
      </c>
      <c r="I41" s="16">
        <f t="shared" ca="1" si="0"/>
        <v>2543.6046632658868</v>
      </c>
    </row>
    <row r="42" spans="1:9" x14ac:dyDescent="0.3">
      <c r="A42" s="3">
        <v>15</v>
      </c>
      <c r="B42" s="4" t="s">
        <v>24</v>
      </c>
      <c r="C42" s="5" t="s">
        <v>18</v>
      </c>
      <c r="D42" s="4">
        <v>4.3</v>
      </c>
      <c r="E42" s="14">
        <v>500</v>
      </c>
      <c r="F42" s="14">
        <v>1000</v>
      </c>
      <c r="G42" s="14">
        <v>1500</v>
      </c>
      <c r="H42" s="15">
        <f ca="1">_xll.PsiTriangular(E42,F42,G42)</f>
        <v>712.92814305330171</v>
      </c>
      <c r="I42" s="16">
        <f t="shared" ca="1" si="0"/>
        <v>712.92814305330171</v>
      </c>
    </row>
    <row r="43" spans="1:9" x14ac:dyDescent="0.3">
      <c r="A43" s="3">
        <v>16</v>
      </c>
      <c r="B43" s="4" t="s">
        <v>25</v>
      </c>
      <c r="C43" s="5" t="s">
        <v>18</v>
      </c>
      <c r="D43" s="4">
        <v>6</v>
      </c>
      <c r="E43" s="14">
        <v>2000</v>
      </c>
      <c r="F43" s="14">
        <v>4000</v>
      </c>
      <c r="G43" s="14">
        <v>6000</v>
      </c>
      <c r="H43" s="15">
        <f ca="1">_xll.PsiTriangular(E43,F43,G43)</f>
        <v>4005.4955392065222</v>
      </c>
      <c r="I43" s="16">
        <f t="shared" ca="1" si="0"/>
        <v>0</v>
      </c>
    </row>
    <row r="44" spans="1:9" x14ac:dyDescent="0.3">
      <c r="A44" s="3">
        <v>17</v>
      </c>
      <c r="B44" s="4" t="s">
        <v>26</v>
      </c>
      <c r="C44" s="5" t="s">
        <v>18</v>
      </c>
      <c r="D44" s="4">
        <v>5</v>
      </c>
      <c r="E44" s="14">
        <v>900</v>
      </c>
      <c r="F44" s="14">
        <v>1200</v>
      </c>
      <c r="G44" s="14">
        <v>1500</v>
      </c>
      <c r="H44" s="15">
        <f ca="1">_xll.PsiTriangular(E44,F44,G44)</f>
        <v>1218.6654599065712</v>
      </c>
      <c r="I44" s="16">
        <f t="shared" ca="1" si="0"/>
        <v>1218.6654599065712</v>
      </c>
    </row>
    <row r="45" spans="1:9" x14ac:dyDescent="0.3">
      <c r="A45" s="3">
        <v>18</v>
      </c>
      <c r="B45" s="4" t="s">
        <v>28</v>
      </c>
      <c r="C45" s="5" t="s">
        <v>29</v>
      </c>
      <c r="D45" s="4">
        <v>7.5</v>
      </c>
      <c r="E45" s="14">
        <v>3500</v>
      </c>
      <c r="F45" s="14">
        <v>6500</v>
      </c>
      <c r="G45" s="14">
        <v>11000</v>
      </c>
      <c r="H45" s="15">
        <f ca="1">_xll.PsiTriangular(E45,F45,G45)</f>
        <v>4082.6435146245394</v>
      </c>
      <c r="I45" s="16">
        <f t="shared" ca="1" si="0"/>
        <v>0</v>
      </c>
    </row>
    <row r="46" spans="1:9" x14ac:dyDescent="0.3">
      <c r="A46" s="3">
        <v>19</v>
      </c>
      <c r="B46" s="4" t="s">
        <v>30</v>
      </c>
      <c r="C46" s="5" t="s">
        <v>31</v>
      </c>
      <c r="D46" s="4">
        <v>4</v>
      </c>
      <c r="E46" s="14">
        <v>500</v>
      </c>
      <c r="F46" s="14">
        <v>1000</v>
      </c>
      <c r="G46" s="14">
        <v>1500</v>
      </c>
      <c r="H46" s="15">
        <f ca="1">_xll.PsiTriangular(E46,F46,G46)</f>
        <v>863.19393614724936</v>
      </c>
      <c r="I46" s="16">
        <f t="shared" ca="1" si="0"/>
        <v>863.19393614724936</v>
      </c>
    </row>
    <row r="47" spans="1:9" x14ac:dyDescent="0.3">
      <c r="A47" s="3">
        <v>20</v>
      </c>
      <c r="B47" s="4" t="s">
        <v>32</v>
      </c>
      <c r="C47" s="5" t="s">
        <v>8</v>
      </c>
      <c r="D47" s="4">
        <v>4.3</v>
      </c>
      <c r="E47" s="14">
        <v>550</v>
      </c>
      <c r="F47" s="14">
        <v>1100</v>
      </c>
      <c r="G47" s="14">
        <v>1800</v>
      </c>
      <c r="H47" s="15">
        <f ca="1">_xll.PsiTriangular(E47,F47,G47)</f>
        <v>568.39911503360338</v>
      </c>
      <c r="I47" s="16">
        <f t="shared" ca="1" si="0"/>
        <v>568.39911503360338</v>
      </c>
    </row>
    <row r="48" spans="1:9" x14ac:dyDescent="0.3">
      <c r="G48" s="11" t="s">
        <v>33</v>
      </c>
      <c r="H48" s="17">
        <f ca="1">SUM(H28:H47)</f>
        <v>51082.573174962112</v>
      </c>
      <c r="I48" s="17">
        <f ca="1">SUM(I28:I47)</f>
        <v>32934.523926337228</v>
      </c>
    </row>
    <row r="49" spans="1:9" x14ac:dyDescent="0.3">
      <c r="H49" s="18"/>
      <c r="I49" s="18"/>
    </row>
    <row r="51" spans="1:9" ht="25.8" x14ac:dyDescent="0.5">
      <c r="A51" s="60" t="s">
        <v>27</v>
      </c>
      <c r="B51" s="60"/>
      <c r="C51" s="28"/>
    </row>
    <row r="52" spans="1:9" ht="28.8" x14ac:dyDescent="0.3">
      <c r="B52" s="29" t="s">
        <v>317</v>
      </c>
      <c r="C52" s="30">
        <f ca="1">I48 + _xll.PsiOutput()</f>
        <v>32934.523926337228</v>
      </c>
      <c r="E52" s="21"/>
      <c r="F52" s="18"/>
    </row>
    <row r="53" spans="1:9" ht="28.8" x14ac:dyDescent="0.3">
      <c r="B53" s="19" t="s">
        <v>316</v>
      </c>
      <c r="C53" s="20" t="e">
        <f ca="1">_xll.PsiMean(I48)</f>
        <v>#N/A</v>
      </c>
      <c r="E53" s="21"/>
      <c r="F53" s="18"/>
    </row>
    <row r="54" spans="1:9" ht="28.8" x14ac:dyDescent="0.3">
      <c r="B54" s="19" t="s">
        <v>318</v>
      </c>
      <c r="C54" s="20" t="e">
        <f ca="1">C53/12</f>
        <v>#N/A</v>
      </c>
      <c r="E54" s="21"/>
      <c r="F54" s="18"/>
    </row>
    <row r="55" spans="1:9" ht="43.2" x14ac:dyDescent="0.3">
      <c r="B55" s="19" t="s">
        <v>40</v>
      </c>
      <c r="C55" s="22">
        <f ca="1">G23/12</f>
        <v>0.91666666666666663</v>
      </c>
    </row>
  </sheetData>
  <mergeCells count="3">
    <mergeCell ref="A1:G1"/>
    <mergeCell ref="A26:I26"/>
    <mergeCell ref="A51:B51"/>
  </mergeCells>
  <conditionalFormatting sqref="D3:D22">
    <cfRule type="colorScale" priority="4">
      <colorScale>
        <cfvo type="min"/>
        <cfvo type="num" val="4"/>
        <cfvo type="max"/>
        <color rgb="FF92D050"/>
        <color theme="7" tint="0.39997558519241921"/>
        <color rgb="FFCC0000"/>
      </colorScale>
    </cfRule>
  </conditionalFormatting>
  <conditionalFormatting sqref="D2">
    <cfRule type="colorScale" priority="3">
      <colorScale>
        <cfvo type="min"/>
        <cfvo type="num" val="4"/>
        <cfvo type="max"/>
        <color rgb="FF92D050"/>
        <color theme="7" tint="0.39997558519241921"/>
        <color rgb="FFCC0000"/>
      </colorScale>
    </cfRule>
  </conditionalFormatting>
  <conditionalFormatting sqref="E8:F20">
    <cfRule type="expression" dxfId="4" priority="5">
      <formula>#REF! = $A$2:$B$67160</formula>
    </cfRule>
  </conditionalFormatting>
  <conditionalFormatting sqref="E21:F22">
    <cfRule type="expression" dxfId="3" priority="6">
      <formula>#REF! = $A$2:$B$67161</formula>
    </cfRule>
  </conditionalFormatting>
  <conditionalFormatting sqref="D28:D47">
    <cfRule type="colorScale" priority="2">
      <colorScale>
        <cfvo type="min"/>
        <cfvo type="num" val="4"/>
        <cfvo type="max"/>
        <color rgb="FF92D050"/>
        <color theme="7" tint="0.39997558519241921"/>
        <color rgb="FFCC0000"/>
      </colorScale>
    </cfRule>
  </conditionalFormatting>
  <conditionalFormatting sqref="D27">
    <cfRule type="colorScale" priority="1">
      <colorScale>
        <cfvo type="min"/>
        <cfvo type="num" val="4"/>
        <cfvo type="max"/>
        <color rgb="FF92D050"/>
        <color theme="7" tint="0.39997558519241921"/>
        <color rgb="FFCC0000"/>
      </colorScale>
    </cfRule>
  </conditionalFormatting>
  <conditionalFormatting sqref="E3:F3">
    <cfRule type="expression" dxfId="2" priority="18">
      <formula>$D$2:$D65 = $B$2:$C$67158</formula>
    </cfRule>
  </conditionalFormatting>
  <conditionalFormatting sqref="E7:F7">
    <cfRule type="expression" dxfId="1" priority="19">
      <formula>$D$2:$D71 = $B$2:$C$67158</formula>
    </cfRule>
  </conditionalFormatting>
  <conditionalFormatting sqref="E4:F6">
    <cfRule type="expression" dxfId="0" priority="21">
      <formula>$D$2:$D67 = $B$2:$C$67158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71BEB-C93F-4835-8B5D-9705F4B275B4}">
  <dimension ref="A1:D38"/>
  <sheetViews>
    <sheetView workbookViewId="0">
      <selection activeCell="H38" sqref="H38"/>
    </sheetView>
  </sheetViews>
  <sheetFormatPr defaultRowHeight="14.4" x14ac:dyDescent="0.3"/>
  <cols>
    <col min="2" max="2" width="35.6640625" bestFit="1" customWidth="1"/>
    <col min="3" max="3" width="29.5546875" customWidth="1"/>
    <col min="4" max="4" width="15.6640625" bestFit="1" customWidth="1"/>
  </cols>
  <sheetData>
    <row r="1" spans="1:4" ht="28.8" x14ac:dyDescent="0.55000000000000004">
      <c r="A1" s="61" t="s">
        <v>46</v>
      </c>
      <c r="B1" s="61"/>
      <c r="C1" s="61"/>
      <c r="D1" t="s">
        <v>47</v>
      </c>
    </row>
    <row r="2" spans="1:4" ht="21" x14ac:dyDescent="0.4">
      <c r="A2" s="62" t="s">
        <v>48</v>
      </c>
      <c r="B2" s="62"/>
      <c r="C2" s="62"/>
    </row>
    <row r="3" spans="1:4" ht="15" x14ac:dyDescent="0.3">
      <c r="A3" s="31"/>
      <c r="B3" s="32" t="s">
        <v>49</v>
      </c>
      <c r="C3" s="32" t="s">
        <v>50</v>
      </c>
    </row>
    <row r="4" spans="1:4" ht="30" x14ac:dyDescent="0.3">
      <c r="A4" s="33">
        <v>1</v>
      </c>
      <c r="B4" s="34" t="s">
        <v>51</v>
      </c>
      <c r="C4" s="34">
        <v>2.44</v>
      </c>
    </row>
    <row r="5" spans="1:4" ht="15" x14ac:dyDescent="0.3">
      <c r="A5" s="33">
        <v>2</v>
      </c>
      <c r="B5" s="34" t="s">
        <v>52</v>
      </c>
      <c r="C5" s="34">
        <v>2.0699999999999998</v>
      </c>
    </row>
    <row r="6" spans="1:4" ht="30" x14ac:dyDescent="0.3">
      <c r="A6" s="33">
        <v>3</v>
      </c>
      <c r="B6" s="34" t="s">
        <v>53</v>
      </c>
      <c r="C6" s="34">
        <v>2</v>
      </c>
    </row>
    <row r="7" spans="1:4" ht="30" x14ac:dyDescent="0.3">
      <c r="A7" s="33">
        <v>4</v>
      </c>
      <c r="B7" s="34" t="s">
        <v>54</v>
      </c>
      <c r="C7" s="34">
        <v>1.91</v>
      </c>
    </row>
    <row r="8" spans="1:4" ht="15" x14ac:dyDescent="0.3">
      <c r="A8" s="33">
        <v>5</v>
      </c>
      <c r="B8" s="34" t="s">
        <v>55</v>
      </c>
      <c r="C8" s="34">
        <v>1.62</v>
      </c>
    </row>
    <row r="9" spans="1:4" ht="30" x14ac:dyDescent="0.3">
      <c r="A9" s="33">
        <v>6</v>
      </c>
      <c r="B9" s="34" t="s">
        <v>56</v>
      </c>
      <c r="C9" s="34">
        <v>1.5</v>
      </c>
    </row>
    <row r="10" spans="1:4" ht="30" x14ac:dyDescent="0.3">
      <c r="A10" s="33">
        <v>7</v>
      </c>
      <c r="B10" s="34" t="s">
        <v>57</v>
      </c>
      <c r="C10" s="34">
        <v>1.1000000000000001</v>
      </c>
    </row>
    <row r="11" spans="1:4" ht="30" x14ac:dyDescent="0.3">
      <c r="A11" s="33">
        <v>8</v>
      </c>
      <c r="B11" s="34" t="s">
        <v>58</v>
      </c>
      <c r="C11" s="34">
        <f>LOG(100+1 )*1.01</f>
        <v>2.024364587520469</v>
      </c>
      <c r="D11" t="s">
        <v>59</v>
      </c>
    </row>
    <row r="12" spans="1:4" ht="30" x14ac:dyDescent="0.3">
      <c r="A12" s="33">
        <v>9</v>
      </c>
      <c r="B12" s="34" t="s">
        <v>60</v>
      </c>
      <c r="C12" s="34">
        <v>0.56999999999999995</v>
      </c>
    </row>
    <row r="13" spans="1:4" ht="30" x14ac:dyDescent="0.3">
      <c r="A13" s="33">
        <v>10</v>
      </c>
      <c r="B13" s="34" t="s">
        <v>61</v>
      </c>
      <c r="C13" s="34">
        <v>0.23</v>
      </c>
    </row>
    <row r="14" spans="1:4" ht="30" x14ac:dyDescent="0.3">
      <c r="A14" s="33">
        <v>11</v>
      </c>
      <c r="B14" s="34" t="s">
        <v>62</v>
      </c>
      <c r="C14" s="34">
        <v>0.22</v>
      </c>
    </row>
    <row r="15" spans="1:4" ht="30" x14ac:dyDescent="0.3">
      <c r="A15" s="33">
        <v>12</v>
      </c>
      <c r="B15" s="34" t="s">
        <v>63</v>
      </c>
      <c r="C15" s="34">
        <v>0.06</v>
      </c>
    </row>
    <row r="16" spans="1:4" ht="30" x14ac:dyDescent="0.3">
      <c r="A16" s="33">
        <v>13</v>
      </c>
      <c r="B16" s="34" t="s">
        <v>64</v>
      </c>
      <c r="C16" s="34">
        <v>-0.2</v>
      </c>
    </row>
    <row r="17" spans="1:4" ht="30" x14ac:dyDescent="0.3">
      <c r="A17" s="33">
        <v>14</v>
      </c>
      <c r="B17" s="34" t="s">
        <v>65</v>
      </c>
      <c r="C17" s="34">
        <v>-0.63</v>
      </c>
    </row>
    <row r="18" spans="1:4" ht="30" x14ac:dyDescent="0.3">
      <c r="A18" s="33">
        <v>15</v>
      </c>
      <c r="B18" s="34" t="s">
        <v>66</v>
      </c>
      <c r="C18" s="34">
        <v>-0.89</v>
      </c>
    </row>
    <row r="19" spans="1:4" ht="30" x14ac:dyDescent="0.3">
      <c r="A19" s="33">
        <v>16</v>
      </c>
      <c r="B19" s="34" t="s">
        <v>67</v>
      </c>
      <c r="C19" s="34">
        <v>-1.92</v>
      </c>
    </row>
    <row r="21" spans="1:4" x14ac:dyDescent="0.3">
      <c r="C21" t="s">
        <v>68</v>
      </c>
    </row>
    <row r="26" spans="1:4" ht="28.8" x14ac:dyDescent="0.55000000000000004">
      <c r="A26" s="61" t="s">
        <v>69</v>
      </c>
      <c r="B26" s="61"/>
      <c r="C26" s="61"/>
    </row>
    <row r="27" spans="1:4" ht="21" x14ac:dyDescent="0.4">
      <c r="A27" s="35" t="s">
        <v>70</v>
      </c>
      <c r="B27" s="35"/>
      <c r="C27" s="35"/>
    </row>
    <row r="28" spans="1:4" ht="15" x14ac:dyDescent="0.3">
      <c r="A28" s="36"/>
      <c r="B28" s="37" t="s">
        <v>49</v>
      </c>
      <c r="C28" s="32" t="s">
        <v>50</v>
      </c>
    </row>
    <row r="29" spans="1:4" ht="15" x14ac:dyDescent="0.3">
      <c r="A29" s="38">
        <v>1</v>
      </c>
      <c r="B29" s="39" t="s">
        <v>71</v>
      </c>
      <c r="C29" s="39">
        <v>-6.18</v>
      </c>
    </row>
    <row r="30" spans="1:4" ht="15" x14ac:dyDescent="0.3">
      <c r="A30" s="38">
        <v>2</v>
      </c>
      <c r="B30" s="39" t="s">
        <v>72</v>
      </c>
      <c r="C30" s="39">
        <v>0.06</v>
      </c>
      <c r="D30">
        <f>1.01*(LN(25+1))</f>
        <v>3.2906775034016968</v>
      </c>
    </row>
    <row r="31" spans="1:4" ht="30" x14ac:dyDescent="0.3">
      <c r="A31" s="38">
        <v>3</v>
      </c>
      <c r="B31" s="39" t="s">
        <v>73</v>
      </c>
      <c r="C31" s="38">
        <f>1.01*(LN(25+1))</f>
        <v>3.2906775034016968</v>
      </c>
    </row>
    <row r="32" spans="1:4" ht="15" x14ac:dyDescent="0.3">
      <c r="A32" s="38">
        <v>4</v>
      </c>
      <c r="B32" s="39" t="s">
        <v>74</v>
      </c>
      <c r="C32" s="39">
        <v>1.5</v>
      </c>
    </row>
    <row r="33" spans="1:4" ht="15" x14ac:dyDescent="0.3">
      <c r="A33" s="38">
        <v>5</v>
      </c>
      <c r="B33" s="39" t="s">
        <v>75</v>
      </c>
      <c r="C33" s="39">
        <v>0.56999999999999995</v>
      </c>
    </row>
    <row r="34" spans="1:4" ht="15" x14ac:dyDescent="0.3">
      <c r="A34" s="38">
        <v>6</v>
      </c>
      <c r="B34" s="39" t="s">
        <v>76</v>
      </c>
      <c r="C34" s="39">
        <v>0.22</v>
      </c>
    </row>
    <row r="35" spans="1:4" ht="15" x14ac:dyDescent="0.3">
      <c r="A35" s="38">
        <v>7</v>
      </c>
      <c r="B35" s="39" t="s">
        <v>77</v>
      </c>
      <c r="C35" s="39">
        <v>0.23</v>
      </c>
    </row>
    <row r="36" spans="1:4" ht="15" x14ac:dyDescent="0.3">
      <c r="A36" s="38">
        <v>8</v>
      </c>
      <c r="B36" s="39" t="s">
        <v>78</v>
      </c>
      <c r="C36" s="39">
        <v>2</v>
      </c>
    </row>
    <row r="37" spans="1:4" ht="15" x14ac:dyDescent="0.3">
      <c r="B37" s="40" t="s">
        <v>33</v>
      </c>
      <c r="C37" s="41">
        <f>SUM(C29:C36)</f>
        <v>1.6906775034016968</v>
      </c>
    </row>
    <row r="38" spans="1:4" ht="30" x14ac:dyDescent="0.3">
      <c r="B38" s="42" t="s">
        <v>79</v>
      </c>
      <c r="C38" s="43">
        <f>1/(1+EXP(-C37))</f>
        <v>0.84431323738672026</v>
      </c>
      <c r="D38" t="s">
        <v>80</v>
      </c>
    </row>
  </sheetData>
  <mergeCells count="3">
    <mergeCell ref="A1:C1"/>
    <mergeCell ref="A2:C2"/>
    <mergeCell ref="A26:C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B047E-A191-4BB3-B130-C608B68A0A48}">
  <dimension ref="A1:P24"/>
  <sheetViews>
    <sheetView workbookViewId="0">
      <selection activeCell="G30" sqref="G30"/>
    </sheetView>
  </sheetViews>
  <sheetFormatPr defaultRowHeight="14.4" x14ac:dyDescent="0.3"/>
  <cols>
    <col min="2" max="2" width="13.33203125" customWidth="1"/>
    <col min="6" max="6" width="10.21875" customWidth="1"/>
    <col min="12" max="12" width="9.88671875" customWidth="1"/>
  </cols>
  <sheetData>
    <row r="1" spans="1:16" ht="31.2" x14ac:dyDescent="0.6">
      <c r="B1" s="63" t="s">
        <v>81</v>
      </c>
      <c r="C1" s="63"/>
      <c r="D1" s="63"/>
      <c r="E1" s="63"/>
      <c r="F1" s="63"/>
      <c r="G1" s="63"/>
      <c r="H1" s="63"/>
      <c r="I1" s="63"/>
      <c r="J1" s="63"/>
      <c r="K1" s="63"/>
      <c r="L1" s="63"/>
      <c r="M1" s="63"/>
      <c r="N1" s="63"/>
      <c r="O1" s="63"/>
      <c r="P1" s="63"/>
    </row>
    <row r="2" spans="1:16" ht="15" thickBot="1" x14ac:dyDescent="0.35"/>
    <row r="3" spans="1:16" ht="40.200000000000003" thickBot="1" x14ac:dyDescent="0.35">
      <c r="A3" s="44" t="s">
        <v>82</v>
      </c>
      <c r="B3" s="45" t="s">
        <v>83</v>
      </c>
      <c r="C3" s="45" t="s">
        <v>84</v>
      </c>
      <c r="D3" s="45" t="s">
        <v>85</v>
      </c>
      <c r="E3" s="45" t="s">
        <v>16</v>
      </c>
      <c r="F3" s="45" t="s">
        <v>86</v>
      </c>
      <c r="G3" s="45" t="s">
        <v>87</v>
      </c>
      <c r="H3" s="45" t="s">
        <v>8</v>
      </c>
      <c r="I3" s="45" t="s">
        <v>88</v>
      </c>
      <c r="J3" s="45" t="s">
        <v>89</v>
      </c>
      <c r="K3" s="45" t="s">
        <v>90</v>
      </c>
      <c r="L3" s="45" t="s">
        <v>31</v>
      </c>
      <c r="M3" s="45" t="s">
        <v>91</v>
      </c>
      <c r="N3" s="45" t="s">
        <v>6</v>
      </c>
      <c r="O3" s="45" t="s">
        <v>92</v>
      </c>
      <c r="P3" s="45" t="s">
        <v>93</v>
      </c>
    </row>
    <row r="4" spans="1:16" ht="15" thickBot="1" x14ac:dyDescent="0.35">
      <c r="A4" s="46">
        <v>1999</v>
      </c>
      <c r="B4" s="47">
        <v>1</v>
      </c>
      <c r="C4" s="47"/>
      <c r="D4" s="47"/>
      <c r="E4" s="47"/>
      <c r="F4" s="47"/>
      <c r="G4" s="47"/>
      <c r="H4" s="47"/>
      <c r="I4" s="47"/>
      <c r="J4" s="47"/>
      <c r="K4" s="47"/>
      <c r="L4" s="47"/>
      <c r="M4" s="47"/>
      <c r="N4" s="47"/>
      <c r="O4" s="47"/>
      <c r="P4" s="47"/>
    </row>
    <row r="5" spans="1:16" ht="15" thickBot="1" x14ac:dyDescent="0.35">
      <c r="A5" s="46">
        <v>2004</v>
      </c>
      <c r="B5" s="47">
        <v>1</v>
      </c>
      <c r="C5" s="47"/>
      <c r="D5" s="48">
        <v>1</v>
      </c>
      <c r="E5" s="48">
        <v>1</v>
      </c>
      <c r="F5" s="47"/>
      <c r="G5" s="47"/>
      <c r="H5" s="47"/>
      <c r="I5" s="47"/>
      <c r="J5" s="47"/>
      <c r="K5" s="47"/>
      <c r="L5" s="47"/>
      <c r="M5" s="47"/>
      <c r="N5" s="47"/>
      <c r="O5" s="47"/>
      <c r="P5" s="47"/>
    </row>
    <row r="6" spans="1:16" ht="15" thickBot="1" x14ac:dyDescent="0.35">
      <c r="A6" s="46">
        <v>2005</v>
      </c>
      <c r="B6" s="47">
        <v>2</v>
      </c>
      <c r="C6" s="48">
        <v>1</v>
      </c>
      <c r="D6" s="47"/>
      <c r="E6" s="47"/>
      <c r="F6" s="47"/>
      <c r="G6" s="47"/>
      <c r="H6" s="47"/>
      <c r="I6" s="47"/>
      <c r="J6" s="47"/>
      <c r="K6" s="47"/>
      <c r="L6" s="47"/>
      <c r="M6" s="47"/>
      <c r="N6" s="47"/>
      <c r="O6" s="47"/>
      <c r="P6" s="47"/>
    </row>
    <row r="7" spans="1:16" ht="15" thickBot="1" x14ac:dyDescent="0.35">
      <c r="A7" s="46">
        <v>2006</v>
      </c>
      <c r="B7" s="47">
        <v>3</v>
      </c>
      <c r="C7" s="47"/>
      <c r="D7" s="47"/>
      <c r="E7" s="47"/>
      <c r="F7" s="47"/>
      <c r="G7" s="47"/>
      <c r="H7" s="48">
        <v>3</v>
      </c>
      <c r="I7" s="47"/>
      <c r="J7" s="47"/>
      <c r="K7" s="47"/>
      <c r="L7" s="47"/>
      <c r="M7" s="47"/>
      <c r="N7" s="47"/>
      <c r="O7" s="47"/>
      <c r="P7" s="47"/>
    </row>
    <row r="8" spans="1:16" ht="15" thickBot="1" x14ac:dyDescent="0.35">
      <c r="A8" s="46">
        <v>2007</v>
      </c>
      <c r="B8" s="47">
        <v>6</v>
      </c>
      <c r="C8" s="47"/>
      <c r="D8" s="48">
        <v>1</v>
      </c>
      <c r="E8" s="47"/>
      <c r="F8" s="47"/>
      <c r="G8" s="47"/>
      <c r="H8" s="48">
        <v>2</v>
      </c>
      <c r="I8" s="48">
        <v>1</v>
      </c>
      <c r="J8" s="47"/>
      <c r="K8" s="47"/>
      <c r="L8" s="47"/>
      <c r="M8" s="47"/>
      <c r="N8" s="47"/>
      <c r="O8" s="47"/>
      <c r="P8" s="47"/>
    </row>
    <row r="9" spans="1:16" ht="15" thickBot="1" x14ac:dyDescent="0.35">
      <c r="A9" s="46">
        <v>2008</v>
      </c>
      <c r="B9" s="47">
        <v>8</v>
      </c>
      <c r="C9" s="48">
        <v>1</v>
      </c>
      <c r="D9" s="48">
        <v>1</v>
      </c>
      <c r="E9" s="48">
        <v>1</v>
      </c>
      <c r="F9" s="47"/>
      <c r="G9" s="47"/>
      <c r="H9" s="48">
        <v>6</v>
      </c>
      <c r="I9" s="48">
        <v>1</v>
      </c>
      <c r="J9" s="47"/>
      <c r="K9" s="47"/>
      <c r="L9" s="47"/>
      <c r="M9" s="47"/>
      <c r="N9" s="48">
        <v>1</v>
      </c>
      <c r="O9" s="47"/>
      <c r="P9" s="47"/>
    </row>
    <row r="10" spans="1:16" ht="15" thickBot="1" x14ac:dyDescent="0.35">
      <c r="A10" s="46">
        <v>2009</v>
      </c>
      <c r="B10" s="47">
        <v>7</v>
      </c>
      <c r="C10" s="48">
        <v>2</v>
      </c>
      <c r="D10" s="48">
        <v>2</v>
      </c>
      <c r="E10" s="48">
        <v>2</v>
      </c>
      <c r="F10" s="47"/>
      <c r="G10" s="47"/>
      <c r="H10" s="48">
        <v>1</v>
      </c>
      <c r="I10" s="48">
        <v>1</v>
      </c>
      <c r="J10" s="47"/>
      <c r="K10" s="47"/>
      <c r="L10" s="47"/>
      <c r="M10" s="47"/>
      <c r="N10" s="48">
        <v>1</v>
      </c>
      <c r="O10" s="47"/>
      <c r="P10" s="47"/>
    </row>
    <row r="11" spans="1:16" ht="15" thickBot="1" x14ac:dyDescent="0.35">
      <c r="A11" s="46">
        <v>2010</v>
      </c>
      <c r="B11" s="47">
        <v>2</v>
      </c>
      <c r="C11" s="48">
        <v>1</v>
      </c>
      <c r="D11" s="48">
        <v>1</v>
      </c>
      <c r="E11" s="47"/>
      <c r="F11" s="48">
        <v>1</v>
      </c>
      <c r="G11" s="47"/>
      <c r="H11" s="47"/>
      <c r="I11" s="48">
        <v>1</v>
      </c>
      <c r="J11" s="47"/>
      <c r="K11" s="47"/>
      <c r="L11" s="47"/>
      <c r="M11" s="47"/>
      <c r="N11" s="47"/>
      <c r="O11" s="47"/>
      <c r="P11" s="48">
        <v>1</v>
      </c>
    </row>
    <row r="12" spans="1:16" ht="15" thickBot="1" x14ac:dyDescent="0.35">
      <c r="A12" s="46">
        <v>2011</v>
      </c>
      <c r="B12" s="47">
        <v>1</v>
      </c>
      <c r="C12" s="48">
        <v>1</v>
      </c>
      <c r="D12" s="47"/>
      <c r="E12" s="48">
        <v>1</v>
      </c>
      <c r="F12" s="47"/>
      <c r="G12" s="47"/>
      <c r="H12" s="47"/>
      <c r="I12" s="47"/>
      <c r="J12" s="47"/>
      <c r="K12" s="47"/>
      <c r="L12" s="47"/>
      <c r="M12" s="47"/>
      <c r="N12" s="47"/>
      <c r="O12" s="47"/>
      <c r="P12" s="47"/>
    </row>
    <row r="13" spans="1:16" ht="15" thickBot="1" x14ac:dyDescent="0.35">
      <c r="A13" s="46">
        <v>2012</v>
      </c>
      <c r="B13" s="47">
        <v>7</v>
      </c>
      <c r="C13" s="48">
        <v>2</v>
      </c>
      <c r="D13" s="48">
        <v>3</v>
      </c>
      <c r="E13" s="48">
        <v>1</v>
      </c>
      <c r="F13" s="47"/>
      <c r="G13" s="48">
        <v>1</v>
      </c>
      <c r="H13" s="48">
        <v>1</v>
      </c>
      <c r="I13" s="47"/>
      <c r="J13" s="47"/>
      <c r="K13" s="47"/>
      <c r="L13" s="48">
        <v>1</v>
      </c>
      <c r="M13" s="48">
        <v>1</v>
      </c>
      <c r="N13" s="47"/>
      <c r="O13" s="47"/>
      <c r="P13" s="48">
        <v>1</v>
      </c>
    </row>
    <row r="14" spans="1:16" ht="15" thickBot="1" x14ac:dyDescent="0.35">
      <c r="A14" s="46">
        <v>2013</v>
      </c>
      <c r="B14" s="47">
        <v>8</v>
      </c>
      <c r="C14" s="48">
        <v>3</v>
      </c>
      <c r="D14" s="48">
        <v>1</v>
      </c>
      <c r="E14" s="48">
        <v>1</v>
      </c>
      <c r="F14" s="47"/>
      <c r="G14" s="47"/>
      <c r="H14" s="48">
        <v>1</v>
      </c>
      <c r="I14" s="48">
        <v>1</v>
      </c>
      <c r="J14" s="47"/>
      <c r="K14" s="48">
        <v>1</v>
      </c>
      <c r="L14" s="48">
        <v>2</v>
      </c>
      <c r="M14" s="47"/>
      <c r="N14" s="47"/>
      <c r="O14" s="47"/>
      <c r="P14" s="47"/>
    </row>
    <row r="15" spans="1:16" ht="15" thickBot="1" x14ac:dyDescent="0.35">
      <c r="A15" s="46">
        <v>2014</v>
      </c>
      <c r="B15" s="47">
        <v>21</v>
      </c>
      <c r="C15" s="48">
        <v>3</v>
      </c>
      <c r="D15" s="48">
        <v>5</v>
      </c>
      <c r="E15" s="48">
        <v>2</v>
      </c>
      <c r="F15" s="48">
        <v>1</v>
      </c>
      <c r="G15" s="48">
        <v>2</v>
      </c>
      <c r="H15" s="48">
        <v>3</v>
      </c>
      <c r="I15" s="48">
        <v>1</v>
      </c>
      <c r="J15" s="47"/>
      <c r="K15" s="47"/>
      <c r="L15" s="48">
        <v>3</v>
      </c>
      <c r="M15" s="48">
        <v>1</v>
      </c>
      <c r="N15" s="47"/>
      <c r="O15" s="47"/>
      <c r="P15" s="48">
        <v>5</v>
      </c>
    </row>
    <row r="16" spans="1:16" ht="15" thickBot="1" x14ac:dyDescent="0.35">
      <c r="A16" s="46">
        <v>2015</v>
      </c>
      <c r="B16" s="47">
        <v>10</v>
      </c>
      <c r="C16" s="48">
        <v>5</v>
      </c>
      <c r="D16" s="48">
        <v>1</v>
      </c>
      <c r="E16" s="47"/>
      <c r="F16" s="47"/>
      <c r="G16" s="47"/>
      <c r="H16" s="48">
        <v>1</v>
      </c>
      <c r="I16" s="48">
        <v>1</v>
      </c>
      <c r="J16" s="47"/>
      <c r="K16" s="47"/>
      <c r="L16" s="47"/>
      <c r="M16" s="48">
        <v>2</v>
      </c>
      <c r="N16" s="47"/>
      <c r="O16" s="47"/>
      <c r="P16" s="47"/>
    </row>
    <row r="17" spans="1:16" ht="15" thickBot="1" x14ac:dyDescent="0.35">
      <c r="A17" s="46">
        <v>2016</v>
      </c>
      <c r="B17" s="47">
        <v>28</v>
      </c>
      <c r="C17" s="48">
        <v>15</v>
      </c>
      <c r="D17" s="48">
        <v>3</v>
      </c>
      <c r="E17" s="48">
        <v>2</v>
      </c>
      <c r="F17" s="47"/>
      <c r="G17" s="47"/>
      <c r="H17" s="47"/>
      <c r="I17" s="47"/>
      <c r="J17" s="47"/>
      <c r="K17" s="47"/>
      <c r="L17" s="48">
        <v>5</v>
      </c>
      <c r="M17" s="48">
        <v>3</v>
      </c>
      <c r="N17" s="47"/>
      <c r="O17" s="47"/>
      <c r="P17" s="47"/>
    </row>
    <row r="18" spans="1:16" ht="15" thickBot="1" x14ac:dyDescent="0.35">
      <c r="A18" s="46">
        <v>2017</v>
      </c>
      <c r="B18" s="47">
        <v>51</v>
      </c>
      <c r="C18" s="48">
        <v>5</v>
      </c>
      <c r="D18" s="48">
        <v>4</v>
      </c>
      <c r="E18" s="48">
        <v>4</v>
      </c>
      <c r="F18" s="47"/>
      <c r="G18" s="48">
        <v>1</v>
      </c>
      <c r="H18" s="48">
        <v>2</v>
      </c>
      <c r="I18" s="47"/>
      <c r="J18" s="47"/>
      <c r="K18" s="48">
        <v>2</v>
      </c>
      <c r="L18" s="48">
        <v>4</v>
      </c>
      <c r="M18" s="48">
        <v>1</v>
      </c>
      <c r="N18" s="47"/>
      <c r="O18" s="47"/>
      <c r="P18" s="47"/>
    </row>
    <row r="19" spans="1:16" ht="15" thickBot="1" x14ac:dyDescent="0.35">
      <c r="A19" s="46">
        <v>2018</v>
      </c>
      <c r="B19" s="47">
        <v>92</v>
      </c>
      <c r="C19" s="48">
        <v>9</v>
      </c>
      <c r="D19" s="48">
        <v>3</v>
      </c>
      <c r="E19" s="47"/>
      <c r="F19" s="47"/>
      <c r="G19" s="47"/>
      <c r="H19" s="48">
        <v>5</v>
      </c>
      <c r="I19" s="47"/>
      <c r="J19" s="47"/>
      <c r="K19" s="48">
        <v>2</v>
      </c>
      <c r="L19" s="48">
        <v>5</v>
      </c>
      <c r="M19" s="47"/>
      <c r="N19" s="48">
        <v>2</v>
      </c>
      <c r="O19" s="47"/>
      <c r="P19" s="47"/>
    </row>
    <row r="20" spans="1:16" ht="15" thickBot="1" x14ac:dyDescent="0.35">
      <c r="A20" s="46">
        <v>2019</v>
      </c>
      <c r="B20" s="47">
        <v>132</v>
      </c>
      <c r="C20" s="48">
        <v>13</v>
      </c>
      <c r="D20" s="48">
        <v>4</v>
      </c>
      <c r="E20" s="48">
        <v>4</v>
      </c>
      <c r="F20" s="47"/>
      <c r="G20" s="48">
        <v>1</v>
      </c>
      <c r="H20" s="48">
        <v>15</v>
      </c>
      <c r="I20" s="47"/>
      <c r="J20" s="47"/>
      <c r="K20" s="48">
        <v>8</v>
      </c>
      <c r="L20" s="47"/>
      <c r="M20" s="47"/>
      <c r="N20" s="48">
        <v>2</v>
      </c>
      <c r="O20" s="47"/>
      <c r="P20" s="47"/>
    </row>
    <row r="21" spans="1:16" ht="15" thickBot="1" x14ac:dyDescent="0.35">
      <c r="A21" s="46">
        <v>2020</v>
      </c>
      <c r="B21" s="47">
        <v>117</v>
      </c>
      <c r="C21" s="48">
        <v>4</v>
      </c>
      <c r="D21" s="48">
        <v>5</v>
      </c>
      <c r="E21" s="48">
        <v>2</v>
      </c>
      <c r="F21" s="47"/>
      <c r="G21" s="48">
        <v>1</v>
      </c>
      <c r="H21" s="48">
        <v>13</v>
      </c>
      <c r="I21" s="48">
        <v>1</v>
      </c>
      <c r="J21" s="47"/>
      <c r="K21" s="48">
        <v>4</v>
      </c>
      <c r="L21" s="48">
        <v>9</v>
      </c>
      <c r="M21" s="47"/>
      <c r="N21" s="48">
        <v>4</v>
      </c>
      <c r="O21" s="47"/>
      <c r="P21" s="47"/>
    </row>
    <row r="22" spans="1:16" ht="15" thickBot="1" x14ac:dyDescent="0.35">
      <c r="A22" s="46">
        <v>2021</v>
      </c>
      <c r="B22" s="47">
        <v>84</v>
      </c>
      <c r="C22" s="48">
        <v>1</v>
      </c>
      <c r="D22" s="48">
        <v>11</v>
      </c>
      <c r="E22" s="48">
        <v>4</v>
      </c>
      <c r="F22" s="47"/>
      <c r="G22" s="48">
        <v>1</v>
      </c>
      <c r="H22" s="48">
        <v>11</v>
      </c>
      <c r="I22" s="48">
        <v>1</v>
      </c>
      <c r="J22" s="47"/>
      <c r="K22" s="48">
        <v>4</v>
      </c>
      <c r="L22" s="47"/>
      <c r="M22" s="47"/>
      <c r="N22" s="48">
        <v>2</v>
      </c>
      <c r="O22" s="47"/>
      <c r="P22" s="47"/>
    </row>
    <row r="23" spans="1:16" ht="15" thickBot="1" x14ac:dyDescent="0.35">
      <c r="A23" s="49" t="s">
        <v>33</v>
      </c>
      <c r="B23" s="47">
        <v>581</v>
      </c>
      <c r="C23" s="48">
        <v>66</v>
      </c>
      <c r="D23" s="48">
        <v>46</v>
      </c>
      <c r="E23" s="48">
        <v>25</v>
      </c>
      <c r="F23" s="48">
        <v>2</v>
      </c>
      <c r="G23" s="48">
        <v>7</v>
      </c>
      <c r="H23" s="48">
        <v>64</v>
      </c>
      <c r="I23" s="48">
        <v>9</v>
      </c>
      <c r="J23" s="48"/>
      <c r="K23" s="48">
        <v>21</v>
      </c>
      <c r="L23" s="48">
        <v>29</v>
      </c>
      <c r="M23" s="48">
        <v>8</v>
      </c>
      <c r="N23" s="48">
        <v>12</v>
      </c>
      <c r="O23" s="48"/>
      <c r="P23" s="48">
        <v>7</v>
      </c>
    </row>
    <row r="24" spans="1:16" ht="15" thickBot="1" x14ac:dyDescent="0.35">
      <c r="A24" s="49" t="s">
        <v>94</v>
      </c>
      <c r="B24" s="47"/>
      <c r="C24" s="47">
        <v>11.4</v>
      </c>
      <c r="D24" s="47">
        <v>7.9</v>
      </c>
      <c r="E24" s="47">
        <v>4.3</v>
      </c>
      <c r="F24" s="47">
        <v>0.3</v>
      </c>
      <c r="G24" s="47">
        <v>1.2</v>
      </c>
      <c r="H24" s="47">
        <v>11</v>
      </c>
      <c r="I24" s="47">
        <v>1.5</v>
      </c>
      <c r="J24" s="47">
        <v>0</v>
      </c>
      <c r="K24" s="47">
        <v>3.6</v>
      </c>
      <c r="L24" s="47">
        <v>5</v>
      </c>
      <c r="M24" s="47">
        <v>1.4</v>
      </c>
      <c r="N24" s="47">
        <v>2.1</v>
      </c>
      <c r="O24" s="47">
        <v>0</v>
      </c>
    </row>
  </sheetData>
  <mergeCells count="1">
    <mergeCell ref="B1:P1"/>
  </mergeCells>
  <hyperlinks>
    <hyperlink ref="A4" r:id="rId1" display="https://www.cvedetails.com/vulnerability-list/vendor_id-315/year-1999/F5.html" xr:uid="{DE51170E-55B6-4553-BB96-0653D6D61A59}"/>
    <hyperlink ref="A5" r:id="rId2" display="https://www.cvedetails.com/vulnerability-list/vendor_id-315/year-2004/F5.html" xr:uid="{0B1B7737-85FE-4457-A0A0-578D924CE2CC}"/>
    <hyperlink ref="A6" r:id="rId3" display="https://www.cvedetails.com/vulnerability-list/vendor_id-315/year-2005/F5.html" xr:uid="{9565AEA8-34C4-4512-BAF3-CE8172CE09E6}"/>
    <hyperlink ref="A7" r:id="rId4" display="https://www.cvedetails.com/vulnerability-list/vendor_id-315/year-2006/F5.html" xr:uid="{3777C1F9-F320-46FC-A6B0-BAC5A44F76AD}"/>
    <hyperlink ref="A8" r:id="rId5" display="https://www.cvedetails.com/vulnerability-list/vendor_id-315/year-2007/F5.html" xr:uid="{974C715C-2BCA-478B-927C-C695FEA16899}"/>
    <hyperlink ref="A9" r:id="rId6" display="https://www.cvedetails.com/vulnerability-list/vendor_id-315/year-2008/F5.html" xr:uid="{A542DDA6-41BA-40C7-8341-1D9AFABCD5BD}"/>
    <hyperlink ref="A10" r:id="rId7" display="https://www.cvedetails.com/vulnerability-list/vendor_id-315/year-2009/F5.html" xr:uid="{96AC0BCE-DA72-4A71-B8C6-73217C86DCEB}"/>
    <hyperlink ref="A11" r:id="rId8" display="https://www.cvedetails.com/vulnerability-list/vendor_id-315/year-2010/F5.html" xr:uid="{0AFB779C-AE52-40E7-87DC-D81B66AA4B8F}"/>
    <hyperlink ref="A12" r:id="rId9" display="https://www.cvedetails.com/vulnerability-list/vendor_id-315/year-2011/F5.html" xr:uid="{C8388A61-C470-4930-B47F-F11CB7F43F9A}"/>
    <hyperlink ref="A13" r:id="rId10" display="https://www.cvedetails.com/vulnerability-list/vendor_id-315/year-2012/F5.html" xr:uid="{9FC0947F-2616-4258-B779-A09E650E2E73}"/>
    <hyperlink ref="A14" r:id="rId11" display="https://www.cvedetails.com/vulnerability-list/vendor_id-315/year-2013/F5.html" xr:uid="{50D590E6-5D02-4278-888D-DE30254E8F55}"/>
    <hyperlink ref="A15" r:id="rId12" display="https://www.cvedetails.com/vulnerability-list/vendor_id-315/year-2014/F5.html" xr:uid="{C13E89B7-D814-4410-AE48-81CC89708BD0}"/>
    <hyperlink ref="A16" r:id="rId13" display="https://www.cvedetails.com/vulnerability-list/vendor_id-315/year-2015/F5.html" xr:uid="{E51AB49E-E141-44AE-9FE7-D40494B3A6C3}"/>
    <hyperlink ref="A17" r:id="rId14" display="https://www.cvedetails.com/vulnerability-list/vendor_id-315/year-2016/F5.html" xr:uid="{06E69A37-8DAA-4696-8703-7297EDED049E}"/>
    <hyperlink ref="A18" r:id="rId15" display="https://www.cvedetails.com/vulnerability-list/vendor_id-315/year-2017/F5.html" xr:uid="{25227DFA-D6C6-4772-8B43-8D9D8ACA9407}"/>
    <hyperlink ref="A19" r:id="rId16" display="https://www.cvedetails.com/vulnerability-list/vendor_id-315/year-2018/F5.html" xr:uid="{A4F7B74D-2698-4E3C-8B38-042E7C643937}"/>
    <hyperlink ref="A20" r:id="rId17" display="https://www.cvedetails.com/vulnerability-list/vendor_id-315/year-2019/F5.html" xr:uid="{EE11C819-B5AA-4E95-947A-3FC4AF77F4D7}"/>
    <hyperlink ref="A21" r:id="rId18" display="https://www.cvedetails.com/vulnerability-list/vendor_id-315/year-2020/F5.html" xr:uid="{719EFCDE-2A1F-4B9A-B425-1A5136E92AB5}"/>
    <hyperlink ref="A22" r:id="rId19" display="https://www.cvedetails.com/vulnerability-list/vendor_id-315/year-2021/F5.html" xr:uid="{41D94B8F-BAA3-4A40-92A2-FB2C8A8D6F4A}"/>
    <hyperlink ref="P23" r:id="rId20" tooltip="Total number of public exploits" display="https://www.cvedetails.com/vulnerability-list/vendor_id-315/hasexp-1/F5.html" xr:uid="{9CEF7AA9-FEC8-4883-92B0-BF59538BE007}"/>
    <hyperlink ref="O23" r:id="rId21" tooltip="File inclusion vulnerabilities" display="https://www.cvedetails.com/vulnerability-list/vendor_id-315/opfileinc-1/F5.html" xr:uid="{AA1AC575-AB76-477D-83C1-3D1F1D894AC1}"/>
    <hyperlink ref="N23" r:id="rId22" tooltip="Cross site request forgery, CSRF, vulnerabilities" display="https://www.cvedetails.com/vulnerability-list/vendor_id-315/opcsrf-1/F5.html" xr:uid="{573D0AFA-5F5D-4EB6-B288-D6E11D7D1D83}"/>
    <hyperlink ref="M23" r:id="rId23" tooltip="Privilege gain, elevation vulnerabilities" display="https://www.cvedetails.com/vulnerability-list/vendor_id-315/opgpriv-1/F5.html" xr:uid="{DED0A30E-EB48-41D6-8E17-7F1502289448}"/>
    <hyperlink ref="L23" r:id="rId24" tooltip="Information gain, leak vulnerabilities" display="https://www.cvedetails.com/vulnerability-list/vendor_id-315/opginf-1/F5.html" xr:uid="{FCF8531D-6D1D-47FF-9649-79C6C7A6B770}"/>
    <hyperlink ref="K23" r:id="rId25" tooltip="By pass a restriction or similar type vulnerabilities" display="https://www.cvedetails.com/vulnerability-list/vendor_id-315/opbyp-1/F5.html" xr:uid="{EF016822-6A59-4361-A8C3-6792B6768200}"/>
    <hyperlink ref="J23" r:id="rId26" tooltip="Http response splitting vulnerabilities" display="https://www.cvedetails.com/vulnerability-list/vendor_id-315/ophttprs-1/F5.html" xr:uid="{8C537081-73CB-4EFB-B087-CE9D201DE534}"/>
    <hyperlink ref="I23" r:id="rId27" tooltip="Directory traversal vulnerabilities" display="https://www.cvedetails.com/vulnerability-list/vendor_id-315/opdirt-1/F5.html" xr:uid="{AE3F11CB-BA3D-4562-8ADB-B62B1589F5B5}"/>
    <hyperlink ref="H23" r:id="rId28" tooltip="Cross site scripting vulnerabilities" display="https://www.cvedetails.com/vulnerability-list/vendor_id-315/opxss-1/F5.html" xr:uid="{D61FD08E-1828-408E-9143-F42BAAA12A0E}"/>
    <hyperlink ref="G23" r:id="rId29" tooltip="Sql injection vulnerabilities" display="https://www.cvedetails.com/vulnerability-list/vendor_id-315/opsqli-1/F5.html" xr:uid="{2CBD53F8-90EA-44E5-97BF-941E1D6CDB9D}"/>
    <hyperlink ref="F23" r:id="rId30" tooltip="Memory corruption vulnerabilities" display="https://www.cvedetails.com/vulnerability-list/vendor_id-315/opmemc-1/F5.html" xr:uid="{A67E3B0D-35B1-419B-9DD7-980423027D03}"/>
    <hyperlink ref="E23" r:id="rId31" tooltip="Overflow vulnerabilities" display="https://www.cvedetails.com/vulnerability-list/vendor_id-315/opov-1/F5.html" xr:uid="{DFE016A0-D6FD-412A-A8B9-3D432EDAA397}"/>
    <hyperlink ref="D23" r:id="rId32" tooltip="Code execution vulnerabilities" display="https://www.cvedetails.com/vulnerability-list/vendor_id-315/opec-1/F5.html" xr:uid="{5E5BE103-A7CF-4112-9118-512EFE16817A}"/>
    <hyperlink ref="C23" r:id="rId33" tooltip="Denial of service vulnerabilities" display="https://www.cvedetails.com/vulnerability-list/vendor_id-315/opdos-1/F5.html" xr:uid="{26D6A752-B887-49F7-9D31-9944FC0E3AA6}"/>
    <hyperlink ref="N22" r:id="rId34" tooltip="Cross site request forgery, CSRF, vulnerabilities for 2021" display="https://www.cvedetails.com/vulnerability-list/vendor_id-315/year-2021/opcsrf-1/F5.html" xr:uid="{FEA3915E-E40E-4A73-AFC1-511AAC9C6665}"/>
    <hyperlink ref="K22" r:id="rId35" tooltip="By pass a restriction or similar type vulnerabilities for 2021" display="https://www.cvedetails.com/vulnerability-list/vendor_id-315/year-2021/opbyp-1/F5.html" xr:uid="{921495F0-4F45-485E-A8E1-B2AA0DBF042A}"/>
    <hyperlink ref="I22" r:id="rId36" tooltip="Directory traversal vulnerabilities for 2021" display="https://www.cvedetails.com/vulnerability-list/vendor_id-315/year-2021/opdirt-1/F5.html" xr:uid="{097A7183-89E3-4543-809A-F52F9683842E}"/>
    <hyperlink ref="H22" r:id="rId37" tooltip="Cross site scripting vulnerabilities for 2021" display="https://www.cvedetails.com/vulnerability-list/vendor_id-315/year-2021/opxss-1/F5.html" xr:uid="{D485542D-3DE6-4A45-A5C3-D07A6F71AA11}"/>
    <hyperlink ref="G22" r:id="rId38" tooltip="Sql injection vulnerabilities for 2021" display="https://www.cvedetails.com/vulnerability-list/vendor_id-315/year-2021/opsqli-1/F5.html" xr:uid="{240626FB-98D7-4306-AAFB-F409BD520869}"/>
    <hyperlink ref="E22" r:id="rId39" tooltip="Overflow vulnerabilities for 2021" display="https://www.cvedetails.com/vulnerability-list/vendor_id-315/year-2021/opov-1/F5.html" xr:uid="{5F325254-F5C0-4F8B-AE60-ED89D2DB84DC}"/>
    <hyperlink ref="D22" r:id="rId40" tooltip="Code execution vulnerabilities for 2021" display="https://www.cvedetails.com/vulnerability-list/vendor_id-315/year-2021/opec-1/F5.html" xr:uid="{BC3097B9-7EC9-40FF-B033-57700C1BFE23}"/>
    <hyperlink ref="C22" r:id="rId41" tooltip="Denial of service vulnerabilities for 2021" display="https://www.cvedetails.com/vulnerability-list/vendor_id-315/year-2021/opdos-1/F5.html" xr:uid="{4A52277E-BC62-4537-A51C-E0F0456ED0E5}"/>
    <hyperlink ref="N21" r:id="rId42" tooltip="Cross site request forgery, CSRF, vulnerabilities for 2020" display="https://www.cvedetails.com/vulnerability-list/vendor_id-315/year-2020/opcsrf-1/F5.html" xr:uid="{1B192A49-8746-41BB-AA87-71A2AD479BAC}"/>
    <hyperlink ref="L21" r:id="rId43" tooltip="Information gain, leak vulnerabilities for 2020" display="https://www.cvedetails.com/vulnerability-list/vendor_id-315/year-2020/opginf-1/F5.html" xr:uid="{4A6A0278-1A4F-45B2-8E28-69FAE7510128}"/>
    <hyperlink ref="K21" r:id="rId44" tooltip="By pass a restriction or similar type vulnerabilities for 2020" display="https://www.cvedetails.com/vulnerability-list/vendor_id-315/year-2020/opbyp-1/F5.html" xr:uid="{5F5C4B76-505C-445C-8F45-B73FF5AA599B}"/>
    <hyperlink ref="I21" r:id="rId45" tooltip="Directory traversal vulnerabilities for 2020" display="https://www.cvedetails.com/vulnerability-list/vendor_id-315/year-2020/opdirt-1/F5.html" xr:uid="{7FD5387E-6A87-4658-BFFA-CBD814419D7A}"/>
    <hyperlink ref="H21" r:id="rId46" tooltip="Cross site scripting vulnerabilities for 2020" display="https://www.cvedetails.com/vulnerability-list/vendor_id-315/year-2020/opxss-1/F5.html" xr:uid="{DEA75A4E-B3BE-4A74-9C14-A9D2F8D49B51}"/>
    <hyperlink ref="G21" r:id="rId47" tooltip="Sql injection vulnerabilities for 2020" display="https://www.cvedetails.com/vulnerability-list/vendor_id-315/year-2020/opsqli-1/F5.html" xr:uid="{9E41F001-D7A3-43EA-BD61-0E9B6845CCAD}"/>
    <hyperlink ref="E21" r:id="rId48" tooltip="Overflow vulnerabilities for 2020" display="https://www.cvedetails.com/vulnerability-list/vendor_id-315/year-2020/opov-1/F5.html" xr:uid="{E3A7E7F7-508D-4430-A4DC-AF3C29549C36}"/>
    <hyperlink ref="D21" r:id="rId49" tooltip="Code execution vulnerabilities for 2020" display="https://www.cvedetails.com/vulnerability-list/vendor_id-315/year-2020/opec-1/F5.html" xr:uid="{193CA6FE-A19E-46F6-B72D-99565A77A4EA}"/>
    <hyperlink ref="C21" r:id="rId50" tooltip="Denial of service vulnerabilities for 2020" display="https://www.cvedetails.com/vulnerability-list/vendor_id-315/year-2020/opdos-1/F5.html" xr:uid="{3A0418B4-988D-4A6D-83B3-3DD725737419}"/>
    <hyperlink ref="N20" r:id="rId51" tooltip="Cross site request forgery, CSRF, vulnerabilities for 2019" display="https://www.cvedetails.com/vulnerability-list/vendor_id-315/year-2019/opcsrf-1/F5.html" xr:uid="{5C28CCCF-15E3-4D44-87C1-1A8F351FC9ED}"/>
    <hyperlink ref="K20" r:id="rId52" tooltip="By pass a restriction or similar type vulnerabilities for 2019" display="https://www.cvedetails.com/vulnerability-list/vendor_id-315/year-2019/opbyp-1/F5.html" xr:uid="{5D6DC6FE-2001-4DA1-9CE5-DC8FE32F89B7}"/>
    <hyperlink ref="H20" r:id="rId53" tooltip="Cross site scripting vulnerabilities for 2019" display="https://www.cvedetails.com/vulnerability-list/vendor_id-315/year-2019/opxss-1/F5.html" xr:uid="{5F6F2F73-8DF9-4352-B672-6FB715B0FAD6}"/>
    <hyperlink ref="G20" r:id="rId54" tooltip="Sql injection vulnerabilities for 2019" display="https://www.cvedetails.com/vulnerability-list/vendor_id-315/year-2019/opsqli-1/F5.html" xr:uid="{DF13FBC6-A21B-4D80-BB8D-36F32D0B4221}"/>
    <hyperlink ref="E20" r:id="rId55" tooltip="Overflow vulnerabilities for 2019" display="https://www.cvedetails.com/vulnerability-list/vendor_id-315/year-2019/opov-1/F5.html" xr:uid="{03E86A5D-56DD-4F0D-928F-7F4242398F8D}"/>
    <hyperlink ref="D20" r:id="rId56" tooltip="Code execution vulnerabilities for 2019" display="https://www.cvedetails.com/vulnerability-list/vendor_id-315/year-2019/opec-1/F5.html" xr:uid="{9CB8D803-F4FE-4407-83C9-C3AD619DE7CC}"/>
    <hyperlink ref="C20" r:id="rId57" tooltip="Denial of service vulnerabilities for 2019" display="https://www.cvedetails.com/vulnerability-list/vendor_id-315/year-2019/opdos-1/F5.html" xr:uid="{70F841DA-6218-4F99-AE11-A90249D677BA}"/>
    <hyperlink ref="N19" r:id="rId58" tooltip="Cross site request forgery, CSRF, vulnerabilities for 2018" display="https://www.cvedetails.com/vulnerability-list/vendor_id-315/year-2018/opcsrf-1/F5.html" xr:uid="{FD8CC76D-3EBC-47EF-AEEB-96645BE3AE14}"/>
    <hyperlink ref="L19" r:id="rId59" tooltip="Information gain, leak vulnerabilities for 2018" display="https://www.cvedetails.com/vulnerability-list/vendor_id-315/year-2018/opginf-1/F5.html" xr:uid="{66E1F9DB-1DE6-4A87-A45C-66A8AC3ED61C}"/>
    <hyperlink ref="K19" r:id="rId60" tooltip="By pass a restriction or similar type vulnerabilities for 2018" display="https://www.cvedetails.com/vulnerability-list/vendor_id-315/year-2018/opbyp-1/F5.html" xr:uid="{1545D59E-798C-4680-A611-80F4FBE3402C}"/>
    <hyperlink ref="H19" r:id="rId61" tooltip="Cross site scripting vulnerabilities for 2018" display="https://www.cvedetails.com/vulnerability-list/vendor_id-315/year-2018/opxss-1/F5.html" xr:uid="{A8D9C838-6200-4B10-9CB0-D790A64962D5}"/>
    <hyperlink ref="D19" r:id="rId62" tooltip="Code execution vulnerabilities for 2018" display="https://www.cvedetails.com/vulnerability-list/vendor_id-315/year-2018/opec-1/F5.html" xr:uid="{D29D6657-51B4-45F5-8E21-45982E15F181}"/>
    <hyperlink ref="C19" r:id="rId63" tooltip="Denial of service vulnerabilities for 2018" display="https://www.cvedetails.com/vulnerability-list/vendor_id-315/year-2018/opdos-1/F5.html" xr:uid="{1AA1B56D-539F-4FB7-BB1A-F650D96D4225}"/>
    <hyperlink ref="M18" r:id="rId64" tooltip="Privilege gain, elevation vulnerabilities for 2017" display="https://www.cvedetails.com/vulnerability-list/vendor_id-315/year-2017/opgpriv-1/F5.html" xr:uid="{B74220D3-6878-420F-B759-3BC119E7A293}"/>
    <hyperlink ref="L18" r:id="rId65" tooltip="Information gain, leak vulnerabilities for 2017" display="https://www.cvedetails.com/vulnerability-list/vendor_id-315/year-2017/opginf-1/F5.html" xr:uid="{24B23217-4623-4AA1-8035-7FAD70095D33}"/>
    <hyperlink ref="K18" r:id="rId66" tooltip="By pass a restriction or similar type vulnerabilities for 2017" display="https://www.cvedetails.com/vulnerability-list/vendor_id-315/year-2017/opbyp-1/F5.html" xr:uid="{61C9AE31-242D-4389-A0DA-743A5C6383CC}"/>
    <hyperlink ref="H18" r:id="rId67" tooltip="Cross site scripting vulnerabilities for 2017" display="https://www.cvedetails.com/vulnerability-list/vendor_id-315/year-2017/opxss-1/F5.html" xr:uid="{B6C1BB5B-69DB-4714-BB31-7409F31CCCB8}"/>
    <hyperlink ref="G18" r:id="rId68" tooltip="Sql injection vulnerabilities for 2017" display="https://www.cvedetails.com/vulnerability-list/vendor_id-315/year-2017/opsqli-1/F5.html" xr:uid="{CAF8156F-3FFD-4F7B-96E4-33446D81FADD}"/>
    <hyperlink ref="E18" r:id="rId69" tooltip="Overflow vulnerabilities for 2017" display="https://www.cvedetails.com/vulnerability-list/vendor_id-315/year-2017/opov-1/F5.html" xr:uid="{70C364C3-B920-4369-9D88-FA9463578B8A}"/>
    <hyperlink ref="D18" r:id="rId70" tooltip="Code execution vulnerabilities for 2017" display="https://www.cvedetails.com/vulnerability-list/vendor_id-315/year-2017/opec-1/F5.html" xr:uid="{BE064D8D-8CAD-4661-B1D9-85F73411DBDF}"/>
    <hyperlink ref="C18" r:id="rId71" tooltip="Denial of service vulnerabilities for 2017" display="https://www.cvedetails.com/vulnerability-list/vendor_id-315/year-2017/opdos-1/F5.html" xr:uid="{77F96D3B-CCA6-4339-832F-54E4794CCDC2}"/>
    <hyperlink ref="M17" r:id="rId72" tooltip="Privilege gain, elevation vulnerabilities for 2016" display="https://www.cvedetails.com/vulnerability-list/vendor_id-315/year-2016/opgpriv-1/F5.html" xr:uid="{6B9E566B-5962-4A7C-94AA-621962F5AFA3}"/>
    <hyperlink ref="L17" r:id="rId73" tooltip="Information gain, leak vulnerabilities for 2016" display="https://www.cvedetails.com/vulnerability-list/vendor_id-315/year-2016/opginf-1/F5.html" xr:uid="{E996DC90-CA75-46A5-8DC2-9696175D877A}"/>
    <hyperlink ref="E17" r:id="rId74" tooltip="Overflow vulnerabilities for 2016" display="https://www.cvedetails.com/vulnerability-list/vendor_id-315/year-2016/opov-1/F5.html" xr:uid="{67201461-107C-4161-AFD2-720E1BB324E5}"/>
    <hyperlink ref="D17" r:id="rId75" tooltip="Code execution vulnerabilities for 2016" display="https://www.cvedetails.com/vulnerability-list/vendor_id-315/year-2016/opec-1/F5.html" xr:uid="{DFB9C583-D431-41DA-AD63-5319D1EA8FAD}"/>
    <hyperlink ref="C17" r:id="rId76" tooltip="Denial of service vulnerabilities for 2016" display="https://www.cvedetails.com/vulnerability-list/vendor_id-315/year-2016/opdos-1/F5.html" xr:uid="{BC4CCFBA-82F9-42CE-A2D5-F850C3A4460D}"/>
    <hyperlink ref="M16" r:id="rId77" tooltip="Privilege gain, elevation vulnerabilities for 2015" display="https://www.cvedetails.com/vulnerability-list/vendor_id-315/year-2015/opgpriv-1/F5.html" xr:uid="{4D948241-3DB2-4C4F-B8AF-2992410BC948}"/>
    <hyperlink ref="I16" r:id="rId78" tooltip="Directory traversal vulnerabilities for 2015" display="https://www.cvedetails.com/vulnerability-list/vendor_id-315/year-2015/opdirt-1/F5.html" xr:uid="{B76F5F50-8059-4932-A94C-8826585E1395}"/>
    <hyperlink ref="H16" r:id="rId79" tooltip="Cross site scripting vulnerabilities for 2015" display="https://www.cvedetails.com/vulnerability-list/vendor_id-315/year-2015/opxss-1/F5.html" xr:uid="{DA3C3D02-8DC8-4B93-AC63-C885BE1CB2DD}"/>
    <hyperlink ref="D16" r:id="rId80" tooltip="Code execution vulnerabilities for 2015" display="https://www.cvedetails.com/vulnerability-list/vendor_id-315/year-2015/opec-1/F5.html" xr:uid="{9DD3E7AD-76A1-4185-97BD-7A1B5843A7AD}"/>
    <hyperlink ref="C16" r:id="rId81" tooltip="Denial of service vulnerabilities for 2015" display="https://www.cvedetails.com/vulnerability-list/vendor_id-315/year-2015/opdos-1/F5.html" xr:uid="{4991BC90-1FD6-4BB2-A816-26804C22755D}"/>
    <hyperlink ref="P15" r:id="rId82" tooltip="Total number of public exploits" display="https://www.cvedetails.com/vulnerability-list/vendor_id-315/year-2014/hasexp-1/F5.html" xr:uid="{3B975A4B-CD4D-40BC-9E6D-DAF4829A2394}"/>
    <hyperlink ref="M15" r:id="rId83" tooltip="Privilege gain, elevation vulnerabilities for 2014" display="https://www.cvedetails.com/vulnerability-list/vendor_id-315/year-2014/opgpriv-1/F5.html" xr:uid="{096F4DA3-7F3A-402C-8852-D573476162E1}"/>
    <hyperlink ref="L15" r:id="rId84" tooltip="Information gain, leak vulnerabilities for 2014" display="https://www.cvedetails.com/vulnerability-list/vendor_id-315/year-2014/opginf-1/F5.html" xr:uid="{651FAD82-ADA1-487B-9AE1-AB54E97C4B5E}"/>
    <hyperlink ref="I15" r:id="rId85" tooltip="Directory traversal vulnerabilities for 2014" display="https://www.cvedetails.com/vulnerability-list/vendor_id-315/year-2014/opdirt-1/F5.html" xr:uid="{CC0B3E41-F705-424E-96EC-D15AE8777949}"/>
    <hyperlink ref="H15" r:id="rId86" tooltip="Cross site scripting vulnerabilities for 2014" display="https://www.cvedetails.com/vulnerability-list/vendor_id-315/year-2014/opxss-1/F5.html" xr:uid="{B3B7ADCB-CB9D-4C36-9640-138A7C3B3A2A}"/>
    <hyperlink ref="G15" r:id="rId87" tooltip="Sql injection vulnerabilities for 2014" display="https://www.cvedetails.com/vulnerability-list/vendor_id-315/year-2014/opsqli-1/F5.html" xr:uid="{AEC59914-67D5-4AF8-9D52-BFDC767B2853}"/>
    <hyperlink ref="F15" r:id="rId88" tooltip="Memory corruption vulnerabilities for 2014" display="https://www.cvedetails.com/vulnerability-list/vendor_id-315/year-2014/opmemc-1/F5.html" xr:uid="{EEC6807E-804F-469B-ACE3-33E1F0D28CCF}"/>
    <hyperlink ref="E15" r:id="rId89" tooltip="Overflow vulnerabilities for 2014" display="https://www.cvedetails.com/vulnerability-list/vendor_id-315/year-2014/opov-1/F5.html" xr:uid="{DFE6952B-52CB-4A74-9EDE-13D9C7ED3E75}"/>
    <hyperlink ref="D15" r:id="rId90" tooltip="Code execution vulnerabilities for 2014" display="https://www.cvedetails.com/vulnerability-list/vendor_id-315/year-2014/opec-1/F5.html" xr:uid="{0071EA6B-4245-4B3F-B18C-4F82B69A3DB7}"/>
    <hyperlink ref="C15" r:id="rId91" tooltip="Denial of service vulnerabilities for 2014" display="https://www.cvedetails.com/vulnerability-list/vendor_id-315/year-2014/opdos-1/F5.html" xr:uid="{A30853C5-FDED-4F4B-A738-8FDFCF999BAF}"/>
    <hyperlink ref="L14" r:id="rId92" tooltip="Information gain, leak vulnerabilities for 2013" display="https://www.cvedetails.com/vulnerability-list/vendor_id-315/year-2013/opginf-1/F5.html" xr:uid="{339E5D94-2491-4AF3-B0C9-2EBFCBB07FE6}"/>
    <hyperlink ref="K14" r:id="rId93" tooltip="By pass a restriction or similar type vulnerabilities for 2013" display="https://www.cvedetails.com/vulnerability-list/vendor_id-315/year-2013/opbyp-1/F5.html" xr:uid="{D1971192-FD4A-41D9-9242-058183CDE62D}"/>
    <hyperlink ref="I14" r:id="rId94" tooltip="Directory traversal vulnerabilities for 2013" display="https://www.cvedetails.com/vulnerability-list/vendor_id-315/year-2013/opdirt-1/F5.html" xr:uid="{E595B71D-BF4B-4641-92FA-48D4413B54FA}"/>
    <hyperlink ref="H14" r:id="rId95" tooltip="Cross site scripting vulnerabilities for 2013" display="https://www.cvedetails.com/vulnerability-list/vendor_id-315/year-2013/opxss-1/F5.html" xr:uid="{99E182AC-C464-43E7-A5E7-6210F1D136AC}"/>
    <hyperlink ref="E14" r:id="rId96" tooltip="Overflow vulnerabilities for 2013" display="https://www.cvedetails.com/vulnerability-list/vendor_id-315/year-2013/opov-1/F5.html" xr:uid="{EB35E025-41EE-4B06-AD61-3742A4CF8E35}"/>
    <hyperlink ref="D14" r:id="rId97" tooltip="Code execution vulnerabilities for 2013" display="https://www.cvedetails.com/vulnerability-list/vendor_id-315/year-2013/opec-1/F5.html" xr:uid="{9F6F3BAE-19D8-49AB-B30D-38110EFC5B92}"/>
    <hyperlink ref="C14" r:id="rId98" tooltip="Denial of service vulnerabilities for 2013" display="https://www.cvedetails.com/vulnerability-list/vendor_id-315/year-2013/opdos-1/F5.html" xr:uid="{3239FD8F-9DC1-4CF9-8CCA-4ABA84ECA368}"/>
    <hyperlink ref="P13" r:id="rId99" tooltip="Total number of public exploits" display="https://www.cvedetails.com/vulnerability-list/vendor_id-315/year-2012/hasexp-1/F5.html" xr:uid="{E6A2159F-3137-4000-BDA4-0193F8D7281B}"/>
    <hyperlink ref="M13" r:id="rId100" tooltip="Privilege gain, elevation vulnerabilities for 2012" display="https://www.cvedetails.com/vulnerability-list/vendor_id-315/year-2012/opgpriv-1/F5.html" xr:uid="{D0A72DE9-6A73-42B6-A151-4D3A2DAA1E46}"/>
    <hyperlink ref="L13" r:id="rId101" tooltip="Information gain, leak vulnerabilities for 2012" display="https://www.cvedetails.com/vulnerability-list/vendor_id-315/year-2012/opginf-1/F5.html" xr:uid="{BFCA92DF-3D84-450D-9F59-4AE19F5D423C}"/>
    <hyperlink ref="H13" r:id="rId102" tooltip="Cross site scripting vulnerabilities for 2012" display="https://www.cvedetails.com/vulnerability-list/vendor_id-315/year-2012/opxss-1/F5.html" xr:uid="{71DFFA43-DB5C-4CBE-9ACE-8C269CC5E1AC}"/>
    <hyperlink ref="G13" r:id="rId103" tooltip="Sql injection vulnerabilities for 2012" display="https://www.cvedetails.com/vulnerability-list/vendor_id-315/year-2012/opsqli-1/F5.html" xr:uid="{2390E5A6-EF60-4572-BB73-CF64C01EEF35}"/>
    <hyperlink ref="E13" r:id="rId104" tooltip="Overflow vulnerabilities for 2012" display="https://www.cvedetails.com/vulnerability-list/vendor_id-315/year-2012/opov-1/F5.html" xr:uid="{D4BEA14F-5671-4321-92F2-47AE5CD91ECC}"/>
    <hyperlink ref="D13" r:id="rId105" tooltip="Code execution vulnerabilities for 2012" display="https://www.cvedetails.com/vulnerability-list/vendor_id-315/year-2012/opec-1/F5.html" xr:uid="{13C51F01-650D-4419-AD17-4666F7AED0C2}"/>
    <hyperlink ref="C13" r:id="rId106" tooltip="Denial of service vulnerabilities for 2012" display="https://www.cvedetails.com/vulnerability-list/vendor_id-315/year-2012/opdos-1/F5.html" xr:uid="{EF8C40A1-A7D3-4FE7-AEB4-EFBE16D3D341}"/>
    <hyperlink ref="E12" r:id="rId107" tooltip="Overflow vulnerabilities for 2011" display="https://www.cvedetails.com/vulnerability-list/vendor_id-315/year-2011/opov-1/F5.html" xr:uid="{6EC6B6AC-4837-4EB0-BAFC-F200E2CBC77C}"/>
    <hyperlink ref="C12" r:id="rId108" tooltip="Denial of service vulnerabilities for 2011" display="https://www.cvedetails.com/vulnerability-list/vendor_id-315/year-2011/opdos-1/F5.html" xr:uid="{37A214CE-914A-4356-81D9-812518DEEA83}"/>
    <hyperlink ref="P11" r:id="rId109" tooltip="Total number of public exploits" display="https://www.cvedetails.com/vulnerability-list/vendor_id-315/year-2010/hasexp-1/F5.html" xr:uid="{59D55521-9278-4B11-8F39-A416EB15FE2C}"/>
    <hyperlink ref="I11" r:id="rId110" tooltip="Directory traversal vulnerabilities for 2010" display="https://www.cvedetails.com/vulnerability-list/vendor_id-315/year-2010/opdirt-1/F5.html" xr:uid="{79B5A813-741E-4A46-BA87-2D5D72A5F1F6}"/>
    <hyperlink ref="F11" r:id="rId111" tooltip="Memory corruption vulnerabilities for 2010" display="https://www.cvedetails.com/vulnerability-list/vendor_id-315/year-2010/opmemc-1/F5.html" xr:uid="{CB519EDF-1670-421C-B8DC-D9CF2DF81CC5}"/>
    <hyperlink ref="D11" r:id="rId112" tooltip="Code execution vulnerabilities for 2010" display="https://www.cvedetails.com/vulnerability-list/vendor_id-315/year-2010/opec-1/F5.html" xr:uid="{6967C528-B026-41C7-BD0C-2E697671AF65}"/>
    <hyperlink ref="C11" r:id="rId113" tooltip="Denial of service vulnerabilities for 2010" display="https://www.cvedetails.com/vulnerability-list/vendor_id-315/year-2010/opdos-1/F5.html" xr:uid="{44D4346C-DE78-4006-8D0E-76C4F2B75354}"/>
    <hyperlink ref="N10" r:id="rId114" tooltip="Cross site request forgery, CSRF, vulnerabilities for 2009" display="https://www.cvedetails.com/vulnerability-list/vendor_id-315/year-2009/opcsrf-1/F5.html" xr:uid="{6FF16A1D-76F2-41E8-B483-078E0099EF51}"/>
    <hyperlink ref="I10" r:id="rId115" tooltip="Directory traversal vulnerabilities for 2009" display="https://www.cvedetails.com/vulnerability-list/vendor_id-315/year-2009/opdirt-1/F5.html" xr:uid="{F9765D1B-B228-49A3-B2DC-207A46057D9A}"/>
    <hyperlink ref="H10" r:id="rId116" tooltip="Cross site scripting vulnerabilities for 2009" display="https://www.cvedetails.com/vulnerability-list/vendor_id-315/year-2009/opxss-1/F5.html" xr:uid="{6C425FA0-CAA1-4569-B286-82F2F87C53D3}"/>
    <hyperlink ref="E10" r:id="rId117" tooltip="Overflow vulnerabilities for 2009" display="https://www.cvedetails.com/vulnerability-list/vendor_id-315/year-2009/opov-1/F5.html" xr:uid="{AC417150-634E-4B93-93E3-0EEE8527ECC8}"/>
    <hyperlink ref="D10" r:id="rId118" tooltip="Code execution vulnerabilities for 2009" display="https://www.cvedetails.com/vulnerability-list/vendor_id-315/year-2009/opec-1/F5.html" xr:uid="{E6D298F6-EE5A-4F98-9850-894B0A80B433}"/>
    <hyperlink ref="C10" r:id="rId119" tooltip="Denial of service vulnerabilities for 2009" display="https://www.cvedetails.com/vulnerability-list/vendor_id-315/year-2009/opdos-1/F5.html" xr:uid="{9029D1AA-7E26-43B1-A44B-55F792F35520}"/>
    <hyperlink ref="N9" r:id="rId120" tooltip="Cross site request forgery, CSRF, vulnerabilities for 2008" display="https://www.cvedetails.com/vulnerability-list/vendor_id-315/year-2008/opcsrf-1/F5.html" xr:uid="{7B283CEB-8B04-4559-AD75-45DD41F93597}"/>
    <hyperlink ref="I9" r:id="rId121" tooltip="Directory traversal vulnerabilities for 2008" display="https://www.cvedetails.com/vulnerability-list/vendor_id-315/year-2008/opdirt-1/F5.html" xr:uid="{285C8392-017C-40E4-9658-AFAF8F860E2B}"/>
    <hyperlink ref="H9" r:id="rId122" tooltip="Cross site scripting vulnerabilities for 2008" display="https://www.cvedetails.com/vulnerability-list/vendor_id-315/year-2008/opxss-1/F5.html" xr:uid="{68B09FF1-BD00-4737-A9C4-439536B38B94}"/>
    <hyperlink ref="E9" r:id="rId123" tooltip="Overflow vulnerabilities for 2008" display="https://www.cvedetails.com/vulnerability-list/vendor_id-315/year-2008/opov-1/F5.html" xr:uid="{C0D652B6-0CDD-4590-A119-55F2DE9CCA0F}"/>
    <hyperlink ref="D9" r:id="rId124" tooltip="Code execution vulnerabilities for 2008" display="https://www.cvedetails.com/vulnerability-list/vendor_id-315/year-2008/opec-1/F5.html" xr:uid="{8E81956A-50E3-4DA9-BD85-E73395779BF7}"/>
    <hyperlink ref="C9" r:id="rId125" tooltip="Denial of service vulnerabilities for 2008" display="https://www.cvedetails.com/vulnerability-list/vendor_id-315/year-2008/opdos-1/F5.html" xr:uid="{447A8C8E-B0C1-47B8-83F1-B8ECACDE66D7}"/>
    <hyperlink ref="I8" r:id="rId126" tooltip="Directory traversal vulnerabilities for 2007" display="https://www.cvedetails.com/vulnerability-list/vendor_id-315/year-2007/opdirt-1/F5.html" xr:uid="{09A7ACBD-E2D2-428B-B589-6473286504F0}"/>
    <hyperlink ref="H8" r:id="rId127" tooltip="Cross site scripting vulnerabilities for 2007" display="https://www.cvedetails.com/vulnerability-list/vendor_id-315/year-2007/opxss-1/F5.html" xr:uid="{0032BEFC-6CE5-4D5B-9980-752C7F43A49D}"/>
    <hyperlink ref="D8" r:id="rId128" tooltip="Code execution vulnerabilities for 2007" display="https://www.cvedetails.com/vulnerability-list/vendor_id-315/year-2007/opec-1/F5.html" xr:uid="{F80D7E1E-D3B6-4F80-A29C-ED0814DDA32E}"/>
    <hyperlink ref="H7" r:id="rId129" tooltip="Cross site scripting vulnerabilities for 2006" display="https://www.cvedetails.com/vulnerability-list/vendor_id-315/year-2006/opxss-1/F5.html" xr:uid="{EED73A16-F4CF-45DF-97BA-D55B954BB2DF}"/>
    <hyperlink ref="C6" r:id="rId130" tooltip="Denial of service vulnerabilities for 2005" display="https://www.cvedetails.com/vulnerability-list/vendor_id-315/year-2005/opdos-1/F5.html" xr:uid="{5729B4B2-90B7-4401-928E-58E1C9C41541}"/>
    <hyperlink ref="E5" r:id="rId131" tooltip="Overflow vulnerabilities for 2004" display="https://www.cvedetails.com/vulnerability-list/vendor_id-315/year-2004/opov-1/F5.html" xr:uid="{42737D43-6A2F-43FA-A862-31CE151401A0}"/>
    <hyperlink ref="D5" r:id="rId132" tooltip="Code execution vulnerabilities for 2004" display="https://www.cvedetails.com/vulnerability-list/vendor_id-315/year-2004/opec-1/F5.html" xr:uid="{677C680F-7E71-4145-BF44-80D61062FB0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176C6-EDE2-4716-B498-D56310768AD0}">
  <dimension ref="A1:O102"/>
  <sheetViews>
    <sheetView workbookViewId="0">
      <selection activeCell="J22" sqref="J22"/>
    </sheetView>
  </sheetViews>
  <sheetFormatPr defaultRowHeight="14.4" x14ac:dyDescent="0.3"/>
  <cols>
    <col min="1" max="1" width="8.88671875" style="21"/>
    <col min="2" max="2" width="14.6640625" bestFit="1" customWidth="1"/>
    <col min="4" max="4" width="17.5546875" bestFit="1" customWidth="1"/>
    <col min="5" max="5" width="12.88671875" bestFit="1" customWidth="1"/>
    <col min="6" max="6" width="11.33203125" bestFit="1" customWidth="1"/>
    <col min="8" max="8" width="19.6640625" bestFit="1" customWidth="1"/>
    <col min="10" max="10" width="11.44140625" bestFit="1" customWidth="1"/>
    <col min="11" max="11" width="15.109375" bestFit="1" customWidth="1"/>
    <col min="15" max="15" width="255.77734375" bestFit="1" customWidth="1"/>
  </cols>
  <sheetData>
    <row r="1" spans="1:15" ht="31.2" x14ac:dyDescent="0.6">
      <c r="A1" s="64" t="s">
        <v>95</v>
      </c>
      <c r="B1" s="64"/>
      <c r="C1" s="64"/>
      <c r="D1" s="64"/>
      <c r="E1" s="64"/>
      <c r="F1" s="64"/>
      <c r="G1" s="64"/>
      <c r="H1" s="64"/>
      <c r="I1" s="64"/>
      <c r="J1" s="64"/>
      <c r="K1" s="64"/>
      <c r="L1" s="64"/>
      <c r="M1" s="64"/>
      <c r="N1" s="64"/>
      <c r="O1" s="4"/>
    </row>
    <row r="2" spans="1:15" ht="15.6" x14ac:dyDescent="0.3">
      <c r="A2" s="50" t="s">
        <v>0</v>
      </c>
      <c r="B2" s="50" t="s">
        <v>1</v>
      </c>
      <c r="C2" s="50" t="s">
        <v>96</v>
      </c>
      <c r="D2" s="50" t="s">
        <v>2</v>
      </c>
      <c r="E2" s="50" t="s">
        <v>97</v>
      </c>
      <c r="F2" s="50" t="s">
        <v>98</v>
      </c>
      <c r="G2" s="50" t="s">
        <v>99</v>
      </c>
      <c r="H2" s="50" t="s">
        <v>100</v>
      </c>
      <c r="I2" s="50" t="s">
        <v>101</v>
      </c>
      <c r="J2" s="50" t="s">
        <v>102</v>
      </c>
      <c r="K2" s="50" t="s">
        <v>103</v>
      </c>
      <c r="L2" s="50" t="s">
        <v>104</v>
      </c>
      <c r="M2" s="50" t="s">
        <v>105</v>
      </c>
      <c r="N2" s="50" t="s">
        <v>106</v>
      </c>
      <c r="O2" s="4"/>
    </row>
    <row r="3" spans="1:15" x14ac:dyDescent="0.3">
      <c r="A3" s="51">
        <v>1</v>
      </c>
      <c r="B3" s="4" t="s">
        <v>5</v>
      </c>
      <c r="C3" s="4">
        <v>918</v>
      </c>
      <c r="D3" s="4"/>
      <c r="E3" s="52">
        <v>44455</v>
      </c>
      <c r="F3" s="52">
        <v>44529</v>
      </c>
      <c r="G3" s="4">
        <v>6.8</v>
      </c>
      <c r="H3" s="4" t="s">
        <v>107</v>
      </c>
      <c r="I3" s="4" t="s">
        <v>108</v>
      </c>
      <c r="J3" s="4" t="s">
        <v>109</v>
      </c>
      <c r="K3" s="4" t="s">
        <v>110</v>
      </c>
      <c r="L3" s="4" t="s">
        <v>111</v>
      </c>
      <c r="M3" s="4" t="s">
        <v>111</v>
      </c>
      <c r="N3" s="4" t="s">
        <v>111</v>
      </c>
      <c r="O3" s="4" t="s">
        <v>112</v>
      </c>
    </row>
    <row r="4" spans="1:15" x14ac:dyDescent="0.3">
      <c r="A4" s="51">
        <v>2</v>
      </c>
      <c r="B4" s="4" t="s">
        <v>7</v>
      </c>
      <c r="C4" s="4">
        <v>79</v>
      </c>
      <c r="D4" s="4" t="s">
        <v>8</v>
      </c>
      <c r="E4" s="52">
        <v>44466</v>
      </c>
      <c r="F4" s="52">
        <v>44473</v>
      </c>
      <c r="G4" s="4">
        <v>4.3</v>
      </c>
      <c r="H4" s="4" t="s">
        <v>107</v>
      </c>
      <c r="I4" s="4" t="s">
        <v>108</v>
      </c>
      <c r="J4" s="4" t="s">
        <v>109</v>
      </c>
      <c r="K4" s="4" t="s">
        <v>110</v>
      </c>
      <c r="L4" s="4" t="s">
        <v>107</v>
      </c>
      <c r="M4" s="4" t="s">
        <v>111</v>
      </c>
      <c r="N4" s="4" t="s">
        <v>107</v>
      </c>
      <c r="O4" s="4" t="s">
        <v>113</v>
      </c>
    </row>
    <row r="5" spans="1:15" x14ac:dyDescent="0.3">
      <c r="A5" s="51">
        <v>3</v>
      </c>
      <c r="B5" s="4" t="s">
        <v>114</v>
      </c>
      <c r="C5" s="4">
        <v>400</v>
      </c>
      <c r="D5" s="4"/>
      <c r="E5" s="52">
        <v>44453</v>
      </c>
      <c r="F5" s="52">
        <v>44466</v>
      </c>
      <c r="G5" s="4">
        <v>4.3</v>
      </c>
      <c r="H5" s="4" t="s">
        <v>107</v>
      </c>
      <c r="I5" s="4" t="s">
        <v>108</v>
      </c>
      <c r="J5" s="4" t="s">
        <v>109</v>
      </c>
      <c r="K5" s="4" t="s">
        <v>110</v>
      </c>
      <c r="L5" s="4" t="s">
        <v>107</v>
      </c>
      <c r="M5" s="4" t="s">
        <v>107</v>
      </c>
      <c r="N5" s="4" t="s">
        <v>111</v>
      </c>
      <c r="O5" s="4" t="s">
        <v>115</v>
      </c>
    </row>
    <row r="6" spans="1:15" x14ac:dyDescent="0.3">
      <c r="A6" s="51">
        <v>4</v>
      </c>
      <c r="B6" s="4" t="s">
        <v>116</v>
      </c>
      <c r="C6" s="4">
        <v>601</v>
      </c>
      <c r="D6" s="4"/>
      <c r="E6" s="52">
        <v>44453</v>
      </c>
      <c r="F6" s="52">
        <v>44466</v>
      </c>
      <c r="G6" s="4">
        <v>5.8</v>
      </c>
      <c r="H6" s="4" t="s">
        <v>107</v>
      </c>
      <c r="I6" s="4" t="s">
        <v>108</v>
      </c>
      <c r="J6" s="4" t="s">
        <v>109</v>
      </c>
      <c r="K6" s="4" t="s">
        <v>110</v>
      </c>
      <c r="L6" s="4" t="s">
        <v>111</v>
      </c>
      <c r="M6" s="4" t="s">
        <v>111</v>
      </c>
      <c r="N6" s="4" t="s">
        <v>107</v>
      </c>
      <c r="O6" s="4" t="s">
        <v>117</v>
      </c>
    </row>
    <row r="7" spans="1:15" x14ac:dyDescent="0.3">
      <c r="A7" s="51">
        <v>5</v>
      </c>
      <c r="B7" s="4" t="s">
        <v>118</v>
      </c>
      <c r="C7" s="4"/>
      <c r="D7" s="4"/>
      <c r="E7" s="52">
        <v>44453</v>
      </c>
      <c r="F7" s="52">
        <v>44466</v>
      </c>
      <c r="G7" s="4">
        <v>5</v>
      </c>
      <c r="H7" s="4" t="s">
        <v>107</v>
      </c>
      <c r="I7" s="4" t="s">
        <v>108</v>
      </c>
      <c r="J7" s="4" t="s">
        <v>119</v>
      </c>
      <c r="K7" s="4" t="s">
        <v>110</v>
      </c>
      <c r="L7" s="4" t="s">
        <v>107</v>
      </c>
      <c r="M7" s="4" t="s">
        <v>107</v>
      </c>
      <c r="N7" s="4" t="s">
        <v>111</v>
      </c>
      <c r="O7" s="4" t="s">
        <v>120</v>
      </c>
    </row>
    <row r="8" spans="1:15" x14ac:dyDescent="0.3">
      <c r="A8" s="51">
        <v>6</v>
      </c>
      <c r="B8" s="4" t="s">
        <v>121</v>
      </c>
      <c r="C8" s="4"/>
      <c r="D8" s="4" t="s">
        <v>6</v>
      </c>
      <c r="E8" s="52">
        <v>44453</v>
      </c>
      <c r="F8" s="52">
        <v>44466</v>
      </c>
      <c r="G8" s="4">
        <v>5</v>
      </c>
      <c r="H8" s="4" t="s">
        <v>107</v>
      </c>
      <c r="I8" s="4" t="s">
        <v>108</v>
      </c>
      <c r="J8" s="4" t="s">
        <v>119</v>
      </c>
      <c r="K8" s="4" t="s">
        <v>110</v>
      </c>
      <c r="L8" s="4" t="s">
        <v>107</v>
      </c>
      <c r="M8" s="4" t="s">
        <v>107</v>
      </c>
      <c r="N8" s="4" t="s">
        <v>111</v>
      </c>
      <c r="O8" s="4" t="s">
        <v>122</v>
      </c>
    </row>
    <row r="9" spans="1:15" x14ac:dyDescent="0.3">
      <c r="A9" s="51">
        <v>7</v>
      </c>
      <c r="B9" s="4" t="s">
        <v>123</v>
      </c>
      <c r="C9" s="4">
        <v>400</v>
      </c>
      <c r="D9" s="4"/>
      <c r="E9" s="52">
        <v>44453</v>
      </c>
      <c r="F9" s="52">
        <v>44463</v>
      </c>
      <c r="G9" s="4">
        <v>5</v>
      </c>
      <c r="H9" s="4" t="s">
        <v>107</v>
      </c>
      <c r="I9" s="4" t="s">
        <v>108</v>
      </c>
      <c r="J9" s="4" t="s">
        <v>119</v>
      </c>
      <c r="K9" s="4" t="s">
        <v>110</v>
      </c>
      <c r="L9" s="4" t="s">
        <v>107</v>
      </c>
      <c r="M9" s="4" t="s">
        <v>107</v>
      </c>
      <c r="N9" s="4" t="s">
        <v>111</v>
      </c>
      <c r="O9" s="4" t="s">
        <v>124</v>
      </c>
    </row>
    <row r="10" spans="1:15" x14ac:dyDescent="0.3">
      <c r="A10" s="51">
        <v>8</v>
      </c>
      <c r="B10" s="4" t="s">
        <v>125</v>
      </c>
      <c r="C10" s="4"/>
      <c r="D10" s="4"/>
      <c r="E10" s="52">
        <v>44453</v>
      </c>
      <c r="F10" s="52">
        <v>44463</v>
      </c>
      <c r="G10" s="4">
        <v>5</v>
      </c>
      <c r="H10" s="4" t="s">
        <v>107</v>
      </c>
      <c r="I10" s="4" t="s">
        <v>108</v>
      </c>
      <c r="J10" s="4" t="s">
        <v>119</v>
      </c>
      <c r="K10" s="4" t="s">
        <v>110</v>
      </c>
      <c r="L10" s="4" t="s">
        <v>107</v>
      </c>
      <c r="M10" s="4" t="s">
        <v>107</v>
      </c>
      <c r="N10" s="4" t="s">
        <v>111</v>
      </c>
      <c r="O10" s="4" t="s">
        <v>126</v>
      </c>
    </row>
    <row r="11" spans="1:15" x14ac:dyDescent="0.3">
      <c r="A11" s="51">
        <v>9</v>
      </c>
      <c r="B11" s="4" t="s">
        <v>127</v>
      </c>
      <c r="C11" s="4">
        <v>400</v>
      </c>
      <c r="D11" s="4"/>
      <c r="E11" s="52">
        <v>44453</v>
      </c>
      <c r="F11" s="52">
        <v>44466</v>
      </c>
      <c r="G11" s="4">
        <v>5</v>
      </c>
      <c r="H11" s="4" t="s">
        <v>107</v>
      </c>
      <c r="I11" s="4" t="s">
        <v>108</v>
      </c>
      <c r="J11" s="4" t="s">
        <v>119</v>
      </c>
      <c r="K11" s="4" t="s">
        <v>110</v>
      </c>
      <c r="L11" s="4" t="s">
        <v>107</v>
      </c>
      <c r="M11" s="4" t="s">
        <v>107</v>
      </c>
      <c r="N11" s="4" t="s">
        <v>111</v>
      </c>
      <c r="O11" s="4" t="s">
        <v>128</v>
      </c>
    </row>
    <row r="12" spans="1:15" x14ac:dyDescent="0.3">
      <c r="A12" s="51">
        <v>10</v>
      </c>
      <c r="B12" s="4" t="s">
        <v>129</v>
      </c>
      <c r="C12" s="4">
        <v>532</v>
      </c>
      <c r="D12" s="4"/>
      <c r="E12" s="52">
        <v>44453</v>
      </c>
      <c r="F12" s="52">
        <v>44463</v>
      </c>
      <c r="G12" s="4">
        <v>3.5</v>
      </c>
      <c r="H12" s="4" t="s">
        <v>107</v>
      </c>
      <c r="I12" s="4" t="s">
        <v>108</v>
      </c>
      <c r="J12" s="4" t="s">
        <v>109</v>
      </c>
      <c r="K12" s="4" t="s">
        <v>130</v>
      </c>
      <c r="L12" s="4" t="s">
        <v>111</v>
      </c>
      <c r="M12" s="4" t="s">
        <v>107</v>
      </c>
      <c r="N12" s="4" t="s">
        <v>107</v>
      </c>
      <c r="O12" s="4" t="s">
        <v>131</v>
      </c>
    </row>
    <row r="13" spans="1:15" x14ac:dyDescent="0.3">
      <c r="A13" s="51">
        <v>11</v>
      </c>
      <c r="B13" s="4" t="s">
        <v>132</v>
      </c>
      <c r="C13" s="4"/>
      <c r="D13" s="4"/>
      <c r="E13" s="52">
        <v>44453</v>
      </c>
      <c r="F13" s="52">
        <v>44466</v>
      </c>
      <c r="G13" s="4">
        <v>4.3</v>
      </c>
      <c r="H13" s="4" t="s">
        <v>107</v>
      </c>
      <c r="I13" s="4" t="s">
        <v>108</v>
      </c>
      <c r="J13" s="4" t="s">
        <v>109</v>
      </c>
      <c r="K13" s="4" t="s">
        <v>110</v>
      </c>
      <c r="L13" s="4" t="s">
        <v>107</v>
      </c>
      <c r="M13" s="4" t="s">
        <v>107</v>
      </c>
      <c r="N13" s="4" t="s">
        <v>111</v>
      </c>
      <c r="O13" s="4" t="s">
        <v>133</v>
      </c>
    </row>
    <row r="14" spans="1:15" x14ac:dyDescent="0.3">
      <c r="A14" s="51">
        <v>12</v>
      </c>
      <c r="B14" s="4" t="s">
        <v>134</v>
      </c>
      <c r="C14" s="4"/>
      <c r="D14" s="4"/>
      <c r="E14" s="52">
        <v>44453</v>
      </c>
      <c r="F14" s="52">
        <v>44466</v>
      </c>
      <c r="G14" s="4">
        <v>4.3</v>
      </c>
      <c r="H14" s="4" t="s">
        <v>107</v>
      </c>
      <c r="I14" s="4" t="s">
        <v>108</v>
      </c>
      <c r="J14" s="4" t="s">
        <v>109</v>
      </c>
      <c r="K14" s="4" t="s">
        <v>110</v>
      </c>
      <c r="L14" s="4" t="s">
        <v>107</v>
      </c>
      <c r="M14" s="4" t="s">
        <v>107</v>
      </c>
      <c r="N14" s="4" t="s">
        <v>111</v>
      </c>
      <c r="O14" s="4" t="s">
        <v>135</v>
      </c>
    </row>
    <row r="15" spans="1:15" x14ac:dyDescent="0.3">
      <c r="A15" s="51">
        <v>13</v>
      </c>
      <c r="B15" s="4" t="s">
        <v>136</v>
      </c>
      <c r="C15" s="4">
        <v>22</v>
      </c>
      <c r="D15" s="4" t="s">
        <v>29</v>
      </c>
      <c r="E15" s="52">
        <v>44453</v>
      </c>
      <c r="F15" s="52">
        <v>44463</v>
      </c>
      <c r="G15" s="4">
        <v>4</v>
      </c>
      <c r="H15" s="4" t="s">
        <v>107</v>
      </c>
      <c r="I15" s="4" t="s">
        <v>108</v>
      </c>
      <c r="J15" s="4" t="s">
        <v>119</v>
      </c>
      <c r="K15" s="4" t="s">
        <v>130</v>
      </c>
      <c r="L15" s="4" t="s">
        <v>111</v>
      </c>
      <c r="M15" s="4" t="s">
        <v>107</v>
      </c>
      <c r="N15" s="4" t="s">
        <v>107</v>
      </c>
      <c r="O15" s="4" t="s">
        <v>137</v>
      </c>
    </row>
    <row r="16" spans="1:15" x14ac:dyDescent="0.3">
      <c r="A16" s="51">
        <v>14</v>
      </c>
      <c r="B16" s="4" t="s">
        <v>138</v>
      </c>
      <c r="C16" s="4">
        <v>400</v>
      </c>
      <c r="D16" s="4"/>
      <c r="E16" s="52">
        <v>44453</v>
      </c>
      <c r="F16" s="52">
        <v>44463</v>
      </c>
      <c r="G16" s="4">
        <v>4.3</v>
      </c>
      <c r="H16" s="4" t="s">
        <v>107</v>
      </c>
      <c r="I16" s="4" t="s">
        <v>108</v>
      </c>
      <c r="J16" s="4" t="s">
        <v>109</v>
      </c>
      <c r="K16" s="4" t="s">
        <v>110</v>
      </c>
      <c r="L16" s="4" t="s">
        <v>107</v>
      </c>
      <c r="M16" s="4" t="s">
        <v>107</v>
      </c>
      <c r="N16" s="4" t="s">
        <v>111</v>
      </c>
      <c r="O16" s="4" t="s">
        <v>139</v>
      </c>
    </row>
    <row r="17" spans="1:15" x14ac:dyDescent="0.3">
      <c r="A17" s="51">
        <v>15</v>
      </c>
      <c r="B17" s="4" t="s">
        <v>140</v>
      </c>
      <c r="C17" s="4">
        <v>79</v>
      </c>
      <c r="D17" s="4" t="s">
        <v>8</v>
      </c>
      <c r="E17" s="52">
        <v>44453</v>
      </c>
      <c r="F17" s="52">
        <v>44463</v>
      </c>
      <c r="G17" s="4">
        <v>4.3</v>
      </c>
      <c r="H17" s="4" t="s">
        <v>107</v>
      </c>
      <c r="I17" s="4" t="s">
        <v>108</v>
      </c>
      <c r="J17" s="4" t="s">
        <v>109</v>
      </c>
      <c r="K17" s="4" t="s">
        <v>110</v>
      </c>
      <c r="L17" s="4" t="s">
        <v>107</v>
      </c>
      <c r="M17" s="4" t="s">
        <v>111</v>
      </c>
      <c r="N17" s="4" t="s">
        <v>107</v>
      </c>
      <c r="O17" s="4" t="s">
        <v>141</v>
      </c>
    </row>
    <row r="18" spans="1:15" x14ac:dyDescent="0.3">
      <c r="A18" s="51">
        <v>16</v>
      </c>
      <c r="B18" s="4" t="s">
        <v>142</v>
      </c>
      <c r="C18" s="4">
        <v>89</v>
      </c>
      <c r="D18" s="4" t="s">
        <v>143</v>
      </c>
      <c r="E18" s="52">
        <v>44453</v>
      </c>
      <c r="F18" s="52">
        <v>44463</v>
      </c>
      <c r="G18" s="4">
        <v>6.5</v>
      </c>
      <c r="H18" s="4" t="s">
        <v>107</v>
      </c>
      <c r="I18" s="4" t="s">
        <v>108</v>
      </c>
      <c r="J18" s="4" t="s">
        <v>119</v>
      </c>
      <c r="K18" s="4" t="s">
        <v>130</v>
      </c>
      <c r="L18" s="4" t="s">
        <v>111</v>
      </c>
      <c r="M18" s="4" t="s">
        <v>111</v>
      </c>
      <c r="N18" s="4" t="s">
        <v>111</v>
      </c>
      <c r="O18" s="4" t="s">
        <v>144</v>
      </c>
    </row>
    <row r="19" spans="1:15" x14ac:dyDescent="0.3">
      <c r="A19" s="51">
        <v>17</v>
      </c>
      <c r="B19" s="4" t="s">
        <v>145</v>
      </c>
      <c r="C19" s="4"/>
      <c r="D19" s="4"/>
      <c r="E19" s="52">
        <v>44453</v>
      </c>
      <c r="F19" s="52">
        <v>44466</v>
      </c>
      <c r="G19" s="4">
        <v>7.1</v>
      </c>
      <c r="H19" s="4" t="s">
        <v>107</v>
      </c>
      <c r="I19" s="4" t="s">
        <v>108</v>
      </c>
      <c r="J19" s="4" t="s">
        <v>109</v>
      </c>
      <c r="K19" s="4" t="s">
        <v>110</v>
      </c>
      <c r="L19" s="4" t="s">
        <v>107</v>
      </c>
      <c r="M19" s="4" t="s">
        <v>107</v>
      </c>
      <c r="N19" s="4" t="s">
        <v>146</v>
      </c>
      <c r="O19" s="4" t="s">
        <v>147</v>
      </c>
    </row>
    <row r="20" spans="1:15" x14ac:dyDescent="0.3">
      <c r="A20" s="51">
        <v>18</v>
      </c>
      <c r="B20" s="4" t="s">
        <v>148</v>
      </c>
      <c r="C20" s="4">
        <v>79</v>
      </c>
      <c r="D20" s="4" t="s">
        <v>8</v>
      </c>
      <c r="E20" s="52">
        <v>44453</v>
      </c>
      <c r="F20" s="52">
        <v>44466</v>
      </c>
      <c r="G20" s="4">
        <v>3.5</v>
      </c>
      <c r="H20" s="4" t="s">
        <v>107</v>
      </c>
      <c r="I20" s="4" t="s">
        <v>108</v>
      </c>
      <c r="J20" s="4" t="s">
        <v>109</v>
      </c>
      <c r="K20" s="4" t="s">
        <v>130</v>
      </c>
      <c r="L20" s="4" t="s">
        <v>107</v>
      </c>
      <c r="M20" s="4" t="s">
        <v>111</v>
      </c>
      <c r="N20" s="4" t="s">
        <v>107</v>
      </c>
      <c r="O20" s="4" t="s">
        <v>149</v>
      </c>
    </row>
    <row r="21" spans="1:15" x14ac:dyDescent="0.3">
      <c r="A21" s="51">
        <v>19</v>
      </c>
      <c r="B21" s="4" t="s">
        <v>150</v>
      </c>
      <c r="C21" s="4">
        <v>79</v>
      </c>
      <c r="D21" s="4" t="s">
        <v>8</v>
      </c>
      <c r="E21" s="52">
        <v>44453</v>
      </c>
      <c r="F21" s="52">
        <v>44466</v>
      </c>
      <c r="G21" s="4">
        <v>4.3</v>
      </c>
      <c r="H21" s="4" t="s">
        <v>107</v>
      </c>
      <c r="I21" s="4" t="s">
        <v>108</v>
      </c>
      <c r="J21" s="4" t="s">
        <v>109</v>
      </c>
      <c r="K21" s="4" t="s">
        <v>110</v>
      </c>
      <c r="L21" s="4" t="s">
        <v>107</v>
      </c>
      <c r="M21" s="4" t="s">
        <v>111</v>
      </c>
      <c r="N21" s="4" t="s">
        <v>107</v>
      </c>
      <c r="O21" s="4" t="s">
        <v>151</v>
      </c>
    </row>
    <row r="22" spans="1:15" x14ac:dyDescent="0.3">
      <c r="A22" s="51">
        <v>20</v>
      </c>
      <c r="B22" s="4" t="s">
        <v>152</v>
      </c>
      <c r="C22" s="4">
        <v>20</v>
      </c>
      <c r="D22" s="4"/>
      <c r="E22" s="52">
        <v>44453</v>
      </c>
      <c r="F22" s="52">
        <v>44463</v>
      </c>
      <c r="G22" s="4">
        <v>4.3</v>
      </c>
      <c r="H22" s="4" t="s">
        <v>107</v>
      </c>
      <c r="I22" s="4" t="s">
        <v>108</v>
      </c>
      <c r="J22" s="4" t="s">
        <v>109</v>
      </c>
      <c r="K22" s="4" t="s">
        <v>110</v>
      </c>
      <c r="L22" s="4" t="s">
        <v>107</v>
      </c>
      <c r="M22" s="4" t="s">
        <v>107</v>
      </c>
      <c r="N22" s="4" t="s">
        <v>111</v>
      </c>
      <c r="O22" s="4" t="s">
        <v>153</v>
      </c>
    </row>
    <row r="23" spans="1:15" x14ac:dyDescent="0.3">
      <c r="A23" s="51">
        <v>21</v>
      </c>
      <c r="B23" s="4" t="s">
        <v>154</v>
      </c>
      <c r="C23" s="4"/>
      <c r="D23" s="4"/>
      <c r="E23" s="52">
        <v>44453</v>
      </c>
      <c r="F23" s="52">
        <v>44466</v>
      </c>
      <c r="G23" s="4">
        <v>7.1</v>
      </c>
      <c r="H23" s="4" t="s">
        <v>107</v>
      </c>
      <c r="I23" s="4" t="s">
        <v>108</v>
      </c>
      <c r="J23" s="4" t="s">
        <v>109</v>
      </c>
      <c r="K23" s="4" t="s">
        <v>110</v>
      </c>
      <c r="L23" s="4" t="s">
        <v>107</v>
      </c>
      <c r="M23" s="4" t="s">
        <v>107</v>
      </c>
      <c r="N23" s="4" t="s">
        <v>146</v>
      </c>
      <c r="O23" s="4" t="s">
        <v>155</v>
      </c>
    </row>
    <row r="24" spans="1:15" x14ac:dyDescent="0.3">
      <c r="A24" s="51">
        <v>22</v>
      </c>
      <c r="B24" s="4" t="s">
        <v>156</v>
      </c>
      <c r="C24" s="4">
        <v>668</v>
      </c>
      <c r="D24" s="4"/>
      <c r="E24" s="52">
        <v>44453</v>
      </c>
      <c r="F24" s="52">
        <v>44466</v>
      </c>
      <c r="G24" s="4">
        <v>7.1</v>
      </c>
      <c r="H24" s="4" t="s">
        <v>107</v>
      </c>
      <c r="I24" s="4" t="s">
        <v>108</v>
      </c>
      <c r="J24" s="4" t="s">
        <v>109</v>
      </c>
      <c r="K24" s="4" t="s">
        <v>110</v>
      </c>
      <c r="L24" s="4" t="s">
        <v>107</v>
      </c>
      <c r="M24" s="4" t="s">
        <v>107</v>
      </c>
      <c r="N24" s="4" t="s">
        <v>146</v>
      </c>
      <c r="O24" s="4" t="s">
        <v>157</v>
      </c>
    </row>
    <row r="25" spans="1:15" x14ac:dyDescent="0.3">
      <c r="A25" s="51">
        <v>23</v>
      </c>
      <c r="B25" s="4" t="s">
        <v>158</v>
      </c>
      <c r="C25" s="4"/>
      <c r="D25" s="4"/>
      <c r="E25" s="52">
        <v>44453</v>
      </c>
      <c r="F25" s="52">
        <v>44466</v>
      </c>
      <c r="G25" s="4">
        <v>4.3</v>
      </c>
      <c r="H25" s="4" t="s">
        <v>107</v>
      </c>
      <c r="I25" s="4" t="s">
        <v>108</v>
      </c>
      <c r="J25" s="4" t="s">
        <v>109</v>
      </c>
      <c r="K25" s="4" t="s">
        <v>110</v>
      </c>
      <c r="L25" s="4" t="s">
        <v>107</v>
      </c>
      <c r="M25" s="4" t="s">
        <v>107</v>
      </c>
      <c r="N25" s="4" t="s">
        <v>111</v>
      </c>
      <c r="O25" s="4" t="s">
        <v>159</v>
      </c>
    </row>
    <row r="26" spans="1:15" x14ac:dyDescent="0.3">
      <c r="A26" s="51">
        <v>24</v>
      </c>
      <c r="B26" s="4" t="s">
        <v>160</v>
      </c>
      <c r="C26" s="4"/>
      <c r="D26" s="4"/>
      <c r="E26" s="52">
        <v>44453</v>
      </c>
      <c r="F26" s="52">
        <v>44466</v>
      </c>
      <c r="G26" s="4">
        <v>4.3</v>
      </c>
      <c r="H26" s="4" t="s">
        <v>107</v>
      </c>
      <c r="I26" s="4" t="s">
        <v>108</v>
      </c>
      <c r="J26" s="4" t="s">
        <v>109</v>
      </c>
      <c r="K26" s="4" t="s">
        <v>110</v>
      </c>
      <c r="L26" s="4" t="s">
        <v>107</v>
      </c>
      <c r="M26" s="4" t="s">
        <v>107</v>
      </c>
      <c r="N26" s="4" t="s">
        <v>111</v>
      </c>
      <c r="O26" s="4" t="s">
        <v>161</v>
      </c>
    </row>
    <row r="27" spans="1:15" x14ac:dyDescent="0.3">
      <c r="A27" s="51">
        <v>25</v>
      </c>
      <c r="B27" s="4" t="s">
        <v>162</v>
      </c>
      <c r="C27" s="4">
        <v>78</v>
      </c>
      <c r="D27" s="4"/>
      <c r="E27" s="52">
        <v>44453</v>
      </c>
      <c r="F27" s="52">
        <v>44469</v>
      </c>
      <c r="G27" s="4">
        <v>6.5</v>
      </c>
      <c r="H27" s="4" t="s">
        <v>107</v>
      </c>
      <c r="I27" s="4" t="s">
        <v>108</v>
      </c>
      <c r="J27" s="4" t="s">
        <v>119</v>
      </c>
      <c r="K27" s="4" t="s">
        <v>130</v>
      </c>
      <c r="L27" s="4" t="s">
        <v>111</v>
      </c>
      <c r="M27" s="4" t="s">
        <v>111</v>
      </c>
      <c r="N27" s="4" t="s">
        <v>111</v>
      </c>
      <c r="O27" s="4" t="s">
        <v>163</v>
      </c>
    </row>
    <row r="28" spans="1:15" x14ac:dyDescent="0.3">
      <c r="A28" s="51">
        <v>26</v>
      </c>
      <c r="B28" s="4" t="s">
        <v>164</v>
      </c>
      <c r="C28" s="4">
        <v>20</v>
      </c>
      <c r="D28" s="4"/>
      <c r="E28" s="52">
        <v>44453</v>
      </c>
      <c r="F28" s="52">
        <v>44468</v>
      </c>
      <c r="G28" s="4">
        <v>5</v>
      </c>
      <c r="H28" s="4" t="s">
        <v>107</v>
      </c>
      <c r="I28" s="4" t="s">
        <v>108</v>
      </c>
      <c r="J28" s="4" t="s">
        <v>119</v>
      </c>
      <c r="K28" s="4" t="s">
        <v>110</v>
      </c>
      <c r="L28" s="4" t="s">
        <v>107</v>
      </c>
      <c r="M28" s="4" t="s">
        <v>107</v>
      </c>
      <c r="N28" s="4" t="s">
        <v>111</v>
      </c>
      <c r="O28" s="4" t="s">
        <v>165</v>
      </c>
    </row>
    <row r="29" spans="1:15" x14ac:dyDescent="0.3">
      <c r="A29" s="51">
        <v>27</v>
      </c>
      <c r="B29" s="4" t="s">
        <v>166</v>
      </c>
      <c r="C29" s="4">
        <v>918</v>
      </c>
      <c r="D29" s="4"/>
      <c r="E29" s="52">
        <v>44453</v>
      </c>
      <c r="F29" s="52">
        <v>44466</v>
      </c>
      <c r="G29" s="4">
        <v>6.5</v>
      </c>
      <c r="H29" s="4" t="s">
        <v>107</v>
      </c>
      <c r="I29" s="4" t="s">
        <v>108</v>
      </c>
      <c r="J29" s="4" t="s">
        <v>119</v>
      </c>
      <c r="K29" s="4" t="s">
        <v>130</v>
      </c>
      <c r="L29" s="4" t="s">
        <v>111</v>
      </c>
      <c r="M29" s="4" t="s">
        <v>111</v>
      </c>
      <c r="N29" s="4" t="s">
        <v>111</v>
      </c>
      <c r="O29" s="4" t="s">
        <v>167</v>
      </c>
    </row>
    <row r="30" spans="1:15" x14ac:dyDescent="0.3">
      <c r="A30" s="51">
        <v>28</v>
      </c>
      <c r="B30" s="4" t="s">
        <v>168</v>
      </c>
      <c r="C30" s="4">
        <v>20</v>
      </c>
      <c r="D30" s="4"/>
      <c r="E30" s="52">
        <v>44453</v>
      </c>
      <c r="F30" s="52">
        <v>44463</v>
      </c>
      <c r="G30" s="4">
        <v>4.3</v>
      </c>
      <c r="H30" s="4" t="s">
        <v>107</v>
      </c>
      <c r="I30" s="4" t="s">
        <v>108</v>
      </c>
      <c r="J30" s="4" t="s">
        <v>109</v>
      </c>
      <c r="K30" s="4" t="s">
        <v>110</v>
      </c>
      <c r="L30" s="4" t="s">
        <v>107</v>
      </c>
      <c r="M30" s="4" t="s">
        <v>107</v>
      </c>
      <c r="N30" s="4" t="s">
        <v>111</v>
      </c>
      <c r="O30" s="4" t="s">
        <v>169</v>
      </c>
    </row>
    <row r="31" spans="1:15" x14ac:dyDescent="0.3">
      <c r="A31" s="51">
        <v>29</v>
      </c>
      <c r="B31" s="4" t="s">
        <v>170</v>
      </c>
      <c r="C31" s="4">
        <v>79</v>
      </c>
      <c r="D31" s="4" t="s">
        <v>8</v>
      </c>
      <c r="E31" s="52">
        <v>44453</v>
      </c>
      <c r="F31" s="52">
        <v>44467</v>
      </c>
      <c r="G31" s="4">
        <v>4.3</v>
      </c>
      <c r="H31" s="4" t="s">
        <v>107</v>
      </c>
      <c r="I31" s="4" t="s">
        <v>108</v>
      </c>
      <c r="J31" s="4" t="s">
        <v>109</v>
      </c>
      <c r="K31" s="4" t="s">
        <v>110</v>
      </c>
      <c r="L31" s="4" t="s">
        <v>107</v>
      </c>
      <c r="M31" s="4" t="s">
        <v>111</v>
      </c>
      <c r="N31" s="4" t="s">
        <v>107</v>
      </c>
      <c r="O31" s="4" t="s">
        <v>171</v>
      </c>
    </row>
    <row r="32" spans="1:15" x14ac:dyDescent="0.3">
      <c r="A32" s="51">
        <v>30</v>
      </c>
      <c r="B32" s="4" t="s">
        <v>172</v>
      </c>
      <c r="C32" s="4">
        <v>352</v>
      </c>
      <c r="D32" s="4" t="s">
        <v>6</v>
      </c>
      <c r="E32" s="52">
        <v>44453</v>
      </c>
      <c r="F32" s="52">
        <v>44468</v>
      </c>
      <c r="G32" s="4">
        <v>6.8</v>
      </c>
      <c r="H32" s="4" t="s">
        <v>107</v>
      </c>
      <c r="I32" s="4" t="s">
        <v>108</v>
      </c>
      <c r="J32" s="4" t="s">
        <v>109</v>
      </c>
      <c r="K32" s="4" t="s">
        <v>110</v>
      </c>
      <c r="L32" s="4" t="s">
        <v>111</v>
      </c>
      <c r="M32" s="4" t="s">
        <v>111</v>
      </c>
      <c r="N32" s="4" t="s">
        <v>111</v>
      </c>
      <c r="O32" s="4" t="s">
        <v>173</v>
      </c>
    </row>
    <row r="33" spans="1:15" x14ac:dyDescent="0.3">
      <c r="A33" s="51">
        <v>31</v>
      </c>
      <c r="B33" s="4" t="s">
        <v>174</v>
      </c>
      <c r="C33" s="4">
        <v>78</v>
      </c>
      <c r="D33" s="4" t="s">
        <v>175</v>
      </c>
      <c r="E33" s="52">
        <v>44453</v>
      </c>
      <c r="F33" s="52">
        <v>44530</v>
      </c>
      <c r="G33" s="4">
        <v>6.5</v>
      </c>
      <c r="H33" s="4" t="s">
        <v>107</v>
      </c>
      <c r="I33" s="4" t="s">
        <v>108</v>
      </c>
      <c r="J33" s="4" t="s">
        <v>119</v>
      </c>
      <c r="K33" s="4" t="s">
        <v>130</v>
      </c>
      <c r="L33" s="4" t="s">
        <v>111</v>
      </c>
      <c r="M33" s="4" t="s">
        <v>111</v>
      </c>
      <c r="N33" s="4" t="s">
        <v>111</v>
      </c>
      <c r="O33" s="4" t="s">
        <v>176</v>
      </c>
    </row>
    <row r="34" spans="1:15" x14ac:dyDescent="0.3">
      <c r="A34" s="51">
        <v>32</v>
      </c>
      <c r="B34" s="4" t="s">
        <v>177</v>
      </c>
      <c r="C34" s="4"/>
      <c r="D34" s="4" t="s">
        <v>175</v>
      </c>
      <c r="E34" s="52">
        <v>44357</v>
      </c>
      <c r="F34" s="52">
        <v>44459</v>
      </c>
      <c r="G34" s="4">
        <v>9</v>
      </c>
      <c r="H34" s="4" t="s">
        <v>107</v>
      </c>
      <c r="I34" s="4" t="s">
        <v>108</v>
      </c>
      <c r="J34" s="4" t="s">
        <v>119</v>
      </c>
      <c r="K34" s="4" t="s">
        <v>130</v>
      </c>
      <c r="L34" s="4" t="s">
        <v>146</v>
      </c>
      <c r="M34" s="4" t="s">
        <v>146</v>
      </c>
      <c r="N34" s="4" t="s">
        <v>146</v>
      </c>
      <c r="O34" s="4" t="s">
        <v>178</v>
      </c>
    </row>
    <row r="35" spans="1:15" x14ac:dyDescent="0.3">
      <c r="A35" s="51">
        <v>33</v>
      </c>
      <c r="B35" s="4" t="s">
        <v>179</v>
      </c>
      <c r="C35" s="4">
        <v>427</v>
      </c>
      <c r="D35" s="4"/>
      <c r="E35" s="52">
        <v>44357</v>
      </c>
      <c r="F35" s="52">
        <v>44369</v>
      </c>
      <c r="G35" s="4">
        <v>6.9</v>
      </c>
      <c r="H35" s="4" t="s">
        <v>107</v>
      </c>
      <c r="I35" s="4" t="s">
        <v>180</v>
      </c>
      <c r="J35" s="4" t="s">
        <v>109</v>
      </c>
      <c r="K35" s="4" t="s">
        <v>110</v>
      </c>
      <c r="L35" s="4" t="s">
        <v>146</v>
      </c>
      <c r="M35" s="4" t="s">
        <v>146</v>
      </c>
      <c r="N35" s="4" t="s">
        <v>146</v>
      </c>
      <c r="O35" s="4" t="s">
        <v>181</v>
      </c>
    </row>
    <row r="36" spans="1:15" x14ac:dyDescent="0.3">
      <c r="A36" s="51">
        <v>34</v>
      </c>
      <c r="B36" s="4" t="s">
        <v>182</v>
      </c>
      <c r="C36" s="4">
        <v>732</v>
      </c>
      <c r="D36" s="4"/>
      <c r="E36" s="52">
        <v>44357</v>
      </c>
      <c r="F36" s="52">
        <v>44370</v>
      </c>
      <c r="G36" s="4">
        <v>7.2</v>
      </c>
      <c r="H36" s="4" t="s">
        <v>107</v>
      </c>
      <c r="I36" s="4" t="s">
        <v>180</v>
      </c>
      <c r="J36" s="4" t="s">
        <v>119</v>
      </c>
      <c r="K36" s="4" t="s">
        <v>110</v>
      </c>
      <c r="L36" s="4" t="s">
        <v>146</v>
      </c>
      <c r="M36" s="4" t="s">
        <v>146</v>
      </c>
      <c r="N36" s="4" t="s">
        <v>146</v>
      </c>
      <c r="O36" s="4" t="s">
        <v>183</v>
      </c>
    </row>
    <row r="37" spans="1:15" x14ac:dyDescent="0.3">
      <c r="A37" s="51">
        <v>35</v>
      </c>
      <c r="B37" s="4" t="s">
        <v>184</v>
      </c>
      <c r="C37" s="4">
        <v>732</v>
      </c>
      <c r="D37" s="4"/>
      <c r="E37" s="52">
        <v>44348</v>
      </c>
      <c r="F37" s="52">
        <v>44358</v>
      </c>
      <c r="G37" s="4">
        <v>2.1</v>
      </c>
      <c r="H37" s="4" t="s">
        <v>107</v>
      </c>
      <c r="I37" s="4" t="s">
        <v>180</v>
      </c>
      <c r="J37" s="4" t="s">
        <v>119</v>
      </c>
      <c r="K37" s="4" t="s">
        <v>110</v>
      </c>
      <c r="L37" s="4" t="s">
        <v>111</v>
      </c>
      <c r="M37" s="4" t="s">
        <v>107</v>
      </c>
      <c r="N37" s="4" t="s">
        <v>107</v>
      </c>
      <c r="O37" s="4" t="s">
        <v>185</v>
      </c>
    </row>
    <row r="38" spans="1:15" x14ac:dyDescent="0.3">
      <c r="A38" s="51">
        <v>36</v>
      </c>
      <c r="B38" s="4" t="s">
        <v>186</v>
      </c>
      <c r="C38" s="4">
        <v>330</v>
      </c>
      <c r="D38" s="4"/>
      <c r="E38" s="52">
        <v>44348</v>
      </c>
      <c r="F38" s="52">
        <v>44358</v>
      </c>
      <c r="G38" s="4">
        <v>2.1</v>
      </c>
      <c r="H38" s="4" t="s">
        <v>107</v>
      </c>
      <c r="I38" s="4" t="s">
        <v>180</v>
      </c>
      <c r="J38" s="4" t="s">
        <v>119</v>
      </c>
      <c r="K38" s="4" t="s">
        <v>110</v>
      </c>
      <c r="L38" s="4" t="s">
        <v>111</v>
      </c>
      <c r="M38" s="4" t="s">
        <v>107</v>
      </c>
      <c r="N38" s="4" t="s">
        <v>107</v>
      </c>
      <c r="O38" s="4" t="s">
        <v>187</v>
      </c>
    </row>
    <row r="39" spans="1:15" x14ac:dyDescent="0.3">
      <c r="A39" s="51">
        <v>37</v>
      </c>
      <c r="B39" s="4" t="s">
        <v>188</v>
      </c>
      <c r="C39" s="4">
        <v>522</v>
      </c>
      <c r="D39" s="4"/>
      <c r="E39" s="52">
        <v>44348</v>
      </c>
      <c r="F39" s="52">
        <v>44358</v>
      </c>
      <c r="G39" s="4">
        <v>6.9</v>
      </c>
      <c r="H39" s="4" t="s">
        <v>107</v>
      </c>
      <c r="I39" s="4" t="s">
        <v>180</v>
      </c>
      <c r="J39" s="4" t="s">
        <v>109</v>
      </c>
      <c r="K39" s="4" t="s">
        <v>110</v>
      </c>
      <c r="L39" s="4" t="s">
        <v>146</v>
      </c>
      <c r="M39" s="4" t="s">
        <v>146</v>
      </c>
      <c r="N39" s="4" t="s">
        <v>146</v>
      </c>
      <c r="O39" s="4" t="s">
        <v>189</v>
      </c>
    </row>
    <row r="40" spans="1:15" x14ac:dyDescent="0.3">
      <c r="A40" s="51">
        <v>38</v>
      </c>
      <c r="B40" s="4" t="s">
        <v>190</v>
      </c>
      <c r="C40" s="4">
        <v>319</v>
      </c>
      <c r="D40" s="4"/>
      <c r="E40" s="52">
        <v>44348</v>
      </c>
      <c r="F40" s="52">
        <v>44358</v>
      </c>
      <c r="G40" s="4">
        <v>5.8</v>
      </c>
      <c r="H40" s="4" t="s">
        <v>107</v>
      </c>
      <c r="I40" s="4" t="s">
        <v>108</v>
      </c>
      <c r="J40" s="4" t="s">
        <v>109</v>
      </c>
      <c r="K40" s="4" t="s">
        <v>110</v>
      </c>
      <c r="L40" s="4" t="s">
        <v>111</v>
      </c>
      <c r="M40" s="4" t="s">
        <v>111</v>
      </c>
      <c r="N40" s="4" t="s">
        <v>107</v>
      </c>
      <c r="O40" s="4" t="s">
        <v>191</v>
      </c>
    </row>
    <row r="41" spans="1:15" x14ac:dyDescent="0.3">
      <c r="A41" s="51">
        <v>39</v>
      </c>
      <c r="B41" s="4" t="s">
        <v>192</v>
      </c>
      <c r="C41" s="4">
        <v>193</v>
      </c>
      <c r="D41" s="4"/>
      <c r="E41" s="52">
        <v>44348</v>
      </c>
      <c r="F41" s="52">
        <v>44538</v>
      </c>
      <c r="G41" s="4">
        <v>6.8</v>
      </c>
      <c r="H41" s="4" t="s">
        <v>107</v>
      </c>
      <c r="I41" s="4" t="s">
        <v>108</v>
      </c>
      <c r="J41" s="4" t="s">
        <v>109</v>
      </c>
      <c r="K41" s="4" t="s">
        <v>110</v>
      </c>
      <c r="L41" s="4" t="s">
        <v>111</v>
      </c>
      <c r="M41" s="4" t="s">
        <v>111</v>
      </c>
      <c r="N41" s="4" t="s">
        <v>111</v>
      </c>
      <c r="O41" s="4" t="s">
        <v>193</v>
      </c>
    </row>
    <row r="42" spans="1:15" x14ac:dyDescent="0.3">
      <c r="A42" s="51">
        <v>40</v>
      </c>
      <c r="B42" s="4" t="s">
        <v>194</v>
      </c>
      <c r="C42" s="4"/>
      <c r="D42" s="4" t="s">
        <v>195</v>
      </c>
      <c r="E42" s="52">
        <v>44326</v>
      </c>
      <c r="F42" s="52">
        <v>44340</v>
      </c>
      <c r="G42" s="4">
        <v>5</v>
      </c>
      <c r="H42" s="4" t="s">
        <v>107</v>
      </c>
      <c r="I42" s="4" t="s">
        <v>108</v>
      </c>
      <c r="J42" s="4" t="s">
        <v>119</v>
      </c>
      <c r="K42" s="4" t="s">
        <v>110</v>
      </c>
      <c r="L42" s="4" t="s">
        <v>111</v>
      </c>
      <c r="M42" s="4" t="s">
        <v>107</v>
      </c>
      <c r="N42" s="4" t="s">
        <v>107</v>
      </c>
      <c r="O42" s="4" t="s">
        <v>196</v>
      </c>
    </row>
    <row r="43" spans="1:15" x14ac:dyDescent="0.3">
      <c r="A43" s="51">
        <v>41</v>
      </c>
      <c r="B43" s="4" t="s">
        <v>197</v>
      </c>
      <c r="C43" s="4">
        <v>863</v>
      </c>
      <c r="D43" s="4" t="s">
        <v>195</v>
      </c>
      <c r="E43" s="52">
        <v>44326</v>
      </c>
      <c r="F43" s="52">
        <v>44340</v>
      </c>
      <c r="G43" s="4">
        <v>6.5</v>
      </c>
      <c r="H43" s="4" t="s">
        <v>107</v>
      </c>
      <c r="I43" s="4" t="s">
        <v>108</v>
      </c>
      <c r="J43" s="4" t="s">
        <v>119</v>
      </c>
      <c r="K43" s="4" t="s">
        <v>130</v>
      </c>
      <c r="L43" s="4" t="s">
        <v>111</v>
      </c>
      <c r="M43" s="4" t="s">
        <v>111</v>
      </c>
      <c r="N43" s="4" t="s">
        <v>111</v>
      </c>
      <c r="O43" s="4" t="s">
        <v>198</v>
      </c>
    </row>
    <row r="44" spans="1:15" x14ac:dyDescent="0.3">
      <c r="A44" s="51">
        <v>42</v>
      </c>
      <c r="B44" s="4" t="s">
        <v>199</v>
      </c>
      <c r="C44" s="4">
        <v>862</v>
      </c>
      <c r="D44" s="4"/>
      <c r="E44" s="52">
        <v>44326</v>
      </c>
      <c r="F44" s="52">
        <v>44340</v>
      </c>
      <c r="G44" s="4">
        <v>6.5</v>
      </c>
      <c r="H44" s="4" t="s">
        <v>107</v>
      </c>
      <c r="I44" s="4" t="s">
        <v>108</v>
      </c>
      <c r="J44" s="4" t="s">
        <v>119</v>
      </c>
      <c r="K44" s="4" t="s">
        <v>130</v>
      </c>
      <c r="L44" s="4" t="s">
        <v>111</v>
      </c>
      <c r="M44" s="4" t="s">
        <v>111</v>
      </c>
      <c r="N44" s="4" t="s">
        <v>111</v>
      </c>
      <c r="O44" s="4" t="s">
        <v>200</v>
      </c>
    </row>
    <row r="45" spans="1:15" x14ac:dyDescent="0.3">
      <c r="A45" s="51">
        <v>43</v>
      </c>
      <c r="B45" s="4" t="s">
        <v>201</v>
      </c>
      <c r="C45" s="4">
        <v>94</v>
      </c>
      <c r="D45" s="4"/>
      <c r="E45" s="52">
        <v>44326</v>
      </c>
      <c r="F45" s="52">
        <v>44340</v>
      </c>
      <c r="G45" s="4">
        <v>5.4</v>
      </c>
      <c r="H45" s="4" t="s">
        <v>107</v>
      </c>
      <c r="I45" s="4" t="s">
        <v>108</v>
      </c>
      <c r="J45" s="4" t="s">
        <v>202</v>
      </c>
      <c r="K45" s="4" t="s">
        <v>110</v>
      </c>
      <c r="L45" s="4" t="s">
        <v>107</v>
      </c>
      <c r="M45" s="4" t="s">
        <v>107</v>
      </c>
      <c r="N45" s="4" t="s">
        <v>146</v>
      </c>
      <c r="O45" s="4" t="s">
        <v>203</v>
      </c>
    </row>
    <row r="46" spans="1:15" x14ac:dyDescent="0.3">
      <c r="A46" s="51">
        <v>44</v>
      </c>
      <c r="B46" s="4" t="s">
        <v>204</v>
      </c>
      <c r="C46" s="4">
        <v>77</v>
      </c>
      <c r="D46" s="4" t="s">
        <v>175</v>
      </c>
      <c r="E46" s="52">
        <v>44326</v>
      </c>
      <c r="F46" s="52">
        <v>44340</v>
      </c>
      <c r="G46" s="4">
        <v>7.2</v>
      </c>
      <c r="H46" s="4" t="s">
        <v>107</v>
      </c>
      <c r="I46" s="4" t="s">
        <v>180</v>
      </c>
      <c r="J46" s="4" t="s">
        <v>119</v>
      </c>
      <c r="K46" s="4" t="s">
        <v>110</v>
      </c>
      <c r="L46" s="4" t="s">
        <v>146</v>
      </c>
      <c r="M46" s="4" t="s">
        <v>146</v>
      </c>
      <c r="N46" s="4" t="s">
        <v>146</v>
      </c>
      <c r="O46" s="4" t="s">
        <v>205</v>
      </c>
    </row>
    <row r="47" spans="1:15" x14ac:dyDescent="0.3">
      <c r="A47" s="51">
        <v>45</v>
      </c>
      <c r="B47" s="4" t="s">
        <v>206</v>
      </c>
      <c r="C47" s="4">
        <v>400</v>
      </c>
      <c r="D47" s="4"/>
      <c r="E47" s="52">
        <v>44326</v>
      </c>
      <c r="F47" s="52">
        <v>44340</v>
      </c>
      <c r="G47" s="4">
        <v>5</v>
      </c>
      <c r="H47" s="4" t="s">
        <v>107</v>
      </c>
      <c r="I47" s="4" t="s">
        <v>108</v>
      </c>
      <c r="J47" s="4" t="s">
        <v>119</v>
      </c>
      <c r="K47" s="4" t="s">
        <v>110</v>
      </c>
      <c r="L47" s="4" t="s">
        <v>107</v>
      </c>
      <c r="M47" s="4" t="s">
        <v>107</v>
      </c>
      <c r="N47" s="4" t="s">
        <v>111</v>
      </c>
      <c r="O47" s="4" t="s">
        <v>207</v>
      </c>
    </row>
    <row r="48" spans="1:15" x14ac:dyDescent="0.3">
      <c r="A48" s="51">
        <v>46</v>
      </c>
      <c r="B48" s="4" t="s">
        <v>208</v>
      </c>
      <c r="C48" s="4"/>
      <c r="D48" s="4"/>
      <c r="E48" s="52">
        <v>44326</v>
      </c>
      <c r="F48" s="52">
        <v>44335</v>
      </c>
      <c r="G48" s="4">
        <v>5</v>
      </c>
      <c r="H48" s="4" t="s">
        <v>107</v>
      </c>
      <c r="I48" s="4" t="s">
        <v>108</v>
      </c>
      <c r="J48" s="4" t="s">
        <v>119</v>
      </c>
      <c r="K48" s="4" t="s">
        <v>110</v>
      </c>
      <c r="L48" s="4" t="s">
        <v>107</v>
      </c>
      <c r="M48" s="4" t="s">
        <v>107</v>
      </c>
      <c r="N48" s="4" t="s">
        <v>111</v>
      </c>
      <c r="O48" s="4" t="s">
        <v>209</v>
      </c>
    </row>
    <row r="49" spans="1:15" x14ac:dyDescent="0.3">
      <c r="A49" s="51">
        <v>47</v>
      </c>
      <c r="B49" s="4" t="s">
        <v>210</v>
      </c>
      <c r="C49" s="4">
        <v>835</v>
      </c>
      <c r="D49" s="4" t="s">
        <v>84</v>
      </c>
      <c r="E49" s="52">
        <v>44326</v>
      </c>
      <c r="F49" s="52">
        <v>44337</v>
      </c>
      <c r="G49" s="4">
        <v>5</v>
      </c>
      <c r="H49" s="4" t="s">
        <v>107</v>
      </c>
      <c r="I49" s="4" t="s">
        <v>108</v>
      </c>
      <c r="J49" s="4" t="s">
        <v>119</v>
      </c>
      <c r="K49" s="4" t="s">
        <v>110</v>
      </c>
      <c r="L49" s="4" t="s">
        <v>107</v>
      </c>
      <c r="M49" s="4" t="s">
        <v>107</v>
      </c>
      <c r="N49" s="4" t="s">
        <v>111</v>
      </c>
      <c r="O49" s="4" t="s">
        <v>211</v>
      </c>
    </row>
    <row r="50" spans="1:15" x14ac:dyDescent="0.3">
      <c r="A50" s="51">
        <v>48</v>
      </c>
      <c r="B50" s="4" t="s">
        <v>212</v>
      </c>
      <c r="C50" s="4">
        <v>287</v>
      </c>
      <c r="D50" s="4" t="s">
        <v>195</v>
      </c>
      <c r="E50" s="52">
        <v>44326</v>
      </c>
      <c r="F50" s="52">
        <v>44335</v>
      </c>
      <c r="G50" s="4">
        <v>7.5</v>
      </c>
      <c r="H50" s="4" t="s">
        <v>107</v>
      </c>
      <c r="I50" s="4" t="s">
        <v>108</v>
      </c>
      <c r="J50" s="4" t="s">
        <v>119</v>
      </c>
      <c r="K50" s="4" t="s">
        <v>110</v>
      </c>
      <c r="L50" s="4" t="s">
        <v>111</v>
      </c>
      <c r="M50" s="4" t="s">
        <v>111</v>
      </c>
      <c r="N50" s="4" t="s">
        <v>111</v>
      </c>
      <c r="O50" s="4" t="s">
        <v>213</v>
      </c>
    </row>
    <row r="51" spans="1:15" x14ac:dyDescent="0.3">
      <c r="A51" s="51">
        <v>49</v>
      </c>
      <c r="B51" s="4" t="s">
        <v>214</v>
      </c>
      <c r="C51" s="4"/>
      <c r="D51" s="4"/>
      <c r="E51" s="52">
        <v>44286</v>
      </c>
      <c r="F51" s="52">
        <v>44292</v>
      </c>
      <c r="G51" s="4">
        <v>5</v>
      </c>
      <c r="H51" s="4" t="s">
        <v>107</v>
      </c>
      <c r="I51" s="4" t="s">
        <v>108</v>
      </c>
      <c r="J51" s="4" t="s">
        <v>119</v>
      </c>
      <c r="K51" s="4" t="s">
        <v>110</v>
      </c>
      <c r="L51" s="4" t="s">
        <v>107</v>
      </c>
      <c r="M51" s="4" t="s">
        <v>107</v>
      </c>
      <c r="N51" s="4" t="s">
        <v>111</v>
      </c>
      <c r="O51" s="4" t="s">
        <v>215</v>
      </c>
    </row>
    <row r="52" spans="1:15" x14ac:dyDescent="0.3">
      <c r="A52" s="51">
        <v>50</v>
      </c>
      <c r="B52" s="4" t="s">
        <v>216</v>
      </c>
      <c r="C52" s="4">
        <v>79</v>
      </c>
      <c r="D52" s="4" t="s">
        <v>8</v>
      </c>
      <c r="E52" s="52">
        <v>44286</v>
      </c>
      <c r="F52" s="52">
        <v>44292</v>
      </c>
      <c r="G52" s="4">
        <v>4.3</v>
      </c>
      <c r="H52" s="4" t="s">
        <v>107</v>
      </c>
      <c r="I52" s="4" t="s">
        <v>108</v>
      </c>
      <c r="J52" s="4" t="s">
        <v>109</v>
      </c>
      <c r="K52" s="4" t="s">
        <v>110</v>
      </c>
      <c r="L52" s="4" t="s">
        <v>107</v>
      </c>
      <c r="M52" s="4" t="s">
        <v>111</v>
      </c>
      <c r="N52" s="4" t="s">
        <v>107</v>
      </c>
      <c r="O52" s="4" t="s">
        <v>217</v>
      </c>
    </row>
    <row r="53" spans="1:15" x14ac:dyDescent="0.3">
      <c r="A53" s="51">
        <v>51</v>
      </c>
      <c r="B53" s="4" t="s">
        <v>218</v>
      </c>
      <c r="C53" s="4"/>
      <c r="D53" s="4"/>
      <c r="E53" s="52">
        <v>44286</v>
      </c>
      <c r="F53" s="52">
        <v>44292</v>
      </c>
      <c r="G53" s="4">
        <v>6.4</v>
      </c>
      <c r="H53" s="4" t="s">
        <v>107</v>
      </c>
      <c r="I53" s="4" t="s">
        <v>108</v>
      </c>
      <c r="J53" s="4" t="s">
        <v>119</v>
      </c>
      <c r="K53" s="4" t="s">
        <v>110</v>
      </c>
      <c r="L53" s="4" t="s">
        <v>111</v>
      </c>
      <c r="M53" s="4" t="s">
        <v>111</v>
      </c>
      <c r="N53" s="4" t="s">
        <v>107</v>
      </c>
      <c r="O53" s="4" t="s">
        <v>219</v>
      </c>
    </row>
    <row r="54" spans="1:15" x14ac:dyDescent="0.3">
      <c r="A54" s="51">
        <v>52</v>
      </c>
      <c r="B54" s="4" t="s">
        <v>220</v>
      </c>
      <c r="C54" s="4"/>
      <c r="D54" s="4"/>
      <c r="E54" s="52">
        <v>44286</v>
      </c>
      <c r="F54" s="52">
        <v>44291</v>
      </c>
      <c r="G54" s="4">
        <v>5</v>
      </c>
      <c r="H54" s="4" t="s">
        <v>107</v>
      </c>
      <c r="I54" s="4" t="s">
        <v>108</v>
      </c>
      <c r="J54" s="4" t="s">
        <v>119</v>
      </c>
      <c r="K54" s="4" t="s">
        <v>110</v>
      </c>
      <c r="L54" s="4" t="s">
        <v>107</v>
      </c>
      <c r="M54" s="4" t="s">
        <v>107</v>
      </c>
      <c r="N54" s="4" t="s">
        <v>111</v>
      </c>
      <c r="O54" s="4" t="s">
        <v>221</v>
      </c>
    </row>
    <row r="55" spans="1:15" x14ac:dyDescent="0.3">
      <c r="A55" s="51">
        <v>53</v>
      </c>
      <c r="B55" s="4" t="s">
        <v>222</v>
      </c>
      <c r="C55" s="4"/>
      <c r="D55" s="4"/>
      <c r="E55" s="52">
        <v>44286</v>
      </c>
      <c r="F55" s="52">
        <v>44291</v>
      </c>
      <c r="G55" s="4">
        <v>5</v>
      </c>
      <c r="H55" s="4" t="s">
        <v>107</v>
      </c>
      <c r="I55" s="4" t="s">
        <v>108</v>
      </c>
      <c r="J55" s="4" t="s">
        <v>119</v>
      </c>
      <c r="K55" s="4" t="s">
        <v>110</v>
      </c>
      <c r="L55" s="4" t="s">
        <v>107</v>
      </c>
      <c r="M55" s="4" t="s">
        <v>107</v>
      </c>
      <c r="N55" s="4" t="s">
        <v>111</v>
      </c>
      <c r="O55" s="4" t="s">
        <v>223</v>
      </c>
    </row>
    <row r="56" spans="1:15" x14ac:dyDescent="0.3">
      <c r="A56" s="51">
        <v>54</v>
      </c>
      <c r="B56" s="4" t="s">
        <v>224</v>
      </c>
      <c r="C56" s="4"/>
      <c r="D56" s="4"/>
      <c r="E56" s="52">
        <v>44286</v>
      </c>
      <c r="F56" s="52">
        <v>44291</v>
      </c>
      <c r="G56" s="4">
        <v>2.7</v>
      </c>
      <c r="H56" s="4" t="s">
        <v>107</v>
      </c>
      <c r="I56" s="4" t="s">
        <v>225</v>
      </c>
      <c r="J56" s="4" t="s">
        <v>119</v>
      </c>
      <c r="K56" s="4" t="s">
        <v>130</v>
      </c>
      <c r="L56" s="4" t="s">
        <v>111</v>
      </c>
      <c r="M56" s="4" t="s">
        <v>107</v>
      </c>
      <c r="N56" s="4" t="s">
        <v>107</v>
      </c>
      <c r="O56" s="4" t="s">
        <v>226</v>
      </c>
    </row>
    <row r="57" spans="1:15" x14ac:dyDescent="0.3">
      <c r="A57" s="51">
        <v>55</v>
      </c>
      <c r="B57" s="4" t="s">
        <v>227</v>
      </c>
      <c r="C57" s="4">
        <v>434</v>
      </c>
      <c r="D57" s="4"/>
      <c r="E57" s="52">
        <v>44286</v>
      </c>
      <c r="F57" s="52">
        <v>44291</v>
      </c>
      <c r="G57" s="4">
        <v>4</v>
      </c>
      <c r="H57" s="4" t="s">
        <v>107</v>
      </c>
      <c r="I57" s="4" t="s">
        <v>108</v>
      </c>
      <c r="J57" s="4" t="s">
        <v>119</v>
      </c>
      <c r="K57" s="4" t="s">
        <v>130</v>
      </c>
      <c r="L57" s="4" t="s">
        <v>107</v>
      </c>
      <c r="M57" s="4" t="s">
        <v>111</v>
      </c>
      <c r="N57" s="4" t="s">
        <v>107</v>
      </c>
      <c r="O57" s="4" t="s">
        <v>228</v>
      </c>
    </row>
    <row r="58" spans="1:15" x14ac:dyDescent="0.3">
      <c r="A58" s="51">
        <v>56</v>
      </c>
      <c r="B58" s="4" t="s">
        <v>229</v>
      </c>
      <c r="C58" s="4"/>
      <c r="D58" s="4"/>
      <c r="E58" s="52">
        <v>44286</v>
      </c>
      <c r="F58" s="52">
        <v>44291</v>
      </c>
      <c r="G58" s="4">
        <v>4.3</v>
      </c>
      <c r="H58" s="4" t="s">
        <v>107</v>
      </c>
      <c r="I58" s="4" t="s">
        <v>108</v>
      </c>
      <c r="J58" s="4" t="s">
        <v>109</v>
      </c>
      <c r="K58" s="4" t="s">
        <v>110</v>
      </c>
      <c r="L58" s="4" t="s">
        <v>107</v>
      </c>
      <c r="M58" s="4" t="s">
        <v>107</v>
      </c>
      <c r="N58" s="4" t="s">
        <v>111</v>
      </c>
      <c r="O58" s="4" t="s">
        <v>230</v>
      </c>
    </row>
    <row r="59" spans="1:15" x14ac:dyDescent="0.3">
      <c r="A59" s="51">
        <v>57</v>
      </c>
      <c r="B59" s="4" t="s">
        <v>231</v>
      </c>
      <c r="C59" s="4"/>
      <c r="D59" s="4"/>
      <c r="E59" s="52">
        <v>44286</v>
      </c>
      <c r="F59" s="52">
        <v>44291</v>
      </c>
      <c r="G59" s="4">
        <v>5</v>
      </c>
      <c r="H59" s="4" t="s">
        <v>107</v>
      </c>
      <c r="I59" s="4" t="s">
        <v>108</v>
      </c>
      <c r="J59" s="4" t="s">
        <v>119</v>
      </c>
      <c r="K59" s="4" t="s">
        <v>110</v>
      </c>
      <c r="L59" s="4" t="s">
        <v>107</v>
      </c>
      <c r="M59" s="4" t="s">
        <v>107</v>
      </c>
      <c r="N59" s="4" t="s">
        <v>111</v>
      </c>
      <c r="O59" s="4" t="s">
        <v>232</v>
      </c>
    </row>
    <row r="60" spans="1:15" x14ac:dyDescent="0.3">
      <c r="A60" s="51">
        <v>58</v>
      </c>
      <c r="B60" s="4" t="s">
        <v>233</v>
      </c>
      <c r="C60" s="4"/>
      <c r="D60" s="4"/>
      <c r="E60" s="52">
        <v>44286</v>
      </c>
      <c r="F60" s="52">
        <v>44291</v>
      </c>
      <c r="G60" s="4">
        <v>5</v>
      </c>
      <c r="H60" s="4" t="s">
        <v>107</v>
      </c>
      <c r="I60" s="4" t="s">
        <v>108</v>
      </c>
      <c r="J60" s="4" t="s">
        <v>119</v>
      </c>
      <c r="K60" s="4" t="s">
        <v>110</v>
      </c>
      <c r="L60" s="4" t="s">
        <v>107</v>
      </c>
      <c r="M60" s="4" t="s">
        <v>107</v>
      </c>
      <c r="N60" s="4" t="s">
        <v>111</v>
      </c>
      <c r="O60" s="4" t="s">
        <v>234</v>
      </c>
    </row>
    <row r="61" spans="1:15" x14ac:dyDescent="0.3">
      <c r="A61" s="51">
        <v>59</v>
      </c>
      <c r="B61" s="4" t="s">
        <v>235</v>
      </c>
      <c r="C61" s="4">
        <v>287</v>
      </c>
      <c r="D61" s="4"/>
      <c r="E61" s="52">
        <v>44286</v>
      </c>
      <c r="F61" s="52">
        <v>44292</v>
      </c>
      <c r="G61" s="4">
        <v>5</v>
      </c>
      <c r="H61" s="4" t="s">
        <v>107</v>
      </c>
      <c r="I61" s="4" t="s">
        <v>108</v>
      </c>
      <c r="J61" s="4" t="s">
        <v>119</v>
      </c>
      <c r="K61" s="4" t="s">
        <v>110</v>
      </c>
      <c r="L61" s="4" t="s">
        <v>111</v>
      </c>
      <c r="M61" s="4" t="s">
        <v>107</v>
      </c>
      <c r="N61" s="4" t="s">
        <v>107</v>
      </c>
      <c r="O61" s="4" t="s">
        <v>236</v>
      </c>
    </row>
    <row r="62" spans="1:15" x14ac:dyDescent="0.3">
      <c r="A62" s="51">
        <v>60</v>
      </c>
      <c r="B62" s="4" t="s">
        <v>237</v>
      </c>
      <c r="C62" s="4"/>
      <c r="D62" s="4"/>
      <c r="E62" s="52">
        <v>44286</v>
      </c>
      <c r="F62" s="52">
        <v>44292</v>
      </c>
      <c r="G62" s="4">
        <v>5</v>
      </c>
      <c r="H62" s="4" t="s">
        <v>107</v>
      </c>
      <c r="I62" s="4" t="s">
        <v>108</v>
      </c>
      <c r="J62" s="4" t="s">
        <v>119</v>
      </c>
      <c r="K62" s="4" t="s">
        <v>110</v>
      </c>
      <c r="L62" s="4" t="s">
        <v>107</v>
      </c>
      <c r="M62" s="4" t="s">
        <v>107</v>
      </c>
      <c r="N62" s="4" t="s">
        <v>111</v>
      </c>
      <c r="O62" s="4" t="s">
        <v>238</v>
      </c>
    </row>
    <row r="63" spans="1:15" x14ac:dyDescent="0.3">
      <c r="A63" s="51">
        <v>61</v>
      </c>
      <c r="B63" s="4" t="s">
        <v>239</v>
      </c>
      <c r="C63" s="4">
        <v>306</v>
      </c>
      <c r="D63" s="4"/>
      <c r="E63" s="52">
        <v>44286</v>
      </c>
      <c r="F63" s="52">
        <v>44291</v>
      </c>
      <c r="G63" s="4">
        <v>5</v>
      </c>
      <c r="H63" s="4" t="s">
        <v>107</v>
      </c>
      <c r="I63" s="4" t="s">
        <v>108</v>
      </c>
      <c r="J63" s="4" t="s">
        <v>119</v>
      </c>
      <c r="K63" s="4" t="s">
        <v>110</v>
      </c>
      <c r="L63" s="4" t="s">
        <v>107</v>
      </c>
      <c r="M63" s="4" t="s">
        <v>111</v>
      </c>
      <c r="N63" s="4" t="s">
        <v>107</v>
      </c>
      <c r="O63" s="4" t="s">
        <v>240</v>
      </c>
    </row>
    <row r="64" spans="1:15" x14ac:dyDescent="0.3">
      <c r="A64" s="51">
        <v>62</v>
      </c>
      <c r="B64" s="4" t="s">
        <v>241</v>
      </c>
      <c r="C64" s="4">
        <v>79</v>
      </c>
      <c r="D64" s="4" t="s">
        <v>8</v>
      </c>
      <c r="E64" s="52">
        <v>44286</v>
      </c>
      <c r="F64" s="52">
        <v>44291</v>
      </c>
      <c r="G64" s="4">
        <v>4.3</v>
      </c>
      <c r="H64" s="4" t="s">
        <v>107</v>
      </c>
      <c r="I64" s="4" t="s">
        <v>108</v>
      </c>
      <c r="J64" s="4" t="s">
        <v>109</v>
      </c>
      <c r="K64" s="4" t="s">
        <v>110</v>
      </c>
      <c r="L64" s="4" t="s">
        <v>107</v>
      </c>
      <c r="M64" s="4" t="s">
        <v>111</v>
      </c>
      <c r="N64" s="4" t="s">
        <v>107</v>
      </c>
      <c r="O64" s="4" t="s">
        <v>242</v>
      </c>
    </row>
    <row r="65" spans="1:15" x14ac:dyDescent="0.3">
      <c r="A65" s="51">
        <v>63</v>
      </c>
      <c r="B65" s="4" t="s">
        <v>243</v>
      </c>
      <c r="C65" s="4">
        <v>79</v>
      </c>
      <c r="D65" s="4" t="s">
        <v>8</v>
      </c>
      <c r="E65" s="52">
        <v>44286</v>
      </c>
      <c r="F65" s="52">
        <v>44291</v>
      </c>
      <c r="G65" s="4">
        <v>6.8</v>
      </c>
      <c r="H65" s="4" t="s">
        <v>107</v>
      </c>
      <c r="I65" s="4" t="s">
        <v>108</v>
      </c>
      <c r="J65" s="4" t="s">
        <v>109</v>
      </c>
      <c r="K65" s="4" t="s">
        <v>110</v>
      </c>
      <c r="L65" s="4" t="s">
        <v>111</v>
      </c>
      <c r="M65" s="4" t="s">
        <v>111</v>
      </c>
      <c r="N65" s="4" t="s">
        <v>111</v>
      </c>
      <c r="O65" s="4" t="s">
        <v>244</v>
      </c>
    </row>
    <row r="66" spans="1:15" x14ac:dyDescent="0.3">
      <c r="A66" s="51">
        <v>64</v>
      </c>
      <c r="B66" s="4" t="s">
        <v>245</v>
      </c>
      <c r="C66" s="4">
        <v>120</v>
      </c>
      <c r="D66" s="4" t="s">
        <v>246</v>
      </c>
      <c r="E66" s="52">
        <v>44286</v>
      </c>
      <c r="F66" s="52">
        <v>44291</v>
      </c>
      <c r="G66" s="4">
        <v>9.3000000000000007</v>
      </c>
      <c r="H66" s="4" t="s">
        <v>107</v>
      </c>
      <c r="I66" s="4" t="s">
        <v>108</v>
      </c>
      <c r="J66" s="4" t="s">
        <v>109</v>
      </c>
      <c r="K66" s="4" t="s">
        <v>110</v>
      </c>
      <c r="L66" s="4" t="s">
        <v>146</v>
      </c>
      <c r="M66" s="4" t="s">
        <v>146</v>
      </c>
      <c r="N66" s="4" t="s">
        <v>146</v>
      </c>
      <c r="O66" s="4" t="s">
        <v>247</v>
      </c>
    </row>
    <row r="67" spans="1:15" x14ac:dyDescent="0.3">
      <c r="A67" s="51">
        <v>65</v>
      </c>
      <c r="B67" s="4" t="s">
        <v>248</v>
      </c>
      <c r="C67" s="4">
        <v>120</v>
      </c>
      <c r="D67" s="4" t="s">
        <v>249</v>
      </c>
      <c r="E67" s="52">
        <v>44286</v>
      </c>
      <c r="F67" s="52">
        <v>44291</v>
      </c>
      <c r="G67" s="4">
        <v>6.8</v>
      </c>
      <c r="H67" s="4" t="s">
        <v>107</v>
      </c>
      <c r="I67" s="4" t="s">
        <v>108</v>
      </c>
      <c r="J67" s="4" t="s">
        <v>109</v>
      </c>
      <c r="K67" s="4" t="s">
        <v>110</v>
      </c>
      <c r="L67" s="4" t="s">
        <v>111</v>
      </c>
      <c r="M67" s="4" t="s">
        <v>111</v>
      </c>
      <c r="N67" s="4" t="s">
        <v>111</v>
      </c>
      <c r="O67" s="4" t="s">
        <v>250</v>
      </c>
    </row>
    <row r="68" spans="1:15" x14ac:dyDescent="0.3">
      <c r="A68" s="51">
        <v>66</v>
      </c>
      <c r="B68" s="4" t="s">
        <v>251</v>
      </c>
      <c r="C68" s="4"/>
      <c r="D68" s="4" t="s">
        <v>175</v>
      </c>
      <c r="E68" s="52">
        <v>44286</v>
      </c>
      <c r="F68" s="52">
        <v>44291</v>
      </c>
      <c r="G68" s="4">
        <v>9</v>
      </c>
      <c r="H68" s="4" t="s">
        <v>107</v>
      </c>
      <c r="I68" s="4" t="s">
        <v>108</v>
      </c>
      <c r="J68" s="4" t="s">
        <v>119</v>
      </c>
      <c r="K68" s="4" t="s">
        <v>130</v>
      </c>
      <c r="L68" s="4" t="s">
        <v>146</v>
      </c>
      <c r="M68" s="4" t="s">
        <v>146</v>
      </c>
      <c r="N68" s="4" t="s">
        <v>146</v>
      </c>
      <c r="O68" s="4" t="s">
        <v>252</v>
      </c>
    </row>
    <row r="69" spans="1:15" x14ac:dyDescent="0.3">
      <c r="A69" s="51">
        <v>67</v>
      </c>
      <c r="B69" s="4" t="s">
        <v>253</v>
      </c>
      <c r="C69" s="4"/>
      <c r="D69" s="4" t="s">
        <v>175</v>
      </c>
      <c r="E69" s="52">
        <v>44286</v>
      </c>
      <c r="F69" s="52">
        <v>44291</v>
      </c>
      <c r="G69" s="4">
        <v>9</v>
      </c>
      <c r="H69" s="4" t="s">
        <v>107</v>
      </c>
      <c r="I69" s="4" t="s">
        <v>108</v>
      </c>
      <c r="J69" s="4" t="s">
        <v>119</v>
      </c>
      <c r="K69" s="4" t="s">
        <v>130</v>
      </c>
      <c r="L69" s="4" t="s">
        <v>146</v>
      </c>
      <c r="M69" s="4" t="s">
        <v>146</v>
      </c>
      <c r="N69" s="4" t="s">
        <v>146</v>
      </c>
      <c r="O69" s="4" t="s">
        <v>254</v>
      </c>
    </row>
    <row r="70" spans="1:15" x14ac:dyDescent="0.3">
      <c r="A70" s="51">
        <v>68</v>
      </c>
      <c r="B70" s="4" t="s">
        <v>255</v>
      </c>
      <c r="C70" s="4"/>
      <c r="D70" s="4" t="s">
        <v>175</v>
      </c>
      <c r="E70" s="52">
        <v>44286</v>
      </c>
      <c r="F70" s="52">
        <v>44291</v>
      </c>
      <c r="G70" s="4">
        <v>9</v>
      </c>
      <c r="H70" s="4" t="s">
        <v>107</v>
      </c>
      <c r="I70" s="4" t="s">
        <v>108</v>
      </c>
      <c r="J70" s="4" t="s">
        <v>119</v>
      </c>
      <c r="K70" s="4" t="s">
        <v>130</v>
      </c>
      <c r="L70" s="4" t="s">
        <v>146</v>
      </c>
      <c r="M70" s="4" t="s">
        <v>146</v>
      </c>
      <c r="N70" s="4" t="s">
        <v>146</v>
      </c>
      <c r="O70" s="4" t="s">
        <v>256</v>
      </c>
    </row>
    <row r="71" spans="1:15" x14ac:dyDescent="0.3">
      <c r="A71" s="51">
        <v>69</v>
      </c>
      <c r="B71" s="4" t="s">
        <v>257</v>
      </c>
      <c r="C71" s="4"/>
      <c r="D71" s="4" t="s">
        <v>175</v>
      </c>
      <c r="E71" s="52">
        <v>44286</v>
      </c>
      <c r="F71" s="52">
        <v>44291</v>
      </c>
      <c r="G71" s="4">
        <v>9</v>
      </c>
      <c r="H71" s="4" t="s">
        <v>107</v>
      </c>
      <c r="I71" s="4" t="s">
        <v>108</v>
      </c>
      <c r="J71" s="4" t="s">
        <v>119</v>
      </c>
      <c r="K71" s="4" t="s">
        <v>130</v>
      </c>
      <c r="L71" s="4" t="s">
        <v>146</v>
      </c>
      <c r="M71" s="4" t="s">
        <v>146</v>
      </c>
      <c r="N71" s="4" t="s">
        <v>146</v>
      </c>
      <c r="O71" s="4" t="s">
        <v>258</v>
      </c>
    </row>
    <row r="72" spans="1:15" x14ac:dyDescent="0.3">
      <c r="A72" s="51">
        <v>70</v>
      </c>
      <c r="B72" s="4" t="s">
        <v>259</v>
      </c>
      <c r="C72" s="4"/>
      <c r="D72" s="4" t="s">
        <v>175</v>
      </c>
      <c r="E72" s="52">
        <v>44286</v>
      </c>
      <c r="F72" s="52">
        <v>44291</v>
      </c>
      <c r="G72" s="4">
        <v>10</v>
      </c>
      <c r="H72" s="4" t="s">
        <v>107</v>
      </c>
      <c r="I72" s="4" t="s">
        <v>108</v>
      </c>
      <c r="J72" s="4" t="s">
        <v>119</v>
      </c>
      <c r="K72" s="4" t="s">
        <v>110</v>
      </c>
      <c r="L72" s="4" t="s">
        <v>146</v>
      </c>
      <c r="M72" s="4" t="s">
        <v>146</v>
      </c>
      <c r="N72" s="4" t="s">
        <v>146</v>
      </c>
      <c r="O72" s="4" t="s">
        <v>260</v>
      </c>
    </row>
    <row r="73" spans="1:15" x14ac:dyDescent="0.3">
      <c r="A73" s="51">
        <v>71</v>
      </c>
      <c r="B73" s="4" t="s">
        <v>12</v>
      </c>
      <c r="C73" s="4">
        <v>400</v>
      </c>
      <c r="D73" s="4"/>
      <c r="E73" s="52">
        <v>44239</v>
      </c>
      <c r="F73" s="52">
        <v>44251</v>
      </c>
      <c r="G73" s="4">
        <v>7.8</v>
      </c>
      <c r="H73" s="4" t="s">
        <v>107</v>
      </c>
      <c r="I73" s="4" t="s">
        <v>108</v>
      </c>
      <c r="J73" s="4" t="s">
        <v>119</v>
      </c>
      <c r="K73" s="4" t="s">
        <v>110</v>
      </c>
      <c r="L73" s="4" t="s">
        <v>107</v>
      </c>
      <c r="M73" s="4" t="s">
        <v>107</v>
      </c>
      <c r="N73" s="4" t="s">
        <v>146</v>
      </c>
      <c r="O73" s="4" t="s">
        <v>261</v>
      </c>
    </row>
    <row r="74" spans="1:15" x14ac:dyDescent="0.3">
      <c r="A74" s="51">
        <v>72</v>
      </c>
      <c r="B74" s="4" t="s">
        <v>13</v>
      </c>
      <c r="C74" s="4">
        <v>601</v>
      </c>
      <c r="D74" s="4"/>
      <c r="E74" s="52">
        <v>44239</v>
      </c>
      <c r="F74" s="52">
        <v>44245</v>
      </c>
      <c r="G74" s="4">
        <v>5.8</v>
      </c>
      <c r="H74" s="4" t="s">
        <v>107</v>
      </c>
      <c r="I74" s="4" t="s">
        <v>108</v>
      </c>
      <c r="J74" s="4" t="s">
        <v>109</v>
      </c>
      <c r="K74" s="4" t="s">
        <v>110</v>
      </c>
      <c r="L74" s="4" t="s">
        <v>111</v>
      </c>
      <c r="M74" s="4" t="s">
        <v>111</v>
      </c>
      <c r="N74" s="4" t="s">
        <v>107</v>
      </c>
      <c r="O74" s="4" t="s">
        <v>262</v>
      </c>
    </row>
    <row r="75" spans="1:15" x14ac:dyDescent="0.3">
      <c r="A75" s="51">
        <v>73</v>
      </c>
      <c r="B75" s="4" t="s">
        <v>14</v>
      </c>
      <c r="C75" s="4">
        <v>79</v>
      </c>
      <c r="D75" s="4" t="s">
        <v>8</v>
      </c>
      <c r="E75" s="52">
        <v>44239</v>
      </c>
      <c r="F75" s="52">
        <v>44245</v>
      </c>
      <c r="G75" s="4">
        <v>3.5</v>
      </c>
      <c r="H75" s="4" t="s">
        <v>107</v>
      </c>
      <c r="I75" s="4" t="s">
        <v>108</v>
      </c>
      <c r="J75" s="4" t="s">
        <v>109</v>
      </c>
      <c r="K75" s="4" t="s">
        <v>130</v>
      </c>
      <c r="L75" s="4" t="s">
        <v>107</v>
      </c>
      <c r="M75" s="4" t="s">
        <v>111</v>
      </c>
      <c r="N75" s="4" t="s">
        <v>107</v>
      </c>
      <c r="O75" s="4" t="s">
        <v>263</v>
      </c>
    </row>
    <row r="76" spans="1:15" x14ac:dyDescent="0.3">
      <c r="A76" s="51">
        <v>74</v>
      </c>
      <c r="B76" s="4" t="s">
        <v>15</v>
      </c>
      <c r="C76" s="4">
        <v>120</v>
      </c>
      <c r="D76" s="4" t="s">
        <v>16</v>
      </c>
      <c r="E76" s="52">
        <v>44239</v>
      </c>
      <c r="F76" s="52">
        <v>44244</v>
      </c>
      <c r="G76" s="4">
        <v>6.5</v>
      </c>
      <c r="H76" s="4" t="s">
        <v>107</v>
      </c>
      <c r="I76" s="4" t="s">
        <v>108</v>
      </c>
      <c r="J76" s="4" t="s">
        <v>119</v>
      </c>
      <c r="K76" s="4" t="s">
        <v>130</v>
      </c>
      <c r="L76" s="4" t="s">
        <v>111</v>
      </c>
      <c r="M76" s="4" t="s">
        <v>111</v>
      </c>
      <c r="N76" s="4" t="s">
        <v>111</v>
      </c>
      <c r="O76" s="4" t="s">
        <v>264</v>
      </c>
    </row>
    <row r="77" spans="1:15" x14ac:dyDescent="0.3">
      <c r="A77" s="51">
        <v>75</v>
      </c>
      <c r="B77" s="4" t="s">
        <v>17</v>
      </c>
      <c r="C77" s="4"/>
      <c r="D77" s="4"/>
      <c r="E77" s="52">
        <v>44239</v>
      </c>
      <c r="F77" s="52">
        <v>44246</v>
      </c>
      <c r="G77" s="4">
        <v>5.8</v>
      </c>
      <c r="H77" s="4" t="s">
        <v>107</v>
      </c>
      <c r="I77" s="4" t="s">
        <v>108</v>
      </c>
      <c r="J77" s="4" t="s">
        <v>109</v>
      </c>
      <c r="K77" s="4" t="s">
        <v>110</v>
      </c>
      <c r="L77" s="4" t="s">
        <v>111</v>
      </c>
      <c r="M77" s="4" t="s">
        <v>111</v>
      </c>
      <c r="N77" s="4" t="s">
        <v>107</v>
      </c>
      <c r="O77" s="4" t="s">
        <v>265</v>
      </c>
    </row>
    <row r="78" spans="1:15" x14ac:dyDescent="0.3">
      <c r="A78" s="51">
        <v>76</v>
      </c>
      <c r="B78" s="4" t="s">
        <v>19</v>
      </c>
      <c r="C78" s="4">
        <v>426</v>
      </c>
      <c r="D78" s="4"/>
      <c r="E78" s="52">
        <v>44239</v>
      </c>
      <c r="F78" s="52">
        <v>44246</v>
      </c>
      <c r="G78" s="4">
        <v>6.9</v>
      </c>
      <c r="H78" s="4" t="s">
        <v>107</v>
      </c>
      <c r="I78" s="4" t="s">
        <v>180</v>
      </c>
      <c r="J78" s="4" t="s">
        <v>109</v>
      </c>
      <c r="K78" s="4" t="s">
        <v>110</v>
      </c>
      <c r="L78" s="4" t="s">
        <v>146</v>
      </c>
      <c r="M78" s="4" t="s">
        <v>146</v>
      </c>
      <c r="N78" s="4" t="s">
        <v>146</v>
      </c>
      <c r="O78" s="4" t="s">
        <v>266</v>
      </c>
    </row>
    <row r="79" spans="1:15" x14ac:dyDescent="0.3">
      <c r="A79" s="51">
        <v>77</v>
      </c>
      <c r="B79" s="4" t="s">
        <v>20</v>
      </c>
      <c r="C79" s="4">
        <v>79</v>
      </c>
      <c r="D79" s="4" t="s">
        <v>8</v>
      </c>
      <c r="E79" s="52">
        <v>44239</v>
      </c>
      <c r="F79" s="52">
        <v>44246</v>
      </c>
      <c r="G79" s="4">
        <v>4.3</v>
      </c>
      <c r="H79" s="4" t="s">
        <v>107</v>
      </c>
      <c r="I79" s="4" t="s">
        <v>108</v>
      </c>
      <c r="J79" s="4" t="s">
        <v>109</v>
      </c>
      <c r="K79" s="4" t="s">
        <v>110</v>
      </c>
      <c r="L79" s="4" t="s">
        <v>107</v>
      </c>
      <c r="M79" s="4" t="s">
        <v>111</v>
      </c>
      <c r="N79" s="4" t="s">
        <v>107</v>
      </c>
      <c r="O79" s="4" t="s">
        <v>267</v>
      </c>
    </row>
    <row r="80" spans="1:15" x14ac:dyDescent="0.3">
      <c r="A80" s="51">
        <v>78</v>
      </c>
      <c r="B80" s="4" t="s">
        <v>21</v>
      </c>
      <c r="C80" s="4">
        <v>79</v>
      </c>
      <c r="D80" s="4" t="s">
        <v>8</v>
      </c>
      <c r="E80" s="52">
        <v>44239</v>
      </c>
      <c r="F80" s="52">
        <v>44251</v>
      </c>
      <c r="G80" s="4">
        <v>5.0999999999999996</v>
      </c>
      <c r="H80" s="4" t="s">
        <v>107</v>
      </c>
      <c r="I80" s="4" t="s">
        <v>108</v>
      </c>
      <c r="J80" s="4" t="s">
        <v>202</v>
      </c>
      <c r="K80" s="4" t="s">
        <v>110</v>
      </c>
      <c r="L80" s="4" t="s">
        <v>111</v>
      </c>
      <c r="M80" s="4" t="s">
        <v>111</v>
      </c>
      <c r="N80" s="4" t="s">
        <v>111</v>
      </c>
      <c r="O80" s="4" t="s">
        <v>268</v>
      </c>
    </row>
    <row r="81" spans="1:15" x14ac:dyDescent="0.3">
      <c r="A81" s="51">
        <v>79</v>
      </c>
      <c r="B81" s="4" t="s">
        <v>22</v>
      </c>
      <c r="C81" s="4"/>
      <c r="D81" s="4"/>
      <c r="E81" s="52">
        <v>44239</v>
      </c>
      <c r="F81" s="52">
        <v>44245</v>
      </c>
      <c r="G81" s="4">
        <v>5</v>
      </c>
      <c r="H81" s="4" t="s">
        <v>107</v>
      </c>
      <c r="I81" s="4" t="s">
        <v>108</v>
      </c>
      <c r="J81" s="4" t="s">
        <v>119</v>
      </c>
      <c r="K81" s="4" t="s">
        <v>110</v>
      </c>
      <c r="L81" s="4" t="s">
        <v>107</v>
      </c>
      <c r="M81" s="4" t="s">
        <v>107</v>
      </c>
      <c r="N81" s="4" t="s">
        <v>111</v>
      </c>
      <c r="O81" s="4" t="s">
        <v>269</v>
      </c>
    </row>
    <row r="82" spans="1:15" x14ac:dyDescent="0.3">
      <c r="A82" s="51">
        <v>80</v>
      </c>
      <c r="B82" s="4" t="s">
        <v>23</v>
      </c>
      <c r="C82" s="4">
        <v>400</v>
      </c>
      <c r="D82" s="4"/>
      <c r="E82" s="52">
        <v>44239</v>
      </c>
      <c r="F82" s="52">
        <v>44246</v>
      </c>
      <c r="G82" s="4">
        <v>5</v>
      </c>
      <c r="H82" s="4" t="s">
        <v>107</v>
      </c>
      <c r="I82" s="4" t="s">
        <v>108</v>
      </c>
      <c r="J82" s="4" t="s">
        <v>119</v>
      </c>
      <c r="K82" s="4" t="s">
        <v>110</v>
      </c>
      <c r="L82" s="4" t="s">
        <v>107</v>
      </c>
      <c r="M82" s="4" t="s">
        <v>107</v>
      </c>
      <c r="N82" s="4" t="s">
        <v>111</v>
      </c>
      <c r="O82" s="4" t="s">
        <v>270</v>
      </c>
    </row>
    <row r="83" spans="1:15" x14ac:dyDescent="0.3">
      <c r="A83" s="51">
        <v>81</v>
      </c>
      <c r="B83" s="4" t="s">
        <v>24</v>
      </c>
      <c r="C83" s="4"/>
      <c r="D83" s="4"/>
      <c r="E83" s="52">
        <v>44239</v>
      </c>
      <c r="F83" s="52">
        <v>44246</v>
      </c>
      <c r="G83" s="4">
        <v>4.3</v>
      </c>
      <c r="H83" s="4" t="s">
        <v>107</v>
      </c>
      <c r="I83" s="4" t="s">
        <v>108</v>
      </c>
      <c r="J83" s="4" t="s">
        <v>109</v>
      </c>
      <c r="K83" s="4" t="s">
        <v>110</v>
      </c>
      <c r="L83" s="4" t="s">
        <v>107</v>
      </c>
      <c r="M83" s="4" t="s">
        <v>107</v>
      </c>
      <c r="N83" s="4" t="s">
        <v>111</v>
      </c>
      <c r="O83" s="4" t="s">
        <v>271</v>
      </c>
    </row>
    <row r="84" spans="1:15" x14ac:dyDescent="0.3">
      <c r="A84" s="51">
        <v>82</v>
      </c>
      <c r="B84" s="4" t="s">
        <v>25</v>
      </c>
      <c r="C84" s="4">
        <v>362</v>
      </c>
      <c r="D84" s="4" t="s">
        <v>175</v>
      </c>
      <c r="E84" s="52">
        <v>44239</v>
      </c>
      <c r="F84" s="52">
        <v>44246</v>
      </c>
      <c r="G84" s="4">
        <v>6</v>
      </c>
      <c r="H84" s="4" t="s">
        <v>107</v>
      </c>
      <c r="I84" s="4" t="s">
        <v>108</v>
      </c>
      <c r="J84" s="4" t="s">
        <v>109</v>
      </c>
      <c r="K84" s="4" t="s">
        <v>130</v>
      </c>
      <c r="L84" s="4" t="s">
        <v>111</v>
      </c>
      <c r="M84" s="4" t="s">
        <v>111</v>
      </c>
      <c r="N84" s="4" t="s">
        <v>111</v>
      </c>
      <c r="O84" s="4" t="s">
        <v>272</v>
      </c>
    </row>
    <row r="85" spans="1:15" x14ac:dyDescent="0.3">
      <c r="A85" s="51">
        <v>83</v>
      </c>
      <c r="B85" s="4" t="s">
        <v>26</v>
      </c>
      <c r="C85" s="4">
        <v>787</v>
      </c>
      <c r="D85" s="4"/>
      <c r="E85" s="52">
        <v>44239</v>
      </c>
      <c r="F85" s="52">
        <v>44245</v>
      </c>
      <c r="G85" s="4">
        <v>5</v>
      </c>
      <c r="H85" s="4" t="s">
        <v>107</v>
      </c>
      <c r="I85" s="4" t="s">
        <v>108</v>
      </c>
      <c r="J85" s="4" t="s">
        <v>119</v>
      </c>
      <c r="K85" s="4" t="s">
        <v>110</v>
      </c>
      <c r="L85" s="4" t="s">
        <v>107</v>
      </c>
      <c r="M85" s="4" t="s">
        <v>107</v>
      </c>
      <c r="N85" s="4" t="s">
        <v>111</v>
      </c>
      <c r="O85" s="4" t="s">
        <v>273</v>
      </c>
    </row>
    <row r="86" spans="1:15" x14ac:dyDescent="0.3">
      <c r="A86" s="51">
        <v>84</v>
      </c>
      <c r="B86" s="4" t="s">
        <v>28</v>
      </c>
      <c r="C86" s="4">
        <v>22</v>
      </c>
      <c r="D86" s="4" t="s">
        <v>29</v>
      </c>
      <c r="E86" s="52">
        <v>44176</v>
      </c>
      <c r="F86" s="52">
        <v>44211</v>
      </c>
      <c r="G86" s="4">
        <v>7.5</v>
      </c>
      <c r="H86" s="4" t="s">
        <v>107</v>
      </c>
      <c r="I86" s="4" t="s">
        <v>108</v>
      </c>
      <c r="J86" s="4" t="s">
        <v>119</v>
      </c>
      <c r="K86" s="4" t="s">
        <v>110</v>
      </c>
      <c r="L86" s="4" t="s">
        <v>111</v>
      </c>
      <c r="M86" s="4" t="s">
        <v>111</v>
      </c>
      <c r="N86" s="4" t="s">
        <v>111</v>
      </c>
      <c r="O86" s="4" t="s">
        <v>274</v>
      </c>
    </row>
    <row r="87" spans="1:15" x14ac:dyDescent="0.3">
      <c r="A87" s="51">
        <v>85</v>
      </c>
      <c r="B87" s="4" t="s">
        <v>275</v>
      </c>
      <c r="C87" s="4">
        <v>601</v>
      </c>
      <c r="D87" s="4"/>
      <c r="E87" s="52">
        <v>44189</v>
      </c>
      <c r="F87" s="52">
        <v>44193</v>
      </c>
      <c r="G87" s="4">
        <v>5.8</v>
      </c>
      <c r="H87" s="4" t="s">
        <v>107</v>
      </c>
      <c r="I87" s="4" t="s">
        <v>108</v>
      </c>
      <c r="J87" s="4" t="s">
        <v>109</v>
      </c>
      <c r="K87" s="4" t="s">
        <v>110</v>
      </c>
      <c r="L87" s="4" t="s">
        <v>111</v>
      </c>
      <c r="M87" s="4" t="s">
        <v>111</v>
      </c>
      <c r="N87" s="4" t="s">
        <v>107</v>
      </c>
      <c r="O87" s="4" t="s">
        <v>276</v>
      </c>
    </row>
    <row r="88" spans="1:15" x14ac:dyDescent="0.3">
      <c r="A88" s="51">
        <v>86</v>
      </c>
      <c r="B88" s="4" t="s">
        <v>277</v>
      </c>
      <c r="C88" s="4"/>
      <c r="D88" s="4"/>
      <c r="E88" s="52">
        <v>44189</v>
      </c>
      <c r="F88" s="52">
        <v>44193</v>
      </c>
      <c r="G88" s="4">
        <v>4.3</v>
      </c>
      <c r="H88" s="4" t="s">
        <v>107</v>
      </c>
      <c r="I88" s="4" t="s">
        <v>108</v>
      </c>
      <c r="J88" s="4" t="s">
        <v>109</v>
      </c>
      <c r="K88" s="4" t="s">
        <v>110</v>
      </c>
      <c r="L88" s="4" t="s">
        <v>107</v>
      </c>
      <c r="M88" s="4" t="s">
        <v>107</v>
      </c>
      <c r="N88" s="4" t="s">
        <v>111</v>
      </c>
      <c r="O88" s="4" t="s">
        <v>278</v>
      </c>
    </row>
    <row r="89" spans="1:15" x14ac:dyDescent="0.3">
      <c r="A89" s="51">
        <v>87</v>
      </c>
      <c r="B89" s="4" t="s">
        <v>30</v>
      </c>
      <c r="C89" s="4">
        <v>20</v>
      </c>
      <c r="D89" s="4"/>
      <c r="E89" s="52">
        <v>44189</v>
      </c>
      <c r="F89" s="52">
        <v>44193</v>
      </c>
      <c r="G89" s="4">
        <v>4</v>
      </c>
      <c r="H89" s="4" t="s">
        <v>107</v>
      </c>
      <c r="I89" s="4" t="s">
        <v>108</v>
      </c>
      <c r="J89" s="4" t="s">
        <v>119</v>
      </c>
      <c r="K89" s="4" t="s">
        <v>130</v>
      </c>
      <c r="L89" s="4" t="s">
        <v>111</v>
      </c>
      <c r="M89" s="4" t="s">
        <v>107</v>
      </c>
      <c r="N89" s="4" t="s">
        <v>107</v>
      </c>
      <c r="O89" s="4" t="s">
        <v>279</v>
      </c>
    </row>
    <row r="90" spans="1:15" x14ac:dyDescent="0.3">
      <c r="A90" s="51">
        <v>88</v>
      </c>
      <c r="B90" s="4" t="s">
        <v>32</v>
      </c>
      <c r="C90" s="4">
        <v>79</v>
      </c>
      <c r="D90" s="4" t="s">
        <v>8</v>
      </c>
      <c r="E90" s="52">
        <v>44189</v>
      </c>
      <c r="F90" s="52">
        <v>44193</v>
      </c>
      <c r="G90" s="4">
        <v>4.3</v>
      </c>
      <c r="H90" s="4" t="s">
        <v>107</v>
      </c>
      <c r="I90" s="4" t="s">
        <v>108</v>
      </c>
      <c r="J90" s="4" t="s">
        <v>109</v>
      </c>
      <c r="K90" s="4" t="s">
        <v>110</v>
      </c>
      <c r="L90" s="4" t="s">
        <v>107</v>
      </c>
      <c r="M90" s="4" t="s">
        <v>111</v>
      </c>
      <c r="N90" s="4" t="s">
        <v>107</v>
      </c>
      <c r="O90" s="4" t="s">
        <v>280</v>
      </c>
    </row>
    <row r="91" spans="1:15" x14ac:dyDescent="0.3">
      <c r="A91" s="51">
        <v>89</v>
      </c>
      <c r="B91" s="4" t="s">
        <v>281</v>
      </c>
      <c r="C91" s="4">
        <v>772</v>
      </c>
      <c r="D91" s="4"/>
      <c r="E91" s="52">
        <v>44189</v>
      </c>
      <c r="F91" s="52">
        <v>44398</v>
      </c>
      <c r="G91" s="4">
        <v>3.5</v>
      </c>
      <c r="H91" s="4" t="s">
        <v>107</v>
      </c>
      <c r="I91" s="4" t="s">
        <v>108</v>
      </c>
      <c r="J91" s="4" t="s">
        <v>109</v>
      </c>
      <c r="K91" s="4" t="s">
        <v>130</v>
      </c>
      <c r="L91" s="4" t="s">
        <v>107</v>
      </c>
      <c r="M91" s="4" t="s">
        <v>107</v>
      </c>
      <c r="N91" s="4" t="s">
        <v>111</v>
      </c>
      <c r="O91" s="4" t="s">
        <v>282</v>
      </c>
    </row>
    <row r="92" spans="1:15" x14ac:dyDescent="0.3">
      <c r="A92" s="51">
        <v>90</v>
      </c>
      <c r="B92" s="4" t="s">
        <v>283</v>
      </c>
      <c r="C92" s="4">
        <v>400</v>
      </c>
      <c r="D92" s="4"/>
      <c r="E92" s="52">
        <v>44189</v>
      </c>
      <c r="F92" s="52">
        <v>44193</v>
      </c>
      <c r="G92" s="4">
        <v>4</v>
      </c>
      <c r="H92" s="4" t="s">
        <v>107</v>
      </c>
      <c r="I92" s="4" t="s">
        <v>108</v>
      </c>
      <c r="J92" s="4" t="s">
        <v>119</v>
      </c>
      <c r="K92" s="4" t="s">
        <v>130</v>
      </c>
      <c r="L92" s="4" t="s">
        <v>107</v>
      </c>
      <c r="M92" s="4" t="s">
        <v>107</v>
      </c>
      <c r="N92" s="4" t="s">
        <v>111</v>
      </c>
      <c r="O92" s="4" t="s">
        <v>284</v>
      </c>
    </row>
    <row r="93" spans="1:15" x14ac:dyDescent="0.3">
      <c r="A93" s="51">
        <v>91</v>
      </c>
      <c r="B93" s="4" t="s">
        <v>285</v>
      </c>
      <c r="C93" s="4"/>
      <c r="D93" s="4"/>
      <c r="E93" s="52">
        <v>44189</v>
      </c>
      <c r="F93" s="52">
        <v>44193</v>
      </c>
      <c r="G93" s="4">
        <v>5</v>
      </c>
      <c r="H93" s="4" t="s">
        <v>107</v>
      </c>
      <c r="I93" s="4" t="s">
        <v>108</v>
      </c>
      <c r="J93" s="4" t="s">
        <v>119</v>
      </c>
      <c r="K93" s="4" t="s">
        <v>110</v>
      </c>
      <c r="L93" s="4" t="s">
        <v>107</v>
      </c>
      <c r="M93" s="4" t="s">
        <v>107</v>
      </c>
      <c r="N93" s="4" t="s">
        <v>111</v>
      </c>
      <c r="O93" s="4" t="s">
        <v>286</v>
      </c>
    </row>
    <row r="94" spans="1:15" x14ac:dyDescent="0.3">
      <c r="A94" s="51">
        <v>92</v>
      </c>
      <c r="B94" s="4" t="s">
        <v>287</v>
      </c>
      <c r="C94" s="4">
        <v>400</v>
      </c>
      <c r="D94" s="4"/>
      <c r="E94" s="52">
        <v>44189</v>
      </c>
      <c r="F94" s="52">
        <v>44193</v>
      </c>
      <c r="G94" s="4">
        <v>3.5</v>
      </c>
      <c r="H94" s="4" t="s">
        <v>107</v>
      </c>
      <c r="I94" s="4" t="s">
        <v>108</v>
      </c>
      <c r="J94" s="4" t="s">
        <v>109</v>
      </c>
      <c r="K94" s="4" t="s">
        <v>130</v>
      </c>
      <c r="L94" s="4" t="s">
        <v>107</v>
      </c>
      <c r="M94" s="4" t="s">
        <v>107</v>
      </c>
      <c r="N94" s="4" t="s">
        <v>111</v>
      </c>
      <c r="O94" s="4" t="s">
        <v>288</v>
      </c>
    </row>
    <row r="95" spans="1:15" x14ac:dyDescent="0.3">
      <c r="A95" s="51">
        <v>93</v>
      </c>
      <c r="B95" s="4" t="s">
        <v>289</v>
      </c>
      <c r="C95" s="4"/>
      <c r="D95" s="4"/>
      <c r="E95" s="52">
        <v>44189</v>
      </c>
      <c r="F95" s="52">
        <v>44193</v>
      </c>
      <c r="G95" s="4">
        <v>4.3</v>
      </c>
      <c r="H95" s="4" t="s">
        <v>107</v>
      </c>
      <c r="I95" s="4" t="s">
        <v>108</v>
      </c>
      <c r="J95" s="4" t="s">
        <v>109</v>
      </c>
      <c r="K95" s="4" t="s">
        <v>110</v>
      </c>
      <c r="L95" s="4" t="s">
        <v>107</v>
      </c>
      <c r="M95" s="4" t="s">
        <v>107</v>
      </c>
      <c r="N95" s="4" t="s">
        <v>111</v>
      </c>
      <c r="O95" s="4" t="s">
        <v>290</v>
      </c>
    </row>
    <row r="96" spans="1:15" x14ac:dyDescent="0.3">
      <c r="A96" s="51">
        <v>94</v>
      </c>
      <c r="B96" s="4" t="s">
        <v>291</v>
      </c>
      <c r="C96" s="4"/>
      <c r="D96" s="4"/>
      <c r="E96" s="52">
        <v>44189</v>
      </c>
      <c r="F96" s="52">
        <v>44193</v>
      </c>
      <c r="G96" s="4">
        <v>4.3</v>
      </c>
      <c r="H96" s="4" t="s">
        <v>107</v>
      </c>
      <c r="I96" s="4" t="s">
        <v>108</v>
      </c>
      <c r="J96" s="4" t="s">
        <v>109</v>
      </c>
      <c r="K96" s="4" t="s">
        <v>110</v>
      </c>
      <c r="L96" s="4" t="s">
        <v>107</v>
      </c>
      <c r="M96" s="4" t="s">
        <v>107</v>
      </c>
      <c r="N96" s="4" t="s">
        <v>111</v>
      </c>
      <c r="O96" s="4" t="s">
        <v>292</v>
      </c>
    </row>
    <row r="97" spans="1:15" x14ac:dyDescent="0.3">
      <c r="A97" s="51">
        <v>95</v>
      </c>
      <c r="B97" s="4" t="s">
        <v>293</v>
      </c>
      <c r="C97" s="4">
        <v>79</v>
      </c>
      <c r="D97" s="4" t="s">
        <v>8</v>
      </c>
      <c r="E97" s="52">
        <v>44189</v>
      </c>
      <c r="F97" s="52">
        <v>44193</v>
      </c>
      <c r="G97" s="4">
        <v>4.3</v>
      </c>
      <c r="H97" s="4" t="s">
        <v>107</v>
      </c>
      <c r="I97" s="4" t="s">
        <v>108</v>
      </c>
      <c r="J97" s="4" t="s">
        <v>109</v>
      </c>
      <c r="K97" s="4" t="s">
        <v>110</v>
      </c>
      <c r="L97" s="4" t="s">
        <v>107</v>
      </c>
      <c r="M97" s="4" t="s">
        <v>111</v>
      </c>
      <c r="N97" s="4" t="s">
        <v>107</v>
      </c>
      <c r="O97" s="4" t="s">
        <v>294</v>
      </c>
    </row>
    <row r="98" spans="1:15" x14ac:dyDescent="0.3">
      <c r="A98" s="51">
        <v>96</v>
      </c>
      <c r="B98" s="4" t="s">
        <v>295</v>
      </c>
      <c r="C98" s="4">
        <v>400</v>
      </c>
      <c r="D98" s="4"/>
      <c r="E98" s="52">
        <v>44189</v>
      </c>
      <c r="F98" s="52">
        <v>44398</v>
      </c>
      <c r="G98" s="4">
        <v>5</v>
      </c>
      <c r="H98" s="4" t="s">
        <v>107</v>
      </c>
      <c r="I98" s="4" t="s">
        <v>108</v>
      </c>
      <c r="J98" s="4" t="s">
        <v>119</v>
      </c>
      <c r="K98" s="4" t="s">
        <v>110</v>
      </c>
      <c r="L98" s="4" t="s">
        <v>107</v>
      </c>
      <c r="M98" s="4" t="s">
        <v>107</v>
      </c>
      <c r="N98" s="4" t="s">
        <v>111</v>
      </c>
      <c r="O98" s="4" t="s">
        <v>296</v>
      </c>
    </row>
    <row r="99" spans="1:15" x14ac:dyDescent="0.3">
      <c r="A99" s="51">
        <v>97</v>
      </c>
      <c r="B99" s="4" t="s">
        <v>297</v>
      </c>
      <c r="C99" s="4"/>
      <c r="D99" s="4"/>
      <c r="E99" s="52">
        <v>44189</v>
      </c>
      <c r="F99" s="52">
        <v>44193</v>
      </c>
      <c r="G99" s="4">
        <v>7.8</v>
      </c>
      <c r="H99" s="4" t="s">
        <v>107</v>
      </c>
      <c r="I99" s="4" t="s">
        <v>108</v>
      </c>
      <c r="J99" s="4" t="s">
        <v>119</v>
      </c>
      <c r="K99" s="4" t="s">
        <v>110</v>
      </c>
      <c r="L99" s="4" t="s">
        <v>107</v>
      </c>
      <c r="M99" s="4" t="s">
        <v>107</v>
      </c>
      <c r="N99" s="4" t="s">
        <v>146</v>
      </c>
      <c r="O99" s="4" t="s">
        <v>298</v>
      </c>
    </row>
    <row r="100" spans="1:15" x14ac:dyDescent="0.3">
      <c r="A100" s="51">
        <v>98</v>
      </c>
      <c r="B100" s="4" t="s">
        <v>299</v>
      </c>
      <c r="C100" s="4"/>
      <c r="D100" s="4"/>
      <c r="E100" s="52">
        <v>44189</v>
      </c>
      <c r="F100" s="52">
        <v>44193</v>
      </c>
      <c r="G100" s="4">
        <v>7.8</v>
      </c>
      <c r="H100" s="4" t="s">
        <v>107</v>
      </c>
      <c r="I100" s="4" t="s">
        <v>108</v>
      </c>
      <c r="J100" s="4" t="s">
        <v>119</v>
      </c>
      <c r="K100" s="4" t="s">
        <v>110</v>
      </c>
      <c r="L100" s="4" t="s">
        <v>107</v>
      </c>
      <c r="M100" s="4" t="s">
        <v>107</v>
      </c>
      <c r="N100" s="4" t="s">
        <v>146</v>
      </c>
      <c r="O100" s="4" t="s">
        <v>300</v>
      </c>
    </row>
    <row r="101" spans="1:15" x14ac:dyDescent="0.3">
      <c r="A101" s="51">
        <v>99</v>
      </c>
      <c r="B101" s="4" t="s">
        <v>301</v>
      </c>
      <c r="C101" s="4"/>
      <c r="D101" s="4"/>
      <c r="E101" s="52">
        <v>44189</v>
      </c>
      <c r="F101" s="52">
        <v>44193</v>
      </c>
      <c r="G101" s="4">
        <v>7.8</v>
      </c>
      <c r="H101" s="4" t="s">
        <v>107</v>
      </c>
      <c r="I101" s="4" t="s">
        <v>108</v>
      </c>
      <c r="J101" s="4" t="s">
        <v>119</v>
      </c>
      <c r="K101" s="4" t="s">
        <v>110</v>
      </c>
      <c r="L101" s="4" t="s">
        <v>107</v>
      </c>
      <c r="M101" s="4" t="s">
        <v>107</v>
      </c>
      <c r="N101" s="4" t="s">
        <v>146</v>
      </c>
      <c r="O101" s="4" t="s">
        <v>302</v>
      </c>
    </row>
    <row r="102" spans="1:15" x14ac:dyDescent="0.3">
      <c r="A102" s="51">
        <v>100</v>
      </c>
      <c r="B102" s="4" t="s">
        <v>303</v>
      </c>
      <c r="C102" s="4"/>
      <c r="D102" s="4"/>
      <c r="E102" s="52">
        <v>44189</v>
      </c>
      <c r="F102" s="52">
        <v>44193</v>
      </c>
      <c r="G102" s="4">
        <v>4.3</v>
      </c>
      <c r="H102" s="4" t="s">
        <v>107</v>
      </c>
      <c r="I102" s="4" t="s">
        <v>108</v>
      </c>
      <c r="J102" s="4" t="s">
        <v>109</v>
      </c>
      <c r="K102" s="4" t="s">
        <v>110</v>
      </c>
      <c r="L102" s="4" t="s">
        <v>107</v>
      </c>
      <c r="M102" s="4" t="s">
        <v>107</v>
      </c>
      <c r="N102" s="4" t="s">
        <v>111</v>
      </c>
      <c r="O102" s="4" t="s">
        <v>304</v>
      </c>
    </row>
  </sheetData>
  <mergeCells count="1">
    <mergeCell ref="A1:N1"/>
  </mergeCells>
  <conditionalFormatting sqref="G1:G1048576">
    <cfRule type="colorScale" priority="1">
      <colorScale>
        <cfvo type="min"/>
        <cfvo type="num" val="4"/>
        <cfvo type="max"/>
        <color rgb="FF92D050"/>
        <color theme="7" tint="0.39997558519241921"/>
        <color rgb="FFCC0000"/>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143F-E13B-4726-B90A-BC6FCEC008F0}">
  <dimension ref="A1:V52"/>
  <sheetViews>
    <sheetView workbookViewId="0">
      <selection activeCell="Q3" sqref="Q3:S15"/>
    </sheetView>
  </sheetViews>
  <sheetFormatPr defaultRowHeight="14.4" x14ac:dyDescent="0.3"/>
  <cols>
    <col min="2" max="2" width="16.21875" customWidth="1"/>
    <col min="3" max="3" width="19.77734375" customWidth="1"/>
    <col min="17" max="17" width="17.33203125" bestFit="1" customWidth="1"/>
    <col min="18" max="18" width="17" bestFit="1" customWidth="1"/>
    <col min="19" max="19" width="13.33203125" bestFit="1" customWidth="1"/>
    <col min="21" max="21" width="16.5546875" bestFit="1" customWidth="1"/>
  </cols>
  <sheetData>
    <row r="1" spans="1:15" ht="31.2" x14ac:dyDescent="0.6">
      <c r="A1" s="63" t="s">
        <v>305</v>
      </c>
      <c r="B1" s="63"/>
      <c r="C1" s="63"/>
      <c r="D1" s="63"/>
      <c r="E1" s="63"/>
      <c r="F1" s="63"/>
      <c r="G1" s="63"/>
      <c r="H1" s="63"/>
      <c r="I1" s="63"/>
      <c r="J1" s="63"/>
      <c r="K1" s="63"/>
      <c r="L1" s="63"/>
      <c r="M1" s="63"/>
      <c r="N1" s="63"/>
      <c r="O1" s="63"/>
    </row>
    <row r="2" spans="1:15" ht="31.2" x14ac:dyDescent="0.6">
      <c r="A2" s="53"/>
      <c r="B2" s="53"/>
      <c r="C2" s="53"/>
      <c r="D2" s="53"/>
      <c r="E2" s="53"/>
      <c r="F2" s="53"/>
      <c r="G2" s="53"/>
      <c r="H2" s="53"/>
      <c r="I2" s="53"/>
      <c r="J2" s="53"/>
      <c r="K2" s="53"/>
      <c r="L2" s="53"/>
      <c r="M2" s="53"/>
      <c r="N2" s="53"/>
      <c r="O2" s="53"/>
    </row>
    <row r="3" spans="1:15" ht="23.4" x14ac:dyDescent="0.3">
      <c r="B3" s="65" t="s">
        <v>313</v>
      </c>
      <c r="C3" s="65"/>
      <c r="D3" s="65"/>
      <c r="E3" s="57"/>
    </row>
    <row r="4" spans="1:15" x14ac:dyDescent="0.3">
      <c r="B4" s="58"/>
      <c r="C4" s="58" t="s">
        <v>306</v>
      </c>
      <c r="D4" s="58" t="s">
        <v>314</v>
      </c>
      <c r="E4" s="58" t="s">
        <v>315</v>
      </c>
    </row>
    <row r="5" spans="1:15" x14ac:dyDescent="0.3">
      <c r="B5" s="3">
        <v>1</v>
      </c>
      <c r="C5" s="5" t="s">
        <v>18</v>
      </c>
      <c r="D5" s="4">
        <v>46</v>
      </c>
      <c r="E5" s="55">
        <v>0.16</v>
      </c>
    </row>
    <row r="6" spans="1:15" x14ac:dyDescent="0.3">
      <c r="B6" s="3">
        <v>2</v>
      </c>
      <c r="C6" s="5" t="s">
        <v>16</v>
      </c>
      <c r="D6" s="4">
        <v>25</v>
      </c>
      <c r="E6" s="55">
        <v>0.09</v>
      </c>
    </row>
    <row r="7" spans="1:15" x14ac:dyDescent="0.3">
      <c r="B7" s="3">
        <v>3</v>
      </c>
      <c r="C7" s="5" t="s">
        <v>307</v>
      </c>
      <c r="D7" s="4">
        <v>66</v>
      </c>
      <c r="E7" s="55">
        <v>0.23</v>
      </c>
    </row>
    <row r="8" spans="1:15" x14ac:dyDescent="0.3">
      <c r="B8" s="3">
        <v>4</v>
      </c>
      <c r="C8" s="5" t="s">
        <v>8</v>
      </c>
      <c r="D8" s="4">
        <v>64</v>
      </c>
      <c r="E8" s="55">
        <v>0.22</v>
      </c>
    </row>
    <row r="9" spans="1:15" x14ac:dyDescent="0.3">
      <c r="B9" s="3">
        <v>5</v>
      </c>
      <c r="C9" s="5" t="s">
        <v>88</v>
      </c>
      <c r="D9" s="4">
        <v>9</v>
      </c>
      <c r="E9" s="55">
        <v>0.03</v>
      </c>
    </row>
    <row r="10" spans="1:15" x14ac:dyDescent="0.3">
      <c r="B10" s="3">
        <v>6</v>
      </c>
      <c r="C10" s="5" t="s">
        <v>6</v>
      </c>
      <c r="D10" s="4">
        <v>12</v>
      </c>
      <c r="E10" s="55">
        <v>0.04</v>
      </c>
    </row>
    <row r="11" spans="1:15" x14ac:dyDescent="0.3">
      <c r="B11" s="3">
        <v>7</v>
      </c>
      <c r="C11" s="5" t="s">
        <v>86</v>
      </c>
      <c r="D11" s="4">
        <v>2</v>
      </c>
      <c r="E11" s="55">
        <v>0.02</v>
      </c>
    </row>
    <row r="12" spans="1:15" x14ac:dyDescent="0.3">
      <c r="B12" s="3">
        <v>8</v>
      </c>
      <c r="C12" s="5" t="s">
        <v>10</v>
      </c>
      <c r="D12" s="4">
        <v>7</v>
      </c>
      <c r="E12" s="55">
        <v>0.03</v>
      </c>
    </row>
    <row r="13" spans="1:15" x14ac:dyDescent="0.3">
      <c r="B13" s="3">
        <v>9</v>
      </c>
      <c r="C13" s="5" t="s">
        <v>31</v>
      </c>
      <c r="D13" s="4">
        <v>29</v>
      </c>
      <c r="E13" s="55">
        <v>0.1</v>
      </c>
    </row>
    <row r="14" spans="1:15" x14ac:dyDescent="0.3">
      <c r="B14" s="3">
        <v>10</v>
      </c>
      <c r="C14" s="5" t="s">
        <v>308</v>
      </c>
      <c r="D14" s="4">
        <v>8</v>
      </c>
      <c r="E14" s="55">
        <v>0.04</v>
      </c>
    </row>
    <row r="15" spans="1:15" x14ac:dyDescent="0.3">
      <c r="B15" s="3">
        <v>11</v>
      </c>
      <c r="C15" s="5" t="s">
        <v>309</v>
      </c>
      <c r="D15" s="4">
        <v>21</v>
      </c>
      <c r="E15" s="55">
        <v>7.0000000000000007E-2</v>
      </c>
    </row>
    <row r="20" spans="2:2" x14ac:dyDescent="0.3">
      <c r="B20" s="21" t="s">
        <v>310</v>
      </c>
    </row>
    <row r="39" spans="2:22" x14ac:dyDescent="0.3">
      <c r="B39" s="21" t="s">
        <v>311</v>
      </c>
    </row>
    <row r="42" spans="2:22" x14ac:dyDescent="0.3">
      <c r="U42" t="s">
        <v>18</v>
      </c>
      <c r="V42" s="54">
        <v>0.16</v>
      </c>
    </row>
    <row r="43" spans="2:22" x14ac:dyDescent="0.3">
      <c r="U43" t="s">
        <v>16</v>
      </c>
      <c r="V43" s="54">
        <v>0.09</v>
      </c>
    </row>
    <row r="44" spans="2:22" x14ac:dyDescent="0.3">
      <c r="U44" t="s">
        <v>307</v>
      </c>
      <c r="V44" s="54">
        <v>0.23</v>
      </c>
    </row>
    <row r="45" spans="2:22" x14ac:dyDescent="0.3">
      <c r="U45" t="s">
        <v>8</v>
      </c>
      <c r="V45" s="54">
        <v>0.22</v>
      </c>
    </row>
    <row r="46" spans="2:22" x14ac:dyDescent="0.3">
      <c r="U46" t="s">
        <v>88</v>
      </c>
      <c r="V46" s="54">
        <v>0.03</v>
      </c>
    </row>
    <row r="47" spans="2:22" x14ac:dyDescent="0.3">
      <c r="U47" t="s">
        <v>6</v>
      </c>
      <c r="V47" s="54">
        <v>0.04</v>
      </c>
    </row>
    <row r="48" spans="2:22" x14ac:dyDescent="0.3">
      <c r="U48" t="s">
        <v>86</v>
      </c>
      <c r="V48" s="54">
        <v>0.02</v>
      </c>
    </row>
    <row r="49" spans="21:22" x14ac:dyDescent="0.3">
      <c r="U49" t="s">
        <v>10</v>
      </c>
      <c r="V49" s="54">
        <v>0.03</v>
      </c>
    </row>
    <row r="50" spans="21:22" x14ac:dyDescent="0.3">
      <c r="U50" t="s">
        <v>31</v>
      </c>
      <c r="V50" s="54">
        <v>0.1</v>
      </c>
    </row>
    <row r="51" spans="21:22" x14ac:dyDescent="0.3">
      <c r="U51" t="s">
        <v>308</v>
      </c>
      <c r="V51" s="54">
        <v>0.04</v>
      </c>
    </row>
    <row r="52" spans="21:22" x14ac:dyDescent="0.3">
      <c r="U52" t="s">
        <v>309</v>
      </c>
      <c r="V52" s="54">
        <v>7.0000000000000007E-2</v>
      </c>
    </row>
  </sheetData>
  <mergeCells count="2">
    <mergeCell ref="A1:O1"/>
    <mergeCell ref="B3:D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4BFA6-0A73-405C-A078-9B5B750C30DB}">
  <dimension ref="A1:O16"/>
  <sheetViews>
    <sheetView tabSelected="1" workbookViewId="0">
      <selection activeCell="N16" sqref="N16"/>
    </sheetView>
  </sheetViews>
  <sheetFormatPr defaultRowHeight="14.4" x14ac:dyDescent="0.3"/>
  <cols>
    <col min="1" max="1" width="3" bestFit="1" customWidth="1"/>
    <col min="2" max="2" width="17.33203125" bestFit="1" customWidth="1"/>
    <col min="3" max="3" width="19.88671875" bestFit="1" customWidth="1"/>
  </cols>
  <sheetData>
    <row r="1" spans="1:15" ht="31.2" x14ac:dyDescent="0.6">
      <c r="A1" s="63" t="s">
        <v>312</v>
      </c>
      <c r="B1" s="63"/>
      <c r="C1" s="63"/>
      <c r="D1" s="63"/>
      <c r="E1" s="63"/>
      <c r="F1" s="63"/>
      <c r="G1" s="63"/>
      <c r="H1" s="63"/>
      <c r="I1" s="63"/>
      <c r="J1" s="63"/>
      <c r="K1" s="63"/>
      <c r="L1" s="63"/>
      <c r="M1" s="63"/>
      <c r="N1" s="63"/>
      <c r="O1" s="63"/>
    </row>
    <row r="2" spans="1:15" ht="31.2" x14ac:dyDescent="0.6">
      <c r="A2" s="56"/>
      <c r="B2" s="56"/>
      <c r="C2" s="56"/>
      <c r="D2" s="56"/>
      <c r="E2" s="56"/>
      <c r="F2" s="56"/>
      <c r="G2" s="56"/>
      <c r="H2" s="56"/>
      <c r="I2" s="56"/>
      <c r="J2" s="56"/>
      <c r="K2" s="56"/>
      <c r="L2" s="56"/>
      <c r="M2" s="56"/>
      <c r="N2" s="56"/>
      <c r="O2" s="56"/>
    </row>
    <row r="3" spans="1:15" ht="31.2" x14ac:dyDescent="0.6">
      <c r="A3" s="56"/>
      <c r="B3" s="56"/>
      <c r="C3" s="56"/>
      <c r="D3" s="56"/>
      <c r="E3" s="56"/>
      <c r="F3" s="56"/>
      <c r="G3" s="56"/>
      <c r="H3" s="56"/>
      <c r="I3" s="56"/>
      <c r="J3" s="56"/>
      <c r="K3" s="56"/>
      <c r="L3" s="56"/>
      <c r="M3" s="56"/>
      <c r="N3" s="56"/>
      <c r="O3" s="56"/>
    </row>
    <row r="4" spans="1:15" ht="23.4" x14ac:dyDescent="0.3">
      <c r="A4" s="65" t="s">
        <v>313</v>
      </c>
      <c r="B4" s="65"/>
      <c r="C4" s="65"/>
      <c r="D4" s="57"/>
    </row>
    <row r="5" spans="1:15" x14ac:dyDescent="0.3">
      <c r="A5" s="58"/>
      <c r="B5" s="58" t="s">
        <v>306</v>
      </c>
      <c r="C5" s="58" t="s">
        <v>314</v>
      </c>
      <c r="D5" s="58" t="s">
        <v>315</v>
      </c>
    </row>
    <row r="6" spans="1:15" x14ac:dyDescent="0.3">
      <c r="A6" s="3">
        <v>1</v>
      </c>
      <c r="B6" s="5" t="s">
        <v>18</v>
      </c>
      <c r="C6" s="4">
        <v>46</v>
      </c>
      <c r="D6" s="55">
        <v>0.16</v>
      </c>
    </row>
    <row r="7" spans="1:15" x14ac:dyDescent="0.3">
      <c r="A7" s="3">
        <v>2</v>
      </c>
      <c r="B7" s="5" t="s">
        <v>16</v>
      </c>
      <c r="C7" s="4">
        <v>25</v>
      </c>
      <c r="D7" s="55">
        <v>0.09</v>
      </c>
    </row>
    <row r="8" spans="1:15" x14ac:dyDescent="0.3">
      <c r="A8" s="3">
        <v>3</v>
      </c>
      <c r="B8" s="5" t="s">
        <v>307</v>
      </c>
      <c r="C8" s="4">
        <v>66</v>
      </c>
      <c r="D8" s="55">
        <v>0.23</v>
      </c>
    </row>
    <row r="9" spans="1:15" x14ac:dyDescent="0.3">
      <c r="A9" s="3">
        <v>4</v>
      </c>
      <c r="B9" s="5" t="s">
        <v>8</v>
      </c>
      <c r="C9" s="4">
        <v>64</v>
      </c>
      <c r="D9" s="55">
        <v>0.22</v>
      </c>
    </row>
    <row r="10" spans="1:15" x14ac:dyDescent="0.3">
      <c r="A10" s="3">
        <v>5</v>
      </c>
      <c r="B10" s="5" t="s">
        <v>88</v>
      </c>
      <c r="C10" s="4">
        <v>9</v>
      </c>
      <c r="D10" s="55">
        <v>0.03</v>
      </c>
    </row>
    <row r="11" spans="1:15" x14ac:dyDescent="0.3">
      <c r="A11" s="3">
        <v>6</v>
      </c>
      <c r="B11" s="5" t="s">
        <v>6</v>
      </c>
      <c r="C11" s="4">
        <v>12</v>
      </c>
      <c r="D11" s="55">
        <v>0.04</v>
      </c>
    </row>
    <row r="12" spans="1:15" x14ac:dyDescent="0.3">
      <c r="A12" s="3">
        <v>7</v>
      </c>
      <c r="B12" s="5" t="s">
        <v>86</v>
      </c>
      <c r="C12" s="4">
        <v>2</v>
      </c>
      <c r="D12" s="55">
        <v>0.02</v>
      </c>
    </row>
    <row r="13" spans="1:15" x14ac:dyDescent="0.3">
      <c r="A13" s="3">
        <v>8</v>
      </c>
      <c r="B13" s="5" t="s">
        <v>10</v>
      </c>
      <c r="C13" s="4">
        <v>7</v>
      </c>
      <c r="D13" s="55">
        <v>0.03</v>
      </c>
    </row>
    <row r="14" spans="1:15" x14ac:dyDescent="0.3">
      <c r="A14" s="3">
        <v>9</v>
      </c>
      <c r="B14" s="5" t="s">
        <v>31</v>
      </c>
      <c r="C14" s="4">
        <v>29</v>
      </c>
      <c r="D14" s="55">
        <v>0.1</v>
      </c>
    </row>
    <row r="15" spans="1:15" x14ac:dyDescent="0.3">
      <c r="A15" s="3">
        <v>10</v>
      </c>
      <c r="B15" s="5" t="s">
        <v>308</v>
      </c>
      <c r="C15" s="4">
        <v>8</v>
      </c>
      <c r="D15" s="55">
        <v>0.04</v>
      </c>
    </row>
    <row r="16" spans="1:15" x14ac:dyDescent="0.3">
      <c r="A16" s="3">
        <v>11</v>
      </c>
      <c r="B16" s="5" t="s">
        <v>309</v>
      </c>
      <c r="C16" s="4">
        <v>21</v>
      </c>
      <c r="D16" s="55">
        <v>7.0000000000000007E-2</v>
      </c>
    </row>
  </sheetData>
  <mergeCells count="2">
    <mergeCell ref="A1:O1"/>
    <mergeCell ref="A4:C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Vulnerability Simulation</vt:lpstr>
      <vt:lpstr>EPSS </vt:lpstr>
      <vt:lpstr>CVSS Stats</vt:lpstr>
      <vt:lpstr>CVSS Score</vt:lpstr>
      <vt:lpstr>CVSS 2021</vt:lpstr>
      <vt:lpstr>CVSS 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Bernard</dc:creator>
  <cp:lastModifiedBy>Nicole Bernard</cp:lastModifiedBy>
  <cp:lastPrinted>2022-06-08T19:31:04Z</cp:lastPrinted>
  <dcterms:created xsi:type="dcterms:W3CDTF">2021-12-13T19:45:44Z</dcterms:created>
  <dcterms:modified xsi:type="dcterms:W3CDTF">2022-06-08T19:31:25Z</dcterms:modified>
</cp:coreProperties>
</file>