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0210"/>
  <workbookPr/>
  <mc:AlternateContent xmlns:mc="http://schemas.openxmlformats.org/markup-compatibility/2006">
    <mc:Choice Requires="x15">
      <x15ac:absPath xmlns:x15ac="http://schemas.microsoft.com/office/spreadsheetml/2010/11/ac" url="/Users/pappu/LANL/LAPTOP/LANL_LAPTOP_6Dec2017/RESEARCH/LANL/Papers/CWRU/DATASET/"/>
    </mc:Choice>
  </mc:AlternateContent>
  <bookViews>
    <workbookView xWindow="3660" yWindow="1220" windowWidth="27360" windowHeight="15120" tabRatio="500"/>
  </bookViews>
  <sheets>
    <sheet name="Regression_Dataset" sheetId="1" r:id="rId1"/>
    <sheet name="Classification_Learning_Dataset" sheetId="4" r:id="rId2"/>
  </sheets>
  <calcPr calcId="162913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B68" i="1"/>
  <c r="C68" i="1"/>
  <c r="B69" i="1"/>
  <c r="C69" i="1"/>
  <c r="B70" i="1"/>
  <c r="C70" i="1"/>
  <c r="B71" i="1"/>
  <c r="C71" i="1"/>
  <c r="B72" i="1"/>
  <c r="C72" i="1"/>
  <c r="B73" i="1"/>
  <c r="C73" i="1"/>
  <c r="B74" i="1"/>
  <c r="C74" i="1"/>
  <c r="B75" i="1"/>
  <c r="C75" i="1"/>
  <c r="B76" i="1"/>
  <c r="C76" i="1"/>
  <c r="B77" i="1"/>
  <c r="C77" i="1"/>
  <c r="B78" i="1"/>
  <c r="C78" i="1"/>
  <c r="B79" i="1"/>
  <c r="C79" i="1"/>
  <c r="B80" i="1"/>
  <c r="C80" i="1"/>
  <c r="B81" i="1"/>
  <c r="C81" i="1"/>
  <c r="C82" i="1"/>
  <c r="C83" i="1"/>
  <c r="C84" i="1"/>
  <c r="C85" i="1"/>
  <c r="B86" i="1"/>
  <c r="C86" i="1"/>
  <c r="B87" i="1"/>
  <c r="C87" i="1"/>
  <c r="B88" i="1"/>
  <c r="C88" i="1"/>
  <c r="B89" i="1"/>
  <c r="C89" i="1"/>
  <c r="B90" i="1"/>
  <c r="C90" i="1"/>
  <c r="B91" i="1"/>
  <c r="C91" i="1"/>
  <c r="B92" i="1"/>
  <c r="C92" i="1"/>
  <c r="B93" i="1"/>
  <c r="C93" i="1"/>
  <c r="B94" i="1"/>
  <c r="C94" i="1"/>
  <c r="B95" i="1"/>
  <c r="C95" i="1"/>
  <c r="B96" i="1"/>
  <c r="C96" i="1"/>
  <c r="B97" i="1"/>
  <c r="C97" i="1"/>
  <c r="B98" i="1"/>
  <c r="C98" i="1"/>
  <c r="B99" i="1"/>
  <c r="C99" i="1"/>
  <c r="B100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B119" i="1"/>
  <c r="B120" i="1"/>
  <c r="B121" i="1"/>
  <c r="B122" i="1"/>
  <c r="B123" i="1"/>
  <c r="B124" i="1"/>
  <c r="B125" i="1"/>
  <c r="B126" i="1"/>
  <c r="B127" i="1"/>
  <c r="B128" i="1"/>
  <c r="B129" i="1"/>
  <c r="B130" i="1"/>
</calcChain>
</file>

<file path=xl/sharedStrings.xml><?xml version="1.0" encoding="utf-8"?>
<sst xmlns="http://schemas.openxmlformats.org/spreadsheetml/2006/main" count="1113" uniqueCount="82">
  <si>
    <t>Compound</t>
  </si>
  <si>
    <t>xBi(Me1Me2)O3</t>
  </si>
  <si>
    <t>xPT</t>
  </si>
  <si>
    <t>BiFeO3-PT</t>
  </si>
  <si>
    <t>BiLuO3-PT</t>
  </si>
  <si>
    <t>BiGaO3-PT</t>
  </si>
  <si>
    <t>BiScIn</t>
  </si>
  <si>
    <t>BiAlO3-PT</t>
  </si>
  <si>
    <t>BiZnTiO3-PT</t>
  </si>
  <si>
    <t>Bi(MgW)O3-PT</t>
  </si>
  <si>
    <t>Bi(MgNb)O3-PT</t>
  </si>
  <si>
    <t>BiInO3-PT</t>
  </si>
  <si>
    <t>BiScO3-PT</t>
  </si>
  <si>
    <t>Bi(ZnNb)O3-PT</t>
  </si>
  <si>
    <t>Bi(MgTi)O3-PT</t>
  </si>
  <si>
    <t>Bi(GaSc)O3-PT</t>
  </si>
  <si>
    <t>Bi(NiNb)O3-PT</t>
  </si>
  <si>
    <t>Bi(ScFe)O3-PT</t>
  </si>
  <si>
    <t>Bi(ZnW)O3-PT</t>
  </si>
  <si>
    <t>Bi(ScIn)O3-PT</t>
  </si>
  <si>
    <t>BiMnO3-PT</t>
  </si>
  <si>
    <t>Bi(ZnZr)O3-PT</t>
  </si>
  <si>
    <t>Bi(MgZr)O3-PT</t>
  </si>
  <si>
    <t>Bi(ScGa)O3-PT</t>
  </si>
  <si>
    <t>Bi(CoFe)O3-PT</t>
  </si>
  <si>
    <t>Tolerance_Factor</t>
  </si>
  <si>
    <t>Ionic_Displacements</t>
  </si>
  <si>
    <t>Me1</t>
  </si>
  <si>
    <t>Me2</t>
  </si>
  <si>
    <t>Me3</t>
  </si>
  <si>
    <t>frac-Me1</t>
  </si>
  <si>
    <t>frac-Me2</t>
  </si>
  <si>
    <t>frac-Me3</t>
  </si>
  <si>
    <t>PT-content</t>
  </si>
  <si>
    <t>Formability</t>
  </si>
  <si>
    <t>Bi(GaSc)</t>
  </si>
  <si>
    <t>Ga</t>
  </si>
  <si>
    <t>Sc</t>
  </si>
  <si>
    <t>Ti</t>
  </si>
  <si>
    <t>No</t>
  </si>
  <si>
    <t>Yes</t>
  </si>
  <si>
    <t>Bi(MgW)</t>
  </si>
  <si>
    <t>Mg</t>
  </si>
  <si>
    <t>W</t>
  </si>
  <si>
    <t>Bi(NiNb)</t>
  </si>
  <si>
    <t>Ni</t>
  </si>
  <si>
    <t>Nb</t>
  </si>
  <si>
    <t>Bi(NiTi)</t>
  </si>
  <si>
    <t>Bi(ScFe)</t>
  </si>
  <si>
    <t>Fe</t>
  </si>
  <si>
    <t>Bi(ZnW)</t>
  </si>
  <si>
    <t>Zn</t>
  </si>
  <si>
    <t>BF</t>
  </si>
  <si>
    <t>Bi(MgTi)</t>
  </si>
  <si>
    <t>BiYb</t>
  </si>
  <si>
    <t>Yb</t>
  </si>
  <si>
    <t>In</t>
  </si>
  <si>
    <t>BiGa</t>
  </si>
  <si>
    <t>BiZnTi</t>
  </si>
  <si>
    <t>BiMgZr</t>
  </si>
  <si>
    <t>Zr</t>
  </si>
  <si>
    <t>BiMgTi</t>
  </si>
  <si>
    <t>BiIn</t>
  </si>
  <si>
    <t>BiMn</t>
  </si>
  <si>
    <t>Mn</t>
  </si>
  <si>
    <t>Bi(ScZnTi)</t>
  </si>
  <si>
    <t>Bi(ScMgTi)</t>
  </si>
  <si>
    <t>Bi(ZnZr)</t>
  </si>
  <si>
    <t>Bi(MgNb)</t>
  </si>
  <si>
    <t>Bi(ZnNb)</t>
  </si>
  <si>
    <t>BiLu</t>
  </si>
  <si>
    <t>Lu</t>
  </si>
  <si>
    <t>BiSc</t>
  </si>
  <si>
    <t>BiCoFe</t>
  </si>
  <si>
    <t>Co</t>
  </si>
  <si>
    <t>Mendeleev_Number</t>
  </si>
  <si>
    <t>Valence_Electron_Number</t>
  </si>
  <si>
    <t>Martynov_Batsanov_Electronegativity</t>
  </si>
  <si>
    <t>Ideal_Bond_Length_Sum</t>
  </si>
  <si>
    <t>Comoound</t>
  </si>
  <si>
    <t>x(BiMe1Me2)O3</t>
  </si>
  <si>
    <t>Ferroelectric_Tc_in_Kelvin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</si>
</sst>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2" fontId="0" fillId="0" borderId="0" xfId="0" applyNumberFormat="1" applyAlignment="1">
      <alignment horizontal="right"/>
    </xf>
    <xf numFmtId="0" fontId="1" fillId="0" borderId="0" xfId="0" applyFont="1"/>
    <xf numFmtId="2" fontId="1" fillId="0" borderId="0" xfId="0" applyNumberFormat="1" applyFont="1"/>
    <xf numFmtId="164" fontId="1" fillId="0" borderId="0" xfId="0" applyNumberFormat="1" applyFont="1"/>
    <xf numFmtId="1" fontId="1" fillId="0" borderId="0" xfId="0" applyNumberFormat="1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3"/>
  <sheetViews>
    <sheetView tabSelected="1" workbookViewId="0">
      <pane ySplit="1" topLeftCell="A112" activePane="bottomLeft" state="frozen"/>
      <selection pane="bottomLeft" activeCell="F134" sqref="F134"/>
    </sheetView>
  </sheetViews>
  <sheetFormatPr baseColWidth="10" defaultRowHeight="16" x14ac:dyDescent="0.2"/>
  <cols>
    <col min="1" max="1" width="10.83203125" style="5"/>
    <col min="4" max="5" width="10.83203125" style="2"/>
    <col min="6" max="6" width="10.83203125" style="3"/>
  </cols>
  <sheetData>
    <row r="1" spans="1:6" x14ac:dyDescent="0.2">
      <c r="A1" s="5" t="s">
        <v>0</v>
      </c>
      <c r="B1" s="6" t="s">
        <v>1</v>
      </c>
      <c r="C1" s="6" t="s">
        <v>2</v>
      </c>
      <c r="D1" s="7" t="s">
        <v>25</v>
      </c>
      <c r="E1" s="7" t="s">
        <v>26</v>
      </c>
      <c r="F1" s="8" t="s">
        <v>81</v>
      </c>
    </row>
    <row r="2" spans="1:6" x14ac:dyDescent="0.2">
      <c r="A2" s="5" t="s">
        <v>3</v>
      </c>
      <c r="B2" s="1">
        <v>0.20100000000000001</v>
      </c>
      <c r="C2" s="1">
        <f t="shared" ref="C2:C33" si="0">1-B2</f>
        <v>0.79899999999999993</v>
      </c>
      <c r="D2" s="2">
        <v>1.015227347551916</v>
      </c>
      <c r="E2" s="2">
        <v>8.7791535000000004E-2</v>
      </c>
      <c r="F2" s="3">
        <v>815.72500000000002</v>
      </c>
    </row>
    <row r="3" spans="1:6" x14ac:dyDescent="0.2">
      <c r="A3" s="5" t="s">
        <v>3</v>
      </c>
      <c r="B3" s="1">
        <v>0.29699999999999999</v>
      </c>
      <c r="C3" s="1">
        <f t="shared" si="0"/>
        <v>0.70300000000000007</v>
      </c>
      <c r="D3" s="2">
        <v>1.0095072924968673</v>
      </c>
      <c r="E3" s="2">
        <v>9.3506895000000007E-2</v>
      </c>
      <c r="F3" s="3">
        <v>839.8</v>
      </c>
    </row>
    <row r="4" spans="1:6" x14ac:dyDescent="0.2">
      <c r="A4" s="5" t="s">
        <v>3</v>
      </c>
      <c r="B4" s="1">
        <v>0.39600000000000002</v>
      </c>
      <c r="C4" s="1">
        <f t="shared" si="0"/>
        <v>0.60399999999999998</v>
      </c>
      <c r="D4" s="2">
        <v>1.0036084857213483</v>
      </c>
      <c r="E4" s="2">
        <v>9.9400860000000008E-2</v>
      </c>
      <c r="F4" s="3">
        <v>863.81299999999999</v>
      </c>
    </row>
    <row r="5" spans="1:6" x14ac:dyDescent="0.2">
      <c r="A5" s="5" t="s">
        <v>3</v>
      </c>
      <c r="B5" s="1">
        <v>0.498</v>
      </c>
      <c r="C5" s="1">
        <f t="shared" si="0"/>
        <v>0.502</v>
      </c>
      <c r="D5" s="2">
        <v>0.99753092722535908</v>
      </c>
      <c r="E5" s="2">
        <v>0.10547343000000001</v>
      </c>
      <c r="F5" s="3">
        <v>915.27599999999995</v>
      </c>
    </row>
    <row r="6" spans="1:6" x14ac:dyDescent="0.2">
      <c r="A6" s="5" t="s">
        <v>3</v>
      </c>
      <c r="B6" s="1">
        <v>0.59799999999999998</v>
      </c>
      <c r="C6" s="1">
        <f t="shared" si="0"/>
        <v>0.40200000000000002</v>
      </c>
      <c r="D6" s="2">
        <v>0.99157253654301658</v>
      </c>
      <c r="E6" s="2">
        <v>0.11142692999999999</v>
      </c>
      <c r="F6" s="3">
        <v>956.03899999999999</v>
      </c>
    </row>
    <row r="7" spans="1:6" x14ac:dyDescent="0.2">
      <c r="A7" s="5" t="s">
        <v>3</v>
      </c>
      <c r="B7" s="1">
        <v>0.69499999999999995</v>
      </c>
      <c r="C7" s="1">
        <f t="shared" si="0"/>
        <v>0.30500000000000005</v>
      </c>
      <c r="D7" s="2">
        <v>0.98579289758114452</v>
      </c>
      <c r="E7" s="2">
        <v>0.117201825</v>
      </c>
      <c r="F7" s="3">
        <v>1014.518</v>
      </c>
    </row>
    <row r="8" spans="1:6" x14ac:dyDescent="0.2">
      <c r="A8" s="5" t="s">
        <v>3</v>
      </c>
      <c r="B8" s="1">
        <v>0.79600000000000004</v>
      </c>
      <c r="C8" s="1">
        <f t="shared" si="0"/>
        <v>0.20399999999999996</v>
      </c>
      <c r="D8" s="2">
        <v>0.97977492299197855</v>
      </c>
      <c r="E8" s="2">
        <v>0.12321486000000001</v>
      </c>
      <c r="F8" s="3">
        <v>1064.6369999999999</v>
      </c>
    </row>
    <row r="9" spans="1:6" x14ac:dyDescent="0.2">
      <c r="A9" s="5" t="s">
        <v>3</v>
      </c>
      <c r="B9" s="1">
        <v>0.89800000000000002</v>
      </c>
      <c r="C9" s="1">
        <f t="shared" si="0"/>
        <v>0.10199999999999998</v>
      </c>
      <c r="D9" s="2">
        <v>0.9736973644959892</v>
      </c>
      <c r="E9" s="2">
        <v>0.12928743000000001</v>
      </c>
      <c r="F9" s="3">
        <v>1100.5430000000001</v>
      </c>
    </row>
    <row r="10" spans="1:6" x14ac:dyDescent="0.2">
      <c r="A10" s="5" t="s">
        <v>8</v>
      </c>
      <c r="B10" s="1">
        <v>0</v>
      </c>
      <c r="C10" s="1">
        <f t="shared" si="0"/>
        <v>1</v>
      </c>
      <c r="D10" s="2">
        <v>1.0272037128234244</v>
      </c>
      <c r="E10" s="2">
        <v>7.5825000000000004E-2</v>
      </c>
      <c r="F10" s="3">
        <v>768.11900000000003</v>
      </c>
    </row>
    <row r="11" spans="1:6" x14ac:dyDescent="0.2">
      <c r="A11" s="5" t="s">
        <v>8</v>
      </c>
      <c r="B11" s="1">
        <v>9.8000000000000004E-2</v>
      </c>
      <c r="C11" s="1">
        <f t="shared" si="0"/>
        <v>0.90200000000000002</v>
      </c>
      <c r="D11" s="2">
        <v>1.0200751275766913</v>
      </c>
      <c r="E11" s="2">
        <v>8.4113350000000017E-2</v>
      </c>
      <c r="F11" s="3">
        <v>803.02599999999995</v>
      </c>
    </row>
    <row r="12" spans="1:6" x14ac:dyDescent="0.2">
      <c r="A12" s="5" t="s">
        <v>8</v>
      </c>
      <c r="B12" s="1">
        <v>0.2</v>
      </c>
      <c r="C12" s="1">
        <f t="shared" si="0"/>
        <v>0.8</v>
      </c>
      <c r="D12" s="2">
        <v>1.0126555796668262</v>
      </c>
      <c r="E12" s="2">
        <v>9.2740000000000017E-2</v>
      </c>
      <c r="F12" s="3">
        <v>839.88099999999997</v>
      </c>
    </row>
    <row r="13" spans="1:6" x14ac:dyDescent="0.2">
      <c r="A13" s="5" t="s">
        <v>8</v>
      </c>
      <c r="B13" s="1">
        <v>0.249</v>
      </c>
      <c r="C13" s="1">
        <f t="shared" si="0"/>
        <v>0.751</v>
      </c>
      <c r="D13" s="2">
        <v>1.0090912870434594</v>
      </c>
      <c r="E13" s="2">
        <v>9.6884175000000017E-2</v>
      </c>
      <c r="F13" s="3">
        <v>863.92200000000003</v>
      </c>
    </row>
    <row r="14" spans="1:6" x14ac:dyDescent="0.2">
      <c r="A14" s="5" t="s">
        <v>8</v>
      </c>
      <c r="B14" s="1">
        <v>0.29699999999999999</v>
      </c>
      <c r="C14" s="1">
        <f t="shared" si="0"/>
        <v>0.70300000000000007</v>
      </c>
      <c r="D14" s="2">
        <v>1.0055997350858759</v>
      </c>
      <c r="E14" s="2">
        <v>0.10094377500000001</v>
      </c>
      <c r="F14" s="3">
        <v>922.024</v>
      </c>
    </row>
    <row r="15" spans="1:6" x14ac:dyDescent="0.2">
      <c r="A15" s="5" t="s">
        <v>8</v>
      </c>
      <c r="B15" s="1">
        <v>0.39700000000000002</v>
      </c>
      <c r="C15" s="1">
        <f t="shared" si="0"/>
        <v>0.60299999999999998</v>
      </c>
      <c r="D15" s="2">
        <v>0.99832566850757654</v>
      </c>
      <c r="E15" s="2">
        <v>0.10940127500000001</v>
      </c>
      <c r="F15" s="3">
        <v>989.64499999999998</v>
      </c>
    </row>
    <row r="16" spans="1:6" x14ac:dyDescent="0.2">
      <c r="A16" s="5" t="s">
        <v>9</v>
      </c>
      <c r="B16" s="1">
        <v>4.8000000000000001E-2</v>
      </c>
      <c r="C16" s="1">
        <f t="shared" si="0"/>
        <v>0.95199999999999996</v>
      </c>
      <c r="D16" s="2">
        <v>1.0233191466700005</v>
      </c>
      <c r="E16" s="2">
        <v>7.5584760000000015E-2</v>
      </c>
      <c r="F16" s="3">
        <v>755.26800000000003</v>
      </c>
    </row>
    <row r="17" spans="1:6" x14ac:dyDescent="0.2">
      <c r="A17" s="5" t="s">
        <v>9</v>
      </c>
      <c r="B17" s="1">
        <v>0.10299999999999999</v>
      </c>
      <c r="C17" s="1">
        <f t="shared" si="0"/>
        <v>0.89700000000000002</v>
      </c>
      <c r="D17" s="2">
        <v>1.018868081285869</v>
      </c>
      <c r="E17" s="2">
        <v>7.5309485000000009E-2</v>
      </c>
      <c r="F17" s="3">
        <v>736.23700000000008</v>
      </c>
    </row>
    <row r="18" spans="1:6" x14ac:dyDescent="0.2">
      <c r="A18" s="5" t="s">
        <v>9</v>
      </c>
      <c r="B18" s="1">
        <v>0.13200000000000001</v>
      </c>
      <c r="C18" s="1">
        <f t="shared" si="0"/>
        <v>0.86799999999999999</v>
      </c>
      <c r="D18" s="2">
        <v>1.016521155901509</v>
      </c>
      <c r="E18" s="2">
        <v>7.516434000000001E-2</v>
      </c>
      <c r="F18" s="3">
        <v>725.45600000000002</v>
      </c>
    </row>
    <row r="19" spans="1:6" x14ac:dyDescent="0.2">
      <c r="A19" s="5" t="s">
        <v>9</v>
      </c>
      <c r="B19" s="1">
        <v>0.14899999999999999</v>
      </c>
      <c r="C19" s="1">
        <f t="shared" si="0"/>
        <v>0.85099999999999998</v>
      </c>
      <c r="D19" s="2">
        <v>1.0151453720555046</v>
      </c>
      <c r="E19" s="2">
        <v>7.5079255000000011E-2</v>
      </c>
      <c r="F19" s="3">
        <v>706.60899999999992</v>
      </c>
    </row>
    <row r="20" spans="1:6" x14ac:dyDescent="0.2">
      <c r="A20" s="5" t="s">
        <v>9</v>
      </c>
      <c r="B20" s="1">
        <v>0.17299999999999999</v>
      </c>
      <c r="C20" s="1">
        <f t="shared" si="0"/>
        <v>0.82699999999999996</v>
      </c>
      <c r="D20" s="2">
        <v>1.0132030889787926</v>
      </c>
      <c r="E20" s="2">
        <v>7.495913500000001E-2</v>
      </c>
      <c r="F20" s="3">
        <v>704.52099999999996</v>
      </c>
    </row>
    <row r="21" spans="1:6" x14ac:dyDescent="0.2">
      <c r="A21" s="5" t="s">
        <v>9</v>
      </c>
      <c r="B21" s="1">
        <v>0.20300000000000001</v>
      </c>
      <c r="C21" s="1">
        <f t="shared" si="0"/>
        <v>0.79699999999999993</v>
      </c>
      <c r="D21" s="2">
        <v>1.0107752351329029</v>
      </c>
      <c r="E21" s="2">
        <v>7.4808985000000008E-2</v>
      </c>
      <c r="F21" s="3">
        <v>681.86599999999999</v>
      </c>
    </row>
    <row r="22" spans="1:6" x14ac:dyDescent="0.2">
      <c r="A22" s="5" t="s">
        <v>9</v>
      </c>
      <c r="B22" s="1">
        <v>0.252</v>
      </c>
      <c r="C22" s="1">
        <f t="shared" si="0"/>
        <v>0.748</v>
      </c>
      <c r="D22" s="2">
        <v>1.0068097405179495</v>
      </c>
      <c r="E22" s="2">
        <v>7.4563740000000003E-2</v>
      </c>
      <c r="F22" s="3">
        <v>643.35199999999998</v>
      </c>
    </row>
    <row r="23" spans="1:6" x14ac:dyDescent="0.2">
      <c r="A23" s="5" t="s">
        <v>9</v>
      </c>
      <c r="B23" s="1">
        <v>0.501</v>
      </c>
      <c r="C23" s="1">
        <f t="shared" si="0"/>
        <v>0.499</v>
      </c>
      <c r="D23" s="2">
        <v>0.98665855359706356</v>
      </c>
      <c r="E23" s="2">
        <v>7.331749500000001E-2</v>
      </c>
      <c r="F23" s="3">
        <v>492.62099999999998</v>
      </c>
    </row>
    <row r="24" spans="1:6" x14ac:dyDescent="0.2">
      <c r="A24" s="5" t="s">
        <v>9</v>
      </c>
      <c r="B24" s="1">
        <v>0.52</v>
      </c>
      <c r="C24" s="1">
        <f t="shared" si="0"/>
        <v>0.48</v>
      </c>
      <c r="D24" s="2">
        <v>0.98512091282799996</v>
      </c>
      <c r="E24" s="2">
        <v>7.3222400000000021E-2</v>
      </c>
      <c r="F24" s="3">
        <v>492.62799999999999</v>
      </c>
    </row>
    <row r="25" spans="1:6" x14ac:dyDescent="0.2">
      <c r="A25" s="5" t="s">
        <v>9</v>
      </c>
      <c r="B25" s="1">
        <v>0.53900000000000003</v>
      </c>
      <c r="C25" s="1">
        <f t="shared" si="0"/>
        <v>0.46099999999999997</v>
      </c>
      <c r="D25" s="2">
        <v>0.98358327205893636</v>
      </c>
      <c r="E25" s="2">
        <v>7.3127305000000004E-2</v>
      </c>
      <c r="F25" s="3">
        <v>469.91999999999996</v>
      </c>
    </row>
    <row r="26" spans="1:6" x14ac:dyDescent="0.2">
      <c r="A26" s="5" t="s">
        <v>9</v>
      </c>
      <c r="B26" s="1">
        <v>0.55900000000000005</v>
      </c>
      <c r="C26" s="1">
        <f t="shared" si="0"/>
        <v>0.44099999999999995</v>
      </c>
      <c r="D26" s="2">
        <v>0.98196470282834314</v>
      </c>
      <c r="E26" s="2">
        <v>7.3027205000000012E-2</v>
      </c>
      <c r="F26" s="3">
        <v>446.80399999999997</v>
      </c>
    </row>
    <row r="27" spans="1:6" x14ac:dyDescent="0.2">
      <c r="A27" s="5" t="s">
        <v>9</v>
      </c>
      <c r="B27" s="1">
        <v>0.57999999999999996</v>
      </c>
      <c r="C27" s="1">
        <f t="shared" si="0"/>
        <v>0.42000000000000004</v>
      </c>
      <c r="D27" s="2">
        <v>0.98026520513622017</v>
      </c>
      <c r="E27" s="2">
        <v>7.2922100000000004E-2</v>
      </c>
      <c r="F27" s="3">
        <v>446.80899999999997</v>
      </c>
    </row>
    <row r="28" spans="1:6" x14ac:dyDescent="0.2">
      <c r="A28" s="5" t="s">
        <v>9</v>
      </c>
      <c r="B28" s="1">
        <v>0.59899999999999998</v>
      </c>
      <c r="C28" s="1">
        <f t="shared" si="0"/>
        <v>0.40100000000000002</v>
      </c>
      <c r="D28" s="2">
        <v>0.97872756436715669</v>
      </c>
      <c r="E28" s="2">
        <v>7.2827005000000014E-2</v>
      </c>
      <c r="F28" s="3">
        <v>430.036</v>
      </c>
    </row>
    <row r="29" spans="1:6" x14ac:dyDescent="0.2">
      <c r="A29" s="5" t="s">
        <v>10</v>
      </c>
      <c r="B29" s="1">
        <v>3.0000000000000001E-3</v>
      </c>
      <c r="C29" s="1">
        <f t="shared" si="0"/>
        <v>0.997</v>
      </c>
      <c r="D29" s="2">
        <v>1.0269562964017165</v>
      </c>
      <c r="E29" s="2">
        <v>7.5867364999999992E-2</v>
      </c>
      <c r="F29" s="3">
        <v>767.673</v>
      </c>
    </row>
    <row r="30" spans="1:6" x14ac:dyDescent="0.2">
      <c r="A30" s="5" t="s">
        <v>10</v>
      </c>
      <c r="B30" s="1">
        <v>4.9000000000000002E-2</v>
      </c>
      <c r="C30" s="1">
        <f t="shared" si="0"/>
        <v>0.95099999999999996</v>
      </c>
      <c r="D30" s="2">
        <v>1.0231625779355291</v>
      </c>
      <c r="E30" s="2">
        <v>7.6516961666666675E-2</v>
      </c>
      <c r="F30" s="3">
        <v>767.80899999999997</v>
      </c>
    </row>
    <row r="31" spans="1:6" x14ac:dyDescent="0.2">
      <c r="A31" s="5" t="s">
        <v>10</v>
      </c>
      <c r="B31" s="1">
        <v>0.10100000000000001</v>
      </c>
      <c r="C31" s="1">
        <f t="shared" si="0"/>
        <v>0.89900000000000002</v>
      </c>
      <c r="D31" s="2">
        <v>1.0188740266259257</v>
      </c>
      <c r="E31" s="2">
        <v>7.7251288333333348E-2</v>
      </c>
      <c r="F31" s="3">
        <v>756.99</v>
      </c>
    </row>
    <row r="32" spans="1:6" x14ac:dyDescent="0.2">
      <c r="A32" s="5" t="s">
        <v>10</v>
      </c>
      <c r="B32" s="1">
        <v>0.15</v>
      </c>
      <c r="C32" s="1">
        <f t="shared" si="0"/>
        <v>0.85</v>
      </c>
      <c r="D32" s="2">
        <v>1.0148328917380305</v>
      </c>
      <c r="E32" s="2">
        <v>7.7943250000000006E-2</v>
      </c>
      <c r="F32" s="3">
        <v>741.76700000000005</v>
      </c>
    </row>
    <row r="33" spans="1:6" x14ac:dyDescent="0.2">
      <c r="A33" s="5" t="s">
        <v>10</v>
      </c>
      <c r="B33" s="1">
        <v>0.19700000000000001</v>
      </c>
      <c r="C33" s="1">
        <f t="shared" si="0"/>
        <v>0.80299999999999994</v>
      </c>
      <c r="D33" s="2">
        <v>1.0109567011312737</v>
      </c>
      <c r="E33" s="2">
        <v>7.8606968333333332E-2</v>
      </c>
      <c r="F33" s="3">
        <v>723.03099999999995</v>
      </c>
    </row>
    <row r="34" spans="1:6" x14ac:dyDescent="0.2">
      <c r="A34" s="5" t="s">
        <v>10</v>
      </c>
      <c r="B34" s="1">
        <v>0.249</v>
      </c>
      <c r="C34" s="1">
        <f t="shared" ref="C34:C65" si="1">1-B34</f>
        <v>0.751</v>
      </c>
      <c r="D34" s="2">
        <v>1.0066681498216703</v>
      </c>
      <c r="E34" s="2">
        <v>7.9341295000000006E-2</v>
      </c>
      <c r="F34" s="3">
        <v>695.84500000000003</v>
      </c>
    </row>
    <row r="35" spans="1:6" x14ac:dyDescent="0.2">
      <c r="A35" s="5" t="s">
        <v>11</v>
      </c>
      <c r="B35" s="1">
        <v>0.152</v>
      </c>
      <c r="C35" s="1">
        <f t="shared" si="1"/>
        <v>0.84799999999999998</v>
      </c>
      <c r="D35" s="2">
        <v>1.0075436461120173</v>
      </c>
      <c r="E35" s="2">
        <v>7.5049039999999997E-2</v>
      </c>
      <c r="F35" s="3">
        <v>821.25599999999997</v>
      </c>
    </row>
    <row r="36" spans="1:6" x14ac:dyDescent="0.2">
      <c r="A36" s="5" t="s">
        <v>11</v>
      </c>
      <c r="B36" s="1">
        <v>0.2</v>
      </c>
      <c r="C36" s="1">
        <f t="shared" si="1"/>
        <v>0.8</v>
      </c>
      <c r="D36" s="2">
        <v>1.0013352039926255</v>
      </c>
      <c r="E36" s="2">
        <v>7.4804000000000009E-2</v>
      </c>
      <c r="F36" s="3">
        <v>833.89099999999996</v>
      </c>
    </row>
    <row r="37" spans="1:6" x14ac:dyDescent="0.2">
      <c r="A37" s="5" t="s">
        <v>11</v>
      </c>
      <c r="B37" s="1">
        <v>0.3</v>
      </c>
      <c r="C37" s="1">
        <f t="shared" si="1"/>
        <v>0.7</v>
      </c>
      <c r="D37" s="2">
        <v>0.98840094957722591</v>
      </c>
      <c r="E37" s="2">
        <v>7.4293500000000012E-2</v>
      </c>
      <c r="F37" s="3">
        <v>836.95500000000004</v>
      </c>
    </row>
    <row r="38" spans="1:6" x14ac:dyDescent="0.2">
      <c r="A38" s="5" t="s">
        <v>11</v>
      </c>
      <c r="B38" s="1">
        <v>0.34200000000000003</v>
      </c>
      <c r="C38" s="1">
        <f t="shared" si="1"/>
        <v>0.65799999999999992</v>
      </c>
      <c r="D38" s="2">
        <v>0.98296856272275823</v>
      </c>
      <c r="E38" s="2">
        <v>7.407909E-2</v>
      </c>
      <c r="F38" s="3">
        <v>820.45699999999999</v>
      </c>
    </row>
    <row r="39" spans="1:6" x14ac:dyDescent="0.2">
      <c r="A39" s="5" t="s">
        <v>12</v>
      </c>
      <c r="B39" s="1">
        <v>0.14799999999999999</v>
      </c>
      <c r="C39" s="1">
        <f t="shared" si="1"/>
        <v>0.85199999999999998</v>
      </c>
      <c r="D39" s="2">
        <v>1.0115496033592628</v>
      </c>
      <c r="E39" s="2">
        <v>7.7449299999999999E-2</v>
      </c>
      <c r="F39" s="3">
        <v>799.85</v>
      </c>
    </row>
    <row r="40" spans="1:6" x14ac:dyDescent="0.2">
      <c r="A40" s="5" t="s">
        <v>12</v>
      </c>
      <c r="B40" s="1">
        <v>0.25</v>
      </c>
      <c r="C40" s="1">
        <f t="shared" si="1"/>
        <v>0.75</v>
      </c>
      <c r="D40" s="2">
        <v>1.0007609603501786</v>
      </c>
      <c r="E40" s="2">
        <v>7.8568750000000007E-2</v>
      </c>
      <c r="F40" s="3">
        <v>768.95900000000006</v>
      </c>
    </row>
    <row r="41" spans="1:6" x14ac:dyDescent="0.2">
      <c r="A41" s="5" t="s">
        <v>12</v>
      </c>
      <c r="B41" s="1">
        <v>0.30099999999999999</v>
      </c>
      <c r="C41" s="1">
        <f t="shared" si="1"/>
        <v>0.69900000000000007</v>
      </c>
      <c r="D41" s="2">
        <v>0.99536663884563659</v>
      </c>
      <c r="E41" s="2">
        <v>7.9128475000000018E-2</v>
      </c>
      <c r="F41" s="3">
        <v>753.28899999999999</v>
      </c>
    </row>
    <row r="42" spans="1:6" x14ac:dyDescent="0.2">
      <c r="A42" s="5" t="s">
        <v>12</v>
      </c>
      <c r="B42" s="1">
        <v>0.35799999999999998</v>
      </c>
      <c r="C42" s="1">
        <f t="shared" si="1"/>
        <v>0.64200000000000002</v>
      </c>
      <c r="D42" s="2">
        <v>0.98933769128173643</v>
      </c>
      <c r="E42" s="2">
        <v>7.9754050000000007E-2</v>
      </c>
      <c r="F42" s="3">
        <v>721.63099999999997</v>
      </c>
    </row>
    <row r="43" spans="1:6" x14ac:dyDescent="0.2">
      <c r="A43" s="5" t="s">
        <v>12</v>
      </c>
      <c r="B43" s="1">
        <v>0.39700000000000002</v>
      </c>
      <c r="C43" s="1">
        <f t="shared" si="1"/>
        <v>0.60299999999999998</v>
      </c>
      <c r="D43" s="2">
        <v>0.98521262189591008</v>
      </c>
      <c r="E43" s="2">
        <v>8.0182075000000005E-2</v>
      </c>
      <c r="F43" s="3">
        <v>693.96100000000001</v>
      </c>
    </row>
    <row r="44" spans="1:6" x14ac:dyDescent="0.2">
      <c r="A44" s="5" t="s">
        <v>13</v>
      </c>
      <c r="B44" s="1">
        <v>9.9000000000000005E-2</v>
      </c>
      <c r="C44" s="1">
        <f t="shared" si="1"/>
        <v>0.90100000000000002</v>
      </c>
      <c r="D44" s="2">
        <v>1.0184326277909985</v>
      </c>
      <c r="E44" s="2">
        <v>8.504800500000001E-2</v>
      </c>
      <c r="F44" s="3">
        <v>795.47400000000005</v>
      </c>
    </row>
    <row r="45" spans="1:6" x14ac:dyDescent="0.2">
      <c r="A45" s="5" t="s">
        <v>13</v>
      </c>
      <c r="B45" s="1">
        <v>0.14799999999999999</v>
      </c>
      <c r="C45" s="1">
        <f t="shared" si="1"/>
        <v>0.85199999999999998</v>
      </c>
      <c r="D45" s="2">
        <v>1.0140913836840402</v>
      </c>
      <c r="E45" s="2">
        <v>8.9612926666666676E-2</v>
      </c>
      <c r="F45" s="3">
        <v>809.37599999999998</v>
      </c>
    </row>
    <row r="46" spans="1:6" x14ac:dyDescent="0.2">
      <c r="A46" s="5" t="s">
        <v>13</v>
      </c>
      <c r="B46" s="1">
        <v>0.19900000000000001</v>
      </c>
      <c r="C46" s="1">
        <f t="shared" si="1"/>
        <v>0.80099999999999993</v>
      </c>
      <c r="D46" s="2">
        <v>1.0095729459400631</v>
      </c>
      <c r="E46" s="2">
        <v>9.4364171666666663E-2</v>
      </c>
      <c r="F46" s="3">
        <v>816.80899999999997</v>
      </c>
    </row>
    <row r="47" spans="1:6" x14ac:dyDescent="0.2">
      <c r="A47" s="5" t="s">
        <v>13</v>
      </c>
      <c r="B47" s="1">
        <v>0.249</v>
      </c>
      <c r="C47" s="1">
        <f t="shared" si="1"/>
        <v>0.751</v>
      </c>
      <c r="D47" s="2">
        <v>1.0051431050145956</v>
      </c>
      <c r="E47" s="2">
        <v>9.9022255000000003E-2</v>
      </c>
      <c r="F47" s="3">
        <v>808.84100000000001</v>
      </c>
    </row>
    <row r="48" spans="1:6" x14ac:dyDescent="0.2">
      <c r="A48" s="5" t="s">
        <v>13</v>
      </c>
      <c r="B48" s="1">
        <v>0.29699999999999999</v>
      </c>
      <c r="C48" s="1">
        <f t="shared" si="1"/>
        <v>0.70300000000000007</v>
      </c>
      <c r="D48" s="2">
        <v>1.0008904577261468</v>
      </c>
      <c r="E48" s="2">
        <v>0.10349401499999999</v>
      </c>
      <c r="F48" s="3">
        <v>774.85699999999997</v>
      </c>
    </row>
    <row r="49" spans="1:6" x14ac:dyDescent="0.2">
      <c r="A49" s="5" t="s">
        <v>14</v>
      </c>
      <c r="B49" s="1">
        <v>4.9000000000000002E-2</v>
      </c>
      <c r="C49" s="1">
        <f t="shared" si="1"/>
        <v>0.95099999999999996</v>
      </c>
      <c r="D49" s="2">
        <v>1.0238718112028153</v>
      </c>
      <c r="E49" s="2">
        <v>7.7064455000000004E-2</v>
      </c>
      <c r="F49" s="3">
        <v>778.83400000000006</v>
      </c>
    </row>
    <row r="50" spans="1:6" x14ac:dyDescent="0.2">
      <c r="A50" s="5" t="s">
        <v>14</v>
      </c>
      <c r="B50" s="1">
        <v>9.8000000000000004E-2</v>
      </c>
      <c r="C50" s="1">
        <f t="shared" si="1"/>
        <v>0.90200000000000002</v>
      </c>
      <c r="D50" s="2">
        <v>1.0205399095822065</v>
      </c>
      <c r="E50" s="2">
        <v>7.8303910000000018E-2</v>
      </c>
      <c r="F50" s="3">
        <v>787.87199999999996</v>
      </c>
    </row>
    <row r="51" spans="1:6" x14ac:dyDescent="0.2">
      <c r="A51" s="5" t="s">
        <v>14</v>
      </c>
      <c r="B51" s="1">
        <v>0.15</v>
      </c>
      <c r="C51" s="1">
        <f t="shared" si="1"/>
        <v>0.85</v>
      </c>
      <c r="D51" s="2">
        <v>1.0170040139848255</v>
      </c>
      <c r="E51" s="2">
        <v>7.9619250000000003E-2</v>
      </c>
      <c r="F51" s="3">
        <v>793.42200000000003</v>
      </c>
    </row>
    <row r="52" spans="1:6" x14ac:dyDescent="0.2">
      <c r="A52" s="5" t="s">
        <v>14</v>
      </c>
      <c r="B52" s="1">
        <v>0.35899999999999999</v>
      </c>
      <c r="C52" s="1">
        <f t="shared" si="1"/>
        <v>0.64100000000000001</v>
      </c>
      <c r="D52" s="2">
        <v>1.0027924336030445</v>
      </c>
      <c r="E52" s="2">
        <v>8.4905905000000018E-2</v>
      </c>
      <c r="F52" s="3">
        <v>795.81600000000003</v>
      </c>
    </row>
    <row r="53" spans="1:6" x14ac:dyDescent="0.2">
      <c r="A53" s="5" t="s">
        <v>14</v>
      </c>
      <c r="B53" s="1">
        <v>0.497</v>
      </c>
      <c r="C53" s="1">
        <f t="shared" si="1"/>
        <v>0.503</v>
      </c>
      <c r="D53" s="2">
        <v>0.99340871067153369</v>
      </c>
      <c r="E53" s="2">
        <v>8.8396615000000012E-2</v>
      </c>
      <c r="F53" s="3">
        <v>796.26900000000001</v>
      </c>
    </row>
    <row r="54" spans="1:6" x14ac:dyDescent="0.2">
      <c r="A54" s="5" t="s">
        <v>14</v>
      </c>
      <c r="B54" s="1">
        <v>0.54900000000000004</v>
      </c>
      <c r="C54" s="1">
        <f t="shared" si="1"/>
        <v>0.45099999999999996</v>
      </c>
      <c r="D54" s="2">
        <v>0.9898728150741527</v>
      </c>
      <c r="E54" s="2">
        <v>8.971195500000001E-2</v>
      </c>
      <c r="F54" s="3">
        <v>775.87</v>
      </c>
    </row>
    <row r="55" spans="1:6" x14ac:dyDescent="0.2">
      <c r="A55" s="5" t="s">
        <v>14</v>
      </c>
      <c r="B55" s="1">
        <v>0.58099999999999996</v>
      </c>
      <c r="C55" s="1">
        <f t="shared" si="1"/>
        <v>0.41900000000000004</v>
      </c>
      <c r="D55" s="2">
        <v>0.98769687932191841</v>
      </c>
      <c r="E55" s="2">
        <v>9.0521395000000004E-2</v>
      </c>
      <c r="F55" s="3">
        <v>750.75800000000004</v>
      </c>
    </row>
    <row r="56" spans="1:6" x14ac:dyDescent="0.2">
      <c r="A56" s="5" t="s">
        <v>14</v>
      </c>
      <c r="B56" s="1">
        <v>0.60099999999999998</v>
      </c>
      <c r="C56" s="1">
        <f t="shared" si="1"/>
        <v>0.39900000000000002</v>
      </c>
      <c r="D56" s="2">
        <v>0.98633691947677182</v>
      </c>
      <c r="E56" s="2">
        <v>9.1027295000000008E-2</v>
      </c>
      <c r="F56" s="3">
        <v>740.94399999999996</v>
      </c>
    </row>
    <row r="57" spans="1:6" x14ac:dyDescent="0.2">
      <c r="A57" s="5" t="s">
        <v>14</v>
      </c>
      <c r="B57" s="1">
        <v>4.8000000000000001E-2</v>
      </c>
      <c r="C57" s="1">
        <f t="shared" si="1"/>
        <v>0.95199999999999996</v>
      </c>
      <c r="D57" s="2">
        <v>1.0242855554372794</v>
      </c>
      <c r="E57" s="2">
        <v>7.6971960000000006E-2</v>
      </c>
      <c r="F57" s="3">
        <v>771.74299999999994</v>
      </c>
    </row>
    <row r="58" spans="1:6" x14ac:dyDescent="0.2">
      <c r="A58" s="5" t="s">
        <v>14</v>
      </c>
      <c r="B58" s="1">
        <v>0.10199999999999999</v>
      </c>
      <c r="C58" s="1">
        <f t="shared" si="1"/>
        <v>0.89800000000000002</v>
      </c>
      <c r="D58" s="2">
        <v>1.0210026283778662</v>
      </c>
      <c r="E58" s="2">
        <v>7.8262290000000012E-2</v>
      </c>
      <c r="F58" s="3">
        <v>772.98399999999992</v>
      </c>
    </row>
    <row r="59" spans="1:6" x14ac:dyDescent="0.2">
      <c r="A59" s="5" t="s">
        <v>14</v>
      </c>
      <c r="B59" s="1">
        <v>0.15</v>
      </c>
      <c r="C59" s="1">
        <f t="shared" si="1"/>
        <v>0.85</v>
      </c>
      <c r="D59" s="2">
        <v>1.0180844709917212</v>
      </c>
      <c r="E59" s="2">
        <v>7.9409250000000001E-2</v>
      </c>
      <c r="F59" s="3">
        <v>771.78700000000003</v>
      </c>
    </row>
    <row r="60" spans="1:6" x14ac:dyDescent="0.2">
      <c r="A60" s="5" t="s">
        <v>14</v>
      </c>
      <c r="B60" s="1">
        <v>0.20300000000000001</v>
      </c>
      <c r="C60" s="1">
        <f t="shared" si="1"/>
        <v>0.79699999999999993</v>
      </c>
      <c r="D60" s="2">
        <v>1.0148623388778526</v>
      </c>
      <c r="E60" s="2">
        <v>8.0675684999999997E-2</v>
      </c>
      <c r="F60" s="3">
        <v>762.96199999999999</v>
      </c>
    </row>
    <row r="61" spans="1:6" x14ac:dyDescent="0.2">
      <c r="A61" s="5" t="s">
        <v>14</v>
      </c>
      <c r="B61" s="1">
        <v>0.3</v>
      </c>
      <c r="C61" s="1">
        <f t="shared" si="1"/>
        <v>0.7</v>
      </c>
      <c r="D61" s="2">
        <v>1.0089652291600177</v>
      </c>
      <c r="E61" s="2">
        <v>8.2993500000000012E-2</v>
      </c>
      <c r="F61" s="3">
        <v>738.42399999999998</v>
      </c>
    </row>
    <row r="62" spans="1:6" x14ac:dyDescent="0.2">
      <c r="A62" s="5" t="s">
        <v>14</v>
      </c>
      <c r="B62" s="1">
        <v>0.39800000000000002</v>
      </c>
      <c r="C62" s="1">
        <f t="shared" si="1"/>
        <v>0.60199999999999998</v>
      </c>
      <c r="D62" s="2">
        <v>1.0030073244966382</v>
      </c>
      <c r="E62" s="2">
        <v>8.5335209999999995E-2</v>
      </c>
      <c r="F62" s="3">
        <v>745.61300000000006</v>
      </c>
    </row>
    <row r="63" spans="1:6" x14ac:dyDescent="0.2">
      <c r="A63" s="5" t="s">
        <v>14</v>
      </c>
      <c r="B63" s="1">
        <v>0.499</v>
      </c>
      <c r="C63" s="1">
        <f t="shared" si="1"/>
        <v>0.501</v>
      </c>
      <c r="D63" s="2">
        <v>0.99686703499662466</v>
      </c>
      <c r="E63" s="2">
        <v>8.7748605000000007E-2</v>
      </c>
      <c r="F63" s="3">
        <v>700.17899999999997</v>
      </c>
    </row>
    <row r="64" spans="1:6" x14ac:dyDescent="0.2">
      <c r="A64" s="5" t="s">
        <v>14</v>
      </c>
      <c r="B64" s="1">
        <v>0.6</v>
      </c>
      <c r="C64" s="1">
        <f t="shared" si="1"/>
        <v>0.4</v>
      </c>
      <c r="D64" s="2">
        <v>0.99072674549661111</v>
      </c>
      <c r="E64" s="2">
        <v>9.0162000000000006E-2</v>
      </c>
      <c r="F64" s="3">
        <v>680.14400000000001</v>
      </c>
    </row>
    <row r="65" spans="1:6" x14ac:dyDescent="0.2">
      <c r="A65" s="5" t="s">
        <v>4</v>
      </c>
      <c r="B65" s="1">
        <v>0.1</v>
      </c>
      <c r="C65" s="1">
        <f t="shared" si="1"/>
        <v>0.9</v>
      </c>
      <c r="D65" s="2">
        <v>1.0117923199508185</v>
      </c>
      <c r="E65" s="2">
        <v>7.4410500000000018E-2</v>
      </c>
      <c r="F65" s="3">
        <v>837</v>
      </c>
    </row>
    <row r="66" spans="1:6" x14ac:dyDescent="0.2">
      <c r="A66" s="5" t="s">
        <v>5</v>
      </c>
      <c r="B66" s="1">
        <v>0.15</v>
      </c>
      <c r="C66" s="1">
        <f t="shared" ref="C66:C97" si="2">1-B66</f>
        <v>0.85</v>
      </c>
      <c r="D66" s="2">
        <v>1.020108042649094</v>
      </c>
      <c r="E66" s="2">
        <v>7.5863250000000007E-2</v>
      </c>
      <c r="F66" s="3">
        <v>757</v>
      </c>
    </row>
    <row r="67" spans="1:6" x14ac:dyDescent="0.2">
      <c r="A67" s="5" t="s">
        <v>5</v>
      </c>
      <c r="B67" s="1">
        <v>0.2</v>
      </c>
      <c r="C67" s="1">
        <f t="shared" si="2"/>
        <v>0.8</v>
      </c>
      <c r="D67" s="2">
        <v>1.0177428192576508</v>
      </c>
      <c r="E67" s="2">
        <v>7.5876000000000013E-2</v>
      </c>
      <c r="F67" s="3">
        <v>768</v>
      </c>
    </row>
    <row r="68" spans="1:6" x14ac:dyDescent="0.2">
      <c r="A68" s="5" t="s">
        <v>15</v>
      </c>
      <c r="B68" s="1">
        <f>(1-0.61)</f>
        <v>0.39</v>
      </c>
      <c r="C68" s="1">
        <f t="shared" si="2"/>
        <v>0.61</v>
      </c>
      <c r="D68" s="2">
        <v>0.99139455067538007</v>
      </c>
      <c r="E68" s="2">
        <v>7.9060050000000021E-2</v>
      </c>
      <c r="F68" s="3">
        <v>749.596</v>
      </c>
    </row>
    <row r="69" spans="1:6" x14ac:dyDescent="0.2">
      <c r="A69" s="5" t="s">
        <v>15</v>
      </c>
      <c r="B69" s="1">
        <f>1-0.634</f>
        <v>0.36599999999999999</v>
      </c>
      <c r="C69" s="1">
        <f t="shared" si="2"/>
        <v>0.63400000000000001</v>
      </c>
      <c r="D69" s="2">
        <v>0.99359819142295203</v>
      </c>
      <c r="E69" s="2">
        <v>7.8860970000000002E-2</v>
      </c>
      <c r="F69" s="3">
        <v>743.24099999999999</v>
      </c>
    </row>
    <row r="70" spans="1:6" x14ac:dyDescent="0.2">
      <c r="A70" s="5" t="s">
        <v>15</v>
      </c>
      <c r="B70" s="1">
        <f>1-0.658</f>
        <v>0.34199999999999997</v>
      </c>
      <c r="C70" s="1">
        <f t="shared" si="2"/>
        <v>0.65800000000000003</v>
      </c>
      <c r="D70" s="2">
        <v>0.99580183217052398</v>
      </c>
      <c r="E70" s="2">
        <v>7.8661890000000012E-2</v>
      </c>
      <c r="F70" s="3">
        <v>758.95299999999997</v>
      </c>
    </row>
    <row r="71" spans="1:6" x14ac:dyDescent="0.2">
      <c r="A71" s="5" t="s">
        <v>15</v>
      </c>
      <c r="B71" s="1">
        <f>1-0.682</f>
        <v>0.31799999999999995</v>
      </c>
      <c r="C71" s="1">
        <f t="shared" si="2"/>
        <v>0.68200000000000005</v>
      </c>
      <c r="D71" s="2">
        <v>0.99800547291809594</v>
      </c>
      <c r="E71" s="2">
        <v>7.8462810000000008E-2</v>
      </c>
      <c r="F71" s="3">
        <v>761.8</v>
      </c>
    </row>
    <row r="72" spans="1:6" x14ac:dyDescent="0.2">
      <c r="A72" s="5" t="s">
        <v>15</v>
      </c>
      <c r="B72" s="1">
        <f>1-0.704</f>
        <v>0.29600000000000004</v>
      </c>
      <c r="C72" s="1">
        <f t="shared" si="2"/>
        <v>0.70399999999999996</v>
      </c>
      <c r="D72" s="2">
        <v>1.0000254769367036</v>
      </c>
      <c r="E72" s="2">
        <v>7.828032E-2</v>
      </c>
      <c r="F72" s="3">
        <v>766.577</v>
      </c>
    </row>
    <row r="73" spans="1:6" x14ac:dyDescent="0.2">
      <c r="A73" s="5" t="s">
        <v>15</v>
      </c>
      <c r="B73" s="1">
        <f>1-0.822</f>
        <v>0.17800000000000005</v>
      </c>
      <c r="C73" s="1">
        <f t="shared" si="2"/>
        <v>0.82199999999999995</v>
      </c>
      <c r="D73" s="2">
        <v>1.010860043945599</v>
      </c>
      <c r="E73" s="2">
        <v>7.7301510000000018E-2</v>
      </c>
      <c r="F73" s="3">
        <v>795.33900000000006</v>
      </c>
    </row>
    <row r="74" spans="1:6" x14ac:dyDescent="0.2">
      <c r="A74" s="5" t="s">
        <v>16</v>
      </c>
      <c r="B74" s="1">
        <f>1-0.675</f>
        <v>0.32499999999999996</v>
      </c>
      <c r="C74" s="1">
        <f t="shared" si="2"/>
        <v>0.67500000000000004</v>
      </c>
      <c r="D74" s="2">
        <v>1.0034352367692041</v>
      </c>
      <c r="E74" s="2">
        <v>7.9807875E-2</v>
      </c>
      <c r="F74" s="3">
        <v>572.58300000000008</v>
      </c>
    </row>
    <row r="75" spans="1:6" x14ac:dyDescent="0.2">
      <c r="A75" s="5" t="s">
        <v>16</v>
      </c>
      <c r="B75" s="1">
        <f>1-0.69991</f>
        <v>0.30008999999999997</v>
      </c>
      <c r="C75" s="1">
        <f t="shared" si="2"/>
        <v>0.69991000000000003</v>
      </c>
      <c r="D75" s="2">
        <v>1.0052569990415443</v>
      </c>
      <c r="E75" s="2">
        <v>7.9502602950000001E-2</v>
      </c>
      <c r="F75" s="3">
        <v>609.99</v>
      </c>
    </row>
    <row r="76" spans="1:6" x14ac:dyDescent="0.2">
      <c r="A76" s="5" t="s">
        <v>16</v>
      </c>
      <c r="B76" s="1">
        <f>1-0.75083</f>
        <v>0.24917</v>
      </c>
      <c r="C76" s="1">
        <f t="shared" si="2"/>
        <v>0.75083</v>
      </c>
      <c r="D76" s="2">
        <v>1.0089809707359472</v>
      </c>
      <c r="E76" s="2">
        <v>7.8878578350000006E-2</v>
      </c>
      <c r="F76" s="3">
        <v>663.29700000000003</v>
      </c>
    </row>
    <row r="77" spans="1:6" x14ac:dyDescent="0.2">
      <c r="A77" s="5" t="s">
        <v>16</v>
      </c>
      <c r="B77" s="1">
        <f>1-0.80049</f>
        <v>0.19950999999999997</v>
      </c>
      <c r="C77" s="1">
        <f t="shared" si="2"/>
        <v>0.80049000000000003</v>
      </c>
      <c r="D77" s="2">
        <v>1.012612793877032</v>
      </c>
      <c r="E77" s="2">
        <v>7.8269995049999999E-2</v>
      </c>
      <c r="F77" s="3">
        <v>702.49800000000005</v>
      </c>
    </row>
    <row r="78" spans="1:6" x14ac:dyDescent="0.2">
      <c r="A78" s="5" t="s">
        <v>16</v>
      </c>
      <c r="B78" s="1">
        <f>1-0.85065</f>
        <v>0.14934999999999998</v>
      </c>
      <c r="C78" s="1">
        <f t="shared" si="2"/>
        <v>0.85065000000000002</v>
      </c>
      <c r="D78" s="2">
        <v>1.0162811839043542</v>
      </c>
      <c r="E78" s="2">
        <v>7.7655284249999998E-2</v>
      </c>
      <c r="F78" s="3">
        <v>723.41100000000006</v>
      </c>
    </row>
    <row r="79" spans="1:6" x14ac:dyDescent="0.2">
      <c r="A79" s="5" t="s">
        <v>16</v>
      </c>
      <c r="B79" s="1">
        <f>1-0.90012</f>
        <v>9.9879999999999969E-2</v>
      </c>
      <c r="C79" s="1">
        <f t="shared" si="2"/>
        <v>0.90012000000000003</v>
      </c>
      <c r="D79" s="2">
        <v>1.0198991116286689</v>
      </c>
      <c r="E79" s="2">
        <v>7.704902940000001E-2</v>
      </c>
      <c r="F79" s="3">
        <v>747.45800000000008</v>
      </c>
    </row>
    <row r="80" spans="1:6" x14ac:dyDescent="0.2">
      <c r="A80" s="5" t="s">
        <v>16</v>
      </c>
      <c r="B80" s="1">
        <f>1-0.94999</f>
        <v>5.0009999999999999E-2</v>
      </c>
      <c r="C80" s="1">
        <f t="shared" si="2"/>
        <v>0.94999</v>
      </c>
      <c r="D80" s="2">
        <v>1.0235462928619734</v>
      </c>
      <c r="E80" s="2">
        <v>7.6437872550000008E-2</v>
      </c>
      <c r="F80" s="3">
        <v>768.20100000000002</v>
      </c>
    </row>
    <row r="81" spans="1:6" x14ac:dyDescent="0.2">
      <c r="A81" s="5" t="s">
        <v>16</v>
      </c>
      <c r="B81" s="1">
        <f>1-0.99871</f>
        <v>1.2900000000000134E-3</v>
      </c>
      <c r="C81" s="1">
        <f t="shared" si="2"/>
        <v>0.99870999999999999</v>
      </c>
      <c r="D81" s="2">
        <v>1.0271093702569323</v>
      </c>
      <c r="E81" s="2">
        <v>7.5840808950000005E-2</v>
      </c>
      <c r="F81" s="3">
        <v>763.57799999999997</v>
      </c>
    </row>
    <row r="82" spans="1:6" x14ac:dyDescent="0.2">
      <c r="A82" s="5" t="s">
        <v>17</v>
      </c>
      <c r="B82" s="1">
        <v>0.55000000000000004</v>
      </c>
      <c r="C82" s="1">
        <f t="shared" si="2"/>
        <v>0.44999999999999996</v>
      </c>
      <c r="D82" s="2">
        <v>0.98142056170041925</v>
      </c>
      <c r="E82" s="2">
        <v>9.5215250000000001E-2</v>
      </c>
      <c r="F82" s="3">
        <v>703</v>
      </c>
    </row>
    <row r="83" spans="1:6" x14ac:dyDescent="0.2">
      <c r="A83" s="5" t="s">
        <v>17</v>
      </c>
      <c r="B83" s="1">
        <v>0.5</v>
      </c>
      <c r="C83" s="1">
        <f t="shared" si="2"/>
        <v>0.5</v>
      </c>
      <c r="D83" s="2">
        <v>0.98558266634796521</v>
      </c>
      <c r="E83" s="2">
        <v>9.3452500000000008E-2</v>
      </c>
      <c r="F83" s="3">
        <v>698</v>
      </c>
    </row>
    <row r="84" spans="1:6" x14ac:dyDescent="0.2">
      <c r="A84" s="5" t="s">
        <v>17</v>
      </c>
      <c r="B84" s="1">
        <v>0.47</v>
      </c>
      <c r="C84" s="1">
        <f t="shared" si="2"/>
        <v>0.53</v>
      </c>
      <c r="D84" s="2">
        <v>0.98807992913649267</v>
      </c>
      <c r="E84" s="2">
        <v>9.2394850000000001E-2</v>
      </c>
      <c r="F84" s="3">
        <v>701</v>
      </c>
    </row>
    <row r="85" spans="1:6" x14ac:dyDescent="0.2">
      <c r="A85" s="5" t="s">
        <v>17</v>
      </c>
      <c r="B85" s="1">
        <v>0.45</v>
      </c>
      <c r="C85" s="1">
        <f t="shared" si="2"/>
        <v>0.55000000000000004</v>
      </c>
      <c r="D85" s="2">
        <v>0.98974477099551117</v>
      </c>
      <c r="E85" s="2">
        <v>9.1689750000000014E-2</v>
      </c>
      <c r="F85" s="3">
        <v>713</v>
      </c>
    </row>
    <row r="86" spans="1:6" x14ac:dyDescent="0.2">
      <c r="A86" s="5" t="s">
        <v>18</v>
      </c>
      <c r="B86" s="1">
        <f>1-0.95</f>
        <v>5.0000000000000044E-2</v>
      </c>
      <c r="C86" s="1">
        <f t="shared" si="2"/>
        <v>0.95</v>
      </c>
      <c r="D86" s="2">
        <v>1.0228119338158121</v>
      </c>
      <c r="E86" s="2">
        <v>8.0020750000000015E-2</v>
      </c>
      <c r="F86" s="3">
        <v>774.29600000000005</v>
      </c>
    </row>
    <row r="87" spans="1:6" x14ac:dyDescent="0.2">
      <c r="A87" s="5" t="s">
        <v>18</v>
      </c>
      <c r="B87" s="1">
        <f>1-0.901</f>
        <v>9.8999999999999977E-2</v>
      </c>
      <c r="C87" s="1">
        <f t="shared" si="2"/>
        <v>0.90100000000000002</v>
      </c>
      <c r="D87" s="2">
        <v>1.0185079903883523</v>
      </c>
      <c r="E87" s="2">
        <v>8.413258500000001E-2</v>
      </c>
      <c r="F87" s="3">
        <v>773.28600000000006</v>
      </c>
    </row>
    <row r="88" spans="1:6" x14ac:dyDescent="0.2">
      <c r="A88" s="5" t="s">
        <v>18</v>
      </c>
      <c r="B88" s="1">
        <f>1-0.851</f>
        <v>0.14900000000000002</v>
      </c>
      <c r="C88" s="1">
        <f t="shared" si="2"/>
        <v>0.85099999999999998</v>
      </c>
      <c r="D88" s="2">
        <v>1.01411621138074</v>
      </c>
      <c r="E88" s="2">
        <v>8.8328335000000008E-2</v>
      </c>
      <c r="F88" s="3">
        <v>788.31600000000003</v>
      </c>
    </row>
    <row r="89" spans="1:6" x14ac:dyDescent="0.2">
      <c r="A89" s="5" t="s">
        <v>18</v>
      </c>
      <c r="B89" s="1">
        <f>1-0.801</f>
        <v>0.19899999999999995</v>
      </c>
      <c r="C89" s="1">
        <f t="shared" si="2"/>
        <v>0.80100000000000005</v>
      </c>
      <c r="D89" s="2">
        <v>1.0097244323731278</v>
      </c>
      <c r="E89" s="2">
        <v>9.2524085000000006E-2</v>
      </c>
      <c r="F89" s="3">
        <v>802.98099999999999</v>
      </c>
    </row>
    <row r="90" spans="1:6" x14ac:dyDescent="0.2">
      <c r="A90" s="5" t="s">
        <v>9</v>
      </c>
      <c r="B90" s="1">
        <f>1-0.551</f>
        <v>0.44899999999999995</v>
      </c>
      <c r="C90" s="1">
        <f t="shared" si="2"/>
        <v>0.55100000000000005</v>
      </c>
      <c r="D90" s="2">
        <v>0.99086683359660599</v>
      </c>
      <c r="E90" s="2">
        <v>7.3577755000000009E-2</v>
      </c>
      <c r="F90" s="3">
        <v>515.56999999999994</v>
      </c>
    </row>
    <row r="91" spans="1:6" x14ac:dyDescent="0.2">
      <c r="A91" s="5" t="s">
        <v>9</v>
      </c>
      <c r="B91" s="1">
        <f>1-0.601</f>
        <v>0.39900000000000002</v>
      </c>
      <c r="C91" s="1">
        <f t="shared" si="2"/>
        <v>0.60099999999999998</v>
      </c>
      <c r="D91" s="2">
        <v>0.99491325667308916</v>
      </c>
      <c r="E91" s="2">
        <v>7.3828005000000016E-2</v>
      </c>
      <c r="F91" s="3">
        <v>517.70100000000002</v>
      </c>
    </row>
    <row r="92" spans="1:6" x14ac:dyDescent="0.2">
      <c r="A92" s="5" t="s">
        <v>9</v>
      </c>
      <c r="B92" s="1">
        <f>1-0.651</f>
        <v>0.34899999999999998</v>
      </c>
      <c r="C92" s="1">
        <f t="shared" si="2"/>
        <v>0.65100000000000002</v>
      </c>
      <c r="D92" s="2">
        <v>0.99895967974957223</v>
      </c>
      <c r="E92" s="2">
        <v>7.407825500000001E-2</v>
      </c>
      <c r="F92" s="3">
        <v>518.71</v>
      </c>
    </row>
    <row r="93" spans="1:6" x14ac:dyDescent="0.2">
      <c r="A93" s="5" t="s">
        <v>9</v>
      </c>
      <c r="B93" s="1">
        <f>1-0.7</f>
        <v>0.30000000000000004</v>
      </c>
      <c r="C93" s="1">
        <f t="shared" si="2"/>
        <v>0.7</v>
      </c>
      <c r="D93" s="2">
        <v>1.0029251743645258</v>
      </c>
      <c r="E93" s="2">
        <v>7.4323500000000015E-2</v>
      </c>
      <c r="F93" s="3">
        <v>563.46499999999992</v>
      </c>
    </row>
    <row r="94" spans="1:6" x14ac:dyDescent="0.2">
      <c r="A94" s="5" t="s">
        <v>9</v>
      </c>
      <c r="B94" s="1">
        <f>1-0.75</f>
        <v>0.25</v>
      </c>
      <c r="C94" s="1">
        <f t="shared" si="2"/>
        <v>0.75</v>
      </c>
      <c r="D94" s="2">
        <v>1.0069715974410087</v>
      </c>
      <c r="E94" s="2">
        <v>7.4573750000000008E-2</v>
      </c>
      <c r="F94" s="3">
        <v>635.14800000000002</v>
      </c>
    </row>
    <row r="95" spans="1:6" x14ac:dyDescent="0.2">
      <c r="A95" s="5" t="s">
        <v>9</v>
      </c>
      <c r="B95" s="1">
        <f>1-0.799</f>
        <v>0.20099999999999996</v>
      </c>
      <c r="C95" s="1">
        <f t="shared" si="2"/>
        <v>0.79900000000000004</v>
      </c>
      <c r="D95" s="2">
        <v>1.0109370920559622</v>
      </c>
      <c r="E95" s="2">
        <v>7.4818995000000013E-2</v>
      </c>
      <c r="F95" s="3">
        <v>670.09100000000001</v>
      </c>
    </row>
    <row r="96" spans="1:6" x14ac:dyDescent="0.2">
      <c r="A96" s="5" t="s">
        <v>9</v>
      </c>
      <c r="B96" s="1">
        <f>1-0.827</f>
        <v>0.17300000000000004</v>
      </c>
      <c r="C96" s="1">
        <f t="shared" si="2"/>
        <v>0.82699999999999996</v>
      </c>
      <c r="D96" s="2">
        <v>1.0132030889787929</v>
      </c>
      <c r="E96" s="2">
        <v>7.495913500000001E-2</v>
      </c>
      <c r="F96" s="3">
        <v>689.40800000000002</v>
      </c>
    </row>
    <row r="97" spans="1:6" x14ac:dyDescent="0.2">
      <c r="A97" s="5" t="s">
        <v>9</v>
      </c>
      <c r="B97" s="1">
        <f>1-0.848</f>
        <v>0.15200000000000002</v>
      </c>
      <c r="C97" s="1">
        <f t="shared" si="2"/>
        <v>0.84799999999999998</v>
      </c>
      <c r="D97" s="2">
        <v>1.0149025866709156</v>
      </c>
      <c r="E97" s="2">
        <v>7.5064240000000004E-2</v>
      </c>
      <c r="F97" s="3">
        <v>703.78099999999995</v>
      </c>
    </row>
    <row r="98" spans="1:6" x14ac:dyDescent="0.2">
      <c r="A98" s="5" t="s">
        <v>9</v>
      </c>
      <c r="B98" s="1">
        <f>1-0.871</f>
        <v>0.129</v>
      </c>
      <c r="C98" s="1">
        <f t="shared" ref="C98:C129" si="3">1-B98</f>
        <v>0.871</v>
      </c>
      <c r="D98" s="2">
        <v>1.016763941286098</v>
      </c>
      <c r="E98" s="2">
        <v>7.5179355000000003E-2</v>
      </c>
      <c r="F98" s="3">
        <v>719.82500000000005</v>
      </c>
    </row>
    <row r="99" spans="1:6" x14ac:dyDescent="0.2">
      <c r="A99" s="5" t="s">
        <v>9</v>
      </c>
      <c r="B99" s="1">
        <f>1-0.901</f>
        <v>9.8999999999999977E-2</v>
      </c>
      <c r="C99" s="1">
        <f t="shared" si="3"/>
        <v>0.90100000000000002</v>
      </c>
      <c r="D99" s="2">
        <v>1.0191917951319878</v>
      </c>
      <c r="E99" s="2">
        <v>7.5329505000000019E-2</v>
      </c>
      <c r="F99" s="3">
        <v>742.96399999999994</v>
      </c>
    </row>
    <row r="100" spans="1:6" x14ac:dyDescent="0.2">
      <c r="A100" s="5" t="s">
        <v>9</v>
      </c>
      <c r="B100" s="1">
        <f>1-0.951</f>
        <v>4.9000000000000044E-2</v>
      </c>
      <c r="C100" s="1">
        <f t="shared" si="3"/>
        <v>0.95099999999999996</v>
      </c>
      <c r="D100" s="2">
        <v>1.0232382182084709</v>
      </c>
      <c r="E100" s="2">
        <v>7.5579755000000012E-2</v>
      </c>
      <c r="F100" s="3">
        <v>756.01499999999999</v>
      </c>
    </row>
    <row r="101" spans="1:6" x14ac:dyDescent="0.2">
      <c r="A101" s="5" t="s">
        <v>19</v>
      </c>
      <c r="B101" s="1">
        <v>0.55000000000000004</v>
      </c>
      <c r="C101" s="1">
        <f t="shared" si="3"/>
        <v>0.44999999999999996</v>
      </c>
      <c r="D101" s="2">
        <v>0.96246349972300316</v>
      </c>
      <c r="E101" s="2">
        <v>7.7439250000000015E-2</v>
      </c>
      <c r="F101" s="3">
        <v>652</v>
      </c>
    </row>
    <row r="102" spans="1:6" x14ac:dyDescent="0.2">
      <c r="A102" s="5" t="s">
        <v>19</v>
      </c>
      <c r="B102" s="1">
        <v>0.53</v>
      </c>
      <c r="C102" s="1">
        <f t="shared" si="3"/>
        <v>0.47</v>
      </c>
      <c r="D102" s="2">
        <v>0.9648176892902911</v>
      </c>
      <c r="E102" s="2">
        <v>7.738055000000002E-2</v>
      </c>
      <c r="F102" s="3">
        <v>667</v>
      </c>
    </row>
    <row r="103" spans="1:6" x14ac:dyDescent="0.2">
      <c r="A103" s="5" t="s">
        <v>19</v>
      </c>
      <c r="B103" s="1">
        <v>0.5</v>
      </c>
      <c r="C103" s="1">
        <f t="shared" si="3"/>
        <v>0.5</v>
      </c>
      <c r="D103" s="2">
        <v>0.96834897364122319</v>
      </c>
      <c r="E103" s="2">
        <v>7.7292500000000014E-2</v>
      </c>
      <c r="F103" s="3">
        <v>687</v>
      </c>
    </row>
    <row r="104" spans="1:6" x14ac:dyDescent="0.2">
      <c r="A104" s="5" t="s">
        <v>20</v>
      </c>
      <c r="B104" s="1">
        <v>0.05</v>
      </c>
      <c r="C104" s="1">
        <f t="shared" si="3"/>
        <v>0.95</v>
      </c>
      <c r="D104" s="2">
        <v>1.0242245174739641</v>
      </c>
      <c r="E104" s="2">
        <v>7.7285750000000014E-2</v>
      </c>
      <c r="F104" s="3">
        <v>764.298</v>
      </c>
    </row>
    <row r="105" spans="1:6" x14ac:dyDescent="0.2">
      <c r="A105" s="5" t="s">
        <v>20</v>
      </c>
      <c r="B105" s="1">
        <v>0.1</v>
      </c>
      <c r="C105" s="1">
        <f t="shared" si="3"/>
        <v>0.9</v>
      </c>
      <c r="D105" s="2">
        <v>1.0212453221245041</v>
      </c>
      <c r="E105" s="2">
        <v>7.8746500000000011E-2</v>
      </c>
      <c r="F105" s="3">
        <v>747.43700000000001</v>
      </c>
    </row>
    <row r="106" spans="1:6" x14ac:dyDescent="0.2">
      <c r="A106" s="5" t="s">
        <v>20</v>
      </c>
      <c r="B106" s="1">
        <v>0.14899999999999999</v>
      </c>
      <c r="C106" s="1">
        <f t="shared" si="3"/>
        <v>0.85099999999999998</v>
      </c>
      <c r="D106" s="2">
        <v>1.0183257106820334</v>
      </c>
      <c r="E106" s="2">
        <v>8.0178035000000009E-2</v>
      </c>
      <c r="F106" s="3">
        <v>744.13</v>
      </c>
    </row>
    <row r="107" spans="1:6" x14ac:dyDescent="0.2">
      <c r="A107" s="5" t="s">
        <v>20</v>
      </c>
      <c r="B107" s="1">
        <v>0.20100000000000001</v>
      </c>
      <c r="C107" s="1">
        <f t="shared" si="3"/>
        <v>0.79899999999999993</v>
      </c>
      <c r="D107" s="2">
        <v>1.0152273475185947</v>
      </c>
      <c r="E107" s="2">
        <v>8.1697215000000004E-2</v>
      </c>
      <c r="F107" s="3">
        <v>724.95299999999997</v>
      </c>
    </row>
    <row r="108" spans="1:6" x14ac:dyDescent="0.2">
      <c r="A108" s="5" t="s">
        <v>20</v>
      </c>
      <c r="B108" s="1">
        <v>0.25</v>
      </c>
      <c r="C108" s="1">
        <f t="shared" si="3"/>
        <v>0.75</v>
      </c>
      <c r="D108" s="2">
        <v>1.0123077360761239</v>
      </c>
      <c r="E108" s="2">
        <v>8.3128750000000015E-2</v>
      </c>
      <c r="F108" s="3">
        <v>683.94899999999996</v>
      </c>
    </row>
    <row r="109" spans="1:6" x14ac:dyDescent="0.2">
      <c r="A109" s="5" t="s">
        <v>7</v>
      </c>
      <c r="B109" s="1">
        <v>0.05</v>
      </c>
      <c r="C109" s="1">
        <f t="shared" si="3"/>
        <v>0.95</v>
      </c>
      <c r="D109" s="2">
        <v>1.0270478113371411</v>
      </c>
      <c r="E109" s="2">
        <v>7.6373750000000004E-2</v>
      </c>
      <c r="F109" s="3">
        <v>733</v>
      </c>
    </row>
    <row r="110" spans="1:6" x14ac:dyDescent="0.2">
      <c r="A110" s="5" t="s">
        <v>7</v>
      </c>
      <c r="B110" s="1">
        <v>0.1</v>
      </c>
      <c r="C110" s="1">
        <f t="shared" si="3"/>
        <v>0.9</v>
      </c>
      <c r="D110" s="2">
        <v>1.0268919098508578</v>
      </c>
      <c r="E110" s="2">
        <v>7.6922500000000019E-2</v>
      </c>
      <c r="F110" s="3">
        <v>728</v>
      </c>
    </row>
    <row r="111" spans="1:6" x14ac:dyDescent="0.2">
      <c r="A111" s="5" t="s">
        <v>7</v>
      </c>
      <c r="B111" s="1">
        <v>0.15</v>
      </c>
      <c r="C111" s="1">
        <f t="shared" si="3"/>
        <v>0.85</v>
      </c>
      <c r="D111" s="2">
        <v>1.0267360083645745</v>
      </c>
      <c r="E111" s="2">
        <v>7.7471250000000005E-2</v>
      </c>
      <c r="F111" s="3">
        <v>723</v>
      </c>
    </row>
    <row r="112" spans="1:6" x14ac:dyDescent="0.2">
      <c r="A112" s="5" t="s">
        <v>21</v>
      </c>
      <c r="B112" s="1">
        <v>0.1</v>
      </c>
      <c r="C112" s="1">
        <f t="shared" si="3"/>
        <v>0.9</v>
      </c>
      <c r="D112" s="2">
        <v>1.0172911065718162</v>
      </c>
      <c r="E112" s="2">
        <v>8.2774500000000015E-2</v>
      </c>
      <c r="F112" s="3">
        <v>781.93299999999999</v>
      </c>
    </row>
    <row r="113" spans="1:6" x14ac:dyDescent="0.2">
      <c r="A113" s="5" t="s">
        <v>21</v>
      </c>
      <c r="B113" s="1">
        <v>0.2</v>
      </c>
      <c r="C113" s="1">
        <f t="shared" si="3"/>
        <v>0.8</v>
      </c>
      <c r="D113" s="2">
        <v>1.0073785003202083</v>
      </c>
      <c r="E113" s="2">
        <v>8.9724000000000026E-2</v>
      </c>
      <c r="F113" s="3">
        <v>762.84</v>
      </c>
    </row>
    <row r="114" spans="1:6" x14ac:dyDescent="0.2">
      <c r="A114" s="5" t="s">
        <v>21</v>
      </c>
      <c r="B114" s="1">
        <v>0.3</v>
      </c>
      <c r="C114" s="1">
        <f t="shared" si="3"/>
        <v>0.7</v>
      </c>
      <c r="D114" s="2">
        <v>0.99746589406860009</v>
      </c>
      <c r="E114" s="2">
        <v>9.6673500000000009E-2</v>
      </c>
      <c r="F114" s="3">
        <v>670.97199999999998</v>
      </c>
    </row>
    <row r="115" spans="1:6" x14ac:dyDescent="0.2">
      <c r="A115" s="5" t="s">
        <v>22</v>
      </c>
      <c r="B115" s="1">
        <v>0.2</v>
      </c>
      <c r="C115" s="1">
        <f t="shared" si="3"/>
        <v>0.8</v>
      </c>
      <c r="D115" s="2">
        <v>1.0082751937021477</v>
      </c>
      <c r="E115" s="2">
        <v>7.7868000000000021E-2</v>
      </c>
      <c r="F115" s="3">
        <v>734.90700000000004</v>
      </c>
    </row>
    <row r="116" spans="1:6" x14ac:dyDescent="0.2">
      <c r="A116" s="5" t="s">
        <v>22</v>
      </c>
      <c r="B116" s="1">
        <v>0.34899999999999998</v>
      </c>
      <c r="C116" s="1">
        <f t="shared" si="3"/>
        <v>0.65100000000000002</v>
      </c>
      <c r="D116" s="2">
        <v>0.99417344695679644</v>
      </c>
      <c r="E116" s="2">
        <v>7.9390035000000012E-2</v>
      </c>
      <c r="F116" s="3">
        <v>629.20600000000002</v>
      </c>
    </row>
    <row r="117" spans="1:6" x14ac:dyDescent="0.2">
      <c r="A117" s="5" t="s">
        <v>22</v>
      </c>
      <c r="B117" s="1">
        <v>0.39900000000000002</v>
      </c>
      <c r="C117" s="1">
        <f t="shared" si="3"/>
        <v>0.60099999999999998</v>
      </c>
      <c r="D117" s="2">
        <v>0.98944131717647732</v>
      </c>
      <c r="E117" s="2">
        <v>7.9900785000000016E-2</v>
      </c>
      <c r="F117" s="3">
        <v>581.68499999999995</v>
      </c>
    </row>
    <row r="118" spans="1:6" x14ac:dyDescent="0.2">
      <c r="A118" s="5" t="s">
        <v>19</v>
      </c>
      <c r="B118" s="1">
        <v>0.35</v>
      </c>
      <c r="C118" s="1">
        <f t="shared" si="3"/>
        <v>0.65</v>
      </c>
      <c r="D118" s="2">
        <v>0.98600539539588361</v>
      </c>
      <c r="E118" s="2">
        <v>7.6852250000000011E-2</v>
      </c>
      <c r="F118" s="3">
        <v>743</v>
      </c>
    </row>
    <row r="119" spans="1:6" x14ac:dyDescent="0.2">
      <c r="A119" s="5" t="s">
        <v>19</v>
      </c>
      <c r="B119" s="1">
        <f>1-C119</f>
        <v>0.33199999999999996</v>
      </c>
      <c r="C119" s="4">
        <v>0.66800000000000004</v>
      </c>
      <c r="D119" s="2">
        <v>0.98574831146629183</v>
      </c>
      <c r="E119" s="2">
        <v>7.7447444000000018E-2</v>
      </c>
      <c r="F119" s="3">
        <v>762</v>
      </c>
    </row>
    <row r="120" spans="1:6" x14ac:dyDescent="0.2">
      <c r="A120" s="5" t="s">
        <v>19</v>
      </c>
      <c r="B120" s="1">
        <f t="shared" ref="B120:B130" si="4">1-C120</f>
        <v>0.31140000000000001</v>
      </c>
      <c r="C120" s="4">
        <v>0.68859999999999999</v>
      </c>
      <c r="D120" s="2">
        <v>0.98813771977822351</v>
      </c>
      <c r="E120" s="2">
        <v>7.7221359000000003E-2</v>
      </c>
      <c r="F120" s="3">
        <v>784</v>
      </c>
    </row>
    <row r="121" spans="1:6" x14ac:dyDescent="0.2">
      <c r="A121" s="5" t="s">
        <v>19</v>
      </c>
      <c r="B121" s="1">
        <f t="shared" si="4"/>
        <v>0.28049999999999997</v>
      </c>
      <c r="C121" s="4">
        <v>0.71950000000000003</v>
      </c>
      <c r="D121" s="2">
        <v>0.99172235961638666</v>
      </c>
      <c r="E121" s="2">
        <v>7.6882231500000009E-2</v>
      </c>
      <c r="F121" s="3">
        <v>804</v>
      </c>
    </row>
    <row r="122" spans="1:6" x14ac:dyDescent="0.2">
      <c r="A122" s="5" t="s">
        <v>19</v>
      </c>
      <c r="B122" s="1">
        <f t="shared" si="4"/>
        <v>0.35</v>
      </c>
      <c r="C122" s="4">
        <v>0.65</v>
      </c>
      <c r="D122" s="2">
        <v>0.98309113602902287</v>
      </c>
      <c r="E122" s="2">
        <v>7.725425000000001E-2</v>
      </c>
      <c r="F122" s="3">
        <v>749</v>
      </c>
    </row>
    <row r="123" spans="1:6" x14ac:dyDescent="0.2">
      <c r="A123" s="5" t="s">
        <v>19</v>
      </c>
      <c r="B123" s="1">
        <f t="shared" si="4"/>
        <v>0.32999999999999996</v>
      </c>
      <c r="C123" s="4">
        <v>0.67</v>
      </c>
      <c r="D123" s="2">
        <v>0.98541146025075743</v>
      </c>
      <c r="E123" s="2">
        <v>7.7034750000000013E-2</v>
      </c>
      <c r="F123" s="3">
        <v>759</v>
      </c>
    </row>
    <row r="124" spans="1:6" x14ac:dyDescent="0.2">
      <c r="A124" s="5" t="s">
        <v>19</v>
      </c>
      <c r="B124" s="1">
        <f t="shared" si="4"/>
        <v>0.30000000000000004</v>
      </c>
      <c r="C124" s="4">
        <v>0.7</v>
      </c>
      <c r="D124" s="2">
        <v>0.98889253667303001</v>
      </c>
      <c r="E124" s="2">
        <v>7.670550000000001E-2</v>
      </c>
      <c r="F124" s="3">
        <v>773</v>
      </c>
    </row>
    <row r="125" spans="1:6" x14ac:dyDescent="0.2">
      <c r="A125" s="5" t="s">
        <v>19</v>
      </c>
      <c r="B125" s="1">
        <f t="shared" si="4"/>
        <v>0.37</v>
      </c>
      <c r="C125" s="4">
        <v>0.63</v>
      </c>
      <c r="D125" s="2">
        <v>0.9807710676082233</v>
      </c>
      <c r="E125" s="2">
        <v>7.7473750000000008E-2</v>
      </c>
      <c r="F125" s="3">
        <v>741</v>
      </c>
    </row>
    <row r="126" spans="1:6" x14ac:dyDescent="0.2">
      <c r="A126" s="5" t="s">
        <v>19</v>
      </c>
      <c r="B126" s="1">
        <f t="shared" si="4"/>
        <v>0.31179999999999997</v>
      </c>
      <c r="C126" s="4">
        <v>0.68820000000000003</v>
      </c>
      <c r="D126" s="2">
        <v>0.98869466212008383</v>
      </c>
      <c r="E126" s="2">
        <v>7.7639005000000011E-2</v>
      </c>
      <c r="F126" s="3">
        <v>776</v>
      </c>
    </row>
    <row r="127" spans="1:6" x14ac:dyDescent="0.2">
      <c r="A127" s="5" t="s">
        <v>19</v>
      </c>
      <c r="B127" s="1">
        <f t="shared" si="4"/>
        <v>0.27349999999999997</v>
      </c>
      <c r="C127" s="4">
        <v>0.72650000000000003</v>
      </c>
      <c r="D127" s="2">
        <v>0.99431546803337811</v>
      </c>
      <c r="E127" s="2">
        <v>7.8022662500000006E-2</v>
      </c>
      <c r="F127" s="3">
        <v>778</v>
      </c>
    </row>
    <row r="128" spans="1:6" x14ac:dyDescent="0.2">
      <c r="A128" s="5" t="s">
        <v>19</v>
      </c>
      <c r="B128" s="1">
        <f t="shared" si="4"/>
        <v>0.31179999999999997</v>
      </c>
      <c r="C128" s="4">
        <v>0.68820000000000003</v>
      </c>
      <c r="D128" s="2">
        <v>0.98987592765488064</v>
      </c>
      <c r="E128" s="2">
        <v>7.844300500000001E-2</v>
      </c>
      <c r="F128" s="3">
        <v>750</v>
      </c>
    </row>
    <row r="129" spans="1:6" x14ac:dyDescent="0.2">
      <c r="A129" s="5" t="s">
        <v>19</v>
      </c>
      <c r="B129" s="1">
        <f t="shared" si="4"/>
        <v>0.35</v>
      </c>
      <c r="C129" s="4">
        <v>0.65</v>
      </c>
      <c r="D129" s="2">
        <v>0.98544813056002267</v>
      </c>
      <c r="E129" s="2">
        <v>7.8862250000000009E-2</v>
      </c>
      <c r="F129" s="3">
        <v>728</v>
      </c>
    </row>
    <row r="130" spans="1:6" x14ac:dyDescent="0.2">
      <c r="A130" s="5" t="s">
        <v>19</v>
      </c>
      <c r="B130" s="1">
        <f t="shared" si="4"/>
        <v>0.37</v>
      </c>
      <c r="C130" s="4">
        <v>0.63</v>
      </c>
      <c r="D130" s="2">
        <v>0.98312995693450178</v>
      </c>
      <c r="E130" s="2">
        <v>7.9081750000000006E-2</v>
      </c>
      <c r="F130" s="3">
        <v>718</v>
      </c>
    </row>
    <row r="131" spans="1:6" x14ac:dyDescent="0.2">
      <c r="A131" s="5" t="s">
        <v>23</v>
      </c>
      <c r="B131" s="1">
        <v>0.25</v>
      </c>
      <c r="C131" s="1">
        <v>0.75</v>
      </c>
      <c r="D131" s="2">
        <v>1.0056693661583789</v>
      </c>
      <c r="E131" s="2">
        <v>7.7148350000000004E-2</v>
      </c>
      <c r="F131" s="3">
        <v>798</v>
      </c>
    </row>
    <row r="132" spans="1:6" x14ac:dyDescent="0.2">
      <c r="A132" s="5" t="s">
        <v>17</v>
      </c>
      <c r="B132" s="1">
        <v>0.4</v>
      </c>
      <c r="C132" s="1">
        <v>0.6</v>
      </c>
      <c r="D132" s="2">
        <v>0.98418124680844354</v>
      </c>
      <c r="E132" s="2">
        <v>8.3905560000000018E-2</v>
      </c>
      <c r="F132" s="3">
        <v>728</v>
      </c>
    </row>
    <row r="133" spans="1:6" x14ac:dyDescent="0.2">
      <c r="A133" s="5" t="s">
        <v>24</v>
      </c>
      <c r="B133" s="1">
        <v>0.2</v>
      </c>
      <c r="C133" s="1">
        <v>0.8</v>
      </c>
      <c r="D133" s="2">
        <v>1.0161615354968698</v>
      </c>
      <c r="E133" s="2">
        <v>8.9013280000000028E-2</v>
      </c>
      <c r="F133" s="3">
        <v>898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3"/>
  <sheetViews>
    <sheetView workbookViewId="0">
      <pane ySplit="1" topLeftCell="A2" activePane="bottomLeft" state="frozen"/>
      <selection pane="bottomLeft" activeCell="B7" sqref="B7"/>
    </sheetView>
  </sheetViews>
  <sheetFormatPr baseColWidth="10" defaultRowHeight="16" x14ac:dyDescent="0.2"/>
  <cols>
    <col min="1" max="1" width="10.83203125" style="5"/>
    <col min="10" max="14" width="10.83203125" style="2"/>
  </cols>
  <sheetData>
    <row r="1" spans="1:15" s="5" customFormat="1" x14ac:dyDescent="0.2">
      <c r="A1" s="5" t="s">
        <v>79</v>
      </c>
      <c r="B1" s="5" t="s">
        <v>80</v>
      </c>
      <c r="C1" s="5" t="s">
        <v>27</v>
      </c>
      <c r="D1" s="5" t="s">
        <v>28</v>
      </c>
      <c r="E1" s="5" t="s">
        <v>29</v>
      </c>
      <c r="F1" s="5" t="s">
        <v>30</v>
      </c>
      <c r="G1" s="5" t="s">
        <v>31</v>
      </c>
      <c r="H1" s="5" t="s">
        <v>32</v>
      </c>
      <c r="I1" s="5" t="s">
        <v>33</v>
      </c>
      <c r="J1" s="7" t="s">
        <v>25</v>
      </c>
      <c r="K1" s="7" t="s">
        <v>76</v>
      </c>
      <c r="L1" s="7" t="s">
        <v>77</v>
      </c>
      <c r="M1" s="7" t="s">
        <v>78</v>
      </c>
      <c r="N1" s="7" t="s">
        <v>75</v>
      </c>
      <c r="O1" s="5" t="s">
        <v>34</v>
      </c>
    </row>
    <row r="2" spans="1:15" x14ac:dyDescent="0.2">
      <c r="A2" s="5" t="s">
        <v>35</v>
      </c>
      <c r="B2">
        <v>0.44999999999999996</v>
      </c>
      <c r="C2" t="s">
        <v>36</v>
      </c>
      <c r="D2" t="s">
        <v>37</v>
      </c>
      <c r="E2" t="s">
        <v>38</v>
      </c>
      <c r="F2">
        <v>0.25</v>
      </c>
      <c r="G2">
        <v>0.75</v>
      </c>
      <c r="H2">
        <v>0</v>
      </c>
      <c r="I2">
        <v>0.55000000000000004</v>
      </c>
      <c r="J2" s="2">
        <v>0.98125991686410341</v>
      </c>
      <c r="K2" s="2">
        <v>8</v>
      </c>
      <c r="L2" s="2">
        <v>3.7395</v>
      </c>
      <c r="M2" s="2">
        <v>3.9208124999999998</v>
      </c>
      <c r="N2" s="2">
        <v>118.9375</v>
      </c>
      <c r="O2" t="s">
        <v>39</v>
      </c>
    </row>
    <row r="3" spans="1:15" x14ac:dyDescent="0.2">
      <c r="A3" s="5" t="s">
        <v>35</v>
      </c>
      <c r="B3">
        <v>0.4</v>
      </c>
      <c r="C3" t="s">
        <v>36</v>
      </c>
      <c r="D3" t="s">
        <v>37</v>
      </c>
      <c r="E3" t="s">
        <v>38</v>
      </c>
      <c r="F3">
        <v>0.25</v>
      </c>
      <c r="G3">
        <v>0.75</v>
      </c>
      <c r="H3">
        <v>0</v>
      </c>
      <c r="I3">
        <v>0.6</v>
      </c>
      <c r="J3" s="2">
        <v>0.98636478308180575</v>
      </c>
      <c r="K3" s="2">
        <v>8</v>
      </c>
      <c r="L3" s="2">
        <v>3.7440000000000002</v>
      </c>
      <c r="M3" s="2">
        <v>3.9215</v>
      </c>
      <c r="N3" s="2">
        <v>119.5</v>
      </c>
      <c r="O3" t="s">
        <v>39</v>
      </c>
    </row>
    <row r="4" spans="1:15" x14ac:dyDescent="0.2">
      <c r="A4" s="5" t="s">
        <v>35</v>
      </c>
      <c r="B4">
        <v>0.38</v>
      </c>
      <c r="C4" t="s">
        <v>36</v>
      </c>
      <c r="D4" t="s">
        <v>37</v>
      </c>
      <c r="E4" t="s">
        <v>38</v>
      </c>
      <c r="F4">
        <v>0.25</v>
      </c>
      <c r="G4">
        <v>0.75</v>
      </c>
      <c r="H4">
        <v>0</v>
      </c>
      <c r="I4">
        <v>0.62</v>
      </c>
      <c r="J4" s="2">
        <v>0.98840672956888653</v>
      </c>
      <c r="K4" s="2">
        <v>8</v>
      </c>
      <c r="L4" s="2">
        <v>3.7458</v>
      </c>
      <c r="M4" s="2">
        <v>3.9217750000000002</v>
      </c>
      <c r="N4" s="2">
        <v>119.72499999999999</v>
      </c>
      <c r="O4" t="s">
        <v>39</v>
      </c>
    </row>
    <row r="5" spans="1:15" x14ac:dyDescent="0.2">
      <c r="A5" s="5" t="s">
        <v>35</v>
      </c>
      <c r="B5">
        <v>0.36</v>
      </c>
      <c r="C5" t="s">
        <v>36</v>
      </c>
      <c r="D5" t="s">
        <v>37</v>
      </c>
      <c r="E5" t="s">
        <v>38</v>
      </c>
      <c r="F5">
        <v>0.25</v>
      </c>
      <c r="G5">
        <v>0.75</v>
      </c>
      <c r="H5">
        <v>0</v>
      </c>
      <c r="I5">
        <v>0.64</v>
      </c>
      <c r="J5" s="2">
        <v>0.99044867605596754</v>
      </c>
      <c r="K5" s="2">
        <v>8</v>
      </c>
      <c r="L5" s="2">
        <v>3.7476000000000003</v>
      </c>
      <c r="M5" s="2">
        <v>3.9220499999999996</v>
      </c>
      <c r="N5" s="2">
        <v>119.94999999999999</v>
      </c>
      <c r="O5" t="s">
        <v>39</v>
      </c>
    </row>
    <row r="6" spans="1:15" x14ac:dyDescent="0.2">
      <c r="A6" s="5" t="s">
        <v>35</v>
      </c>
      <c r="B6">
        <v>0.30000000000000004</v>
      </c>
      <c r="C6" t="s">
        <v>36</v>
      </c>
      <c r="D6" t="s">
        <v>37</v>
      </c>
      <c r="E6" t="s">
        <v>38</v>
      </c>
      <c r="F6">
        <v>0.25</v>
      </c>
      <c r="G6">
        <v>0.75</v>
      </c>
      <c r="H6">
        <v>0</v>
      </c>
      <c r="I6">
        <v>0.7</v>
      </c>
      <c r="J6" s="2">
        <v>0.99657451551721032</v>
      </c>
      <c r="K6" s="2">
        <v>8</v>
      </c>
      <c r="L6" s="2">
        <v>3.7530000000000001</v>
      </c>
      <c r="M6" s="2">
        <v>3.9228749999999999</v>
      </c>
      <c r="N6" s="2">
        <v>120.625</v>
      </c>
      <c r="O6" t="s">
        <v>40</v>
      </c>
    </row>
    <row r="7" spans="1:15" x14ac:dyDescent="0.2">
      <c r="A7" s="5" t="s">
        <v>35</v>
      </c>
      <c r="B7">
        <v>0.19999999999999996</v>
      </c>
      <c r="C7" t="s">
        <v>36</v>
      </c>
      <c r="D7" t="s">
        <v>37</v>
      </c>
      <c r="E7" t="s">
        <v>38</v>
      </c>
      <c r="F7">
        <v>0.25</v>
      </c>
      <c r="G7">
        <v>0.75</v>
      </c>
      <c r="H7">
        <v>0</v>
      </c>
      <c r="I7">
        <v>0.8</v>
      </c>
      <c r="J7" s="2">
        <v>1.006784247952615</v>
      </c>
      <c r="K7" s="2">
        <v>8</v>
      </c>
      <c r="L7" s="2">
        <v>3.7620000000000005</v>
      </c>
      <c r="M7" s="2">
        <v>3.9242500000000002</v>
      </c>
      <c r="N7" s="2">
        <v>121.75</v>
      </c>
      <c r="O7" t="s">
        <v>40</v>
      </c>
    </row>
    <row r="8" spans="1:15" x14ac:dyDescent="0.2">
      <c r="A8" s="5" t="s">
        <v>41</v>
      </c>
      <c r="B8">
        <v>0.8</v>
      </c>
      <c r="C8" t="s">
        <v>42</v>
      </c>
      <c r="D8" t="s">
        <v>43</v>
      </c>
      <c r="E8" t="s">
        <v>38</v>
      </c>
      <c r="F8">
        <v>0.75</v>
      </c>
      <c r="G8">
        <v>0.25</v>
      </c>
      <c r="H8">
        <v>0</v>
      </c>
      <c r="I8">
        <v>0.2</v>
      </c>
      <c r="J8" s="2">
        <v>0.95414204029161753</v>
      </c>
      <c r="K8" s="2">
        <v>8</v>
      </c>
      <c r="L8" s="2">
        <v>3.6120000000000005</v>
      </c>
      <c r="M8" s="2">
        <v>3.8606000000000003</v>
      </c>
      <c r="N8" s="2">
        <v>144.60000000000002</v>
      </c>
      <c r="O8" t="s">
        <v>39</v>
      </c>
    </row>
    <row r="9" spans="1:15" x14ac:dyDescent="0.2">
      <c r="A9" s="5" t="s">
        <v>41</v>
      </c>
      <c r="B9">
        <v>0.7</v>
      </c>
      <c r="C9" t="s">
        <v>42</v>
      </c>
      <c r="D9" t="s">
        <v>43</v>
      </c>
      <c r="E9" t="s">
        <v>38</v>
      </c>
      <c r="F9">
        <v>0.75</v>
      </c>
      <c r="G9">
        <v>0.25</v>
      </c>
      <c r="H9">
        <v>0</v>
      </c>
      <c r="I9">
        <v>0.3</v>
      </c>
      <c r="J9" s="2">
        <v>0.96327474935809332</v>
      </c>
      <c r="K9" s="2">
        <v>8</v>
      </c>
      <c r="L9" s="2">
        <v>3.633</v>
      </c>
      <c r="M9" s="2">
        <v>3.8689</v>
      </c>
      <c r="N9" s="2">
        <v>142.02499999999998</v>
      </c>
      <c r="O9" t="s">
        <v>39</v>
      </c>
    </row>
    <row r="10" spans="1:15" x14ac:dyDescent="0.2">
      <c r="A10" s="5" t="s">
        <v>41</v>
      </c>
      <c r="B10">
        <v>0.65</v>
      </c>
      <c r="C10" t="s">
        <v>42</v>
      </c>
      <c r="D10" t="s">
        <v>43</v>
      </c>
      <c r="E10" t="s">
        <v>38</v>
      </c>
      <c r="F10">
        <v>0.75</v>
      </c>
      <c r="G10">
        <v>0.25</v>
      </c>
      <c r="H10">
        <v>0</v>
      </c>
      <c r="I10">
        <v>0.35</v>
      </c>
      <c r="J10" s="2">
        <v>0.96784110389133127</v>
      </c>
      <c r="K10" s="2">
        <v>8</v>
      </c>
      <c r="L10" s="2">
        <v>3.6435000000000004</v>
      </c>
      <c r="M10" s="2">
        <v>3.8730500000000001</v>
      </c>
      <c r="N10" s="2">
        <v>140.73750000000001</v>
      </c>
      <c r="O10" t="s">
        <v>39</v>
      </c>
    </row>
    <row r="11" spans="1:15" x14ac:dyDescent="0.2">
      <c r="A11" s="5" t="s">
        <v>41</v>
      </c>
      <c r="B11">
        <v>0.6</v>
      </c>
      <c r="C11" t="s">
        <v>42</v>
      </c>
      <c r="D11" t="s">
        <v>43</v>
      </c>
      <c r="E11" t="s">
        <v>38</v>
      </c>
      <c r="F11">
        <v>0.75</v>
      </c>
      <c r="G11">
        <v>0.25</v>
      </c>
      <c r="H11">
        <v>0</v>
      </c>
      <c r="I11">
        <v>0.4</v>
      </c>
      <c r="J11" s="2">
        <v>0.97240745842456922</v>
      </c>
      <c r="K11" s="2">
        <v>8</v>
      </c>
      <c r="L11" s="2">
        <v>3.6539999999999999</v>
      </c>
      <c r="M11" s="2">
        <v>3.8772000000000002</v>
      </c>
      <c r="N11" s="2">
        <v>139.44999999999999</v>
      </c>
      <c r="O11" t="s">
        <v>39</v>
      </c>
    </row>
    <row r="12" spans="1:15" x14ac:dyDescent="0.2">
      <c r="A12" s="5" t="s">
        <v>41</v>
      </c>
      <c r="B12">
        <v>0.55000000000000004</v>
      </c>
      <c r="C12" t="s">
        <v>42</v>
      </c>
      <c r="D12" t="s">
        <v>43</v>
      </c>
      <c r="E12" t="s">
        <v>38</v>
      </c>
      <c r="F12">
        <v>0.75</v>
      </c>
      <c r="G12">
        <v>0.25</v>
      </c>
      <c r="H12">
        <v>0</v>
      </c>
      <c r="I12">
        <v>0.45</v>
      </c>
      <c r="J12" s="2">
        <v>0.97697381295780716</v>
      </c>
      <c r="K12" s="2">
        <v>8</v>
      </c>
      <c r="L12" s="2">
        <v>3.6645000000000003</v>
      </c>
      <c r="M12" s="2">
        <v>3.8813500000000003</v>
      </c>
      <c r="N12" s="2">
        <v>138.16250000000002</v>
      </c>
      <c r="O12" t="s">
        <v>39</v>
      </c>
    </row>
    <row r="13" spans="1:15" x14ac:dyDescent="0.2">
      <c r="A13" s="5" t="s">
        <v>41</v>
      </c>
      <c r="B13">
        <v>0.5</v>
      </c>
      <c r="C13" t="s">
        <v>42</v>
      </c>
      <c r="D13" t="s">
        <v>43</v>
      </c>
      <c r="E13" t="s">
        <v>38</v>
      </c>
      <c r="F13">
        <v>0.75</v>
      </c>
      <c r="G13">
        <v>0.25</v>
      </c>
      <c r="H13">
        <v>0</v>
      </c>
      <c r="I13">
        <v>0.5</v>
      </c>
      <c r="J13" s="2">
        <v>0.98154016749104511</v>
      </c>
      <c r="K13" s="2">
        <v>8</v>
      </c>
      <c r="L13" s="2">
        <v>3.6750000000000003</v>
      </c>
      <c r="M13" s="2">
        <v>3.8855</v>
      </c>
      <c r="N13" s="2">
        <v>136.875</v>
      </c>
      <c r="O13" t="s">
        <v>39</v>
      </c>
    </row>
    <row r="14" spans="1:15" x14ac:dyDescent="0.2">
      <c r="A14" s="5" t="s">
        <v>41</v>
      </c>
      <c r="B14">
        <v>0.4</v>
      </c>
      <c r="C14" t="s">
        <v>42</v>
      </c>
      <c r="D14" t="s">
        <v>43</v>
      </c>
      <c r="E14" t="s">
        <v>38</v>
      </c>
      <c r="F14">
        <v>0.75</v>
      </c>
      <c r="G14">
        <v>0.25</v>
      </c>
      <c r="H14">
        <v>0</v>
      </c>
      <c r="I14">
        <v>0.6</v>
      </c>
      <c r="J14" s="2">
        <v>0.99067287655752101</v>
      </c>
      <c r="K14" s="2">
        <v>8</v>
      </c>
      <c r="L14" s="2">
        <v>3.6960000000000006</v>
      </c>
      <c r="M14" s="2">
        <v>3.8937999999999997</v>
      </c>
      <c r="N14" s="2">
        <v>134.30000000000001</v>
      </c>
      <c r="O14" t="s">
        <v>40</v>
      </c>
    </row>
    <row r="15" spans="1:15" x14ac:dyDescent="0.2">
      <c r="A15" s="5" t="s">
        <v>41</v>
      </c>
      <c r="B15">
        <v>0.30000000000000004</v>
      </c>
      <c r="C15" t="s">
        <v>42</v>
      </c>
      <c r="D15" t="s">
        <v>43</v>
      </c>
      <c r="E15" t="s">
        <v>38</v>
      </c>
      <c r="F15">
        <v>0.75</v>
      </c>
      <c r="G15">
        <v>0.25</v>
      </c>
      <c r="H15">
        <v>0</v>
      </c>
      <c r="I15">
        <v>0.7</v>
      </c>
      <c r="J15" s="2">
        <v>0.99980558562399668</v>
      </c>
      <c r="K15" s="2">
        <v>8</v>
      </c>
      <c r="L15" s="2">
        <v>3.7170000000000001</v>
      </c>
      <c r="M15" s="2">
        <v>3.9020999999999999</v>
      </c>
      <c r="N15" s="2">
        <v>131.72499999999999</v>
      </c>
      <c r="O15" t="s">
        <v>40</v>
      </c>
    </row>
    <row r="16" spans="1:15" x14ac:dyDescent="0.2">
      <c r="A16" s="5" t="s">
        <v>41</v>
      </c>
      <c r="B16">
        <v>0.19999999999999996</v>
      </c>
      <c r="C16" t="s">
        <v>42</v>
      </c>
      <c r="D16" t="s">
        <v>43</v>
      </c>
      <c r="E16" t="s">
        <v>38</v>
      </c>
      <c r="F16">
        <v>0.75</v>
      </c>
      <c r="G16">
        <v>0.25</v>
      </c>
      <c r="H16">
        <v>0</v>
      </c>
      <c r="I16">
        <v>0.8</v>
      </c>
      <c r="J16" s="2">
        <v>1.0089382946904726</v>
      </c>
      <c r="K16" s="2">
        <v>8</v>
      </c>
      <c r="L16" s="2">
        <v>3.7380000000000004</v>
      </c>
      <c r="M16" s="2">
        <v>3.9104000000000001</v>
      </c>
      <c r="N16" s="2">
        <v>129.15</v>
      </c>
      <c r="O16" t="s">
        <v>40</v>
      </c>
    </row>
    <row r="17" spans="1:15" x14ac:dyDescent="0.2">
      <c r="A17" s="5" t="s">
        <v>44</v>
      </c>
      <c r="B17">
        <v>0.4</v>
      </c>
      <c r="C17" t="s">
        <v>45</v>
      </c>
      <c r="D17" t="s">
        <v>46</v>
      </c>
      <c r="E17" t="s">
        <v>38</v>
      </c>
      <c r="F17">
        <v>0.67</v>
      </c>
      <c r="G17">
        <v>0.33</v>
      </c>
      <c r="H17">
        <v>0</v>
      </c>
      <c r="I17">
        <v>0.6</v>
      </c>
      <c r="J17" s="2">
        <v>0.99372540223394656</v>
      </c>
      <c r="K17" s="2">
        <v>10.14</v>
      </c>
      <c r="L17" s="2">
        <v>3.8636400000000006</v>
      </c>
      <c r="M17" s="2">
        <v>3.894952</v>
      </c>
      <c r="N17" s="2">
        <v>131.35199999999998</v>
      </c>
      <c r="O17" t="s">
        <v>40</v>
      </c>
    </row>
    <row r="18" spans="1:15" x14ac:dyDescent="0.2">
      <c r="A18" s="5" t="s">
        <v>44</v>
      </c>
      <c r="B18">
        <v>0.35</v>
      </c>
      <c r="C18" t="s">
        <v>45</v>
      </c>
      <c r="D18" t="s">
        <v>46</v>
      </c>
      <c r="E18" t="s">
        <v>38</v>
      </c>
      <c r="F18">
        <v>0.67</v>
      </c>
      <c r="G18">
        <v>0.33</v>
      </c>
      <c r="H18">
        <v>0</v>
      </c>
      <c r="I18">
        <v>0.65</v>
      </c>
      <c r="J18" s="2">
        <v>0.99791019105763112</v>
      </c>
      <c r="K18" s="2">
        <v>9.8724999999999987</v>
      </c>
      <c r="L18" s="2">
        <v>3.8531850000000003</v>
      </c>
      <c r="M18" s="2">
        <v>3.8989580000000004</v>
      </c>
      <c r="N18" s="2">
        <v>130.43299999999999</v>
      </c>
      <c r="O18" t="s">
        <v>40</v>
      </c>
    </row>
    <row r="19" spans="1:15" x14ac:dyDescent="0.2">
      <c r="A19" s="5" t="s">
        <v>44</v>
      </c>
      <c r="B19">
        <v>0.30000000000000004</v>
      </c>
      <c r="C19" t="s">
        <v>45</v>
      </c>
      <c r="D19" t="s">
        <v>46</v>
      </c>
      <c r="E19" t="s">
        <v>38</v>
      </c>
      <c r="F19">
        <v>0.67</v>
      </c>
      <c r="G19">
        <v>0.33</v>
      </c>
      <c r="H19">
        <v>0</v>
      </c>
      <c r="I19">
        <v>0.7</v>
      </c>
      <c r="J19" s="2">
        <v>1.0020949798813159</v>
      </c>
      <c r="K19" s="2">
        <v>9.6050000000000004</v>
      </c>
      <c r="L19" s="2">
        <v>3.8427300000000004</v>
      </c>
      <c r="M19" s="2">
        <v>3.9029639999999999</v>
      </c>
      <c r="N19" s="2">
        <v>129.51400000000001</v>
      </c>
      <c r="O19" t="s">
        <v>40</v>
      </c>
    </row>
    <row r="20" spans="1:15" x14ac:dyDescent="0.2">
      <c r="A20" s="5" t="s">
        <v>44</v>
      </c>
      <c r="B20">
        <v>0.19999999999999996</v>
      </c>
      <c r="C20" t="s">
        <v>45</v>
      </c>
      <c r="D20" t="s">
        <v>46</v>
      </c>
      <c r="E20" t="s">
        <v>38</v>
      </c>
      <c r="F20">
        <v>0.67</v>
      </c>
      <c r="G20">
        <v>0.33</v>
      </c>
      <c r="H20">
        <v>0</v>
      </c>
      <c r="I20">
        <v>0.8</v>
      </c>
      <c r="J20" s="2">
        <v>1.0104645575286855</v>
      </c>
      <c r="K20" s="2">
        <v>9.07</v>
      </c>
      <c r="L20" s="2">
        <v>3.8218200000000007</v>
      </c>
      <c r="M20" s="2">
        <v>3.9109760000000002</v>
      </c>
      <c r="N20" s="2">
        <v>127.67599999999999</v>
      </c>
      <c r="O20" t="s">
        <v>40</v>
      </c>
    </row>
    <row r="21" spans="1:15" x14ac:dyDescent="0.2">
      <c r="A21" s="5" t="s">
        <v>44</v>
      </c>
      <c r="B21">
        <v>0.15000000000000002</v>
      </c>
      <c r="C21" t="s">
        <v>45</v>
      </c>
      <c r="D21" t="s">
        <v>46</v>
      </c>
      <c r="E21" t="s">
        <v>38</v>
      </c>
      <c r="F21">
        <v>0.67</v>
      </c>
      <c r="G21">
        <v>0.33</v>
      </c>
      <c r="H21">
        <v>0</v>
      </c>
      <c r="I21">
        <v>0.85</v>
      </c>
      <c r="J21" s="2">
        <v>1.0146493463523703</v>
      </c>
      <c r="K21" s="2">
        <v>8.8025000000000002</v>
      </c>
      <c r="L21" s="2">
        <v>3.8113650000000003</v>
      </c>
      <c r="M21" s="2">
        <v>3.9149819999999997</v>
      </c>
      <c r="N21" s="2">
        <v>126.75699999999999</v>
      </c>
      <c r="O21" t="s">
        <v>40</v>
      </c>
    </row>
    <row r="22" spans="1:15" x14ac:dyDescent="0.2">
      <c r="A22" s="5" t="s">
        <v>44</v>
      </c>
      <c r="B22">
        <v>9.9999999999999978E-2</v>
      </c>
      <c r="C22" t="s">
        <v>45</v>
      </c>
      <c r="D22" t="s">
        <v>46</v>
      </c>
      <c r="E22" t="s">
        <v>38</v>
      </c>
      <c r="F22">
        <v>0.67</v>
      </c>
      <c r="G22">
        <v>0.33</v>
      </c>
      <c r="H22">
        <v>0</v>
      </c>
      <c r="I22">
        <v>0.9</v>
      </c>
      <c r="J22" s="2">
        <v>1.0188341351760548</v>
      </c>
      <c r="K22" s="2">
        <v>8.5350000000000001</v>
      </c>
      <c r="L22" s="2">
        <v>3.80091</v>
      </c>
      <c r="M22" s="2">
        <v>3.9189879999999997</v>
      </c>
      <c r="N22" s="2">
        <v>125.83800000000001</v>
      </c>
      <c r="O22" t="s">
        <v>40</v>
      </c>
    </row>
    <row r="23" spans="1:15" x14ac:dyDescent="0.2">
      <c r="A23" s="5" t="s">
        <v>47</v>
      </c>
      <c r="B23">
        <v>5.0000000000000044E-2</v>
      </c>
      <c r="C23" t="s">
        <v>45</v>
      </c>
      <c r="D23" t="s">
        <v>38</v>
      </c>
      <c r="E23" t="s">
        <v>38</v>
      </c>
      <c r="F23">
        <v>0.5</v>
      </c>
      <c r="G23">
        <v>0.5</v>
      </c>
      <c r="H23">
        <v>0</v>
      </c>
      <c r="I23">
        <v>0.95</v>
      </c>
      <c r="J23" s="2">
        <v>1.0236329717180148</v>
      </c>
      <c r="K23" s="2">
        <v>8.1999999999999993</v>
      </c>
      <c r="L23" s="2">
        <v>3.7885000000000004</v>
      </c>
      <c r="M23" s="2">
        <v>3.9226000000000001</v>
      </c>
      <c r="N23" s="2">
        <v>124.7</v>
      </c>
      <c r="O23" t="s">
        <v>40</v>
      </c>
    </row>
    <row r="24" spans="1:15" x14ac:dyDescent="0.2">
      <c r="A24" s="5" t="s">
        <v>47</v>
      </c>
      <c r="B24">
        <v>9.9999999999999978E-2</v>
      </c>
      <c r="C24" t="s">
        <v>45</v>
      </c>
      <c r="D24" t="s">
        <v>38</v>
      </c>
      <c r="E24" t="s">
        <v>38</v>
      </c>
      <c r="F24">
        <v>0.5</v>
      </c>
      <c r="G24">
        <v>0.5</v>
      </c>
      <c r="H24">
        <v>0</v>
      </c>
      <c r="I24">
        <v>0.9</v>
      </c>
      <c r="J24" s="2">
        <v>1.0200622306126053</v>
      </c>
      <c r="K24" s="2">
        <v>8.4</v>
      </c>
      <c r="L24" s="2">
        <v>3.7970000000000002</v>
      </c>
      <c r="M24" s="2">
        <v>3.9181999999999997</v>
      </c>
      <c r="N24" s="2">
        <v>125.4</v>
      </c>
      <c r="O24" t="s">
        <v>40</v>
      </c>
    </row>
    <row r="25" spans="1:15" x14ac:dyDescent="0.2">
      <c r="A25" s="5" t="s">
        <v>47</v>
      </c>
      <c r="B25">
        <v>0.15000000000000002</v>
      </c>
      <c r="C25" t="s">
        <v>45</v>
      </c>
      <c r="D25" t="s">
        <v>38</v>
      </c>
      <c r="E25" t="s">
        <v>38</v>
      </c>
      <c r="F25">
        <v>0.5</v>
      </c>
      <c r="G25">
        <v>0.5</v>
      </c>
      <c r="H25">
        <v>0</v>
      </c>
      <c r="I25">
        <v>0.85</v>
      </c>
      <c r="J25" s="2">
        <v>1.0164914895071957</v>
      </c>
      <c r="K25" s="2">
        <v>8.6</v>
      </c>
      <c r="L25" s="2">
        <v>3.8055000000000003</v>
      </c>
      <c r="M25" s="2">
        <v>3.9137999999999997</v>
      </c>
      <c r="N25" s="2">
        <v>126.1</v>
      </c>
      <c r="O25" t="s">
        <v>40</v>
      </c>
    </row>
    <row r="26" spans="1:15" x14ac:dyDescent="0.2">
      <c r="A26" s="5" t="s">
        <v>47</v>
      </c>
      <c r="B26">
        <v>0.19999999999999996</v>
      </c>
      <c r="C26" t="s">
        <v>45</v>
      </c>
      <c r="D26" t="s">
        <v>38</v>
      </c>
      <c r="E26" t="s">
        <v>38</v>
      </c>
      <c r="F26">
        <v>0.5</v>
      </c>
      <c r="G26">
        <v>0.5</v>
      </c>
      <c r="H26">
        <v>0</v>
      </c>
      <c r="I26">
        <v>0.8</v>
      </c>
      <c r="J26" s="2">
        <v>1.0129207484017861</v>
      </c>
      <c r="K26" s="2">
        <v>8.8000000000000007</v>
      </c>
      <c r="L26" s="2">
        <v>3.8140000000000001</v>
      </c>
      <c r="M26" s="2">
        <v>3.9094000000000002</v>
      </c>
      <c r="N26" s="2">
        <v>126.8</v>
      </c>
      <c r="O26" t="s">
        <v>40</v>
      </c>
    </row>
    <row r="27" spans="1:15" x14ac:dyDescent="0.2">
      <c r="A27" s="5" t="s">
        <v>47</v>
      </c>
      <c r="B27">
        <v>0.25</v>
      </c>
      <c r="C27" t="s">
        <v>45</v>
      </c>
      <c r="D27" t="s">
        <v>38</v>
      </c>
      <c r="E27" t="s">
        <v>38</v>
      </c>
      <c r="F27">
        <v>0.5</v>
      </c>
      <c r="G27">
        <v>0.5</v>
      </c>
      <c r="H27">
        <v>0</v>
      </c>
      <c r="I27">
        <v>0.75</v>
      </c>
      <c r="J27" s="2">
        <v>1.0093500072963766</v>
      </c>
      <c r="K27" s="2">
        <v>9</v>
      </c>
      <c r="L27" s="2">
        <v>3.8224999999999998</v>
      </c>
      <c r="M27" s="2">
        <v>3.9050000000000002</v>
      </c>
      <c r="N27" s="2">
        <v>127.5</v>
      </c>
      <c r="O27" t="s">
        <v>40</v>
      </c>
    </row>
    <row r="28" spans="1:15" x14ac:dyDescent="0.2">
      <c r="A28" s="5" t="s">
        <v>47</v>
      </c>
      <c r="B28">
        <v>0.30000000000000004</v>
      </c>
      <c r="C28" t="s">
        <v>45</v>
      </c>
      <c r="D28" t="s">
        <v>38</v>
      </c>
      <c r="E28" t="s">
        <v>38</v>
      </c>
      <c r="F28">
        <v>0.5</v>
      </c>
      <c r="G28">
        <v>0.5</v>
      </c>
      <c r="H28">
        <v>0</v>
      </c>
      <c r="I28">
        <v>0.7</v>
      </c>
      <c r="J28" s="2">
        <v>1.005779266190967</v>
      </c>
      <c r="K28" s="2">
        <v>9.1999999999999993</v>
      </c>
      <c r="L28" s="2">
        <v>3.8310000000000004</v>
      </c>
      <c r="M28" s="2">
        <v>3.9005999999999998</v>
      </c>
      <c r="N28" s="2">
        <v>128.19999999999999</v>
      </c>
      <c r="O28" t="s">
        <v>40</v>
      </c>
    </row>
    <row r="29" spans="1:15" x14ac:dyDescent="0.2">
      <c r="A29" s="5" t="s">
        <v>47</v>
      </c>
      <c r="B29">
        <v>0.35</v>
      </c>
      <c r="C29" t="s">
        <v>45</v>
      </c>
      <c r="D29" t="s">
        <v>38</v>
      </c>
      <c r="E29" t="s">
        <v>38</v>
      </c>
      <c r="F29">
        <v>0.5</v>
      </c>
      <c r="G29">
        <v>0.5</v>
      </c>
      <c r="H29">
        <v>0</v>
      </c>
      <c r="I29">
        <v>0.65</v>
      </c>
      <c r="J29" s="2">
        <v>1.0022085250855575</v>
      </c>
      <c r="K29" s="2">
        <v>9.3999999999999986</v>
      </c>
      <c r="L29" s="2">
        <v>3.8395000000000001</v>
      </c>
      <c r="M29" s="2">
        <v>3.8961999999999999</v>
      </c>
      <c r="N29" s="2">
        <v>128.9</v>
      </c>
      <c r="O29" t="s">
        <v>40</v>
      </c>
    </row>
    <row r="30" spans="1:15" x14ac:dyDescent="0.2">
      <c r="A30" s="5" t="s">
        <v>47</v>
      </c>
      <c r="B30">
        <v>0.4</v>
      </c>
      <c r="C30" t="s">
        <v>45</v>
      </c>
      <c r="D30" t="s">
        <v>38</v>
      </c>
      <c r="E30" t="s">
        <v>38</v>
      </c>
      <c r="F30">
        <v>0.5</v>
      </c>
      <c r="G30">
        <v>0.5</v>
      </c>
      <c r="H30">
        <v>0</v>
      </c>
      <c r="I30">
        <v>0.6</v>
      </c>
      <c r="J30" s="2">
        <v>0.99863778398014791</v>
      </c>
      <c r="K30" s="2">
        <v>9.6000000000000014</v>
      </c>
      <c r="L30" s="2">
        <v>3.8480000000000003</v>
      </c>
      <c r="M30" s="2">
        <v>3.8917999999999999</v>
      </c>
      <c r="N30" s="2">
        <v>129.6</v>
      </c>
      <c r="O30" t="s">
        <v>40</v>
      </c>
    </row>
    <row r="31" spans="1:15" x14ac:dyDescent="0.2">
      <c r="A31" s="5" t="s">
        <v>47</v>
      </c>
      <c r="B31">
        <v>0.44999999999999996</v>
      </c>
      <c r="C31" t="s">
        <v>45</v>
      </c>
      <c r="D31" t="s">
        <v>38</v>
      </c>
      <c r="E31" t="s">
        <v>38</v>
      </c>
      <c r="F31">
        <v>0.5</v>
      </c>
      <c r="G31">
        <v>0.5</v>
      </c>
      <c r="H31">
        <v>0</v>
      </c>
      <c r="I31">
        <v>0.55000000000000004</v>
      </c>
      <c r="J31" s="2">
        <v>0.99506704287473835</v>
      </c>
      <c r="K31" s="2">
        <v>9.8000000000000007</v>
      </c>
      <c r="L31" s="2">
        <v>3.8565</v>
      </c>
      <c r="M31" s="2">
        <v>3.8873999999999995</v>
      </c>
      <c r="N31" s="2">
        <v>130.30000000000001</v>
      </c>
      <c r="O31" t="s">
        <v>40</v>
      </c>
    </row>
    <row r="32" spans="1:15" x14ac:dyDescent="0.2">
      <c r="A32" s="5" t="s">
        <v>47</v>
      </c>
      <c r="B32">
        <v>0.5</v>
      </c>
      <c r="C32" t="s">
        <v>45</v>
      </c>
      <c r="D32" t="s">
        <v>38</v>
      </c>
      <c r="E32" t="s">
        <v>38</v>
      </c>
      <c r="F32">
        <v>0.5</v>
      </c>
      <c r="G32">
        <v>0.5</v>
      </c>
      <c r="H32">
        <v>0</v>
      </c>
      <c r="I32">
        <v>0.5</v>
      </c>
      <c r="J32" s="2">
        <v>0.99149630176932879</v>
      </c>
      <c r="K32" s="2">
        <v>10</v>
      </c>
      <c r="L32" s="2">
        <v>3.8650000000000002</v>
      </c>
      <c r="M32" s="2">
        <v>3.883</v>
      </c>
      <c r="N32" s="2">
        <v>131</v>
      </c>
      <c r="O32" t="s">
        <v>40</v>
      </c>
    </row>
    <row r="33" spans="1:15" x14ac:dyDescent="0.2">
      <c r="A33" s="5" t="s">
        <v>47</v>
      </c>
      <c r="B33">
        <v>0.55000000000000004</v>
      </c>
      <c r="C33" t="s">
        <v>45</v>
      </c>
      <c r="D33" t="s">
        <v>38</v>
      </c>
      <c r="E33" t="s">
        <v>38</v>
      </c>
      <c r="F33">
        <v>0.5</v>
      </c>
      <c r="G33">
        <v>0.5</v>
      </c>
      <c r="H33">
        <v>0</v>
      </c>
      <c r="I33">
        <v>0.45</v>
      </c>
      <c r="J33" s="2">
        <v>0.98792556066391923</v>
      </c>
      <c r="K33" s="2">
        <v>10.200000000000001</v>
      </c>
      <c r="L33" s="2">
        <v>3.8735000000000004</v>
      </c>
      <c r="M33" s="2">
        <v>3.8786</v>
      </c>
      <c r="N33" s="2">
        <v>131.70000000000002</v>
      </c>
      <c r="O33" t="s">
        <v>40</v>
      </c>
    </row>
    <row r="34" spans="1:15" x14ac:dyDescent="0.2">
      <c r="A34" s="5" t="s">
        <v>47</v>
      </c>
      <c r="B34">
        <v>0.6</v>
      </c>
      <c r="C34" t="s">
        <v>45</v>
      </c>
      <c r="D34" t="s">
        <v>38</v>
      </c>
      <c r="E34" t="s">
        <v>38</v>
      </c>
      <c r="F34">
        <v>0.5</v>
      </c>
      <c r="G34">
        <v>0.5</v>
      </c>
      <c r="H34">
        <v>0</v>
      </c>
      <c r="I34">
        <v>0.4</v>
      </c>
      <c r="J34" s="2">
        <v>0.98435481955850967</v>
      </c>
      <c r="K34" s="2">
        <v>10.399999999999999</v>
      </c>
      <c r="L34" s="2">
        <v>3.8820000000000006</v>
      </c>
      <c r="M34" s="2">
        <v>3.8741999999999996</v>
      </c>
      <c r="N34" s="2">
        <v>132.4</v>
      </c>
      <c r="O34" t="s">
        <v>40</v>
      </c>
    </row>
    <row r="35" spans="1:15" x14ac:dyDescent="0.2">
      <c r="A35" s="5" t="s">
        <v>47</v>
      </c>
      <c r="B35">
        <v>0.65</v>
      </c>
      <c r="C35" t="s">
        <v>45</v>
      </c>
      <c r="D35" t="s">
        <v>38</v>
      </c>
      <c r="E35" t="s">
        <v>38</v>
      </c>
      <c r="F35">
        <v>0.5</v>
      </c>
      <c r="G35">
        <v>0.5</v>
      </c>
      <c r="H35">
        <v>0</v>
      </c>
      <c r="I35">
        <v>0.35</v>
      </c>
      <c r="J35" s="2">
        <v>0.98078407845310012</v>
      </c>
      <c r="K35" s="2">
        <v>10.600000000000001</v>
      </c>
      <c r="L35" s="2">
        <v>3.8905000000000003</v>
      </c>
      <c r="M35" s="2">
        <v>3.8697999999999997</v>
      </c>
      <c r="N35" s="2">
        <v>133.1</v>
      </c>
      <c r="O35" t="s">
        <v>39</v>
      </c>
    </row>
    <row r="36" spans="1:15" x14ac:dyDescent="0.2">
      <c r="A36" s="5" t="s">
        <v>47</v>
      </c>
      <c r="B36">
        <v>0.7</v>
      </c>
      <c r="C36" t="s">
        <v>45</v>
      </c>
      <c r="D36" t="s">
        <v>38</v>
      </c>
      <c r="E36" t="s">
        <v>38</v>
      </c>
      <c r="F36">
        <v>0.5</v>
      </c>
      <c r="G36">
        <v>0.5</v>
      </c>
      <c r="H36">
        <v>0</v>
      </c>
      <c r="I36">
        <v>0.3</v>
      </c>
      <c r="J36" s="2">
        <v>0.97721333734769056</v>
      </c>
      <c r="K36" s="2">
        <v>10.799999999999999</v>
      </c>
      <c r="L36" s="2">
        <v>3.899</v>
      </c>
      <c r="M36" s="2">
        <v>3.8653999999999993</v>
      </c>
      <c r="N36" s="2">
        <v>133.79999999999998</v>
      </c>
      <c r="O36" t="s">
        <v>39</v>
      </c>
    </row>
    <row r="37" spans="1:15" x14ac:dyDescent="0.2">
      <c r="A37" s="5" t="s">
        <v>47</v>
      </c>
      <c r="B37">
        <v>0.75</v>
      </c>
      <c r="C37" t="s">
        <v>45</v>
      </c>
      <c r="D37" t="s">
        <v>38</v>
      </c>
      <c r="E37" t="s">
        <v>38</v>
      </c>
      <c r="F37">
        <v>0.5</v>
      </c>
      <c r="G37">
        <v>0.5</v>
      </c>
      <c r="H37">
        <v>0</v>
      </c>
      <c r="I37">
        <v>0.25</v>
      </c>
      <c r="J37" s="2">
        <v>0.973642596242281</v>
      </c>
      <c r="K37" s="2">
        <v>11</v>
      </c>
      <c r="L37" s="2">
        <v>3.9075000000000006</v>
      </c>
      <c r="M37" s="2">
        <v>3.8609999999999998</v>
      </c>
      <c r="N37" s="2">
        <v>134.5</v>
      </c>
      <c r="O37" t="s">
        <v>39</v>
      </c>
    </row>
    <row r="38" spans="1:15" x14ac:dyDescent="0.2">
      <c r="A38" s="5" t="s">
        <v>48</v>
      </c>
      <c r="B38">
        <v>0.36</v>
      </c>
      <c r="C38" t="s">
        <v>37</v>
      </c>
      <c r="D38" t="s">
        <v>49</v>
      </c>
      <c r="E38" t="s">
        <v>38</v>
      </c>
      <c r="F38">
        <v>0.5</v>
      </c>
      <c r="G38">
        <v>0.5</v>
      </c>
      <c r="H38">
        <v>0</v>
      </c>
      <c r="I38">
        <v>0.64</v>
      </c>
      <c r="J38" s="2">
        <v>0.99350220570005965</v>
      </c>
      <c r="K38" s="2">
        <v>8.9</v>
      </c>
      <c r="L38" s="2">
        <v>3.7602000000000002</v>
      </c>
      <c r="M38" s="2">
        <v>3.9151199999999999</v>
      </c>
      <c r="N38" s="2">
        <v>122.19999999999999</v>
      </c>
      <c r="O38" t="s">
        <v>40</v>
      </c>
    </row>
    <row r="39" spans="1:15" x14ac:dyDescent="0.2">
      <c r="A39" s="5" t="s">
        <v>48</v>
      </c>
      <c r="B39">
        <v>0.44999999999999996</v>
      </c>
      <c r="C39" t="s">
        <v>37</v>
      </c>
      <c r="D39" t="s">
        <v>49</v>
      </c>
      <c r="E39" t="s">
        <v>38</v>
      </c>
      <c r="F39">
        <v>0.5</v>
      </c>
      <c r="G39">
        <v>0.5</v>
      </c>
      <c r="H39">
        <v>0</v>
      </c>
      <c r="I39">
        <v>0.55000000000000004</v>
      </c>
      <c r="J39" s="2">
        <v>0.98507682891921855</v>
      </c>
      <c r="K39" s="2">
        <v>9.125</v>
      </c>
      <c r="L39" s="2">
        <v>3.7552500000000002</v>
      </c>
      <c r="M39" s="2">
        <v>3.91215</v>
      </c>
      <c r="N39" s="2">
        <v>121.75</v>
      </c>
      <c r="O39" t="s">
        <v>40</v>
      </c>
    </row>
    <row r="40" spans="1:15" x14ac:dyDescent="0.2">
      <c r="A40" s="5" t="s">
        <v>48</v>
      </c>
      <c r="B40">
        <v>0.45999999999999996</v>
      </c>
      <c r="C40" t="s">
        <v>37</v>
      </c>
      <c r="D40" t="s">
        <v>49</v>
      </c>
      <c r="E40" t="s">
        <v>38</v>
      </c>
      <c r="F40">
        <v>0.5</v>
      </c>
      <c r="G40">
        <v>0.5</v>
      </c>
      <c r="H40">
        <v>0</v>
      </c>
      <c r="I40">
        <v>0.54</v>
      </c>
      <c r="J40" s="2">
        <v>0.98414067594356935</v>
      </c>
      <c r="K40" s="2">
        <v>9.15</v>
      </c>
      <c r="L40" s="2">
        <v>3.7547000000000001</v>
      </c>
      <c r="M40" s="2">
        <v>3.9118200000000005</v>
      </c>
      <c r="N40" s="2">
        <v>121.7</v>
      </c>
      <c r="O40" t="s">
        <v>40</v>
      </c>
    </row>
    <row r="41" spans="1:15" x14ac:dyDescent="0.2">
      <c r="A41" s="5" t="s">
        <v>48</v>
      </c>
      <c r="B41">
        <v>0.47</v>
      </c>
      <c r="C41" t="s">
        <v>37</v>
      </c>
      <c r="D41" t="s">
        <v>49</v>
      </c>
      <c r="E41" t="s">
        <v>38</v>
      </c>
      <c r="F41">
        <v>0.5</v>
      </c>
      <c r="G41">
        <v>0.5</v>
      </c>
      <c r="H41">
        <v>0</v>
      </c>
      <c r="I41">
        <v>0.53</v>
      </c>
      <c r="J41" s="2">
        <v>0.98320452296792049</v>
      </c>
      <c r="K41" s="2">
        <v>9.1750000000000007</v>
      </c>
      <c r="L41" s="2">
        <v>3.7541500000000001</v>
      </c>
      <c r="M41" s="2">
        <v>3.9114900000000001</v>
      </c>
      <c r="N41" s="2">
        <v>121.65</v>
      </c>
      <c r="O41" t="s">
        <v>40</v>
      </c>
    </row>
    <row r="42" spans="1:15" x14ac:dyDescent="0.2">
      <c r="A42" s="5" t="s">
        <v>48</v>
      </c>
      <c r="B42">
        <v>0.5</v>
      </c>
      <c r="C42" t="s">
        <v>37</v>
      </c>
      <c r="D42" t="s">
        <v>49</v>
      </c>
      <c r="E42" t="s">
        <v>38</v>
      </c>
      <c r="F42">
        <v>0.5</v>
      </c>
      <c r="G42">
        <v>0.5</v>
      </c>
      <c r="H42">
        <v>0</v>
      </c>
      <c r="I42">
        <v>0.5</v>
      </c>
      <c r="J42" s="2">
        <v>0.98039606404097346</v>
      </c>
      <c r="K42" s="2">
        <v>9.25</v>
      </c>
      <c r="L42" s="2">
        <v>3.7525000000000004</v>
      </c>
      <c r="M42" s="2">
        <v>3.9104999999999999</v>
      </c>
      <c r="N42" s="2">
        <v>121.5</v>
      </c>
      <c r="O42" t="s">
        <v>40</v>
      </c>
    </row>
    <row r="43" spans="1:15" x14ac:dyDescent="0.2">
      <c r="A43" s="5" t="s">
        <v>48</v>
      </c>
      <c r="B43">
        <v>0.55000000000000004</v>
      </c>
      <c r="C43" t="s">
        <v>37</v>
      </c>
      <c r="D43" t="s">
        <v>49</v>
      </c>
      <c r="E43" t="s">
        <v>38</v>
      </c>
      <c r="F43">
        <v>0.5</v>
      </c>
      <c r="G43">
        <v>0.5</v>
      </c>
      <c r="H43">
        <v>0</v>
      </c>
      <c r="I43">
        <v>0.45</v>
      </c>
      <c r="J43" s="2">
        <v>0.97571529916272826</v>
      </c>
      <c r="K43" s="2">
        <v>9.375</v>
      </c>
      <c r="L43" s="2">
        <v>3.7497500000000001</v>
      </c>
      <c r="M43" s="2">
        <v>3.9088500000000002</v>
      </c>
      <c r="N43" s="2">
        <v>121.25</v>
      </c>
      <c r="O43" t="s">
        <v>40</v>
      </c>
    </row>
    <row r="44" spans="1:15" x14ac:dyDescent="0.2">
      <c r="A44" s="5" t="s">
        <v>50</v>
      </c>
      <c r="B44">
        <v>0</v>
      </c>
      <c r="C44" t="s">
        <v>51</v>
      </c>
      <c r="D44" t="s">
        <v>43</v>
      </c>
      <c r="E44" t="s">
        <v>38</v>
      </c>
      <c r="F44">
        <v>0.75</v>
      </c>
      <c r="G44">
        <v>0.25</v>
      </c>
      <c r="H44">
        <v>0</v>
      </c>
      <c r="I44">
        <v>1</v>
      </c>
      <c r="J44" s="2">
        <v>1.0272037128234244</v>
      </c>
      <c r="K44" s="2">
        <v>8</v>
      </c>
      <c r="L44" s="2">
        <v>3.7800000000000002</v>
      </c>
      <c r="M44" s="2">
        <v>3.927</v>
      </c>
      <c r="N44" s="2">
        <v>124</v>
      </c>
      <c r="O44" t="s">
        <v>40</v>
      </c>
    </row>
    <row r="45" spans="1:15" x14ac:dyDescent="0.2">
      <c r="A45" s="5" t="s">
        <v>50</v>
      </c>
      <c r="B45">
        <v>9.9999999999999978E-2</v>
      </c>
      <c r="C45" t="s">
        <v>51</v>
      </c>
      <c r="D45" t="s">
        <v>43</v>
      </c>
      <c r="E45" t="s">
        <v>38</v>
      </c>
      <c r="F45">
        <v>0.75</v>
      </c>
      <c r="G45">
        <v>0.25</v>
      </c>
      <c r="H45">
        <v>0</v>
      </c>
      <c r="I45">
        <v>0.9</v>
      </c>
      <c r="J45" s="2">
        <v>1.0173878821349349</v>
      </c>
      <c r="K45" s="2">
        <v>8.75</v>
      </c>
      <c r="L45" s="2">
        <v>3.7687500000000003</v>
      </c>
      <c r="M45" s="2">
        <v>3.9195249999999997</v>
      </c>
      <c r="N45" s="2">
        <v>126.65</v>
      </c>
      <c r="O45" t="s">
        <v>40</v>
      </c>
    </row>
    <row r="46" spans="1:15" x14ac:dyDescent="0.2">
      <c r="A46" s="5" t="s">
        <v>50</v>
      </c>
      <c r="B46">
        <v>0.15000000000000002</v>
      </c>
      <c r="C46" t="s">
        <v>51</v>
      </c>
      <c r="D46" t="s">
        <v>43</v>
      </c>
      <c r="E46" t="s">
        <v>38</v>
      </c>
      <c r="F46">
        <v>0.75</v>
      </c>
      <c r="G46">
        <v>0.25</v>
      </c>
      <c r="H46">
        <v>0</v>
      </c>
      <c r="I46">
        <v>0.85</v>
      </c>
      <c r="J46" s="2">
        <v>1.0124799667906901</v>
      </c>
      <c r="K46" s="2">
        <v>9.125</v>
      </c>
      <c r="L46" s="2">
        <v>3.7631250000000005</v>
      </c>
      <c r="M46" s="2">
        <v>3.9157874999999995</v>
      </c>
      <c r="N46" s="2">
        <v>127.97499999999999</v>
      </c>
      <c r="O46" t="s">
        <v>40</v>
      </c>
    </row>
    <row r="47" spans="1:15" x14ac:dyDescent="0.2">
      <c r="A47" s="5" t="s">
        <v>50</v>
      </c>
      <c r="B47">
        <v>0.21999999999999997</v>
      </c>
      <c r="C47" t="s">
        <v>51</v>
      </c>
      <c r="D47" t="s">
        <v>43</v>
      </c>
      <c r="E47" t="s">
        <v>38</v>
      </c>
      <c r="F47">
        <v>0.75</v>
      </c>
      <c r="G47">
        <v>0.25</v>
      </c>
      <c r="H47">
        <v>0</v>
      </c>
      <c r="I47">
        <v>0.78</v>
      </c>
      <c r="J47" s="2">
        <v>1.0056088853087475</v>
      </c>
      <c r="K47" s="2">
        <v>9.65</v>
      </c>
      <c r="L47" s="2">
        <v>3.7552500000000002</v>
      </c>
      <c r="M47" s="2">
        <v>3.910555</v>
      </c>
      <c r="N47" s="2">
        <v>129.82999999999998</v>
      </c>
      <c r="O47" t="s">
        <v>39</v>
      </c>
    </row>
    <row r="48" spans="1:15" x14ac:dyDescent="0.2">
      <c r="A48" s="5" t="s">
        <v>50</v>
      </c>
      <c r="B48">
        <v>0.4</v>
      </c>
      <c r="C48" t="s">
        <v>51</v>
      </c>
      <c r="D48" t="s">
        <v>43</v>
      </c>
      <c r="E48" t="s">
        <v>38</v>
      </c>
      <c r="F48">
        <v>0.75</v>
      </c>
      <c r="G48">
        <v>0.25</v>
      </c>
      <c r="H48">
        <v>0</v>
      </c>
      <c r="I48">
        <v>0.6</v>
      </c>
      <c r="J48" s="2">
        <v>0.98794039006946655</v>
      </c>
      <c r="K48" s="2">
        <v>11</v>
      </c>
      <c r="L48" s="2">
        <v>3.7350000000000003</v>
      </c>
      <c r="M48" s="2">
        <v>3.8971</v>
      </c>
      <c r="N48" s="2">
        <v>134.6</v>
      </c>
      <c r="O48" t="s">
        <v>39</v>
      </c>
    </row>
    <row r="49" spans="1:15" x14ac:dyDescent="0.2">
      <c r="A49" s="5" t="s">
        <v>50</v>
      </c>
      <c r="B49">
        <v>0.5</v>
      </c>
      <c r="C49" t="s">
        <v>51</v>
      </c>
      <c r="D49" t="s">
        <v>43</v>
      </c>
      <c r="E49" t="s">
        <v>38</v>
      </c>
      <c r="F49">
        <v>0.75</v>
      </c>
      <c r="G49">
        <v>0.25</v>
      </c>
      <c r="H49">
        <v>0</v>
      </c>
      <c r="I49">
        <v>0.5</v>
      </c>
      <c r="J49" s="2">
        <v>0.97812455938097698</v>
      </c>
      <c r="K49" s="2">
        <v>11.75</v>
      </c>
      <c r="L49" s="2">
        <v>3.7237500000000003</v>
      </c>
      <c r="M49" s="2">
        <v>3.8896249999999997</v>
      </c>
      <c r="N49" s="2">
        <v>137.25</v>
      </c>
      <c r="O49" t="s">
        <v>39</v>
      </c>
    </row>
    <row r="50" spans="1:15" x14ac:dyDescent="0.2">
      <c r="A50" s="5" t="s">
        <v>50</v>
      </c>
      <c r="B50">
        <v>0.6</v>
      </c>
      <c r="C50" t="s">
        <v>51</v>
      </c>
      <c r="D50" t="s">
        <v>43</v>
      </c>
      <c r="E50" t="s">
        <v>38</v>
      </c>
      <c r="F50">
        <v>0.75</v>
      </c>
      <c r="G50">
        <v>0.25</v>
      </c>
      <c r="H50">
        <v>0</v>
      </c>
      <c r="I50">
        <v>0.4</v>
      </c>
      <c r="J50" s="2">
        <v>0.96830872869248741</v>
      </c>
      <c r="K50" s="2">
        <v>12.5</v>
      </c>
      <c r="L50" s="2">
        <v>3.7125000000000004</v>
      </c>
      <c r="M50" s="2">
        <v>3.8821499999999998</v>
      </c>
      <c r="N50" s="2">
        <v>139.9</v>
      </c>
      <c r="O50" t="s">
        <v>39</v>
      </c>
    </row>
    <row r="51" spans="1:15" x14ac:dyDescent="0.2">
      <c r="A51" s="5" t="s">
        <v>50</v>
      </c>
      <c r="B51">
        <v>0.8</v>
      </c>
      <c r="C51" t="s">
        <v>51</v>
      </c>
      <c r="D51" t="s">
        <v>43</v>
      </c>
      <c r="E51" t="s">
        <v>38</v>
      </c>
      <c r="F51">
        <v>0.75</v>
      </c>
      <c r="G51">
        <v>0.25</v>
      </c>
      <c r="H51">
        <v>0</v>
      </c>
      <c r="I51">
        <v>0.2</v>
      </c>
      <c r="J51" s="2">
        <v>0.9486770673155086</v>
      </c>
      <c r="K51" s="2">
        <v>14</v>
      </c>
      <c r="L51" s="2">
        <v>3.6900000000000008</v>
      </c>
      <c r="M51" s="2">
        <v>3.8672</v>
      </c>
      <c r="N51" s="2">
        <v>145.20000000000002</v>
      </c>
      <c r="O51" t="s">
        <v>39</v>
      </c>
    </row>
    <row r="52" spans="1:15" x14ac:dyDescent="0.2">
      <c r="A52" s="5" t="s">
        <v>50</v>
      </c>
      <c r="B52">
        <v>0.9</v>
      </c>
      <c r="C52" t="s">
        <v>51</v>
      </c>
      <c r="D52" t="s">
        <v>43</v>
      </c>
      <c r="E52" t="s">
        <v>38</v>
      </c>
      <c r="F52">
        <v>0.75</v>
      </c>
      <c r="G52">
        <v>0.25</v>
      </c>
      <c r="H52">
        <v>0</v>
      </c>
      <c r="I52">
        <v>0.1</v>
      </c>
      <c r="J52" s="2">
        <v>0.93886123662701915</v>
      </c>
      <c r="K52" s="2">
        <v>14.750000000000002</v>
      </c>
      <c r="L52" s="2">
        <v>3.6787500000000004</v>
      </c>
      <c r="M52" s="2">
        <v>3.8597250000000001</v>
      </c>
      <c r="N52" s="2">
        <v>147.85000000000002</v>
      </c>
      <c r="O52" t="s">
        <v>39</v>
      </c>
    </row>
    <row r="53" spans="1:15" x14ac:dyDescent="0.2">
      <c r="A53" s="5" t="s">
        <v>52</v>
      </c>
      <c r="B53">
        <v>0.69</v>
      </c>
      <c r="C53" t="s">
        <v>49</v>
      </c>
      <c r="D53" t="s">
        <v>49</v>
      </c>
      <c r="E53" t="s">
        <v>38</v>
      </c>
      <c r="F53">
        <v>0.5</v>
      </c>
      <c r="G53">
        <v>0.5</v>
      </c>
      <c r="H53">
        <v>0</v>
      </c>
      <c r="I53">
        <v>0.31</v>
      </c>
      <c r="J53" s="2">
        <v>0.97875391957202229</v>
      </c>
      <c r="K53" s="2">
        <v>11.45</v>
      </c>
      <c r="L53" s="2">
        <v>3.8007</v>
      </c>
      <c r="M53" s="2">
        <v>3.8704199999999993</v>
      </c>
      <c r="N53" s="2">
        <v>135.72999999999999</v>
      </c>
      <c r="O53" t="s">
        <v>40</v>
      </c>
    </row>
    <row r="54" spans="1:15" x14ac:dyDescent="0.2">
      <c r="A54" s="5" t="s">
        <v>52</v>
      </c>
      <c r="B54">
        <v>0.7</v>
      </c>
      <c r="C54" t="s">
        <v>49</v>
      </c>
      <c r="D54" t="s">
        <v>49</v>
      </c>
      <c r="E54" t="s">
        <v>38</v>
      </c>
      <c r="F54">
        <v>0.5</v>
      </c>
      <c r="G54">
        <v>0.5</v>
      </c>
      <c r="H54">
        <v>0</v>
      </c>
      <c r="I54">
        <v>0.3</v>
      </c>
      <c r="J54" s="2">
        <v>0.97805174865533551</v>
      </c>
      <c r="K54" s="2">
        <v>11.5</v>
      </c>
      <c r="L54" s="2">
        <v>3.8010000000000002</v>
      </c>
      <c r="M54" s="2">
        <v>3.8695999999999993</v>
      </c>
      <c r="N54" s="2">
        <v>135.89999999999998</v>
      </c>
      <c r="O54" t="s">
        <v>40</v>
      </c>
    </row>
    <row r="55" spans="1:15" x14ac:dyDescent="0.2">
      <c r="A55" s="5" t="s">
        <v>52</v>
      </c>
      <c r="B55">
        <v>0.71</v>
      </c>
      <c r="C55" t="s">
        <v>49</v>
      </c>
      <c r="D55" t="s">
        <v>49</v>
      </c>
      <c r="E55" t="s">
        <v>38</v>
      </c>
      <c r="F55">
        <v>0.5</v>
      </c>
      <c r="G55">
        <v>0.5</v>
      </c>
      <c r="H55">
        <v>0</v>
      </c>
      <c r="I55">
        <v>0.28999999999999998</v>
      </c>
      <c r="J55" s="2">
        <v>0.97734957773864839</v>
      </c>
      <c r="K55" s="2">
        <v>11.55</v>
      </c>
      <c r="L55" s="2">
        <v>3.8012999999999999</v>
      </c>
      <c r="M55" s="2">
        <v>3.8687799999999997</v>
      </c>
      <c r="N55" s="2">
        <v>136.07</v>
      </c>
      <c r="O55" t="s">
        <v>40</v>
      </c>
    </row>
    <row r="56" spans="1:15" x14ac:dyDescent="0.2">
      <c r="A56" s="5" t="s">
        <v>52</v>
      </c>
      <c r="B56">
        <v>0.72</v>
      </c>
      <c r="C56" t="s">
        <v>49</v>
      </c>
      <c r="D56" t="s">
        <v>49</v>
      </c>
      <c r="E56" t="s">
        <v>38</v>
      </c>
      <c r="F56">
        <v>0.5</v>
      </c>
      <c r="G56">
        <v>0.5</v>
      </c>
      <c r="H56">
        <v>0</v>
      </c>
      <c r="I56">
        <v>0.28000000000000003</v>
      </c>
      <c r="J56" s="2">
        <v>0.97664740682196149</v>
      </c>
      <c r="K56" s="2">
        <v>11.6</v>
      </c>
      <c r="L56" s="2">
        <v>3.8016000000000001</v>
      </c>
      <c r="M56" s="2">
        <v>3.8679600000000001</v>
      </c>
      <c r="N56" s="2">
        <v>136.24</v>
      </c>
      <c r="O56" t="s">
        <v>40</v>
      </c>
    </row>
    <row r="57" spans="1:15" x14ac:dyDescent="0.2">
      <c r="A57" s="5" t="s">
        <v>52</v>
      </c>
      <c r="B57">
        <v>0.73</v>
      </c>
      <c r="C57" t="s">
        <v>49</v>
      </c>
      <c r="D57" t="s">
        <v>49</v>
      </c>
      <c r="E57" t="s">
        <v>38</v>
      </c>
      <c r="F57">
        <v>0.5</v>
      </c>
      <c r="G57">
        <v>0.5</v>
      </c>
      <c r="H57">
        <v>0</v>
      </c>
      <c r="I57">
        <v>0.27</v>
      </c>
      <c r="J57" s="2">
        <v>0.97594523590527449</v>
      </c>
      <c r="K57" s="2">
        <v>11.65</v>
      </c>
      <c r="L57" s="2">
        <v>3.8018999999999998</v>
      </c>
      <c r="M57" s="2">
        <v>3.86714</v>
      </c>
      <c r="N57" s="2">
        <v>136.41</v>
      </c>
      <c r="O57" t="s">
        <v>40</v>
      </c>
    </row>
    <row r="58" spans="1:15" x14ac:dyDescent="0.2">
      <c r="A58" s="5" t="s">
        <v>35</v>
      </c>
      <c r="B58">
        <v>0.38</v>
      </c>
      <c r="C58" t="s">
        <v>36</v>
      </c>
      <c r="D58" t="s">
        <v>37</v>
      </c>
      <c r="E58" t="s">
        <v>38</v>
      </c>
      <c r="F58">
        <v>0.05</v>
      </c>
      <c r="G58">
        <v>0.95</v>
      </c>
      <c r="H58">
        <v>0</v>
      </c>
      <c r="I58">
        <v>0.62</v>
      </c>
      <c r="J58" s="2">
        <v>0.9841991840558002</v>
      </c>
      <c r="K58" s="2">
        <v>8</v>
      </c>
      <c r="L58" s="2">
        <v>3.7306000000000004</v>
      </c>
      <c r="M58" s="2">
        <v>3.9308190000000001</v>
      </c>
      <c r="N58" s="2">
        <v>114.937</v>
      </c>
      <c r="O58" t="s">
        <v>40</v>
      </c>
    </row>
    <row r="59" spans="1:15" x14ac:dyDescent="0.2">
      <c r="A59" s="5" t="s">
        <v>35</v>
      </c>
      <c r="B59">
        <v>0.38</v>
      </c>
      <c r="C59" t="s">
        <v>36</v>
      </c>
      <c r="D59" t="s">
        <v>37</v>
      </c>
      <c r="E59" t="s">
        <v>38</v>
      </c>
      <c r="F59">
        <v>0.1</v>
      </c>
      <c r="G59">
        <v>0.9</v>
      </c>
      <c r="H59">
        <v>0</v>
      </c>
      <c r="I59">
        <v>0.62</v>
      </c>
      <c r="J59" s="2">
        <v>0.98524159966836122</v>
      </c>
      <c r="K59" s="2">
        <v>8</v>
      </c>
      <c r="L59" s="2">
        <v>3.7344000000000004</v>
      </c>
      <c r="M59" s="2">
        <v>3.9285579999999998</v>
      </c>
      <c r="N59" s="2">
        <v>116.134</v>
      </c>
      <c r="O59" t="s">
        <v>40</v>
      </c>
    </row>
    <row r="60" spans="1:15" x14ac:dyDescent="0.2">
      <c r="A60" s="5" t="s">
        <v>35</v>
      </c>
      <c r="B60">
        <v>0.38</v>
      </c>
      <c r="C60" t="s">
        <v>36</v>
      </c>
      <c r="D60" t="s">
        <v>37</v>
      </c>
      <c r="E60" t="s">
        <v>38</v>
      </c>
      <c r="F60">
        <v>0.125</v>
      </c>
      <c r="G60">
        <v>0.875</v>
      </c>
      <c r="H60">
        <v>0</v>
      </c>
      <c r="I60">
        <v>0.62</v>
      </c>
      <c r="J60" s="2">
        <v>0.98576515737457959</v>
      </c>
      <c r="K60" s="2">
        <v>8</v>
      </c>
      <c r="L60" s="2">
        <v>3.7363000000000004</v>
      </c>
      <c r="M60" s="2">
        <v>3.9274275000000003</v>
      </c>
      <c r="N60" s="2">
        <v>116.73249999999999</v>
      </c>
      <c r="O60" t="s">
        <v>40</v>
      </c>
    </row>
    <row r="61" spans="1:15" x14ac:dyDescent="0.2">
      <c r="A61" s="5" t="s">
        <v>35</v>
      </c>
      <c r="B61">
        <v>0.38</v>
      </c>
      <c r="C61" t="s">
        <v>36</v>
      </c>
      <c r="D61" t="s">
        <v>37</v>
      </c>
      <c r="E61" t="s">
        <v>38</v>
      </c>
      <c r="F61">
        <v>0.15</v>
      </c>
      <c r="G61">
        <v>0.85</v>
      </c>
      <c r="H61">
        <v>0</v>
      </c>
      <c r="I61">
        <v>0.62</v>
      </c>
      <c r="J61" s="2">
        <v>0.9862902911124245</v>
      </c>
      <c r="K61" s="2">
        <v>8</v>
      </c>
      <c r="L61" s="2">
        <v>3.7382000000000004</v>
      </c>
      <c r="M61" s="2">
        <v>3.9262969999999999</v>
      </c>
      <c r="N61" s="2">
        <v>117.33099999999999</v>
      </c>
      <c r="O61" t="s">
        <v>40</v>
      </c>
    </row>
    <row r="62" spans="1:15" x14ac:dyDescent="0.2">
      <c r="A62" s="5" t="s">
        <v>52</v>
      </c>
      <c r="B62">
        <v>0</v>
      </c>
      <c r="C62" t="s">
        <v>49</v>
      </c>
      <c r="D62" t="s">
        <v>49</v>
      </c>
      <c r="E62" t="s">
        <v>38</v>
      </c>
      <c r="F62">
        <v>0.5</v>
      </c>
      <c r="G62">
        <v>0.5</v>
      </c>
      <c r="H62">
        <v>0</v>
      </c>
      <c r="I62">
        <v>1</v>
      </c>
      <c r="J62" s="2">
        <v>1.0272037128234244</v>
      </c>
      <c r="K62" s="2">
        <v>8</v>
      </c>
      <c r="L62" s="2">
        <v>3.7800000000000002</v>
      </c>
      <c r="M62" s="2">
        <v>3.927</v>
      </c>
      <c r="N62" s="2">
        <v>124</v>
      </c>
      <c r="O62" t="s">
        <v>40</v>
      </c>
    </row>
    <row r="63" spans="1:15" x14ac:dyDescent="0.2">
      <c r="A63" s="5" t="s">
        <v>52</v>
      </c>
      <c r="B63">
        <v>9.9999999999999978E-2</v>
      </c>
      <c r="C63" t="s">
        <v>49</v>
      </c>
      <c r="D63" t="s">
        <v>49</v>
      </c>
      <c r="E63" t="s">
        <v>38</v>
      </c>
      <c r="F63">
        <v>0.5</v>
      </c>
      <c r="G63">
        <v>0.5</v>
      </c>
      <c r="H63">
        <v>0</v>
      </c>
      <c r="I63">
        <v>0.9</v>
      </c>
      <c r="J63" s="2">
        <v>1.0201820036565545</v>
      </c>
      <c r="K63" s="2">
        <v>8.5</v>
      </c>
      <c r="L63" s="2">
        <v>3.7829999999999999</v>
      </c>
      <c r="M63" s="2">
        <v>3.9188000000000001</v>
      </c>
      <c r="N63" s="2">
        <v>125.7</v>
      </c>
      <c r="O63" t="s">
        <v>40</v>
      </c>
    </row>
    <row r="64" spans="1:15" x14ac:dyDescent="0.2">
      <c r="A64" s="5" t="s">
        <v>52</v>
      </c>
      <c r="B64">
        <v>0.19999999999999996</v>
      </c>
      <c r="C64" t="s">
        <v>49</v>
      </c>
      <c r="D64" t="s">
        <v>49</v>
      </c>
      <c r="E64" t="s">
        <v>38</v>
      </c>
      <c r="F64">
        <v>0.5</v>
      </c>
      <c r="G64">
        <v>0.5</v>
      </c>
      <c r="H64">
        <v>0</v>
      </c>
      <c r="I64">
        <v>0.8</v>
      </c>
      <c r="J64" s="2">
        <v>1.0131602944896847</v>
      </c>
      <c r="K64" s="2">
        <v>9</v>
      </c>
      <c r="L64" s="2">
        <v>3.7860000000000005</v>
      </c>
      <c r="M64" s="2">
        <v>3.9106000000000001</v>
      </c>
      <c r="N64" s="2">
        <v>127.39999999999999</v>
      </c>
      <c r="O64" t="s">
        <v>40</v>
      </c>
    </row>
    <row r="65" spans="1:15" x14ac:dyDescent="0.2">
      <c r="A65" s="5" t="s">
        <v>52</v>
      </c>
      <c r="B65">
        <v>0.30000000000000004</v>
      </c>
      <c r="C65" t="s">
        <v>49</v>
      </c>
      <c r="D65" t="s">
        <v>49</v>
      </c>
      <c r="E65" t="s">
        <v>38</v>
      </c>
      <c r="F65">
        <v>0.5</v>
      </c>
      <c r="G65">
        <v>0.5</v>
      </c>
      <c r="H65">
        <v>0</v>
      </c>
      <c r="I65">
        <v>0.7</v>
      </c>
      <c r="J65" s="2">
        <v>1.0061385853228149</v>
      </c>
      <c r="K65" s="2">
        <v>9.5</v>
      </c>
      <c r="L65" s="2">
        <v>3.7890000000000001</v>
      </c>
      <c r="M65" s="2">
        <v>3.9024000000000001</v>
      </c>
      <c r="N65" s="2">
        <v>129.1</v>
      </c>
      <c r="O65" t="s">
        <v>40</v>
      </c>
    </row>
    <row r="66" spans="1:15" x14ac:dyDescent="0.2">
      <c r="A66" s="5" t="s">
        <v>52</v>
      </c>
      <c r="B66">
        <v>0.4</v>
      </c>
      <c r="C66" t="s">
        <v>49</v>
      </c>
      <c r="D66" t="s">
        <v>49</v>
      </c>
      <c r="E66" t="s">
        <v>38</v>
      </c>
      <c r="F66">
        <v>0.5</v>
      </c>
      <c r="G66">
        <v>0.5</v>
      </c>
      <c r="H66">
        <v>0</v>
      </c>
      <c r="I66">
        <v>0.6</v>
      </c>
      <c r="J66" s="2">
        <v>0.99911687615594502</v>
      </c>
      <c r="K66" s="2">
        <v>10</v>
      </c>
      <c r="L66" s="2">
        <v>3.7920000000000003</v>
      </c>
      <c r="M66" s="2">
        <v>3.8941999999999997</v>
      </c>
      <c r="N66" s="2">
        <v>130.80000000000001</v>
      </c>
      <c r="O66" t="s">
        <v>40</v>
      </c>
    </row>
    <row r="67" spans="1:15" x14ac:dyDescent="0.2">
      <c r="A67" s="5" t="s">
        <v>52</v>
      </c>
      <c r="B67">
        <v>0.5</v>
      </c>
      <c r="C67" t="s">
        <v>49</v>
      </c>
      <c r="D67" t="s">
        <v>49</v>
      </c>
      <c r="E67" t="s">
        <v>38</v>
      </c>
      <c r="F67">
        <v>0.5</v>
      </c>
      <c r="G67">
        <v>0.5</v>
      </c>
      <c r="H67">
        <v>0</v>
      </c>
      <c r="I67">
        <v>0.5</v>
      </c>
      <c r="J67" s="2">
        <v>0.99209516698907518</v>
      </c>
      <c r="K67" s="2">
        <v>10.5</v>
      </c>
      <c r="L67" s="2">
        <v>3.7949999999999999</v>
      </c>
      <c r="M67" s="2">
        <v>3.8860000000000001</v>
      </c>
      <c r="N67" s="2">
        <v>132.5</v>
      </c>
      <c r="O67" t="s">
        <v>40</v>
      </c>
    </row>
    <row r="68" spans="1:15" x14ac:dyDescent="0.2">
      <c r="A68" s="5" t="s">
        <v>52</v>
      </c>
      <c r="B68">
        <v>0.6</v>
      </c>
      <c r="C68" t="s">
        <v>49</v>
      </c>
      <c r="D68" t="s">
        <v>49</v>
      </c>
      <c r="E68" t="s">
        <v>38</v>
      </c>
      <c r="F68">
        <v>0.5</v>
      </c>
      <c r="G68">
        <v>0.5</v>
      </c>
      <c r="H68">
        <v>0</v>
      </c>
      <c r="I68">
        <v>0.4</v>
      </c>
      <c r="J68" s="2">
        <v>0.98507345782220535</v>
      </c>
      <c r="K68" s="2">
        <v>11</v>
      </c>
      <c r="L68" s="2">
        <v>3.798</v>
      </c>
      <c r="M68" s="2">
        <v>3.8778000000000001</v>
      </c>
      <c r="N68" s="2">
        <v>134.19999999999999</v>
      </c>
      <c r="O68" t="s">
        <v>40</v>
      </c>
    </row>
    <row r="69" spans="1:15" x14ac:dyDescent="0.2">
      <c r="A69" s="5" t="s">
        <v>52</v>
      </c>
      <c r="B69">
        <v>0.8</v>
      </c>
      <c r="C69" t="s">
        <v>49</v>
      </c>
      <c r="D69" t="s">
        <v>49</v>
      </c>
      <c r="E69" t="s">
        <v>38</v>
      </c>
      <c r="F69">
        <v>0.5</v>
      </c>
      <c r="G69">
        <v>0.5</v>
      </c>
      <c r="H69">
        <v>0</v>
      </c>
      <c r="I69">
        <v>0.2</v>
      </c>
      <c r="J69" s="2">
        <v>0.97103003948846567</v>
      </c>
      <c r="K69" s="2">
        <v>12</v>
      </c>
      <c r="L69" s="2">
        <v>3.8040000000000003</v>
      </c>
      <c r="M69" s="2">
        <v>3.8614000000000002</v>
      </c>
      <c r="N69" s="2">
        <v>137.60000000000002</v>
      </c>
      <c r="O69" t="s">
        <v>40</v>
      </c>
    </row>
    <row r="70" spans="1:15" x14ac:dyDescent="0.2">
      <c r="A70" s="5" t="s">
        <v>52</v>
      </c>
      <c r="B70">
        <v>0.9</v>
      </c>
      <c r="C70" t="s">
        <v>49</v>
      </c>
      <c r="D70" t="s">
        <v>49</v>
      </c>
      <c r="E70" t="s">
        <v>38</v>
      </c>
      <c r="F70">
        <v>0.5</v>
      </c>
      <c r="G70">
        <v>0.5</v>
      </c>
      <c r="H70">
        <v>0</v>
      </c>
      <c r="I70">
        <v>0.1</v>
      </c>
      <c r="J70" s="2">
        <v>0.96400833032159572</v>
      </c>
      <c r="K70" s="2">
        <v>12.500000000000002</v>
      </c>
      <c r="L70" s="2">
        <v>3.8070000000000004</v>
      </c>
      <c r="M70" s="2">
        <v>3.8531999999999997</v>
      </c>
      <c r="N70" s="2">
        <v>139.30000000000001</v>
      </c>
      <c r="O70" t="s">
        <v>40</v>
      </c>
    </row>
    <row r="71" spans="1:15" x14ac:dyDescent="0.2">
      <c r="A71" s="5" t="s">
        <v>53</v>
      </c>
      <c r="B71">
        <v>0.62</v>
      </c>
      <c r="C71" t="s">
        <v>42</v>
      </c>
      <c r="D71" t="s">
        <v>38</v>
      </c>
      <c r="E71" t="s">
        <v>38</v>
      </c>
      <c r="F71">
        <v>0.5</v>
      </c>
      <c r="G71">
        <v>0.5</v>
      </c>
      <c r="H71">
        <v>0</v>
      </c>
      <c r="I71">
        <v>0.38</v>
      </c>
      <c r="J71" s="2">
        <v>0.9785097098573885</v>
      </c>
      <c r="K71" s="2">
        <v>8</v>
      </c>
      <c r="L71" s="2">
        <v>3.7458999999999998</v>
      </c>
      <c r="M71" s="2">
        <v>3.8780200000000002</v>
      </c>
      <c r="N71" s="2">
        <v>134.85</v>
      </c>
      <c r="O71" t="s">
        <v>40</v>
      </c>
    </row>
    <row r="72" spans="1:15" x14ac:dyDescent="0.2">
      <c r="A72" s="5" t="s">
        <v>53</v>
      </c>
      <c r="B72">
        <v>0.6</v>
      </c>
      <c r="C72" t="s">
        <v>42</v>
      </c>
      <c r="D72" t="s">
        <v>38</v>
      </c>
      <c r="E72" t="s">
        <v>38</v>
      </c>
      <c r="F72">
        <v>0.5</v>
      </c>
      <c r="G72">
        <v>0.5</v>
      </c>
      <c r="H72">
        <v>0</v>
      </c>
      <c r="I72">
        <v>0.4</v>
      </c>
      <c r="J72" s="2">
        <v>0.98008048414661531</v>
      </c>
      <c r="K72" s="2">
        <v>8</v>
      </c>
      <c r="L72" s="2">
        <v>3.7469999999999999</v>
      </c>
      <c r="M72" s="2">
        <v>3.8795999999999999</v>
      </c>
      <c r="N72" s="2">
        <v>134.5</v>
      </c>
      <c r="O72" t="s">
        <v>40</v>
      </c>
    </row>
    <row r="73" spans="1:15" x14ac:dyDescent="0.2">
      <c r="A73" s="5" t="s">
        <v>53</v>
      </c>
      <c r="B73">
        <v>0.58000000000000007</v>
      </c>
      <c r="C73" t="s">
        <v>42</v>
      </c>
      <c r="D73" t="s">
        <v>38</v>
      </c>
      <c r="E73" t="s">
        <v>38</v>
      </c>
      <c r="F73">
        <v>0.5</v>
      </c>
      <c r="G73">
        <v>0.5</v>
      </c>
      <c r="H73">
        <v>0</v>
      </c>
      <c r="I73">
        <v>0.42</v>
      </c>
      <c r="J73" s="2">
        <v>0.98165125843584233</v>
      </c>
      <c r="K73" s="2">
        <v>8</v>
      </c>
      <c r="L73" s="2">
        <v>3.7481000000000004</v>
      </c>
      <c r="M73" s="2">
        <v>3.8811800000000001</v>
      </c>
      <c r="N73" s="2">
        <v>134.15</v>
      </c>
      <c r="O73" t="s">
        <v>40</v>
      </c>
    </row>
    <row r="74" spans="1:15" x14ac:dyDescent="0.2">
      <c r="A74" s="5" t="s">
        <v>53</v>
      </c>
      <c r="B74">
        <v>0.64</v>
      </c>
      <c r="C74" t="s">
        <v>42</v>
      </c>
      <c r="D74" t="s">
        <v>38</v>
      </c>
      <c r="E74" t="s">
        <v>38</v>
      </c>
      <c r="F74">
        <v>0.5</v>
      </c>
      <c r="G74">
        <v>0.5</v>
      </c>
      <c r="H74">
        <v>0</v>
      </c>
      <c r="I74">
        <v>0.36</v>
      </c>
      <c r="J74" s="2">
        <v>0.97693893556816147</v>
      </c>
      <c r="K74" s="2">
        <v>8</v>
      </c>
      <c r="L74" s="2">
        <v>3.7447999999999997</v>
      </c>
      <c r="M74" s="2">
        <v>3.8764399999999997</v>
      </c>
      <c r="N74" s="2">
        <v>135.19999999999999</v>
      </c>
      <c r="O74" t="s">
        <v>40</v>
      </c>
    </row>
    <row r="75" spans="1:15" x14ac:dyDescent="0.2">
      <c r="A75" s="5" t="s">
        <v>53</v>
      </c>
      <c r="B75">
        <v>0.63</v>
      </c>
      <c r="C75" t="s">
        <v>42</v>
      </c>
      <c r="D75" t="s">
        <v>38</v>
      </c>
      <c r="E75" t="s">
        <v>38</v>
      </c>
      <c r="F75">
        <v>0.5</v>
      </c>
      <c r="G75">
        <v>0.5</v>
      </c>
      <c r="H75">
        <v>0</v>
      </c>
      <c r="I75">
        <v>0.37</v>
      </c>
      <c r="J75" s="2">
        <v>0.97772432271277498</v>
      </c>
      <c r="K75" s="2">
        <v>8</v>
      </c>
      <c r="L75" s="2">
        <v>3.7453500000000002</v>
      </c>
      <c r="M75" s="2">
        <v>3.87723</v>
      </c>
      <c r="N75" s="2">
        <v>135.02500000000001</v>
      </c>
      <c r="O75" t="s">
        <v>40</v>
      </c>
    </row>
    <row r="76" spans="1:15" x14ac:dyDescent="0.2">
      <c r="A76" s="5" t="s">
        <v>54</v>
      </c>
      <c r="B76">
        <v>5.0000000000000044E-2</v>
      </c>
      <c r="C76" t="s">
        <v>55</v>
      </c>
      <c r="D76" t="s">
        <v>55</v>
      </c>
      <c r="E76" t="s">
        <v>38</v>
      </c>
      <c r="F76">
        <v>0.5</v>
      </c>
      <c r="G76">
        <v>0.5</v>
      </c>
      <c r="H76">
        <v>0</v>
      </c>
      <c r="I76">
        <v>0.95</v>
      </c>
      <c r="J76" s="2">
        <v>1.0188820373085758</v>
      </c>
      <c r="K76" s="2">
        <v>8</v>
      </c>
      <c r="L76" s="2">
        <v>3.7530000000000001</v>
      </c>
      <c r="M76" s="2">
        <v>3.9330500000000002</v>
      </c>
      <c r="N76" s="2">
        <v>124.05</v>
      </c>
      <c r="O76" t="s">
        <v>40</v>
      </c>
    </row>
    <row r="77" spans="1:15" x14ac:dyDescent="0.2">
      <c r="A77" s="5" t="s">
        <v>54</v>
      </c>
      <c r="B77">
        <v>9.9999999999999978E-2</v>
      </c>
      <c r="C77" t="s">
        <v>55</v>
      </c>
      <c r="D77" t="s">
        <v>55</v>
      </c>
      <c r="E77" t="s">
        <v>38</v>
      </c>
      <c r="F77">
        <v>0.5</v>
      </c>
      <c r="G77">
        <v>0.5</v>
      </c>
      <c r="H77">
        <v>0</v>
      </c>
      <c r="I77">
        <v>0.9</v>
      </c>
      <c r="J77" s="2">
        <v>1.0105603617937275</v>
      </c>
      <c r="K77" s="2">
        <v>8</v>
      </c>
      <c r="L77" s="2">
        <v>3.726</v>
      </c>
      <c r="M77" s="2">
        <v>3.9390999999999998</v>
      </c>
      <c r="N77" s="2">
        <v>124.10000000000001</v>
      </c>
      <c r="O77" t="s">
        <v>39</v>
      </c>
    </row>
    <row r="78" spans="1:15" x14ac:dyDescent="0.2">
      <c r="A78" s="5" t="s">
        <v>54</v>
      </c>
      <c r="B78">
        <v>0.15000000000000002</v>
      </c>
      <c r="C78" t="s">
        <v>55</v>
      </c>
      <c r="D78" t="s">
        <v>55</v>
      </c>
      <c r="E78" t="s">
        <v>38</v>
      </c>
      <c r="F78">
        <v>0.5</v>
      </c>
      <c r="G78">
        <v>0.5</v>
      </c>
      <c r="H78">
        <v>0</v>
      </c>
      <c r="I78">
        <v>0.85</v>
      </c>
      <c r="J78" s="2">
        <v>1.002238686278879</v>
      </c>
      <c r="K78" s="2">
        <v>8</v>
      </c>
      <c r="L78" s="2">
        <v>3.6990000000000003</v>
      </c>
      <c r="M78" s="2">
        <v>3.9451499999999999</v>
      </c>
      <c r="N78" s="2">
        <v>124.14999999999999</v>
      </c>
      <c r="O78" t="s">
        <v>39</v>
      </c>
    </row>
    <row r="79" spans="1:15" x14ac:dyDescent="0.2">
      <c r="A79" s="5" t="s">
        <v>54</v>
      </c>
      <c r="B79">
        <v>0.19999999999999996</v>
      </c>
      <c r="C79" t="s">
        <v>55</v>
      </c>
      <c r="D79" t="s">
        <v>55</v>
      </c>
      <c r="E79" t="s">
        <v>38</v>
      </c>
      <c r="F79">
        <v>0.5</v>
      </c>
      <c r="G79">
        <v>0.5</v>
      </c>
      <c r="H79">
        <v>0</v>
      </c>
      <c r="I79">
        <v>0.8</v>
      </c>
      <c r="J79" s="2">
        <v>0.99391701076403061</v>
      </c>
      <c r="K79" s="2">
        <v>8</v>
      </c>
      <c r="L79" s="2">
        <v>3.6720000000000006</v>
      </c>
      <c r="M79" s="2">
        <v>3.9512</v>
      </c>
      <c r="N79" s="2">
        <v>124.19999999999999</v>
      </c>
      <c r="O79" t="s">
        <v>39</v>
      </c>
    </row>
    <row r="80" spans="1:15" x14ac:dyDescent="0.2">
      <c r="A80" s="5" t="s">
        <v>54</v>
      </c>
      <c r="B80">
        <v>0.30000000000000004</v>
      </c>
      <c r="C80" t="s">
        <v>55</v>
      </c>
      <c r="D80" t="s">
        <v>55</v>
      </c>
      <c r="E80" t="s">
        <v>38</v>
      </c>
      <c r="F80">
        <v>0.5</v>
      </c>
      <c r="G80">
        <v>0.5</v>
      </c>
      <c r="H80">
        <v>0</v>
      </c>
      <c r="I80">
        <v>0.7</v>
      </c>
      <c r="J80" s="2">
        <v>0.97727365973433367</v>
      </c>
      <c r="K80" s="2">
        <v>8</v>
      </c>
      <c r="L80" s="2">
        <v>3.6180000000000003</v>
      </c>
      <c r="M80" s="2">
        <v>3.9633000000000003</v>
      </c>
      <c r="N80" s="2">
        <v>124.30000000000001</v>
      </c>
      <c r="O80" t="s">
        <v>39</v>
      </c>
    </row>
    <row r="81" spans="1:15" x14ac:dyDescent="0.2">
      <c r="A81" s="5" t="s">
        <v>54</v>
      </c>
      <c r="B81">
        <v>0.4</v>
      </c>
      <c r="C81" t="s">
        <v>55</v>
      </c>
      <c r="D81" t="s">
        <v>55</v>
      </c>
      <c r="E81" t="s">
        <v>38</v>
      </c>
      <c r="F81">
        <v>0.5</v>
      </c>
      <c r="G81">
        <v>0.5</v>
      </c>
      <c r="H81">
        <v>0</v>
      </c>
      <c r="I81">
        <v>0.6</v>
      </c>
      <c r="J81" s="2">
        <v>0.96063030870463684</v>
      </c>
      <c r="K81" s="2">
        <v>8</v>
      </c>
      <c r="L81" s="2">
        <v>3.5640000000000005</v>
      </c>
      <c r="M81" s="2">
        <v>3.9754</v>
      </c>
      <c r="N81" s="2">
        <v>124.39999999999999</v>
      </c>
      <c r="O81" t="s">
        <v>39</v>
      </c>
    </row>
    <row r="82" spans="1:15" x14ac:dyDescent="0.2">
      <c r="A82" s="5" t="s">
        <v>54</v>
      </c>
      <c r="B82">
        <v>0.5</v>
      </c>
      <c r="C82" t="s">
        <v>55</v>
      </c>
      <c r="D82" t="s">
        <v>55</v>
      </c>
      <c r="E82" t="s">
        <v>38</v>
      </c>
      <c r="F82">
        <v>0.5</v>
      </c>
      <c r="G82">
        <v>0.5</v>
      </c>
      <c r="H82">
        <v>0</v>
      </c>
      <c r="I82">
        <v>0.5</v>
      </c>
      <c r="J82" s="2">
        <v>0.94398695767494001</v>
      </c>
      <c r="K82" s="2">
        <v>8</v>
      </c>
      <c r="L82" s="2">
        <v>3.5100000000000002</v>
      </c>
      <c r="M82" s="2">
        <v>3.9874999999999998</v>
      </c>
      <c r="N82" s="2">
        <v>124.5</v>
      </c>
      <c r="O82" t="s">
        <v>39</v>
      </c>
    </row>
    <row r="83" spans="1:15" x14ac:dyDescent="0.2">
      <c r="A83" s="5" t="s">
        <v>6</v>
      </c>
      <c r="B83">
        <v>0.55000000000000004</v>
      </c>
      <c r="C83" t="s">
        <v>37</v>
      </c>
      <c r="D83" t="s">
        <v>56</v>
      </c>
      <c r="E83" t="s">
        <v>38</v>
      </c>
      <c r="F83">
        <v>0.75</v>
      </c>
      <c r="G83">
        <v>0.25</v>
      </c>
      <c r="H83">
        <v>0</v>
      </c>
      <c r="I83">
        <v>0.45</v>
      </c>
      <c r="J83" s="2">
        <v>0.96019238567843579</v>
      </c>
      <c r="K83" s="2">
        <v>8</v>
      </c>
      <c r="L83" s="2">
        <v>3.7208750000000004</v>
      </c>
      <c r="M83" s="2">
        <v>3.9430874999999999</v>
      </c>
      <c r="N83" s="2">
        <v>117.95000000000002</v>
      </c>
      <c r="O83" t="s">
        <v>40</v>
      </c>
    </row>
    <row r="84" spans="1:15" x14ac:dyDescent="0.2">
      <c r="A84" s="5" t="s">
        <v>6</v>
      </c>
      <c r="B84">
        <v>0.5</v>
      </c>
      <c r="C84" t="s">
        <v>37</v>
      </c>
      <c r="D84" t="s">
        <v>56</v>
      </c>
      <c r="E84" t="s">
        <v>38</v>
      </c>
      <c r="F84">
        <v>0.75</v>
      </c>
      <c r="G84">
        <v>0.25</v>
      </c>
      <c r="H84">
        <v>0</v>
      </c>
      <c r="I84">
        <v>0.5</v>
      </c>
      <c r="J84" s="2">
        <v>0.96628432450979829</v>
      </c>
      <c r="K84" s="2">
        <v>8</v>
      </c>
      <c r="L84" s="2">
        <v>3.7262500000000003</v>
      </c>
      <c r="M84" s="2">
        <v>3.9416249999999997</v>
      </c>
      <c r="N84" s="2">
        <v>118.5</v>
      </c>
      <c r="O84" t="s">
        <v>40</v>
      </c>
    </row>
    <row r="85" spans="1:15" x14ac:dyDescent="0.2">
      <c r="A85" s="5" t="s">
        <v>6</v>
      </c>
      <c r="B85">
        <v>0.44999999999999996</v>
      </c>
      <c r="C85" t="s">
        <v>37</v>
      </c>
      <c r="D85" t="s">
        <v>56</v>
      </c>
      <c r="E85" t="s">
        <v>38</v>
      </c>
      <c r="F85">
        <v>0.75</v>
      </c>
      <c r="G85">
        <v>0.25</v>
      </c>
      <c r="H85">
        <v>0</v>
      </c>
      <c r="I85">
        <v>0.55000000000000004</v>
      </c>
      <c r="J85" s="2">
        <v>0.97237626334116101</v>
      </c>
      <c r="K85" s="2">
        <v>8</v>
      </c>
      <c r="L85" s="2">
        <v>3.7316250000000002</v>
      </c>
      <c r="M85" s="2">
        <v>3.9401624999999996</v>
      </c>
      <c r="N85" s="2">
        <v>119.05</v>
      </c>
      <c r="O85" t="s">
        <v>40</v>
      </c>
    </row>
    <row r="86" spans="1:15" x14ac:dyDescent="0.2">
      <c r="A86" s="5" t="s">
        <v>6</v>
      </c>
      <c r="B86">
        <v>0.4</v>
      </c>
      <c r="C86" t="s">
        <v>37</v>
      </c>
      <c r="D86" t="s">
        <v>56</v>
      </c>
      <c r="E86" t="s">
        <v>38</v>
      </c>
      <c r="F86">
        <v>0.75</v>
      </c>
      <c r="G86">
        <v>0.25</v>
      </c>
      <c r="H86">
        <v>0</v>
      </c>
      <c r="I86">
        <v>0.6</v>
      </c>
      <c r="J86" s="2">
        <v>0.97846820217252362</v>
      </c>
      <c r="K86" s="2">
        <v>8</v>
      </c>
      <c r="L86" s="2">
        <v>3.7370000000000005</v>
      </c>
      <c r="M86" s="2">
        <v>3.9386999999999999</v>
      </c>
      <c r="N86" s="2">
        <v>119.6</v>
      </c>
      <c r="O86" t="s">
        <v>40</v>
      </c>
    </row>
    <row r="87" spans="1:15" x14ac:dyDescent="0.2">
      <c r="A87" s="5" t="s">
        <v>6</v>
      </c>
      <c r="B87">
        <v>0.35</v>
      </c>
      <c r="C87" t="s">
        <v>37</v>
      </c>
      <c r="D87" t="s">
        <v>56</v>
      </c>
      <c r="E87" t="s">
        <v>38</v>
      </c>
      <c r="F87">
        <v>0.75</v>
      </c>
      <c r="G87">
        <v>0.25</v>
      </c>
      <c r="H87">
        <v>0</v>
      </c>
      <c r="I87">
        <v>0.65</v>
      </c>
      <c r="J87" s="2">
        <v>0.98456014100388611</v>
      </c>
      <c r="K87" s="2">
        <v>8</v>
      </c>
      <c r="L87" s="2">
        <v>3.742375</v>
      </c>
      <c r="M87" s="2">
        <v>3.9372374999999997</v>
      </c>
      <c r="N87" s="2">
        <v>120.15</v>
      </c>
      <c r="O87" t="s">
        <v>40</v>
      </c>
    </row>
    <row r="88" spans="1:15" x14ac:dyDescent="0.2">
      <c r="A88" s="5" t="s">
        <v>6</v>
      </c>
      <c r="B88">
        <v>0.30000000000000004</v>
      </c>
      <c r="C88" t="s">
        <v>37</v>
      </c>
      <c r="D88" t="s">
        <v>56</v>
      </c>
      <c r="E88" t="s">
        <v>38</v>
      </c>
      <c r="F88">
        <v>0.75</v>
      </c>
      <c r="G88">
        <v>0.25</v>
      </c>
      <c r="H88">
        <v>0</v>
      </c>
      <c r="I88">
        <v>0.7</v>
      </c>
      <c r="J88" s="2">
        <v>0.99065207983524872</v>
      </c>
      <c r="K88" s="2">
        <v>8</v>
      </c>
      <c r="L88" s="2">
        <v>3.7477499999999999</v>
      </c>
      <c r="M88" s="2">
        <v>3.9357749999999996</v>
      </c>
      <c r="N88" s="2">
        <v>120.7</v>
      </c>
      <c r="O88" t="s">
        <v>40</v>
      </c>
    </row>
    <row r="89" spans="1:15" x14ac:dyDescent="0.2">
      <c r="A89" s="5" t="s">
        <v>57</v>
      </c>
      <c r="B89">
        <v>0.4</v>
      </c>
      <c r="C89" t="s">
        <v>36</v>
      </c>
      <c r="D89" t="s">
        <v>36</v>
      </c>
      <c r="E89" t="s">
        <v>38</v>
      </c>
      <c r="F89">
        <v>0.5</v>
      </c>
      <c r="G89">
        <v>0.5</v>
      </c>
      <c r="H89">
        <v>0</v>
      </c>
      <c r="I89">
        <v>0.6</v>
      </c>
      <c r="J89" s="2">
        <v>1.0039746762633295</v>
      </c>
      <c r="K89" s="2">
        <v>8</v>
      </c>
      <c r="L89" s="2">
        <v>3.8040000000000003</v>
      </c>
      <c r="M89" s="2">
        <v>3.8857999999999997</v>
      </c>
      <c r="N89" s="2">
        <v>138.39999999999998</v>
      </c>
      <c r="O89" t="s">
        <v>39</v>
      </c>
    </row>
    <row r="90" spans="1:15" x14ac:dyDescent="0.2">
      <c r="A90" s="5" t="s">
        <v>57</v>
      </c>
      <c r="B90">
        <v>0.30000000000000004</v>
      </c>
      <c r="C90" t="s">
        <v>36</v>
      </c>
      <c r="D90" t="s">
        <v>36</v>
      </c>
      <c r="E90" t="s">
        <v>38</v>
      </c>
      <c r="F90">
        <v>0.5</v>
      </c>
      <c r="G90">
        <v>0.5</v>
      </c>
      <c r="H90">
        <v>0</v>
      </c>
      <c r="I90">
        <v>0.7</v>
      </c>
      <c r="J90" s="2">
        <v>1.009781935403353</v>
      </c>
      <c r="K90" s="2">
        <v>8</v>
      </c>
      <c r="L90" s="2">
        <v>3.798</v>
      </c>
      <c r="M90" s="2">
        <v>3.8961000000000001</v>
      </c>
      <c r="N90" s="2">
        <v>134.80000000000001</v>
      </c>
      <c r="O90" t="s">
        <v>39</v>
      </c>
    </row>
    <row r="91" spans="1:15" x14ac:dyDescent="0.2">
      <c r="A91" s="5" t="s">
        <v>57</v>
      </c>
      <c r="B91">
        <v>0.25</v>
      </c>
      <c r="C91" t="s">
        <v>36</v>
      </c>
      <c r="D91" t="s">
        <v>36</v>
      </c>
      <c r="E91" t="s">
        <v>38</v>
      </c>
      <c r="F91">
        <v>0.5</v>
      </c>
      <c r="G91">
        <v>0.5</v>
      </c>
      <c r="H91">
        <v>0</v>
      </c>
      <c r="I91">
        <v>0.75</v>
      </c>
      <c r="J91" s="2">
        <v>1.012685564973365</v>
      </c>
      <c r="K91" s="2">
        <v>8</v>
      </c>
      <c r="L91" s="2">
        <v>3.7949999999999999</v>
      </c>
      <c r="M91" s="2">
        <v>3.9012500000000001</v>
      </c>
      <c r="N91" s="2">
        <v>133</v>
      </c>
      <c r="O91" t="s">
        <v>40</v>
      </c>
    </row>
    <row r="92" spans="1:15" x14ac:dyDescent="0.2">
      <c r="A92" s="5" t="s">
        <v>57</v>
      </c>
      <c r="B92">
        <v>0.19999999999999996</v>
      </c>
      <c r="C92" t="s">
        <v>36</v>
      </c>
      <c r="D92" t="s">
        <v>36</v>
      </c>
      <c r="E92" t="s">
        <v>38</v>
      </c>
      <c r="F92">
        <v>0.5</v>
      </c>
      <c r="G92">
        <v>0.5</v>
      </c>
      <c r="H92">
        <v>0</v>
      </c>
      <c r="I92">
        <v>0.8</v>
      </c>
      <c r="J92" s="2">
        <v>1.0155891945433768</v>
      </c>
      <c r="K92" s="2">
        <v>8</v>
      </c>
      <c r="L92" s="2">
        <v>3.7920000000000003</v>
      </c>
      <c r="M92" s="2">
        <v>3.9064000000000001</v>
      </c>
      <c r="N92" s="2">
        <v>131.19999999999999</v>
      </c>
      <c r="O92" t="s">
        <v>40</v>
      </c>
    </row>
    <row r="93" spans="1:15" x14ac:dyDescent="0.2">
      <c r="A93" s="5" t="s">
        <v>57</v>
      </c>
      <c r="B93">
        <v>9.9999999999999978E-2</v>
      </c>
      <c r="C93" t="s">
        <v>36</v>
      </c>
      <c r="D93" t="s">
        <v>36</v>
      </c>
      <c r="E93" t="s">
        <v>38</v>
      </c>
      <c r="F93">
        <v>0.5</v>
      </c>
      <c r="G93">
        <v>0.5</v>
      </c>
      <c r="H93">
        <v>0</v>
      </c>
      <c r="I93">
        <v>0.9</v>
      </c>
      <c r="J93" s="2">
        <v>1.0213964536834006</v>
      </c>
      <c r="K93" s="2">
        <v>8</v>
      </c>
      <c r="L93" s="2">
        <v>3.786</v>
      </c>
      <c r="M93" s="2">
        <v>3.9167000000000001</v>
      </c>
      <c r="N93" s="2">
        <v>127.60000000000001</v>
      </c>
      <c r="O93" t="s">
        <v>40</v>
      </c>
    </row>
    <row r="94" spans="1:15" x14ac:dyDescent="0.2">
      <c r="A94" s="5" t="s">
        <v>58</v>
      </c>
      <c r="B94">
        <v>0.30000000000000004</v>
      </c>
      <c r="C94" t="s">
        <v>51</v>
      </c>
      <c r="D94" t="s">
        <v>38</v>
      </c>
      <c r="E94" t="s">
        <v>38</v>
      </c>
      <c r="F94">
        <v>0.5</v>
      </c>
      <c r="G94">
        <v>0.5</v>
      </c>
      <c r="H94">
        <v>0</v>
      </c>
      <c r="I94">
        <v>0.7</v>
      </c>
      <c r="J94" s="2">
        <v>1.0022349316147672</v>
      </c>
      <c r="K94" s="2">
        <v>9.5</v>
      </c>
      <c r="L94" s="2">
        <v>3.7830000000000004</v>
      </c>
      <c r="M94" s="2">
        <v>3.9049499999999999</v>
      </c>
      <c r="N94" s="2">
        <v>129.4</v>
      </c>
      <c r="O94" t="s">
        <v>40</v>
      </c>
    </row>
    <row r="95" spans="1:15" x14ac:dyDescent="0.2">
      <c r="A95" s="5" t="s">
        <v>58</v>
      </c>
      <c r="B95">
        <v>0.19999999999999996</v>
      </c>
      <c r="C95" t="s">
        <v>51</v>
      </c>
      <c r="D95" t="s">
        <v>38</v>
      </c>
      <c r="E95" t="s">
        <v>38</v>
      </c>
      <c r="F95">
        <v>0.5</v>
      </c>
      <c r="G95">
        <v>0.5</v>
      </c>
      <c r="H95">
        <v>0</v>
      </c>
      <c r="I95">
        <v>0.8</v>
      </c>
      <c r="J95" s="2">
        <v>1.0105578586843196</v>
      </c>
      <c r="K95" s="2">
        <v>9</v>
      </c>
      <c r="L95" s="2">
        <v>3.7820000000000005</v>
      </c>
      <c r="M95" s="2">
        <v>3.9123000000000001</v>
      </c>
      <c r="N95" s="2">
        <v>127.6</v>
      </c>
      <c r="O95" t="s">
        <v>40</v>
      </c>
    </row>
    <row r="96" spans="1:15" x14ac:dyDescent="0.2">
      <c r="A96" s="5" t="s">
        <v>58</v>
      </c>
      <c r="B96">
        <v>9.9999999999999978E-2</v>
      </c>
      <c r="C96" t="s">
        <v>51</v>
      </c>
      <c r="D96" t="s">
        <v>38</v>
      </c>
      <c r="E96" t="s">
        <v>38</v>
      </c>
      <c r="F96">
        <v>0.5</v>
      </c>
      <c r="G96">
        <v>0.5</v>
      </c>
      <c r="H96">
        <v>0</v>
      </c>
      <c r="I96">
        <v>0.9</v>
      </c>
      <c r="J96" s="2">
        <v>1.018880785753872</v>
      </c>
      <c r="K96" s="2">
        <v>8.5</v>
      </c>
      <c r="L96" s="2">
        <v>3.7810000000000001</v>
      </c>
      <c r="M96" s="2">
        <v>3.9196499999999999</v>
      </c>
      <c r="N96" s="2">
        <v>125.80000000000001</v>
      </c>
      <c r="O96" t="s">
        <v>40</v>
      </c>
    </row>
    <row r="97" spans="1:15" x14ac:dyDescent="0.2">
      <c r="A97" s="5" t="s">
        <v>59</v>
      </c>
      <c r="B97">
        <v>0.44999999999999996</v>
      </c>
      <c r="C97" t="s">
        <v>42</v>
      </c>
      <c r="D97" t="s">
        <v>60</v>
      </c>
      <c r="E97" t="s">
        <v>38</v>
      </c>
      <c r="F97">
        <v>0.5</v>
      </c>
      <c r="G97">
        <v>0.5</v>
      </c>
      <c r="H97">
        <v>0</v>
      </c>
      <c r="I97">
        <v>0.55000000000000004</v>
      </c>
      <c r="J97" s="2">
        <v>0.98000297883629173</v>
      </c>
      <c r="K97" s="2">
        <v>8</v>
      </c>
      <c r="L97" s="2">
        <v>3.7192499999999997</v>
      </c>
      <c r="M97" s="2">
        <v>3.9188999999999998</v>
      </c>
      <c r="N97" s="2">
        <v>132.1</v>
      </c>
      <c r="O97" t="s">
        <v>40</v>
      </c>
    </row>
    <row r="98" spans="1:15" x14ac:dyDescent="0.2">
      <c r="A98" s="5" t="s">
        <v>59</v>
      </c>
      <c r="B98">
        <v>0.4</v>
      </c>
      <c r="C98" t="s">
        <v>42</v>
      </c>
      <c r="D98" t="s">
        <v>60</v>
      </c>
      <c r="E98" t="s">
        <v>38</v>
      </c>
      <c r="F98">
        <v>0.5</v>
      </c>
      <c r="G98">
        <v>0.5</v>
      </c>
      <c r="H98">
        <v>0</v>
      </c>
      <c r="I98">
        <v>0.6</v>
      </c>
      <c r="J98" s="2">
        <v>0.98524750483486201</v>
      </c>
      <c r="K98" s="2">
        <v>8</v>
      </c>
      <c r="L98" s="2">
        <v>3.7260000000000004</v>
      </c>
      <c r="M98" s="2">
        <v>3.9198</v>
      </c>
      <c r="N98" s="2">
        <v>131.19999999999999</v>
      </c>
      <c r="O98" t="s">
        <v>40</v>
      </c>
    </row>
    <row r="99" spans="1:15" x14ac:dyDescent="0.2">
      <c r="A99" s="5" t="s">
        <v>59</v>
      </c>
      <c r="B99">
        <v>0.35</v>
      </c>
      <c r="C99" t="s">
        <v>42</v>
      </c>
      <c r="D99" t="s">
        <v>60</v>
      </c>
      <c r="E99" t="s">
        <v>38</v>
      </c>
      <c r="F99">
        <v>0.5</v>
      </c>
      <c r="G99">
        <v>0.5</v>
      </c>
      <c r="H99">
        <v>0</v>
      </c>
      <c r="I99">
        <v>0.65</v>
      </c>
      <c r="J99" s="2">
        <v>0.99049203083343218</v>
      </c>
      <c r="K99" s="2">
        <v>8</v>
      </c>
      <c r="L99" s="2">
        <v>3.7327500000000002</v>
      </c>
      <c r="M99" s="2">
        <v>3.9207000000000001</v>
      </c>
      <c r="N99" s="2">
        <v>130.30000000000001</v>
      </c>
      <c r="O99" t="s">
        <v>40</v>
      </c>
    </row>
    <row r="100" spans="1:15" x14ac:dyDescent="0.2">
      <c r="A100" s="5" t="s">
        <v>59</v>
      </c>
      <c r="B100">
        <v>0.19999999999999996</v>
      </c>
      <c r="C100" t="s">
        <v>42</v>
      </c>
      <c r="D100" t="s">
        <v>60</v>
      </c>
      <c r="E100" t="s">
        <v>38</v>
      </c>
      <c r="F100">
        <v>0.5</v>
      </c>
      <c r="G100">
        <v>0.5</v>
      </c>
      <c r="H100">
        <v>0</v>
      </c>
      <c r="I100">
        <v>0.8</v>
      </c>
      <c r="J100" s="2">
        <v>1.0062256088291432</v>
      </c>
      <c r="K100" s="2">
        <v>8</v>
      </c>
      <c r="L100" s="2">
        <v>3.7530000000000001</v>
      </c>
      <c r="M100" s="2">
        <v>3.9234</v>
      </c>
      <c r="N100" s="2">
        <v>127.6</v>
      </c>
      <c r="O100" t="s">
        <v>40</v>
      </c>
    </row>
    <row r="101" spans="1:15" x14ac:dyDescent="0.2">
      <c r="A101" s="5" t="s">
        <v>59</v>
      </c>
      <c r="B101">
        <v>1</v>
      </c>
      <c r="C101" t="s">
        <v>42</v>
      </c>
      <c r="D101" t="s">
        <v>60</v>
      </c>
      <c r="E101" t="s">
        <v>38</v>
      </c>
      <c r="F101">
        <v>0.5</v>
      </c>
      <c r="G101">
        <v>0.5</v>
      </c>
      <c r="H101">
        <v>0</v>
      </c>
      <c r="I101">
        <v>0</v>
      </c>
      <c r="J101" s="2">
        <v>0.9223131928520184</v>
      </c>
      <c r="K101" s="2">
        <v>8</v>
      </c>
      <c r="L101" s="2">
        <v>3.645</v>
      </c>
      <c r="M101" s="2">
        <v>3.9090000000000003</v>
      </c>
      <c r="N101" s="2">
        <v>142</v>
      </c>
      <c r="O101" t="s">
        <v>39</v>
      </c>
    </row>
    <row r="102" spans="1:15" x14ac:dyDescent="0.2">
      <c r="A102" s="5" t="s">
        <v>61</v>
      </c>
      <c r="B102">
        <v>1</v>
      </c>
      <c r="C102" t="s">
        <v>42</v>
      </c>
      <c r="D102" t="s">
        <v>38</v>
      </c>
      <c r="E102" t="s">
        <v>38</v>
      </c>
      <c r="F102">
        <v>0.5</v>
      </c>
      <c r="G102">
        <v>0.5</v>
      </c>
      <c r="H102">
        <v>0</v>
      </c>
      <c r="I102">
        <v>0</v>
      </c>
      <c r="J102" s="2">
        <v>0.94866499836207607</v>
      </c>
      <c r="K102" s="2">
        <v>8</v>
      </c>
      <c r="L102" s="2">
        <v>3.7250000000000001</v>
      </c>
      <c r="M102" s="2">
        <v>3.8479999999999999</v>
      </c>
      <c r="N102" s="2">
        <v>141.5</v>
      </c>
      <c r="O102" t="s">
        <v>39</v>
      </c>
    </row>
    <row r="103" spans="1:15" x14ac:dyDescent="0.2">
      <c r="A103" s="5" t="s">
        <v>62</v>
      </c>
      <c r="B103">
        <v>5.0000000000000044E-2</v>
      </c>
      <c r="C103" t="s">
        <v>56</v>
      </c>
      <c r="D103" t="s">
        <v>56</v>
      </c>
      <c r="E103" t="s">
        <v>38</v>
      </c>
      <c r="F103">
        <v>0.5</v>
      </c>
      <c r="G103">
        <v>0.5</v>
      </c>
      <c r="H103">
        <v>0</v>
      </c>
      <c r="I103">
        <v>0.95</v>
      </c>
      <c r="J103" s="2">
        <v>1.020243255303269</v>
      </c>
      <c r="K103" s="2">
        <v>8</v>
      </c>
      <c r="L103" s="2">
        <v>3.7795000000000005</v>
      </c>
      <c r="M103" s="2">
        <v>3.93045</v>
      </c>
      <c r="N103" s="2">
        <v>125.85000000000001</v>
      </c>
      <c r="O103" t="s">
        <v>40</v>
      </c>
    </row>
    <row r="104" spans="1:15" x14ac:dyDescent="0.2">
      <c r="A104" s="5" t="s">
        <v>62</v>
      </c>
      <c r="B104">
        <v>9.9999999999999978E-2</v>
      </c>
      <c r="C104" t="s">
        <v>56</v>
      </c>
      <c r="D104" t="s">
        <v>56</v>
      </c>
      <c r="E104" t="s">
        <v>38</v>
      </c>
      <c r="F104">
        <v>0.5</v>
      </c>
      <c r="G104">
        <v>0.5</v>
      </c>
      <c r="H104">
        <v>0</v>
      </c>
      <c r="I104">
        <v>0.9</v>
      </c>
      <c r="J104" s="2">
        <v>1.0132827977831134</v>
      </c>
      <c r="K104" s="2">
        <v>8</v>
      </c>
      <c r="L104" s="2">
        <v>3.7789999999999999</v>
      </c>
      <c r="M104" s="2">
        <v>3.9339</v>
      </c>
      <c r="N104" s="2">
        <v>127.7</v>
      </c>
      <c r="O104" t="s">
        <v>39</v>
      </c>
    </row>
    <row r="105" spans="1:15" x14ac:dyDescent="0.2">
      <c r="A105" s="5" t="s">
        <v>62</v>
      </c>
      <c r="B105">
        <v>0.15000000000000002</v>
      </c>
      <c r="C105" t="s">
        <v>56</v>
      </c>
      <c r="D105" t="s">
        <v>56</v>
      </c>
      <c r="E105" t="s">
        <v>38</v>
      </c>
      <c r="F105">
        <v>0.5</v>
      </c>
      <c r="G105">
        <v>0.5</v>
      </c>
      <c r="H105">
        <v>0</v>
      </c>
      <c r="I105">
        <v>0.85</v>
      </c>
      <c r="J105" s="2">
        <v>1.0063223402629582</v>
      </c>
      <c r="K105" s="2">
        <v>8</v>
      </c>
      <c r="L105" s="2">
        <v>3.7785000000000002</v>
      </c>
      <c r="M105" s="2">
        <v>3.9373499999999999</v>
      </c>
      <c r="N105" s="2">
        <v>129.54999999999998</v>
      </c>
      <c r="O105" t="s">
        <v>39</v>
      </c>
    </row>
    <row r="106" spans="1:15" x14ac:dyDescent="0.2">
      <c r="A106" s="5" t="s">
        <v>62</v>
      </c>
      <c r="B106">
        <v>0.19999999999999996</v>
      </c>
      <c r="C106" t="s">
        <v>56</v>
      </c>
      <c r="D106" t="s">
        <v>56</v>
      </c>
      <c r="E106" t="s">
        <v>38</v>
      </c>
      <c r="F106">
        <v>0.5</v>
      </c>
      <c r="G106">
        <v>0.5</v>
      </c>
      <c r="H106">
        <v>0</v>
      </c>
      <c r="I106">
        <v>0.8</v>
      </c>
      <c r="J106" s="2">
        <v>0.99936188274280258</v>
      </c>
      <c r="K106" s="2">
        <v>8</v>
      </c>
      <c r="L106" s="2">
        <v>3.7780000000000005</v>
      </c>
      <c r="M106" s="2">
        <v>3.9408000000000003</v>
      </c>
      <c r="N106" s="2">
        <v>131.4</v>
      </c>
      <c r="O106" t="s">
        <v>39</v>
      </c>
    </row>
    <row r="107" spans="1:15" x14ac:dyDescent="0.2">
      <c r="A107" s="5" t="s">
        <v>62</v>
      </c>
      <c r="B107">
        <v>0.25</v>
      </c>
      <c r="C107" t="s">
        <v>56</v>
      </c>
      <c r="D107" t="s">
        <v>56</v>
      </c>
      <c r="E107" t="s">
        <v>38</v>
      </c>
      <c r="F107">
        <v>0.5</v>
      </c>
      <c r="G107">
        <v>0.5</v>
      </c>
      <c r="H107">
        <v>0</v>
      </c>
      <c r="I107">
        <v>0.75</v>
      </c>
      <c r="J107" s="2">
        <v>0.99240142522264718</v>
      </c>
      <c r="K107" s="2">
        <v>8</v>
      </c>
      <c r="L107" s="2">
        <v>3.7774999999999999</v>
      </c>
      <c r="M107" s="2">
        <v>3.9442500000000003</v>
      </c>
      <c r="N107" s="2">
        <v>133.25</v>
      </c>
      <c r="O107" t="s">
        <v>39</v>
      </c>
    </row>
    <row r="108" spans="1:15" x14ac:dyDescent="0.2">
      <c r="A108" s="5" t="s">
        <v>62</v>
      </c>
      <c r="B108">
        <v>0.30000000000000004</v>
      </c>
      <c r="C108" t="s">
        <v>56</v>
      </c>
      <c r="D108" t="s">
        <v>56</v>
      </c>
      <c r="E108" t="s">
        <v>38</v>
      </c>
      <c r="F108">
        <v>0.5</v>
      </c>
      <c r="G108">
        <v>0.5</v>
      </c>
      <c r="H108">
        <v>0</v>
      </c>
      <c r="I108">
        <v>0.7</v>
      </c>
      <c r="J108" s="2">
        <v>0.98544096770249168</v>
      </c>
      <c r="K108" s="2">
        <v>8</v>
      </c>
      <c r="L108" s="2">
        <v>3.7770000000000001</v>
      </c>
      <c r="M108" s="2">
        <v>3.9477000000000002</v>
      </c>
      <c r="N108" s="2">
        <v>135.1</v>
      </c>
      <c r="O108" t="s">
        <v>39</v>
      </c>
    </row>
    <row r="109" spans="1:15" x14ac:dyDescent="0.2">
      <c r="A109" s="5" t="s">
        <v>62</v>
      </c>
      <c r="B109">
        <v>0.35</v>
      </c>
      <c r="C109" t="s">
        <v>56</v>
      </c>
      <c r="D109" t="s">
        <v>56</v>
      </c>
      <c r="E109" t="s">
        <v>38</v>
      </c>
      <c r="F109">
        <v>0.5</v>
      </c>
      <c r="G109">
        <v>0.5</v>
      </c>
      <c r="H109">
        <v>0</v>
      </c>
      <c r="I109">
        <v>0.65</v>
      </c>
      <c r="J109" s="2">
        <v>0.97848051018233617</v>
      </c>
      <c r="K109" s="2">
        <v>8</v>
      </c>
      <c r="L109" s="2">
        <v>3.7765000000000004</v>
      </c>
      <c r="M109" s="2">
        <v>3.9511500000000002</v>
      </c>
      <c r="N109" s="2">
        <v>136.94999999999999</v>
      </c>
      <c r="O109" t="s">
        <v>39</v>
      </c>
    </row>
    <row r="110" spans="1:15" x14ac:dyDescent="0.2">
      <c r="A110" s="5" t="s">
        <v>63</v>
      </c>
      <c r="B110">
        <v>0.8</v>
      </c>
      <c r="C110" t="s">
        <v>64</v>
      </c>
      <c r="D110" t="s">
        <v>64</v>
      </c>
      <c r="E110" t="s">
        <v>38</v>
      </c>
      <c r="F110">
        <v>0.5</v>
      </c>
      <c r="G110">
        <v>0.5</v>
      </c>
      <c r="H110">
        <v>0</v>
      </c>
      <c r="I110">
        <v>0.2</v>
      </c>
      <c r="J110" s="2">
        <v>0.97103003948846567</v>
      </c>
      <c r="K110" s="2">
        <v>11.200000000000001</v>
      </c>
      <c r="L110" s="2">
        <v>4.0999999999999996</v>
      </c>
      <c r="M110" s="2">
        <v>3.8462000000000005</v>
      </c>
      <c r="N110" s="2">
        <v>135.20000000000002</v>
      </c>
      <c r="O110" t="s">
        <v>39</v>
      </c>
    </row>
    <row r="111" spans="1:15" x14ac:dyDescent="0.2">
      <c r="A111" s="5" t="s">
        <v>63</v>
      </c>
      <c r="B111">
        <v>0.7</v>
      </c>
      <c r="C111" t="s">
        <v>64</v>
      </c>
      <c r="D111" t="s">
        <v>64</v>
      </c>
      <c r="E111" t="s">
        <v>38</v>
      </c>
      <c r="F111">
        <v>0.5</v>
      </c>
      <c r="G111">
        <v>0.5</v>
      </c>
      <c r="H111">
        <v>0</v>
      </c>
      <c r="I111">
        <v>0.3</v>
      </c>
      <c r="J111" s="2">
        <v>0.97805174865533551</v>
      </c>
      <c r="K111" s="2">
        <v>10.799999999999999</v>
      </c>
      <c r="L111" s="2">
        <v>4.0599999999999996</v>
      </c>
      <c r="M111" s="2">
        <v>3.8563000000000001</v>
      </c>
      <c r="N111" s="2">
        <v>133.79999999999998</v>
      </c>
      <c r="O111" t="s">
        <v>39</v>
      </c>
    </row>
    <row r="112" spans="1:15" x14ac:dyDescent="0.2">
      <c r="A112" s="5" t="s">
        <v>63</v>
      </c>
      <c r="B112">
        <v>0.6</v>
      </c>
      <c r="C112" t="s">
        <v>64</v>
      </c>
      <c r="D112" t="s">
        <v>64</v>
      </c>
      <c r="E112" t="s">
        <v>38</v>
      </c>
      <c r="F112">
        <v>0.5</v>
      </c>
      <c r="G112">
        <v>0.5</v>
      </c>
      <c r="H112">
        <v>0</v>
      </c>
      <c r="I112">
        <v>0.4</v>
      </c>
      <c r="J112" s="2">
        <v>0.98507345782220535</v>
      </c>
      <c r="K112" s="2">
        <v>10.399999999999999</v>
      </c>
      <c r="L112" s="2">
        <v>4.0199999999999996</v>
      </c>
      <c r="M112" s="2">
        <v>3.8664000000000001</v>
      </c>
      <c r="N112" s="2">
        <v>132.4</v>
      </c>
      <c r="O112" t="s">
        <v>40</v>
      </c>
    </row>
    <row r="113" spans="1:15" x14ac:dyDescent="0.2">
      <c r="A113" s="5" t="s">
        <v>63</v>
      </c>
      <c r="B113">
        <v>0.5</v>
      </c>
      <c r="C113" t="s">
        <v>64</v>
      </c>
      <c r="D113" t="s">
        <v>64</v>
      </c>
      <c r="E113" t="s">
        <v>38</v>
      </c>
      <c r="F113">
        <v>0.5</v>
      </c>
      <c r="G113">
        <v>0.5</v>
      </c>
      <c r="H113">
        <v>0</v>
      </c>
      <c r="I113">
        <v>0.5</v>
      </c>
      <c r="J113" s="2">
        <v>0.99209516698907518</v>
      </c>
      <c r="K113" s="2">
        <v>10</v>
      </c>
      <c r="L113" s="2">
        <v>3.98</v>
      </c>
      <c r="M113" s="2">
        <v>3.8765000000000001</v>
      </c>
      <c r="N113" s="2">
        <v>131</v>
      </c>
      <c r="O113" t="s">
        <v>40</v>
      </c>
    </row>
    <row r="114" spans="1:15" x14ac:dyDescent="0.2">
      <c r="A114" s="5" t="s">
        <v>63</v>
      </c>
      <c r="B114">
        <v>0.4</v>
      </c>
      <c r="C114" t="s">
        <v>64</v>
      </c>
      <c r="D114" t="s">
        <v>64</v>
      </c>
      <c r="E114" t="s">
        <v>38</v>
      </c>
      <c r="F114">
        <v>0.5</v>
      </c>
      <c r="G114">
        <v>0.5</v>
      </c>
      <c r="H114">
        <v>0</v>
      </c>
      <c r="I114">
        <v>0.6</v>
      </c>
      <c r="J114" s="2">
        <v>0.99911687615594502</v>
      </c>
      <c r="K114" s="2">
        <v>9.6000000000000014</v>
      </c>
      <c r="L114" s="2">
        <v>3.9400000000000004</v>
      </c>
      <c r="M114" s="2">
        <v>3.8866000000000001</v>
      </c>
      <c r="N114" s="2">
        <v>129.6</v>
      </c>
      <c r="O114" t="s">
        <v>40</v>
      </c>
    </row>
    <row r="115" spans="1:15" x14ac:dyDescent="0.2">
      <c r="A115" s="5" t="s">
        <v>63</v>
      </c>
      <c r="B115">
        <v>0.30000000000000004</v>
      </c>
      <c r="C115" t="s">
        <v>64</v>
      </c>
      <c r="D115" t="s">
        <v>64</v>
      </c>
      <c r="E115" t="s">
        <v>38</v>
      </c>
      <c r="F115">
        <v>0.5</v>
      </c>
      <c r="G115">
        <v>0.5</v>
      </c>
      <c r="H115">
        <v>0</v>
      </c>
      <c r="I115">
        <v>0.7</v>
      </c>
      <c r="J115" s="2">
        <v>1.0061385853228149</v>
      </c>
      <c r="K115" s="2">
        <v>9.1999999999999993</v>
      </c>
      <c r="L115" s="2">
        <v>3.9</v>
      </c>
      <c r="M115" s="2">
        <v>3.8967000000000001</v>
      </c>
      <c r="N115" s="2">
        <v>128.19999999999999</v>
      </c>
      <c r="O115" t="s">
        <v>40</v>
      </c>
    </row>
    <row r="116" spans="1:15" x14ac:dyDescent="0.2">
      <c r="A116" s="5" t="s">
        <v>63</v>
      </c>
      <c r="B116">
        <v>0.19999999999999996</v>
      </c>
      <c r="C116" t="s">
        <v>64</v>
      </c>
      <c r="D116" t="s">
        <v>64</v>
      </c>
      <c r="E116" t="s">
        <v>38</v>
      </c>
      <c r="F116">
        <v>0.5</v>
      </c>
      <c r="G116">
        <v>0.5</v>
      </c>
      <c r="H116">
        <v>0</v>
      </c>
      <c r="I116">
        <v>0.8</v>
      </c>
      <c r="J116" s="2">
        <v>1.0131602944896847</v>
      </c>
      <c r="K116" s="2">
        <v>8.8000000000000007</v>
      </c>
      <c r="L116" s="2">
        <v>3.8600000000000003</v>
      </c>
      <c r="M116" s="2">
        <v>3.9068000000000005</v>
      </c>
      <c r="N116" s="2">
        <v>126.8</v>
      </c>
      <c r="O116" t="s">
        <v>40</v>
      </c>
    </row>
    <row r="117" spans="1:15" x14ac:dyDescent="0.2">
      <c r="A117" s="5" t="s">
        <v>63</v>
      </c>
      <c r="B117">
        <v>9.9999999999999978E-2</v>
      </c>
      <c r="C117" t="s">
        <v>64</v>
      </c>
      <c r="D117" t="s">
        <v>64</v>
      </c>
      <c r="E117" t="s">
        <v>38</v>
      </c>
      <c r="F117">
        <v>0.5</v>
      </c>
      <c r="G117">
        <v>0.5</v>
      </c>
      <c r="H117">
        <v>0</v>
      </c>
      <c r="I117">
        <v>0.9</v>
      </c>
      <c r="J117" s="2">
        <v>1.0201820036565545</v>
      </c>
      <c r="K117" s="2">
        <v>8.4</v>
      </c>
      <c r="L117" s="2">
        <v>3.82</v>
      </c>
      <c r="M117" s="2">
        <v>3.9169</v>
      </c>
      <c r="N117" s="2">
        <v>125.4</v>
      </c>
      <c r="O117" t="s">
        <v>40</v>
      </c>
    </row>
    <row r="118" spans="1:15" x14ac:dyDescent="0.2">
      <c r="A118" s="5" t="s">
        <v>58</v>
      </c>
      <c r="B118">
        <v>0.4</v>
      </c>
      <c r="C118" t="s">
        <v>51</v>
      </c>
      <c r="D118" t="s">
        <v>38</v>
      </c>
      <c r="E118" t="s">
        <v>38</v>
      </c>
      <c r="F118">
        <v>0.5</v>
      </c>
      <c r="G118">
        <v>0.5</v>
      </c>
      <c r="H118">
        <v>0</v>
      </c>
      <c r="I118">
        <v>0.6</v>
      </c>
      <c r="J118" s="2">
        <v>0.99391200454521478</v>
      </c>
      <c r="K118" s="2">
        <v>10</v>
      </c>
      <c r="L118" s="2">
        <v>3.7840000000000007</v>
      </c>
      <c r="M118" s="2">
        <v>3.8975999999999997</v>
      </c>
      <c r="N118" s="2">
        <v>131.19999999999999</v>
      </c>
      <c r="O118" t="s">
        <v>39</v>
      </c>
    </row>
    <row r="119" spans="1:15" x14ac:dyDescent="0.2">
      <c r="A119" s="5" t="s">
        <v>58</v>
      </c>
      <c r="B119">
        <v>0.5</v>
      </c>
      <c r="C119" t="s">
        <v>51</v>
      </c>
      <c r="D119" t="s">
        <v>38</v>
      </c>
      <c r="E119" t="s">
        <v>38</v>
      </c>
      <c r="F119">
        <v>0.5</v>
      </c>
      <c r="G119">
        <v>0.5</v>
      </c>
      <c r="H119">
        <v>0</v>
      </c>
      <c r="I119">
        <v>0.5</v>
      </c>
      <c r="J119" s="2">
        <v>0.98558907747566238</v>
      </c>
      <c r="K119" s="2">
        <v>10.5</v>
      </c>
      <c r="L119" s="2">
        <v>3.7850000000000001</v>
      </c>
      <c r="M119" s="2">
        <v>3.89025</v>
      </c>
      <c r="N119" s="2">
        <v>133</v>
      </c>
      <c r="O119" t="s">
        <v>39</v>
      </c>
    </row>
    <row r="120" spans="1:15" x14ac:dyDescent="0.2">
      <c r="A120" s="5" t="s">
        <v>58</v>
      </c>
      <c r="B120">
        <v>0.6</v>
      </c>
      <c r="C120" t="s">
        <v>51</v>
      </c>
      <c r="D120" t="s">
        <v>38</v>
      </c>
      <c r="E120" t="s">
        <v>38</v>
      </c>
      <c r="F120">
        <v>0.5</v>
      </c>
      <c r="G120">
        <v>0.5</v>
      </c>
      <c r="H120">
        <v>0</v>
      </c>
      <c r="I120">
        <v>0.4</v>
      </c>
      <c r="J120" s="2">
        <v>0.97726615040610998</v>
      </c>
      <c r="K120" s="2">
        <v>11</v>
      </c>
      <c r="L120" s="2">
        <v>3.7860000000000005</v>
      </c>
      <c r="M120" s="2">
        <v>3.8828999999999998</v>
      </c>
      <c r="N120" s="2">
        <v>134.80000000000001</v>
      </c>
      <c r="O120" t="s">
        <v>39</v>
      </c>
    </row>
    <row r="121" spans="1:15" x14ac:dyDescent="0.2">
      <c r="A121" s="5" t="s">
        <v>58</v>
      </c>
      <c r="B121">
        <v>0.7</v>
      </c>
      <c r="C121" t="s">
        <v>51</v>
      </c>
      <c r="D121" t="s">
        <v>38</v>
      </c>
      <c r="E121" t="s">
        <v>38</v>
      </c>
      <c r="F121">
        <v>0.5</v>
      </c>
      <c r="G121">
        <v>0.5</v>
      </c>
      <c r="H121">
        <v>0</v>
      </c>
      <c r="I121">
        <v>0.3</v>
      </c>
      <c r="J121" s="2">
        <v>0.96894322333655758</v>
      </c>
      <c r="K121" s="2">
        <v>11.5</v>
      </c>
      <c r="L121" s="2">
        <v>3.7869999999999999</v>
      </c>
      <c r="M121" s="2">
        <v>3.8755499999999996</v>
      </c>
      <c r="N121" s="2">
        <v>136.6</v>
      </c>
      <c r="O121" t="s">
        <v>39</v>
      </c>
    </row>
    <row r="122" spans="1:15" x14ac:dyDescent="0.2">
      <c r="A122" s="5" t="s">
        <v>58</v>
      </c>
      <c r="B122">
        <v>0.8</v>
      </c>
      <c r="C122" t="s">
        <v>51</v>
      </c>
      <c r="D122" t="s">
        <v>38</v>
      </c>
      <c r="E122" t="s">
        <v>38</v>
      </c>
      <c r="F122">
        <v>0.5</v>
      </c>
      <c r="G122">
        <v>0.5</v>
      </c>
      <c r="H122">
        <v>0</v>
      </c>
      <c r="I122">
        <v>0.2</v>
      </c>
      <c r="J122" s="2">
        <v>0.96062029626700518</v>
      </c>
      <c r="K122" s="2">
        <v>12</v>
      </c>
      <c r="L122" s="2">
        <v>3.7880000000000007</v>
      </c>
      <c r="M122" s="2">
        <v>3.8681999999999999</v>
      </c>
      <c r="N122" s="2">
        <v>138.4</v>
      </c>
      <c r="O122" t="s">
        <v>39</v>
      </c>
    </row>
    <row r="123" spans="1:15" x14ac:dyDescent="0.2">
      <c r="A123" s="5" t="s">
        <v>58</v>
      </c>
      <c r="B123">
        <v>0.9</v>
      </c>
      <c r="C123" t="s">
        <v>51</v>
      </c>
      <c r="D123" t="s">
        <v>38</v>
      </c>
      <c r="E123" t="s">
        <v>38</v>
      </c>
      <c r="F123">
        <v>0.5</v>
      </c>
      <c r="G123">
        <v>0.5</v>
      </c>
      <c r="H123">
        <v>0</v>
      </c>
      <c r="I123">
        <v>0.1</v>
      </c>
      <c r="J123" s="2">
        <v>0.95229736919745267</v>
      </c>
      <c r="K123" s="2">
        <v>12.500000000000002</v>
      </c>
      <c r="L123" s="2">
        <v>3.7890000000000006</v>
      </c>
      <c r="M123" s="2">
        <v>3.8608499999999997</v>
      </c>
      <c r="N123" s="2">
        <v>140.19999999999999</v>
      </c>
      <c r="O123" t="s">
        <v>39</v>
      </c>
    </row>
    <row r="124" spans="1:15" x14ac:dyDescent="0.2">
      <c r="A124" s="5" t="s">
        <v>65</v>
      </c>
      <c r="B124">
        <v>0.4</v>
      </c>
      <c r="C124" t="s">
        <v>37</v>
      </c>
      <c r="D124" t="s">
        <v>51</v>
      </c>
      <c r="E124" t="s">
        <v>38</v>
      </c>
      <c r="F124">
        <v>0.5</v>
      </c>
      <c r="G124">
        <v>0.25</v>
      </c>
      <c r="H124">
        <v>0.25</v>
      </c>
      <c r="I124">
        <v>0.6</v>
      </c>
      <c r="J124" s="2">
        <v>0.98726348995585012</v>
      </c>
      <c r="K124" s="2">
        <v>9</v>
      </c>
      <c r="L124" s="2">
        <v>3.7540000000000004</v>
      </c>
      <c r="M124" s="2">
        <v>3.9154999999999998</v>
      </c>
      <c r="N124" s="2">
        <v>122.19999999999999</v>
      </c>
      <c r="O124" t="s">
        <v>40</v>
      </c>
    </row>
    <row r="125" spans="1:15" x14ac:dyDescent="0.2">
      <c r="A125" s="5" t="s">
        <v>65</v>
      </c>
      <c r="B125">
        <v>0.30000000000000004</v>
      </c>
      <c r="C125" t="s">
        <v>37</v>
      </c>
      <c r="D125" t="s">
        <v>51</v>
      </c>
      <c r="E125" t="s">
        <v>38</v>
      </c>
      <c r="F125">
        <v>0.5</v>
      </c>
      <c r="G125">
        <v>0.25</v>
      </c>
      <c r="H125">
        <v>0.25</v>
      </c>
      <c r="I125">
        <v>0.7</v>
      </c>
      <c r="J125" s="2">
        <v>0.99724854567274357</v>
      </c>
      <c r="K125" s="2">
        <v>8.75</v>
      </c>
      <c r="L125" s="2">
        <v>3.7605</v>
      </c>
      <c r="M125" s="2">
        <v>3.9183750000000002</v>
      </c>
      <c r="N125" s="2">
        <v>122.65</v>
      </c>
      <c r="O125" t="s">
        <v>40</v>
      </c>
    </row>
    <row r="126" spans="1:15" x14ac:dyDescent="0.2">
      <c r="A126" s="5" t="s">
        <v>65</v>
      </c>
      <c r="B126">
        <v>0.19999999999999996</v>
      </c>
      <c r="C126" t="s">
        <v>37</v>
      </c>
      <c r="D126" t="s">
        <v>51</v>
      </c>
      <c r="E126" t="s">
        <v>38</v>
      </c>
      <c r="F126">
        <v>0.5</v>
      </c>
      <c r="G126">
        <v>0.25</v>
      </c>
      <c r="H126">
        <v>0.25</v>
      </c>
      <c r="I126">
        <v>0.8</v>
      </c>
      <c r="J126" s="2">
        <v>1.0072336013896372</v>
      </c>
      <c r="K126" s="2">
        <v>8.5</v>
      </c>
      <c r="L126" s="2">
        <v>3.7670000000000003</v>
      </c>
      <c r="M126" s="2">
        <v>3.9212500000000001</v>
      </c>
      <c r="N126" s="2">
        <v>123.1</v>
      </c>
      <c r="O126" t="s">
        <v>40</v>
      </c>
    </row>
    <row r="127" spans="1:15" x14ac:dyDescent="0.2">
      <c r="A127" s="5" t="s">
        <v>65</v>
      </c>
      <c r="B127">
        <v>9.9999999999999978E-2</v>
      </c>
      <c r="C127" t="s">
        <v>37</v>
      </c>
      <c r="D127" t="s">
        <v>51</v>
      </c>
      <c r="E127" t="s">
        <v>38</v>
      </c>
      <c r="F127">
        <v>0.5</v>
      </c>
      <c r="G127">
        <v>0.25</v>
      </c>
      <c r="H127">
        <v>0.25</v>
      </c>
      <c r="I127">
        <v>0.9</v>
      </c>
      <c r="J127" s="2">
        <v>1.0172186571065307</v>
      </c>
      <c r="K127" s="2">
        <v>8.25</v>
      </c>
      <c r="L127" s="2">
        <v>3.7734999999999999</v>
      </c>
      <c r="M127" s="2">
        <v>3.9241250000000001</v>
      </c>
      <c r="N127" s="2">
        <v>123.55000000000001</v>
      </c>
      <c r="O127" t="s">
        <v>40</v>
      </c>
    </row>
    <row r="128" spans="1:15" x14ac:dyDescent="0.2">
      <c r="A128" s="5" t="s">
        <v>65</v>
      </c>
      <c r="B128">
        <v>0.5</v>
      </c>
      <c r="C128" t="s">
        <v>37</v>
      </c>
      <c r="D128" t="s">
        <v>51</v>
      </c>
      <c r="E128" t="s">
        <v>38</v>
      </c>
      <c r="F128">
        <v>0.5</v>
      </c>
      <c r="G128">
        <v>0.25</v>
      </c>
      <c r="H128">
        <v>0.25</v>
      </c>
      <c r="I128">
        <v>0.5</v>
      </c>
      <c r="J128" s="2">
        <v>0.97727843423895644</v>
      </c>
      <c r="K128" s="2">
        <v>9.25</v>
      </c>
      <c r="L128" s="2">
        <v>3.7475000000000001</v>
      </c>
      <c r="M128" s="2">
        <v>3.9126250000000002</v>
      </c>
      <c r="N128" s="2">
        <v>121.75</v>
      </c>
      <c r="O128" t="s">
        <v>39</v>
      </c>
    </row>
    <row r="129" spans="1:15" x14ac:dyDescent="0.2">
      <c r="A129" s="5" t="s">
        <v>65</v>
      </c>
      <c r="B129">
        <v>0.6</v>
      </c>
      <c r="C129" t="s">
        <v>37</v>
      </c>
      <c r="D129" t="s">
        <v>51</v>
      </c>
      <c r="E129" t="s">
        <v>38</v>
      </c>
      <c r="F129">
        <v>0.5</v>
      </c>
      <c r="G129">
        <v>0.25</v>
      </c>
      <c r="H129">
        <v>0.25</v>
      </c>
      <c r="I129">
        <v>0.4</v>
      </c>
      <c r="J129" s="2">
        <v>0.96729337852206299</v>
      </c>
      <c r="K129" s="2">
        <v>9.5</v>
      </c>
      <c r="L129" s="2">
        <v>3.7409999999999997</v>
      </c>
      <c r="M129" s="2">
        <v>3.9097500000000003</v>
      </c>
      <c r="N129" s="2">
        <v>121.30000000000001</v>
      </c>
      <c r="O129" t="s">
        <v>39</v>
      </c>
    </row>
    <row r="130" spans="1:15" x14ac:dyDescent="0.2">
      <c r="A130" s="5" t="s">
        <v>66</v>
      </c>
      <c r="B130">
        <v>0.58000000000000007</v>
      </c>
      <c r="C130" t="s">
        <v>37</v>
      </c>
      <c r="D130" t="s">
        <v>42</v>
      </c>
      <c r="E130" t="s">
        <v>38</v>
      </c>
      <c r="F130">
        <v>0.5</v>
      </c>
      <c r="G130">
        <v>0.25</v>
      </c>
      <c r="H130">
        <v>0.25</v>
      </c>
      <c r="I130">
        <v>0.42</v>
      </c>
      <c r="J130" s="2">
        <v>0.97059985973307294</v>
      </c>
      <c r="K130" s="2">
        <v>8</v>
      </c>
      <c r="L130" s="2">
        <v>3.7234500000000006</v>
      </c>
      <c r="M130" s="2">
        <v>3.9087300000000003</v>
      </c>
      <c r="N130" s="2">
        <v>121.245</v>
      </c>
      <c r="O130" t="s">
        <v>39</v>
      </c>
    </row>
    <row r="131" spans="1:15" x14ac:dyDescent="0.2">
      <c r="A131" s="5" t="s">
        <v>66</v>
      </c>
      <c r="B131">
        <v>0.54</v>
      </c>
      <c r="C131" t="s">
        <v>37</v>
      </c>
      <c r="D131" t="s">
        <v>42</v>
      </c>
      <c r="E131" t="s">
        <v>38</v>
      </c>
      <c r="F131">
        <v>0.5</v>
      </c>
      <c r="G131">
        <v>0.25</v>
      </c>
      <c r="H131">
        <v>0.25</v>
      </c>
      <c r="I131">
        <v>0.46</v>
      </c>
      <c r="J131" s="2">
        <v>0.97450357373930419</v>
      </c>
      <c r="K131" s="2">
        <v>8</v>
      </c>
      <c r="L131" s="2">
        <v>3.7273500000000004</v>
      </c>
      <c r="M131" s="2">
        <v>3.9099900000000001</v>
      </c>
      <c r="N131" s="2">
        <v>121.435</v>
      </c>
      <c r="O131" t="s">
        <v>39</v>
      </c>
    </row>
    <row r="132" spans="1:15" x14ac:dyDescent="0.2">
      <c r="A132" s="5" t="s">
        <v>66</v>
      </c>
      <c r="B132">
        <v>0.52</v>
      </c>
      <c r="C132" t="s">
        <v>37</v>
      </c>
      <c r="D132" t="s">
        <v>42</v>
      </c>
      <c r="E132" t="s">
        <v>38</v>
      </c>
      <c r="F132">
        <v>0.5</v>
      </c>
      <c r="G132">
        <v>0.25</v>
      </c>
      <c r="H132">
        <v>0.25</v>
      </c>
      <c r="I132">
        <v>0.48</v>
      </c>
      <c r="J132" s="2">
        <v>0.97645543074241969</v>
      </c>
      <c r="K132" s="2">
        <v>8</v>
      </c>
      <c r="L132" s="2">
        <v>3.7293000000000003</v>
      </c>
      <c r="M132" s="2">
        <v>3.9106199999999998</v>
      </c>
      <c r="N132" s="2">
        <v>121.53</v>
      </c>
      <c r="O132" t="s">
        <v>40</v>
      </c>
    </row>
    <row r="133" spans="1:15" x14ac:dyDescent="0.2">
      <c r="A133" s="5" t="s">
        <v>66</v>
      </c>
      <c r="B133">
        <v>0.5</v>
      </c>
      <c r="C133" t="s">
        <v>37</v>
      </c>
      <c r="D133" t="s">
        <v>42</v>
      </c>
      <c r="E133" t="s">
        <v>38</v>
      </c>
      <c r="F133">
        <v>0.5</v>
      </c>
      <c r="G133">
        <v>0.25</v>
      </c>
      <c r="H133">
        <v>0.25</v>
      </c>
      <c r="I133">
        <v>0.5</v>
      </c>
      <c r="J133" s="2">
        <v>0.9784072877455352</v>
      </c>
      <c r="K133" s="2">
        <v>8</v>
      </c>
      <c r="L133" s="2">
        <v>3.7312500000000002</v>
      </c>
      <c r="M133" s="2">
        <v>3.9112499999999999</v>
      </c>
      <c r="N133" s="2">
        <v>121.625</v>
      </c>
      <c r="O133" t="s">
        <v>40</v>
      </c>
    </row>
    <row r="134" spans="1:15" x14ac:dyDescent="0.2">
      <c r="A134" s="5" t="s">
        <v>66</v>
      </c>
      <c r="B134">
        <v>0.48</v>
      </c>
      <c r="C134" t="s">
        <v>37</v>
      </c>
      <c r="D134" t="s">
        <v>42</v>
      </c>
      <c r="E134" t="s">
        <v>38</v>
      </c>
      <c r="F134">
        <v>0.5</v>
      </c>
      <c r="G134">
        <v>0.25</v>
      </c>
      <c r="H134">
        <v>0.25</v>
      </c>
      <c r="I134">
        <v>0.52</v>
      </c>
      <c r="J134" s="2">
        <v>0.98035914474865082</v>
      </c>
      <c r="K134" s="2">
        <v>8</v>
      </c>
      <c r="L134" s="2">
        <v>3.7332000000000001</v>
      </c>
      <c r="M134" s="2">
        <v>3.91188</v>
      </c>
      <c r="N134" s="2">
        <v>121.72</v>
      </c>
      <c r="O134" t="s">
        <v>40</v>
      </c>
    </row>
    <row r="135" spans="1:15" x14ac:dyDescent="0.2">
      <c r="A135" s="5" t="s">
        <v>66</v>
      </c>
      <c r="B135">
        <v>0.45999999999999996</v>
      </c>
      <c r="C135" t="s">
        <v>37</v>
      </c>
      <c r="D135" t="s">
        <v>42</v>
      </c>
      <c r="E135" t="s">
        <v>38</v>
      </c>
      <c r="F135">
        <v>0.5</v>
      </c>
      <c r="G135">
        <v>0.25</v>
      </c>
      <c r="H135">
        <v>0.25</v>
      </c>
      <c r="I135">
        <v>0.54</v>
      </c>
      <c r="J135" s="2">
        <v>0.98231100175176633</v>
      </c>
      <c r="K135" s="2">
        <v>8</v>
      </c>
      <c r="L135" s="2">
        <v>3.73515</v>
      </c>
      <c r="M135" s="2">
        <v>3.9125100000000002</v>
      </c>
      <c r="N135" s="2">
        <v>121.815</v>
      </c>
      <c r="O135" t="s">
        <v>40</v>
      </c>
    </row>
    <row r="136" spans="1:15" x14ac:dyDescent="0.2">
      <c r="A136" s="5" t="s">
        <v>66</v>
      </c>
      <c r="B136">
        <v>0.43999999999999995</v>
      </c>
      <c r="C136" t="s">
        <v>37</v>
      </c>
      <c r="D136" t="s">
        <v>42</v>
      </c>
      <c r="E136" t="s">
        <v>38</v>
      </c>
      <c r="F136">
        <v>0.5</v>
      </c>
      <c r="G136">
        <v>0.25</v>
      </c>
      <c r="H136">
        <v>0.25</v>
      </c>
      <c r="I136">
        <v>0.56000000000000005</v>
      </c>
      <c r="J136" s="2">
        <v>0.98426285875488195</v>
      </c>
      <c r="K136" s="2">
        <v>8</v>
      </c>
      <c r="L136" s="2">
        <v>3.7371000000000003</v>
      </c>
      <c r="M136" s="2">
        <v>3.9131399999999998</v>
      </c>
      <c r="N136" s="2">
        <v>121.91</v>
      </c>
      <c r="O136" t="s">
        <v>40</v>
      </c>
    </row>
    <row r="137" spans="1:15" x14ac:dyDescent="0.2">
      <c r="A137" s="5" t="s">
        <v>66</v>
      </c>
      <c r="B137">
        <v>0.42000000000000004</v>
      </c>
      <c r="C137" t="s">
        <v>37</v>
      </c>
      <c r="D137" t="s">
        <v>42</v>
      </c>
      <c r="E137" t="s">
        <v>38</v>
      </c>
      <c r="F137">
        <v>0.5</v>
      </c>
      <c r="G137">
        <v>0.25</v>
      </c>
      <c r="H137">
        <v>0.25</v>
      </c>
      <c r="I137">
        <v>0.57999999999999996</v>
      </c>
      <c r="J137" s="2">
        <v>0.98621471575799746</v>
      </c>
      <c r="K137" s="2">
        <v>8</v>
      </c>
      <c r="L137" s="2">
        <v>3.7390500000000007</v>
      </c>
      <c r="M137" s="2">
        <v>3.91377</v>
      </c>
      <c r="N137" s="2">
        <v>122.00500000000001</v>
      </c>
      <c r="O137" t="s">
        <v>40</v>
      </c>
    </row>
    <row r="138" spans="1:15" x14ac:dyDescent="0.2">
      <c r="A138" s="5" t="s">
        <v>67</v>
      </c>
      <c r="B138">
        <v>9.9999999999999978E-2</v>
      </c>
      <c r="C138" t="s">
        <v>51</v>
      </c>
      <c r="D138" t="s">
        <v>60</v>
      </c>
      <c r="E138" t="s">
        <v>38</v>
      </c>
      <c r="F138">
        <v>0.5</v>
      </c>
      <c r="G138">
        <v>0.5</v>
      </c>
      <c r="H138">
        <v>0</v>
      </c>
      <c r="I138">
        <v>0.9</v>
      </c>
      <c r="J138" s="2">
        <v>1.016271241022028</v>
      </c>
      <c r="K138" s="2">
        <v>8.5</v>
      </c>
      <c r="L138" s="2">
        <v>3.7730000000000001</v>
      </c>
      <c r="M138" s="2">
        <v>3.9257499999999999</v>
      </c>
      <c r="N138" s="2">
        <v>125.85000000000001</v>
      </c>
      <c r="O138" t="s">
        <v>40</v>
      </c>
    </row>
    <row r="139" spans="1:15" x14ac:dyDescent="0.2">
      <c r="A139" s="5" t="s">
        <v>67</v>
      </c>
      <c r="B139">
        <v>0.19999999999999996</v>
      </c>
      <c r="C139" t="s">
        <v>51</v>
      </c>
      <c r="D139" t="s">
        <v>60</v>
      </c>
      <c r="E139" t="s">
        <v>38</v>
      </c>
      <c r="F139">
        <v>0.5</v>
      </c>
      <c r="G139">
        <v>0.5</v>
      </c>
      <c r="H139">
        <v>0</v>
      </c>
      <c r="I139">
        <v>0.8</v>
      </c>
      <c r="J139" s="2">
        <v>1.0053387692206317</v>
      </c>
      <c r="K139" s="2">
        <v>9</v>
      </c>
      <c r="L139" s="2">
        <v>3.7660000000000005</v>
      </c>
      <c r="M139" s="2">
        <v>3.9245000000000001</v>
      </c>
      <c r="N139" s="2">
        <v>127.69999999999999</v>
      </c>
      <c r="O139" t="s">
        <v>40</v>
      </c>
    </row>
    <row r="140" spans="1:15" x14ac:dyDescent="0.2">
      <c r="A140" s="5" t="s">
        <v>67</v>
      </c>
      <c r="B140">
        <v>0.30000000000000004</v>
      </c>
      <c r="C140" t="s">
        <v>51</v>
      </c>
      <c r="D140" t="s">
        <v>60</v>
      </c>
      <c r="E140" t="s">
        <v>38</v>
      </c>
      <c r="F140">
        <v>0.5</v>
      </c>
      <c r="G140">
        <v>0.5</v>
      </c>
      <c r="H140">
        <v>0</v>
      </c>
      <c r="I140">
        <v>0.7</v>
      </c>
      <c r="J140" s="2">
        <v>0.99440629741923525</v>
      </c>
      <c r="K140" s="2">
        <v>9.5</v>
      </c>
      <c r="L140" s="2">
        <v>3.7590000000000003</v>
      </c>
      <c r="M140" s="2">
        <v>3.9232500000000003</v>
      </c>
      <c r="N140" s="2">
        <v>129.55000000000001</v>
      </c>
      <c r="O140" t="s">
        <v>40</v>
      </c>
    </row>
    <row r="141" spans="1:15" x14ac:dyDescent="0.2">
      <c r="A141" s="5" t="s">
        <v>67</v>
      </c>
      <c r="B141">
        <v>0.4</v>
      </c>
      <c r="C141" t="s">
        <v>51</v>
      </c>
      <c r="D141" t="s">
        <v>60</v>
      </c>
      <c r="E141" t="s">
        <v>38</v>
      </c>
      <c r="F141">
        <v>0.5</v>
      </c>
      <c r="G141">
        <v>0.5</v>
      </c>
      <c r="H141">
        <v>0</v>
      </c>
      <c r="I141">
        <v>0.6</v>
      </c>
      <c r="J141" s="2">
        <v>0.98347382561783891</v>
      </c>
      <c r="K141" s="2">
        <v>10</v>
      </c>
      <c r="L141" s="2">
        <v>3.7520000000000007</v>
      </c>
      <c r="M141" s="2">
        <v>3.9219999999999997</v>
      </c>
      <c r="N141" s="2">
        <v>131.39999999999998</v>
      </c>
      <c r="O141" t="s">
        <v>39</v>
      </c>
    </row>
    <row r="142" spans="1:15" x14ac:dyDescent="0.2">
      <c r="A142" s="5" t="s">
        <v>67</v>
      </c>
      <c r="B142">
        <v>0.5</v>
      </c>
      <c r="C142" t="s">
        <v>51</v>
      </c>
      <c r="D142" t="s">
        <v>60</v>
      </c>
      <c r="E142" t="s">
        <v>38</v>
      </c>
      <c r="F142">
        <v>0.5</v>
      </c>
      <c r="G142">
        <v>0.5</v>
      </c>
      <c r="H142">
        <v>0</v>
      </c>
      <c r="I142">
        <v>0.5</v>
      </c>
      <c r="J142" s="2">
        <v>0.97254135381644247</v>
      </c>
      <c r="K142" s="2">
        <v>10.5</v>
      </c>
      <c r="L142" s="2">
        <v>3.7450000000000001</v>
      </c>
      <c r="M142" s="2">
        <v>3.92075</v>
      </c>
      <c r="N142" s="2">
        <v>133.25</v>
      </c>
      <c r="O142" t="s">
        <v>39</v>
      </c>
    </row>
    <row r="143" spans="1:15" x14ac:dyDescent="0.2">
      <c r="A143" s="5" t="s">
        <v>67</v>
      </c>
      <c r="B143">
        <v>0.6</v>
      </c>
      <c r="C143" t="s">
        <v>51</v>
      </c>
      <c r="D143" t="s">
        <v>60</v>
      </c>
      <c r="E143" t="s">
        <v>38</v>
      </c>
      <c r="F143">
        <v>0.5</v>
      </c>
      <c r="G143">
        <v>0.5</v>
      </c>
      <c r="H143">
        <v>0</v>
      </c>
      <c r="I143">
        <v>0.4</v>
      </c>
      <c r="J143" s="2">
        <v>0.96160888201504613</v>
      </c>
      <c r="K143" s="2">
        <v>11</v>
      </c>
      <c r="L143" s="2">
        <v>3.7380000000000004</v>
      </c>
      <c r="M143" s="2">
        <v>3.9195000000000002</v>
      </c>
      <c r="N143" s="2">
        <v>135.1</v>
      </c>
      <c r="O143" t="s">
        <v>39</v>
      </c>
    </row>
    <row r="144" spans="1:15" x14ac:dyDescent="0.2">
      <c r="A144" s="5" t="s">
        <v>68</v>
      </c>
      <c r="B144">
        <v>9.9999999999999978E-2</v>
      </c>
      <c r="C144" t="s">
        <v>42</v>
      </c>
      <c r="D144" t="s">
        <v>46</v>
      </c>
      <c r="E144" t="s">
        <v>38</v>
      </c>
      <c r="F144">
        <v>0.67</v>
      </c>
      <c r="G144">
        <v>0.33</v>
      </c>
      <c r="H144">
        <v>0</v>
      </c>
      <c r="I144">
        <v>0.9</v>
      </c>
      <c r="J144" s="2">
        <v>1.0179061399949709</v>
      </c>
      <c r="K144" s="2">
        <v>7.9989999999999997</v>
      </c>
      <c r="L144" s="2">
        <v>3.7707600000000001</v>
      </c>
      <c r="M144" s="2">
        <v>3.920194</v>
      </c>
      <c r="N144" s="2">
        <v>126.307</v>
      </c>
      <c r="O144" t="s">
        <v>40</v>
      </c>
    </row>
    <row r="145" spans="1:15" x14ac:dyDescent="0.2">
      <c r="A145" s="5" t="s">
        <v>68</v>
      </c>
      <c r="B145">
        <v>0.19999999999999996</v>
      </c>
      <c r="C145" t="s">
        <v>42</v>
      </c>
      <c r="D145" t="s">
        <v>46</v>
      </c>
      <c r="E145" t="s">
        <v>38</v>
      </c>
      <c r="F145">
        <v>0.67</v>
      </c>
      <c r="G145">
        <v>0.33</v>
      </c>
      <c r="H145">
        <v>0</v>
      </c>
      <c r="I145">
        <v>0.8</v>
      </c>
      <c r="J145" s="2">
        <v>1.0086085671665177</v>
      </c>
      <c r="K145" s="2">
        <v>7.9980000000000002</v>
      </c>
      <c r="L145" s="2">
        <v>3.7615200000000004</v>
      </c>
      <c r="M145" s="2">
        <v>3.9133880000000003</v>
      </c>
      <c r="N145" s="2">
        <v>128.614</v>
      </c>
      <c r="O145" t="s">
        <v>40</v>
      </c>
    </row>
    <row r="146" spans="1:15" x14ac:dyDescent="0.2">
      <c r="A146" s="5" t="s">
        <v>68</v>
      </c>
      <c r="B146">
        <v>0.30000000000000004</v>
      </c>
      <c r="C146" t="s">
        <v>42</v>
      </c>
      <c r="D146" t="s">
        <v>46</v>
      </c>
      <c r="E146" t="s">
        <v>38</v>
      </c>
      <c r="F146">
        <v>0.67</v>
      </c>
      <c r="G146">
        <v>0.33</v>
      </c>
      <c r="H146">
        <v>0</v>
      </c>
      <c r="I146">
        <v>0.7</v>
      </c>
      <c r="J146" s="2">
        <v>0.99931099433806447</v>
      </c>
      <c r="K146" s="2">
        <v>7.9969999999999999</v>
      </c>
      <c r="L146" s="2">
        <v>3.7522799999999998</v>
      </c>
      <c r="M146" s="2">
        <v>3.9065820000000002</v>
      </c>
      <c r="N146" s="2">
        <v>130.92099999999999</v>
      </c>
      <c r="O146" t="s">
        <v>40</v>
      </c>
    </row>
    <row r="147" spans="1:15" x14ac:dyDescent="0.2">
      <c r="A147" s="5" t="s">
        <v>68</v>
      </c>
      <c r="B147">
        <v>0.4</v>
      </c>
      <c r="C147" t="s">
        <v>42</v>
      </c>
      <c r="D147" t="s">
        <v>46</v>
      </c>
      <c r="E147" t="s">
        <v>38</v>
      </c>
      <c r="F147">
        <v>0.67</v>
      </c>
      <c r="G147">
        <v>0.33</v>
      </c>
      <c r="H147">
        <v>0</v>
      </c>
      <c r="I147">
        <v>0.6</v>
      </c>
      <c r="J147" s="2">
        <v>0.99001342150961125</v>
      </c>
      <c r="K147" s="2">
        <v>7.9960000000000004</v>
      </c>
      <c r="L147" s="2">
        <v>3.7430400000000001</v>
      </c>
      <c r="M147" s="2">
        <v>3.8997760000000001</v>
      </c>
      <c r="N147" s="2">
        <v>133.22800000000001</v>
      </c>
      <c r="O147" t="s">
        <v>39</v>
      </c>
    </row>
    <row r="148" spans="1:15" x14ac:dyDescent="0.2">
      <c r="A148" s="5" t="s">
        <v>68</v>
      </c>
      <c r="B148">
        <v>0.5</v>
      </c>
      <c r="C148" t="s">
        <v>42</v>
      </c>
      <c r="D148" t="s">
        <v>46</v>
      </c>
      <c r="E148" t="s">
        <v>38</v>
      </c>
      <c r="F148">
        <v>0.67</v>
      </c>
      <c r="G148">
        <v>0.33</v>
      </c>
      <c r="H148">
        <v>0</v>
      </c>
      <c r="I148">
        <v>0.5</v>
      </c>
      <c r="J148" s="2">
        <v>0.9807158486811578</v>
      </c>
      <c r="K148" s="2">
        <v>7.9950000000000001</v>
      </c>
      <c r="L148" s="2">
        <v>3.7338</v>
      </c>
      <c r="M148" s="2">
        <v>3.89297</v>
      </c>
      <c r="N148" s="2">
        <v>135.535</v>
      </c>
      <c r="O148" t="s">
        <v>39</v>
      </c>
    </row>
    <row r="149" spans="1:15" x14ac:dyDescent="0.2">
      <c r="A149" s="5" t="s">
        <v>68</v>
      </c>
      <c r="B149">
        <v>0.5</v>
      </c>
      <c r="C149" t="s">
        <v>42</v>
      </c>
      <c r="D149" t="s">
        <v>46</v>
      </c>
      <c r="E149" t="s">
        <v>38</v>
      </c>
      <c r="F149">
        <v>0.67</v>
      </c>
      <c r="G149">
        <v>0.33</v>
      </c>
      <c r="H149">
        <v>0</v>
      </c>
      <c r="I149">
        <v>0.5</v>
      </c>
      <c r="J149" s="2">
        <v>0.9807158486811578</v>
      </c>
      <c r="K149" s="2">
        <v>7.9950000000000001</v>
      </c>
      <c r="L149" s="2">
        <v>3.7338</v>
      </c>
      <c r="M149" s="2">
        <v>3.89297</v>
      </c>
      <c r="N149" s="2">
        <v>135.535</v>
      </c>
      <c r="O149" t="s">
        <v>39</v>
      </c>
    </row>
    <row r="150" spans="1:15" x14ac:dyDescent="0.2">
      <c r="A150" s="5" t="s">
        <v>68</v>
      </c>
      <c r="B150">
        <v>9.9999999999999978E-2</v>
      </c>
      <c r="C150" t="s">
        <v>51</v>
      </c>
      <c r="D150" t="s">
        <v>46</v>
      </c>
      <c r="E150" t="s">
        <v>38</v>
      </c>
      <c r="F150">
        <v>0.67</v>
      </c>
      <c r="G150">
        <v>0.33</v>
      </c>
      <c r="H150">
        <v>0</v>
      </c>
      <c r="I150">
        <v>0.9</v>
      </c>
      <c r="J150" s="2">
        <v>1.0172975520030982</v>
      </c>
      <c r="K150" s="2">
        <v>8.6690000000000005</v>
      </c>
      <c r="L150" s="2">
        <v>3.7794699999999999</v>
      </c>
      <c r="M150" s="2">
        <v>3.9209309999999999</v>
      </c>
      <c r="N150" s="2">
        <v>126.37400000000001</v>
      </c>
      <c r="O150" t="s">
        <v>40</v>
      </c>
    </row>
    <row r="151" spans="1:15" x14ac:dyDescent="0.2">
      <c r="A151" s="5" t="s">
        <v>69</v>
      </c>
      <c r="B151">
        <v>0.19999999999999996</v>
      </c>
      <c r="C151" t="s">
        <v>51</v>
      </c>
      <c r="D151" t="s">
        <v>46</v>
      </c>
      <c r="E151" t="s">
        <v>38</v>
      </c>
      <c r="F151">
        <v>0.67</v>
      </c>
      <c r="G151">
        <v>0.33</v>
      </c>
      <c r="H151">
        <v>0</v>
      </c>
      <c r="I151">
        <v>0.8</v>
      </c>
      <c r="J151" s="2">
        <v>1.0073913911827723</v>
      </c>
      <c r="K151" s="2">
        <v>9.338000000000001</v>
      </c>
      <c r="L151" s="2">
        <v>3.7789400000000004</v>
      </c>
      <c r="M151" s="2">
        <v>3.9148620000000003</v>
      </c>
      <c r="N151" s="2">
        <v>128.74799999999999</v>
      </c>
      <c r="O151" t="s">
        <v>40</v>
      </c>
    </row>
    <row r="152" spans="1:15" x14ac:dyDescent="0.2">
      <c r="A152" s="5" t="s">
        <v>69</v>
      </c>
      <c r="B152">
        <v>0.30000000000000004</v>
      </c>
      <c r="C152" t="s">
        <v>51</v>
      </c>
      <c r="D152" t="s">
        <v>46</v>
      </c>
      <c r="E152" t="s">
        <v>38</v>
      </c>
      <c r="F152">
        <v>0.67</v>
      </c>
      <c r="G152">
        <v>0.33</v>
      </c>
      <c r="H152">
        <v>0</v>
      </c>
      <c r="I152">
        <v>0.7</v>
      </c>
      <c r="J152" s="2">
        <v>0.9974852303624463</v>
      </c>
      <c r="K152" s="2">
        <v>10.007000000000001</v>
      </c>
      <c r="L152" s="2">
        <v>3.77841</v>
      </c>
      <c r="M152" s="2">
        <v>3.9087930000000002</v>
      </c>
      <c r="N152" s="2">
        <v>131.12200000000001</v>
      </c>
      <c r="O152" t="s">
        <v>40</v>
      </c>
    </row>
    <row r="153" spans="1:15" x14ac:dyDescent="0.2">
      <c r="A153" s="5" t="s">
        <v>69</v>
      </c>
      <c r="B153">
        <v>0.4</v>
      </c>
      <c r="C153" t="s">
        <v>51</v>
      </c>
      <c r="D153" t="s">
        <v>46</v>
      </c>
      <c r="E153" t="s">
        <v>38</v>
      </c>
      <c r="F153">
        <v>0.67</v>
      </c>
      <c r="G153">
        <v>0.33</v>
      </c>
      <c r="H153">
        <v>0</v>
      </c>
      <c r="I153">
        <v>0.6</v>
      </c>
      <c r="J153" s="2">
        <v>0.98757906954212038</v>
      </c>
      <c r="K153" s="2">
        <v>10.676000000000002</v>
      </c>
      <c r="L153" s="2">
        <v>3.7778800000000006</v>
      </c>
      <c r="M153" s="2">
        <v>3.9027240000000001</v>
      </c>
      <c r="N153" s="2">
        <v>133.49599999999998</v>
      </c>
      <c r="O153" t="s">
        <v>39</v>
      </c>
    </row>
    <row r="154" spans="1:15" x14ac:dyDescent="0.2">
      <c r="A154" s="5" t="s">
        <v>69</v>
      </c>
      <c r="B154">
        <v>0.5</v>
      </c>
      <c r="C154" t="s">
        <v>51</v>
      </c>
      <c r="D154" t="s">
        <v>46</v>
      </c>
      <c r="E154" t="s">
        <v>38</v>
      </c>
      <c r="F154">
        <v>0.67</v>
      </c>
      <c r="G154">
        <v>0.33</v>
      </c>
      <c r="H154">
        <v>0</v>
      </c>
      <c r="I154">
        <v>0.5</v>
      </c>
      <c r="J154" s="2">
        <v>0.97767290872179435</v>
      </c>
      <c r="K154" s="2">
        <v>11.345000000000001</v>
      </c>
      <c r="L154" s="2">
        <v>3.7773500000000002</v>
      </c>
      <c r="M154" s="2">
        <v>3.896655</v>
      </c>
      <c r="N154" s="2">
        <v>135.87</v>
      </c>
      <c r="O154" t="s">
        <v>39</v>
      </c>
    </row>
    <row r="155" spans="1:15" x14ac:dyDescent="0.2">
      <c r="A155" s="5" t="s">
        <v>69</v>
      </c>
      <c r="B155">
        <v>0.5</v>
      </c>
      <c r="C155" t="s">
        <v>51</v>
      </c>
      <c r="D155" t="s">
        <v>46</v>
      </c>
      <c r="E155" t="s">
        <v>38</v>
      </c>
      <c r="F155">
        <v>0.67</v>
      </c>
      <c r="G155">
        <v>0.33</v>
      </c>
      <c r="H155">
        <v>0</v>
      </c>
      <c r="I155">
        <v>0.5</v>
      </c>
      <c r="J155" s="2">
        <v>0.97767290872179435</v>
      </c>
      <c r="K155" s="2">
        <v>11.345000000000001</v>
      </c>
      <c r="L155" s="2">
        <v>3.7773500000000002</v>
      </c>
      <c r="M155" s="2">
        <v>3.896655</v>
      </c>
      <c r="N155" s="2">
        <v>135.87</v>
      </c>
      <c r="O155" t="s">
        <v>39</v>
      </c>
    </row>
    <row r="156" spans="1:15" x14ac:dyDescent="0.2">
      <c r="A156" s="5" t="s">
        <v>70</v>
      </c>
      <c r="B156">
        <v>9.9999999999999978E-2</v>
      </c>
      <c r="C156" t="s">
        <v>71</v>
      </c>
      <c r="D156" t="s">
        <v>71</v>
      </c>
      <c r="E156" t="s">
        <v>38</v>
      </c>
      <c r="F156">
        <v>0.5</v>
      </c>
      <c r="G156">
        <v>0.5</v>
      </c>
      <c r="H156">
        <v>0</v>
      </c>
      <c r="I156">
        <v>0.9</v>
      </c>
      <c r="J156" s="2">
        <v>1.0108328806276345</v>
      </c>
      <c r="K156" s="2">
        <v>8</v>
      </c>
      <c r="L156" s="2">
        <v>3.7360000000000002</v>
      </c>
      <c r="M156" s="2">
        <v>3.9384000000000001</v>
      </c>
      <c r="N156" s="2">
        <v>124.30000000000001</v>
      </c>
      <c r="O156" t="s">
        <v>40</v>
      </c>
    </row>
    <row r="157" spans="1:15" x14ac:dyDescent="0.2">
      <c r="A157" s="5" t="s">
        <v>70</v>
      </c>
      <c r="B157">
        <v>0.30000000000000004</v>
      </c>
      <c r="C157" t="s">
        <v>71</v>
      </c>
      <c r="D157" t="s">
        <v>71</v>
      </c>
      <c r="E157" t="s">
        <v>38</v>
      </c>
      <c r="F157">
        <v>0.5</v>
      </c>
      <c r="G157">
        <v>0.5</v>
      </c>
      <c r="H157">
        <v>0</v>
      </c>
      <c r="I157">
        <v>0.7</v>
      </c>
      <c r="J157" s="2">
        <v>0.97809121623605488</v>
      </c>
      <c r="K157" s="2">
        <v>8</v>
      </c>
      <c r="L157" s="2">
        <v>3.6480000000000001</v>
      </c>
      <c r="M157" s="2">
        <v>3.9612000000000003</v>
      </c>
      <c r="N157" s="2">
        <v>124.9</v>
      </c>
      <c r="O157" t="s">
        <v>39</v>
      </c>
    </row>
    <row r="158" spans="1:15" x14ac:dyDescent="0.2">
      <c r="A158" s="5" t="s">
        <v>6</v>
      </c>
      <c r="B158">
        <v>0.55000000000000004</v>
      </c>
      <c r="C158" t="s">
        <v>37</v>
      </c>
      <c r="D158" t="s">
        <v>56</v>
      </c>
      <c r="E158" t="s">
        <v>38</v>
      </c>
      <c r="F158">
        <v>0.5</v>
      </c>
      <c r="G158">
        <v>0.5</v>
      </c>
      <c r="H158">
        <v>0</v>
      </c>
      <c r="I158">
        <v>0.45</v>
      </c>
      <c r="J158" s="2">
        <v>0.95696655654770146</v>
      </c>
      <c r="K158" s="2">
        <v>8</v>
      </c>
      <c r="L158" s="2">
        <v>3.7387500000000005</v>
      </c>
      <c r="M158" s="2">
        <v>3.9503750000000002</v>
      </c>
      <c r="N158" s="2">
        <v>126.75</v>
      </c>
      <c r="O158" t="s">
        <v>40</v>
      </c>
    </row>
    <row r="159" spans="1:15" x14ac:dyDescent="0.2">
      <c r="A159" s="5" t="s">
        <v>6</v>
      </c>
      <c r="B159">
        <v>0.54</v>
      </c>
      <c r="C159" t="s">
        <v>37</v>
      </c>
      <c r="D159" t="s">
        <v>56</v>
      </c>
      <c r="E159" t="s">
        <v>38</v>
      </c>
      <c r="F159">
        <v>0.5</v>
      </c>
      <c r="G159">
        <v>0.5</v>
      </c>
      <c r="H159">
        <v>0</v>
      </c>
      <c r="I159">
        <v>0.46</v>
      </c>
      <c r="J159" s="2">
        <v>0.95824359575271456</v>
      </c>
      <c r="K159" s="2">
        <v>8</v>
      </c>
      <c r="L159" s="2">
        <v>3.7395000000000005</v>
      </c>
      <c r="M159" s="2">
        <v>3.9499500000000003</v>
      </c>
      <c r="N159" s="2">
        <v>126.70000000000002</v>
      </c>
      <c r="O159" t="s">
        <v>40</v>
      </c>
    </row>
    <row r="160" spans="1:15" x14ac:dyDescent="0.2">
      <c r="A160" s="5" t="s">
        <v>6</v>
      </c>
      <c r="B160">
        <v>0.53</v>
      </c>
      <c r="C160" t="s">
        <v>37</v>
      </c>
      <c r="D160" t="s">
        <v>56</v>
      </c>
      <c r="E160" t="s">
        <v>38</v>
      </c>
      <c r="F160">
        <v>0.5</v>
      </c>
      <c r="G160">
        <v>0.5</v>
      </c>
      <c r="H160">
        <v>0</v>
      </c>
      <c r="I160">
        <v>0.47</v>
      </c>
      <c r="J160" s="2">
        <v>0.95952063495772766</v>
      </c>
      <c r="K160" s="2">
        <v>8</v>
      </c>
      <c r="L160" s="2">
        <v>3.7402500000000001</v>
      </c>
      <c r="M160" s="2">
        <v>3.949525</v>
      </c>
      <c r="N160" s="2">
        <v>126.65</v>
      </c>
      <c r="O160" t="s">
        <v>40</v>
      </c>
    </row>
    <row r="161" spans="1:15" x14ac:dyDescent="0.2">
      <c r="A161" s="5" t="s">
        <v>6</v>
      </c>
      <c r="B161">
        <v>0.52</v>
      </c>
      <c r="C161" t="s">
        <v>37</v>
      </c>
      <c r="D161" t="s">
        <v>56</v>
      </c>
      <c r="E161" t="s">
        <v>38</v>
      </c>
      <c r="F161">
        <v>0.5</v>
      </c>
      <c r="G161">
        <v>0.5</v>
      </c>
      <c r="H161">
        <v>0</v>
      </c>
      <c r="I161">
        <v>0.48</v>
      </c>
      <c r="J161" s="2">
        <v>0.96079767416274087</v>
      </c>
      <c r="K161" s="2">
        <v>8</v>
      </c>
      <c r="L161" s="2">
        <v>3.7410000000000001</v>
      </c>
      <c r="M161" s="2">
        <v>3.9491000000000001</v>
      </c>
      <c r="N161" s="2">
        <v>126.6</v>
      </c>
      <c r="O161" t="s">
        <v>40</v>
      </c>
    </row>
    <row r="162" spans="1:15" x14ac:dyDescent="0.2">
      <c r="A162" s="5" t="s">
        <v>6</v>
      </c>
      <c r="B162">
        <v>0.51</v>
      </c>
      <c r="C162" t="s">
        <v>37</v>
      </c>
      <c r="D162" t="s">
        <v>56</v>
      </c>
      <c r="E162" t="s">
        <v>38</v>
      </c>
      <c r="F162">
        <v>0.5</v>
      </c>
      <c r="G162">
        <v>0.5</v>
      </c>
      <c r="H162">
        <v>0</v>
      </c>
      <c r="I162">
        <v>0.49</v>
      </c>
      <c r="J162" s="2">
        <v>0.96207471336775408</v>
      </c>
      <c r="K162" s="2">
        <v>8</v>
      </c>
      <c r="L162" s="2">
        <v>3.7417500000000001</v>
      </c>
      <c r="M162" s="2">
        <v>3.9486749999999997</v>
      </c>
      <c r="N162" s="2">
        <v>126.55000000000001</v>
      </c>
      <c r="O162" t="s">
        <v>40</v>
      </c>
    </row>
    <row r="163" spans="1:15" x14ac:dyDescent="0.2">
      <c r="A163" s="5" t="s">
        <v>6</v>
      </c>
      <c r="B163">
        <v>0.5</v>
      </c>
      <c r="C163" t="s">
        <v>37</v>
      </c>
      <c r="D163" t="s">
        <v>56</v>
      </c>
      <c r="E163" t="s">
        <v>38</v>
      </c>
      <c r="F163">
        <v>0.5</v>
      </c>
      <c r="G163">
        <v>0.5</v>
      </c>
      <c r="H163">
        <v>0</v>
      </c>
      <c r="I163">
        <v>0.5</v>
      </c>
      <c r="J163" s="2">
        <v>0.96335175257276706</v>
      </c>
      <c r="K163" s="2">
        <v>8</v>
      </c>
      <c r="L163" s="2">
        <v>3.7425000000000002</v>
      </c>
      <c r="M163" s="2">
        <v>3.9482499999999998</v>
      </c>
      <c r="N163" s="2">
        <v>126.5</v>
      </c>
      <c r="O163" t="s">
        <v>40</v>
      </c>
    </row>
    <row r="164" spans="1:15" x14ac:dyDescent="0.2">
      <c r="A164" s="5" t="s">
        <v>72</v>
      </c>
      <c r="B164">
        <v>9.9999999999999978E-2</v>
      </c>
      <c r="C164" t="s">
        <v>37</v>
      </c>
      <c r="D164" t="s">
        <v>37</v>
      </c>
      <c r="E164" t="s">
        <v>38</v>
      </c>
      <c r="F164">
        <v>0.5</v>
      </c>
      <c r="G164">
        <v>0.5</v>
      </c>
      <c r="H164">
        <v>0</v>
      </c>
      <c r="I164">
        <v>0.9</v>
      </c>
      <c r="J164" s="2">
        <v>1.0156140484243124</v>
      </c>
      <c r="K164" s="2">
        <v>8</v>
      </c>
      <c r="L164" s="2">
        <v>3.766</v>
      </c>
      <c r="M164" s="2">
        <v>3.9285999999999999</v>
      </c>
      <c r="N164" s="2">
        <v>121.30000000000001</v>
      </c>
      <c r="O164" t="s">
        <v>40</v>
      </c>
    </row>
    <row r="165" spans="1:15" x14ac:dyDescent="0.2">
      <c r="A165" s="5" t="s">
        <v>72</v>
      </c>
      <c r="B165">
        <v>0.19999999999999996</v>
      </c>
      <c r="C165" t="s">
        <v>37</v>
      </c>
      <c r="D165" t="s">
        <v>37</v>
      </c>
      <c r="E165" t="s">
        <v>38</v>
      </c>
      <c r="F165">
        <v>0.5</v>
      </c>
      <c r="G165">
        <v>0.5</v>
      </c>
      <c r="H165">
        <v>0</v>
      </c>
      <c r="I165">
        <v>0.8</v>
      </c>
      <c r="J165" s="2">
        <v>1.0040243840252003</v>
      </c>
      <c r="K165" s="2">
        <v>8</v>
      </c>
      <c r="L165" s="2">
        <v>3.7520000000000002</v>
      </c>
      <c r="M165" s="2">
        <v>3.9302000000000001</v>
      </c>
      <c r="N165" s="2">
        <v>118.6</v>
      </c>
      <c r="O165" t="s">
        <v>40</v>
      </c>
    </row>
    <row r="166" spans="1:15" x14ac:dyDescent="0.2">
      <c r="A166" s="5" t="s">
        <v>72</v>
      </c>
      <c r="B166">
        <v>0.30000000000000004</v>
      </c>
      <c r="C166" t="s">
        <v>37</v>
      </c>
      <c r="D166" t="s">
        <v>37</v>
      </c>
      <c r="E166" t="s">
        <v>38</v>
      </c>
      <c r="F166">
        <v>0.5</v>
      </c>
      <c r="G166">
        <v>0.5</v>
      </c>
      <c r="H166">
        <v>0</v>
      </c>
      <c r="I166">
        <v>0.7</v>
      </c>
      <c r="J166" s="2">
        <v>0.99243471962608842</v>
      </c>
      <c r="K166" s="2">
        <v>8</v>
      </c>
      <c r="L166" s="2">
        <v>3.7380000000000004</v>
      </c>
      <c r="M166" s="2">
        <v>3.9318</v>
      </c>
      <c r="N166" s="2">
        <v>115.9</v>
      </c>
      <c r="O166" t="s">
        <v>40</v>
      </c>
    </row>
    <row r="167" spans="1:15" x14ac:dyDescent="0.2">
      <c r="A167" s="5" t="s">
        <v>72</v>
      </c>
      <c r="B167">
        <v>0.4</v>
      </c>
      <c r="C167" t="s">
        <v>37</v>
      </c>
      <c r="D167" t="s">
        <v>37</v>
      </c>
      <c r="E167" t="s">
        <v>38</v>
      </c>
      <c r="F167">
        <v>0.5</v>
      </c>
      <c r="G167">
        <v>0.5</v>
      </c>
      <c r="H167">
        <v>0</v>
      </c>
      <c r="I167">
        <v>0.6</v>
      </c>
      <c r="J167" s="2">
        <v>0.98084505522697651</v>
      </c>
      <c r="K167" s="2">
        <v>8</v>
      </c>
      <c r="L167" s="2">
        <v>3.7240000000000002</v>
      </c>
      <c r="M167" s="2">
        <v>3.9333999999999998</v>
      </c>
      <c r="N167" s="2">
        <v>113.19999999999999</v>
      </c>
      <c r="O167" t="s">
        <v>40</v>
      </c>
    </row>
    <row r="168" spans="1:15" x14ac:dyDescent="0.2">
      <c r="A168" s="5" t="s">
        <v>72</v>
      </c>
      <c r="B168">
        <v>0.5</v>
      </c>
      <c r="C168" t="s">
        <v>37</v>
      </c>
      <c r="D168" t="s">
        <v>37</v>
      </c>
      <c r="E168" t="s">
        <v>38</v>
      </c>
      <c r="F168">
        <v>0.5</v>
      </c>
      <c r="G168">
        <v>0.5</v>
      </c>
      <c r="H168">
        <v>0</v>
      </c>
      <c r="I168">
        <v>0.5</v>
      </c>
      <c r="J168" s="2">
        <v>0.96925539082786449</v>
      </c>
      <c r="K168" s="2">
        <v>8</v>
      </c>
      <c r="L168" s="2">
        <v>3.71</v>
      </c>
      <c r="M168" s="2">
        <v>3.9350000000000001</v>
      </c>
      <c r="N168" s="2">
        <v>110.5</v>
      </c>
      <c r="O168" t="s">
        <v>39</v>
      </c>
    </row>
    <row r="169" spans="1:15" x14ac:dyDescent="0.2">
      <c r="A169" s="5" t="s">
        <v>72</v>
      </c>
      <c r="B169">
        <v>0.6</v>
      </c>
      <c r="C169" t="s">
        <v>37</v>
      </c>
      <c r="D169" t="s">
        <v>37</v>
      </c>
      <c r="E169" t="s">
        <v>38</v>
      </c>
      <c r="F169">
        <v>0.5</v>
      </c>
      <c r="G169">
        <v>0.5</v>
      </c>
      <c r="H169">
        <v>0</v>
      </c>
      <c r="I169">
        <v>0.4</v>
      </c>
      <c r="J169" s="2">
        <v>0.95766572642875247</v>
      </c>
      <c r="K169" s="2">
        <v>8</v>
      </c>
      <c r="L169" s="2">
        <v>3.6960000000000006</v>
      </c>
      <c r="M169" s="2">
        <v>3.9366000000000003</v>
      </c>
      <c r="N169" s="2">
        <v>107.8</v>
      </c>
      <c r="O169" t="s">
        <v>39</v>
      </c>
    </row>
    <row r="170" spans="1:15" x14ac:dyDescent="0.2">
      <c r="A170" s="5" t="s">
        <v>72</v>
      </c>
      <c r="B170">
        <v>0.7</v>
      </c>
      <c r="C170" t="s">
        <v>37</v>
      </c>
      <c r="D170" t="s">
        <v>37</v>
      </c>
      <c r="E170" t="s">
        <v>38</v>
      </c>
      <c r="F170">
        <v>0.5</v>
      </c>
      <c r="G170">
        <v>0.5</v>
      </c>
      <c r="H170">
        <v>0</v>
      </c>
      <c r="I170">
        <v>0.3</v>
      </c>
      <c r="J170" s="2">
        <v>0.94607606202964045</v>
      </c>
      <c r="K170" s="2">
        <v>8</v>
      </c>
      <c r="L170" s="2">
        <v>3.6820000000000004</v>
      </c>
      <c r="M170" s="2">
        <v>3.9382000000000001</v>
      </c>
      <c r="N170" s="2">
        <v>105.1</v>
      </c>
      <c r="O170" t="s">
        <v>39</v>
      </c>
    </row>
    <row r="171" spans="1:15" x14ac:dyDescent="0.2">
      <c r="A171" s="5" t="s">
        <v>72</v>
      </c>
      <c r="B171">
        <v>0.8</v>
      </c>
      <c r="C171" t="s">
        <v>37</v>
      </c>
      <c r="D171" t="s">
        <v>37</v>
      </c>
      <c r="E171" t="s">
        <v>38</v>
      </c>
      <c r="F171">
        <v>0.5</v>
      </c>
      <c r="G171">
        <v>0.5</v>
      </c>
      <c r="H171">
        <v>0</v>
      </c>
      <c r="I171">
        <v>0.2</v>
      </c>
      <c r="J171" s="2">
        <v>0.93448639763052865</v>
      </c>
      <c r="K171" s="2">
        <v>8</v>
      </c>
      <c r="L171" s="2">
        <v>3.6680000000000006</v>
      </c>
      <c r="M171" s="2">
        <v>3.9398000000000004</v>
      </c>
      <c r="N171" s="2">
        <v>102.4</v>
      </c>
      <c r="O171" t="s">
        <v>39</v>
      </c>
    </row>
    <row r="172" spans="1:15" x14ac:dyDescent="0.2">
      <c r="A172" s="5" t="s">
        <v>72</v>
      </c>
      <c r="B172">
        <v>0.9</v>
      </c>
      <c r="C172" t="s">
        <v>37</v>
      </c>
      <c r="D172" t="s">
        <v>37</v>
      </c>
      <c r="E172" t="s">
        <v>38</v>
      </c>
      <c r="F172">
        <v>0.5</v>
      </c>
      <c r="G172">
        <v>0.5</v>
      </c>
      <c r="H172">
        <v>0</v>
      </c>
      <c r="I172">
        <v>0.1</v>
      </c>
      <c r="J172" s="2">
        <v>0.92289673323141663</v>
      </c>
      <c r="K172" s="2">
        <v>8</v>
      </c>
      <c r="L172" s="2">
        <v>3.6540000000000004</v>
      </c>
      <c r="M172" s="2">
        <v>3.9414000000000002</v>
      </c>
      <c r="N172" s="2">
        <v>99.7</v>
      </c>
      <c r="O172" t="s">
        <v>39</v>
      </c>
    </row>
    <row r="173" spans="1:15" x14ac:dyDescent="0.2">
      <c r="A173" s="5" t="s">
        <v>6</v>
      </c>
      <c r="B173">
        <v>0.5</v>
      </c>
      <c r="C173" t="s">
        <v>37</v>
      </c>
      <c r="D173" t="s">
        <v>56</v>
      </c>
      <c r="E173" t="s">
        <v>38</v>
      </c>
      <c r="F173">
        <v>0.64</v>
      </c>
      <c r="G173">
        <v>0.36</v>
      </c>
      <c r="H173">
        <v>0</v>
      </c>
      <c r="I173">
        <v>0.5</v>
      </c>
      <c r="J173" s="2">
        <v>0.96498929475190476</v>
      </c>
      <c r="K173" s="2">
        <v>8</v>
      </c>
      <c r="L173" s="2">
        <v>3.7334000000000001</v>
      </c>
      <c r="M173" s="2">
        <v>3.9445399999999999</v>
      </c>
      <c r="N173" s="2">
        <v>122.02000000000001</v>
      </c>
      <c r="O173" t="s">
        <v>39</v>
      </c>
    </row>
    <row r="174" spans="1:15" x14ac:dyDescent="0.2">
      <c r="A174" s="5" t="s">
        <v>35</v>
      </c>
      <c r="B174">
        <v>0.6</v>
      </c>
      <c r="C174" t="s">
        <v>37</v>
      </c>
      <c r="D174" t="s">
        <v>36</v>
      </c>
      <c r="E174" t="s">
        <v>38</v>
      </c>
      <c r="F174">
        <v>0.17</v>
      </c>
      <c r="G174">
        <v>0.83</v>
      </c>
      <c r="H174">
        <v>0</v>
      </c>
      <c r="I174">
        <v>0.4</v>
      </c>
      <c r="J174" s="2">
        <v>0.98615479863706934</v>
      </c>
      <c r="K174" s="2">
        <v>8</v>
      </c>
      <c r="L174" s="2">
        <v>3.7956000000000003</v>
      </c>
      <c r="M174" s="2">
        <v>3.877338</v>
      </c>
      <c r="N174" s="2">
        <v>139.17400000000001</v>
      </c>
      <c r="O174" t="s">
        <v>39</v>
      </c>
    </row>
    <row r="175" spans="1:15" x14ac:dyDescent="0.2">
      <c r="A175" s="5" t="s">
        <v>35</v>
      </c>
      <c r="B175">
        <v>0.48</v>
      </c>
      <c r="C175" t="s">
        <v>37</v>
      </c>
      <c r="D175" t="s">
        <v>36</v>
      </c>
      <c r="E175" t="s">
        <v>38</v>
      </c>
      <c r="F175">
        <v>0.17</v>
      </c>
      <c r="G175">
        <v>0.83</v>
      </c>
      <c r="H175">
        <v>0</v>
      </c>
      <c r="I175">
        <v>0.52</v>
      </c>
      <c r="J175" s="2">
        <v>0.99436458147434048</v>
      </c>
      <c r="K175" s="2">
        <v>8</v>
      </c>
      <c r="L175" s="2">
        <v>3.7924800000000003</v>
      </c>
      <c r="M175" s="2">
        <v>3.8872703999999998</v>
      </c>
      <c r="N175" s="2">
        <v>136.13920000000002</v>
      </c>
      <c r="O175" t="s">
        <v>39</v>
      </c>
    </row>
    <row r="176" spans="1:15" x14ac:dyDescent="0.2">
      <c r="A176" s="5" t="s">
        <v>6</v>
      </c>
      <c r="B176">
        <v>0.35</v>
      </c>
      <c r="C176" t="s">
        <v>37</v>
      </c>
      <c r="D176" t="s">
        <v>56</v>
      </c>
      <c r="E176" t="s">
        <v>38</v>
      </c>
      <c r="F176">
        <v>0.69</v>
      </c>
      <c r="G176">
        <v>0.31</v>
      </c>
      <c r="H176">
        <v>0</v>
      </c>
      <c r="I176">
        <v>0.65</v>
      </c>
      <c r="J176" s="2">
        <v>0.98406503127575151</v>
      </c>
      <c r="K176" s="2">
        <v>8</v>
      </c>
      <c r="L176" s="2">
        <v>3.7451050000000001</v>
      </c>
      <c r="M176" s="2">
        <v>3.9383504999999999</v>
      </c>
      <c r="N176" s="2">
        <v>121.494</v>
      </c>
      <c r="O176" t="s">
        <v>40</v>
      </c>
    </row>
    <row r="177" spans="1:15" x14ac:dyDescent="0.2">
      <c r="A177" s="5" t="s">
        <v>35</v>
      </c>
      <c r="B177">
        <v>0.5</v>
      </c>
      <c r="C177" t="s">
        <v>37</v>
      </c>
      <c r="D177" t="s">
        <v>36</v>
      </c>
      <c r="E177" t="s">
        <v>38</v>
      </c>
      <c r="F177">
        <v>0.56000000000000005</v>
      </c>
      <c r="G177">
        <v>0.44</v>
      </c>
      <c r="H177">
        <v>0</v>
      </c>
      <c r="I177">
        <v>0.5</v>
      </c>
      <c r="J177" s="2">
        <v>0.98154016749104511</v>
      </c>
      <c r="K177" s="2">
        <v>8</v>
      </c>
      <c r="L177" s="2">
        <v>3.7540000000000004</v>
      </c>
      <c r="M177" s="2">
        <v>3.90882</v>
      </c>
      <c r="N177" s="2">
        <v>124.36</v>
      </c>
      <c r="O177" t="s">
        <v>39</v>
      </c>
    </row>
    <row r="178" spans="1:15" x14ac:dyDescent="0.2">
      <c r="A178" s="5" t="s">
        <v>6</v>
      </c>
      <c r="B178">
        <v>0.33199999999999996</v>
      </c>
      <c r="C178" t="s">
        <v>37</v>
      </c>
      <c r="D178" t="s">
        <v>56</v>
      </c>
      <c r="E178" t="s">
        <v>38</v>
      </c>
      <c r="F178">
        <v>0.62138554216867481</v>
      </c>
      <c r="G178">
        <v>0.37861445783132536</v>
      </c>
      <c r="H178">
        <v>0</v>
      </c>
      <c r="I178">
        <v>0.66800000000000004</v>
      </c>
      <c r="J178" s="2">
        <v>0.98574831146629183</v>
      </c>
      <c r="K178" s="2">
        <v>8</v>
      </c>
      <c r="L178" s="2">
        <v>3.7498610000000001</v>
      </c>
      <c r="M178" s="2">
        <v>3.9389741000000003</v>
      </c>
      <c r="N178" s="2">
        <v>123.08080000000001</v>
      </c>
      <c r="O178" t="s">
        <v>40</v>
      </c>
    </row>
    <row r="179" spans="1:15" x14ac:dyDescent="0.2">
      <c r="A179" s="5" t="s">
        <v>6</v>
      </c>
      <c r="B179">
        <v>0.31140000000000001</v>
      </c>
      <c r="C179" t="s">
        <v>37</v>
      </c>
      <c r="D179" t="s">
        <v>56</v>
      </c>
      <c r="E179" t="s">
        <v>38</v>
      </c>
      <c r="F179">
        <v>0.59633911368015413</v>
      </c>
      <c r="G179">
        <v>0.40366088631984587</v>
      </c>
      <c r="H179">
        <v>0</v>
      </c>
      <c r="I179">
        <v>0.68859999999999999</v>
      </c>
      <c r="J179" s="2">
        <v>0.98813771977822351</v>
      </c>
      <c r="K179" s="2">
        <v>8</v>
      </c>
      <c r="L179" s="2">
        <v>3.752745</v>
      </c>
      <c r="M179" s="2">
        <v>3.9386445000000001</v>
      </c>
      <c r="N179" s="2">
        <v>123.637</v>
      </c>
      <c r="O179" t="s">
        <v>40</v>
      </c>
    </row>
    <row r="180" spans="1:15" x14ac:dyDescent="0.2">
      <c r="A180" s="5" t="s">
        <v>6</v>
      </c>
      <c r="B180">
        <v>0.28049999999999997</v>
      </c>
      <c r="C180" t="s">
        <v>37</v>
      </c>
      <c r="D180" t="s">
        <v>56</v>
      </c>
      <c r="E180" t="s">
        <v>38</v>
      </c>
      <c r="F180">
        <v>0.5518716577540107</v>
      </c>
      <c r="G180">
        <v>0.44812834224598935</v>
      </c>
      <c r="H180">
        <v>0</v>
      </c>
      <c r="I180">
        <v>0.71950000000000003</v>
      </c>
      <c r="J180" s="2">
        <v>0.99172235961638666</v>
      </c>
      <c r="K180" s="2">
        <v>8</v>
      </c>
      <c r="L180" s="2">
        <v>3.7570709999999998</v>
      </c>
      <c r="M180" s="2">
        <v>3.9381501000000001</v>
      </c>
      <c r="N180" s="2">
        <v>124.4713</v>
      </c>
      <c r="O180" t="s">
        <v>40</v>
      </c>
    </row>
    <row r="181" spans="1:15" x14ac:dyDescent="0.2">
      <c r="A181" s="5" t="s">
        <v>6</v>
      </c>
      <c r="B181">
        <v>0.35</v>
      </c>
      <c r="C181" t="s">
        <v>37</v>
      </c>
      <c r="D181" t="s">
        <v>56</v>
      </c>
      <c r="E181" t="s">
        <v>38</v>
      </c>
      <c r="F181">
        <v>0.57142857142857151</v>
      </c>
      <c r="G181">
        <v>0.4285714285714286</v>
      </c>
      <c r="H181">
        <v>0</v>
      </c>
      <c r="I181">
        <v>0.65</v>
      </c>
      <c r="J181" s="2">
        <v>0.98309113602902287</v>
      </c>
      <c r="K181" s="2">
        <v>8</v>
      </c>
      <c r="L181" s="2">
        <v>3.7505000000000002</v>
      </c>
      <c r="M181" s="2">
        <v>3.94055</v>
      </c>
      <c r="N181" s="2">
        <v>124.15</v>
      </c>
      <c r="O181" t="s">
        <v>40</v>
      </c>
    </row>
    <row r="182" spans="1:15" x14ac:dyDescent="0.2">
      <c r="A182" s="5" t="s">
        <v>6</v>
      </c>
      <c r="B182">
        <v>0.32999999999999996</v>
      </c>
      <c r="C182" t="s">
        <v>37</v>
      </c>
      <c r="D182" t="s">
        <v>56</v>
      </c>
      <c r="E182" t="s">
        <v>38</v>
      </c>
      <c r="F182">
        <v>0.54545454545454553</v>
      </c>
      <c r="G182">
        <v>0.45454545454545459</v>
      </c>
      <c r="H182">
        <v>0</v>
      </c>
      <c r="I182">
        <v>0.67</v>
      </c>
      <c r="J182" s="2">
        <v>0.98541146025075743</v>
      </c>
      <c r="K182" s="2">
        <v>8</v>
      </c>
      <c r="L182" s="2">
        <v>3.7533000000000003</v>
      </c>
      <c r="M182" s="2">
        <v>3.9402300000000006</v>
      </c>
      <c r="N182" s="2">
        <v>124.69</v>
      </c>
      <c r="O182" t="s">
        <v>40</v>
      </c>
    </row>
    <row r="183" spans="1:15" x14ac:dyDescent="0.2">
      <c r="A183" s="5" t="s">
        <v>6</v>
      </c>
      <c r="B183">
        <v>0.30000000000000004</v>
      </c>
      <c r="C183" t="s">
        <v>37</v>
      </c>
      <c r="D183" t="s">
        <v>56</v>
      </c>
      <c r="E183" t="s">
        <v>38</v>
      </c>
      <c r="F183">
        <v>0.49999999999999989</v>
      </c>
      <c r="G183">
        <v>0.49999999999999989</v>
      </c>
      <c r="H183">
        <v>0</v>
      </c>
      <c r="I183">
        <v>0.7</v>
      </c>
      <c r="J183" s="2">
        <v>0.98889253667303001</v>
      </c>
      <c r="K183" s="2">
        <v>8</v>
      </c>
      <c r="L183" s="2">
        <v>3.7574999999999998</v>
      </c>
      <c r="M183" s="2">
        <v>3.9397500000000001</v>
      </c>
      <c r="N183" s="2">
        <v>125.5</v>
      </c>
      <c r="O183" t="s">
        <v>40</v>
      </c>
    </row>
    <row r="184" spans="1:15" x14ac:dyDescent="0.2">
      <c r="A184" s="5" t="s">
        <v>6</v>
      </c>
      <c r="B184">
        <v>0.37</v>
      </c>
      <c r="C184" t="s">
        <v>37</v>
      </c>
      <c r="D184" t="s">
        <v>56</v>
      </c>
      <c r="E184" t="s">
        <v>38</v>
      </c>
      <c r="F184">
        <v>0.59459459459459463</v>
      </c>
      <c r="G184">
        <v>0.40540540540540537</v>
      </c>
      <c r="H184">
        <v>0</v>
      </c>
      <c r="I184">
        <v>0.63</v>
      </c>
      <c r="J184" s="2">
        <v>0.9807710676082233</v>
      </c>
      <c r="K184" s="2">
        <v>8</v>
      </c>
      <c r="L184" s="2">
        <v>3.7477</v>
      </c>
      <c r="M184" s="2">
        <v>3.9408700000000003</v>
      </c>
      <c r="N184" s="2">
        <v>123.61000000000001</v>
      </c>
      <c r="O184" t="s">
        <v>40</v>
      </c>
    </row>
    <row r="185" spans="1:15" x14ac:dyDescent="0.2">
      <c r="A185" s="5" t="s">
        <v>6</v>
      </c>
      <c r="B185">
        <v>0.31179999999999997</v>
      </c>
      <c r="C185" t="s">
        <v>37</v>
      </c>
      <c r="D185" t="s">
        <v>56</v>
      </c>
      <c r="E185" t="s">
        <v>38</v>
      </c>
      <c r="F185">
        <v>0.67928159076330985</v>
      </c>
      <c r="G185">
        <v>0.32071840923669026</v>
      </c>
      <c r="H185">
        <v>0</v>
      </c>
      <c r="I185">
        <v>0.68820000000000003</v>
      </c>
      <c r="J185" s="2">
        <v>0.98869466212008383</v>
      </c>
      <c r="K185" s="2">
        <v>8</v>
      </c>
      <c r="L185" s="2">
        <v>3.7493480000000003</v>
      </c>
      <c r="M185" s="2">
        <v>3.9372888000000001</v>
      </c>
      <c r="N185" s="2">
        <v>121.98140000000001</v>
      </c>
      <c r="O185" t="s">
        <v>40</v>
      </c>
    </row>
    <row r="186" spans="1:15" x14ac:dyDescent="0.2">
      <c r="A186" s="5" t="s">
        <v>6</v>
      </c>
      <c r="B186">
        <v>0.27349999999999997</v>
      </c>
      <c r="C186" t="s">
        <v>37</v>
      </c>
      <c r="D186" t="s">
        <v>56</v>
      </c>
      <c r="E186" t="s">
        <v>38</v>
      </c>
      <c r="F186">
        <v>0.81718464351005493</v>
      </c>
      <c r="G186">
        <v>0.18281535648994518</v>
      </c>
      <c r="H186">
        <v>0</v>
      </c>
      <c r="I186">
        <v>0.72650000000000003</v>
      </c>
      <c r="J186" s="2">
        <v>0.99431546803337811</v>
      </c>
      <c r="K186" s="2">
        <v>8</v>
      </c>
      <c r="L186" s="2">
        <v>3.7482100000000003</v>
      </c>
      <c r="M186" s="2">
        <v>3.9340260000000002</v>
      </c>
      <c r="N186" s="2">
        <v>119.8155</v>
      </c>
      <c r="O186" t="s">
        <v>40</v>
      </c>
    </row>
    <row r="187" spans="1:15" x14ac:dyDescent="0.2">
      <c r="A187" s="5" t="s">
        <v>6</v>
      </c>
      <c r="B187">
        <v>0.31179999999999997</v>
      </c>
      <c r="C187" t="s">
        <v>37</v>
      </c>
      <c r="D187" t="s">
        <v>56</v>
      </c>
      <c r="E187" t="s">
        <v>38</v>
      </c>
      <c r="F187">
        <v>0.83964079538165493</v>
      </c>
      <c r="G187">
        <v>0.16035920461834513</v>
      </c>
      <c r="H187">
        <v>0</v>
      </c>
      <c r="I187">
        <v>0.68820000000000003</v>
      </c>
      <c r="J187" s="2">
        <v>0.98987592765488064</v>
      </c>
      <c r="K187" s="2">
        <v>8</v>
      </c>
      <c r="L187" s="2">
        <v>3.7428480000000004</v>
      </c>
      <c r="M187" s="2">
        <v>3.9346387999999997</v>
      </c>
      <c r="N187" s="2">
        <v>118.7814</v>
      </c>
      <c r="O187" t="s">
        <v>40</v>
      </c>
    </row>
    <row r="188" spans="1:15" x14ac:dyDescent="0.2">
      <c r="A188" s="5" t="s">
        <v>6</v>
      </c>
      <c r="B188">
        <v>0.35</v>
      </c>
      <c r="C188" t="s">
        <v>37</v>
      </c>
      <c r="D188" t="s">
        <v>56</v>
      </c>
      <c r="E188" t="s">
        <v>38</v>
      </c>
      <c r="F188">
        <v>0.85714285714285721</v>
      </c>
      <c r="G188">
        <v>0.14285714285714288</v>
      </c>
      <c r="H188">
        <v>0</v>
      </c>
      <c r="I188">
        <v>0.65</v>
      </c>
      <c r="J188" s="2">
        <v>0.98544813056002267</v>
      </c>
      <c r="K188" s="2">
        <v>8</v>
      </c>
      <c r="L188" s="2">
        <v>3.7375000000000007</v>
      </c>
      <c r="M188" s="2">
        <v>3.9352499999999999</v>
      </c>
      <c r="N188" s="2">
        <v>117.75</v>
      </c>
      <c r="O188" t="s">
        <v>40</v>
      </c>
    </row>
    <row r="189" spans="1:15" x14ac:dyDescent="0.2">
      <c r="A189" s="5" t="s">
        <v>6</v>
      </c>
      <c r="B189">
        <v>0.37</v>
      </c>
      <c r="C189" t="s">
        <v>37</v>
      </c>
      <c r="D189" t="s">
        <v>56</v>
      </c>
      <c r="E189" t="s">
        <v>38</v>
      </c>
      <c r="F189">
        <v>0.86486486486486491</v>
      </c>
      <c r="G189">
        <v>0.13513513513513514</v>
      </c>
      <c r="H189">
        <v>0</v>
      </c>
      <c r="I189">
        <v>0.63</v>
      </c>
      <c r="J189" s="2">
        <v>0.98312995693450178</v>
      </c>
      <c r="K189" s="2">
        <v>8</v>
      </c>
      <c r="L189" s="2">
        <v>3.7347000000000001</v>
      </c>
      <c r="M189" s="2">
        <v>3.9355700000000002</v>
      </c>
      <c r="N189" s="2">
        <v>117.21000000000001</v>
      </c>
      <c r="O189" t="s">
        <v>40</v>
      </c>
    </row>
    <row r="190" spans="1:15" x14ac:dyDescent="0.2">
      <c r="A190" s="5" t="s">
        <v>73</v>
      </c>
      <c r="B190">
        <v>0.7</v>
      </c>
      <c r="C190" t="s">
        <v>74</v>
      </c>
      <c r="D190" t="s">
        <v>49</v>
      </c>
      <c r="E190" t="s">
        <v>38</v>
      </c>
      <c r="F190">
        <v>0.27</v>
      </c>
      <c r="G190">
        <v>0.73</v>
      </c>
      <c r="H190">
        <v>0</v>
      </c>
      <c r="I190">
        <v>0.3</v>
      </c>
      <c r="J190" s="2">
        <v>0.98124001714463982</v>
      </c>
      <c r="K190" s="2">
        <v>11.689</v>
      </c>
      <c r="L190" s="2">
        <v>3.8104500000000003</v>
      </c>
      <c r="M190" s="2">
        <v>3.8480539999999994</v>
      </c>
      <c r="N190" s="2">
        <v>136.46699999999998</v>
      </c>
      <c r="O190" t="s">
        <v>39</v>
      </c>
    </row>
    <row r="191" spans="1:15" x14ac:dyDescent="0.2">
      <c r="A191" s="5" t="s">
        <v>35</v>
      </c>
      <c r="B191">
        <v>0.25</v>
      </c>
      <c r="C191" t="s">
        <v>37</v>
      </c>
      <c r="D191" t="s">
        <v>36</v>
      </c>
      <c r="E191" t="s">
        <v>38</v>
      </c>
      <c r="F191">
        <v>0.47</v>
      </c>
      <c r="G191">
        <v>0.53</v>
      </c>
      <c r="H191">
        <v>0</v>
      </c>
      <c r="I191">
        <v>0.75</v>
      </c>
      <c r="J191" s="2">
        <v>1.0056693661583789</v>
      </c>
      <c r="K191" s="2">
        <v>8</v>
      </c>
      <c r="L191" s="2">
        <v>3.7715000000000001</v>
      </c>
      <c r="M191" s="2">
        <v>3.9152325000000001</v>
      </c>
      <c r="N191" s="2">
        <v>125.5975</v>
      </c>
      <c r="O191" t="s">
        <v>40</v>
      </c>
    </row>
    <row r="192" spans="1:15" x14ac:dyDescent="0.2">
      <c r="A192" s="5" t="s">
        <v>73</v>
      </c>
      <c r="B192">
        <v>0.2</v>
      </c>
      <c r="C192" t="s">
        <v>74</v>
      </c>
      <c r="D192" t="s">
        <v>49</v>
      </c>
      <c r="E192" t="s">
        <v>38</v>
      </c>
      <c r="F192">
        <v>0.88</v>
      </c>
      <c r="G192">
        <v>0.12</v>
      </c>
      <c r="H192">
        <v>0</v>
      </c>
      <c r="I192">
        <v>0.8</v>
      </c>
      <c r="J192" s="2">
        <v>1.01616153549687</v>
      </c>
      <c r="K192" s="2">
        <v>9.1760000000000002</v>
      </c>
      <c r="L192" s="2">
        <v>3.7948000000000004</v>
      </c>
      <c r="M192" s="2">
        <v>3.8905360000000004</v>
      </c>
      <c r="N192" s="2">
        <v>127.928</v>
      </c>
      <c r="O192" t="s">
        <v>40</v>
      </c>
    </row>
    <row r="193" spans="1:15" x14ac:dyDescent="0.2">
      <c r="A193" s="5" t="s">
        <v>48</v>
      </c>
      <c r="B193">
        <v>0.4</v>
      </c>
      <c r="C193" t="s">
        <v>37</v>
      </c>
      <c r="D193" t="s">
        <v>49</v>
      </c>
      <c r="E193" t="s">
        <v>38</v>
      </c>
      <c r="F193">
        <v>0.81</v>
      </c>
      <c r="G193">
        <v>0.19</v>
      </c>
      <c r="H193">
        <v>0</v>
      </c>
      <c r="I193">
        <v>0.6</v>
      </c>
      <c r="J193" s="2">
        <v>0.98418124680844354</v>
      </c>
      <c r="K193" s="2">
        <v>8.379999999999999</v>
      </c>
      <c r="L193" s="2">
        <v>3.7369200000000005</v>
      </c>
      <c r="M193" s="2">
        <v>3.9259519999999997</v>
      </c>
      <c r="N193" s="2">
        <v>116.544</v>
      </c>
      <c r="O193" t="s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Regression_Dataset</vt:lpstr>
      <vt:lpstr>Classification_Learning_Dataset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Prasanna V. Balachandran</cp:lastModifiedBy>
  <dcterms:created xsi:type="dcterms:W3CDTF">2017-09-02T01:43:02Z</dcterms:created>
  <dcterms:modified xsi:type="dcterms:W3CDTF">2018-02-24T23:35:47Z</dcterms:modified>
</cp:coreProperties>
</file>