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1_{59731862-624D-43F5-8068-9D59B7D5AEA4}" xr6:coauthVersionLast="43" xr6:coauthVersionMax="43"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6" i="11" l="1"/>
  <c r="H37" i="11"/>
  <c r="H13" i="11"/>
  <c r="H30" i="11"/>
  <c r="H48" i="11"/>
  <c r="H41" i="11"/>
  <c r="H34" i="11"/>
  <c r="E3" i="11"/>
  <c r="H35" i="11" l="1"/>
  <c r="H49" i="11" l="1"/>
  <c r="H40" i="11"/>
  <c r="H50" i="11"/>
  <c r="H36" i="11"/>
  <c r="H39" i="11" l="1"/>
  <c r="H42" i="11"/>
  <c r="H38" i="11"/>
  <c r="H52" i="11" l="1"/>
  <c r="H51" i="11"/>
  <c r="H53" i="11"/>
  <c r="H7" i="11"/>
  <c r="H43" i="11" l="1"/>
  <c r="H44" i="11"/>
  <c r="H45" i="11" l="1"/>
  <c r="H23" i="11"/>
  <c r="I5" i="11"/>
  <c r="H33" i="11"/>
  <c r="H32" i="11"/>
  <c r="H31" i="11"/>
  <c r="H29" i="11"/>
  <c r="H27" i="11"/>
  <c r="H22" i="11"/>
  <c r="H21" i="11"/>
  <c r="H15" i="11"/>
  <c r="H8" i="11"/>
  <c r="H47" i="11" l="1"/>
  <c r="H9" i="11"/>
  <c r="I6" i="11"/>
  <c r="H28" i="11" l="1"/>
  <c r="H26" i="11"/>
  <c r="H10" i="11"/>
  <c r="H24" i="11"/>
  <c r="H16" i="11"/>
  <c r="H14" i="11"/>
  <c r="J5" i="11"/>
  <c r="K5" i="11" s="1"/>
  <c r="L5" i="11" s="1"/>
  <c r="M5" i="11" s="1"/>
  <c r="N5" i="11" s="1"/>
  <c r="O5" i="11" s="1"/>
  <c r="P5" i="11" s="1"/>
  <c r="I4" i="11"/>
  <c r="H25" i="11" l="1"/>
  <c r="H17" i="11"/>
  <c r="E20" i="11"/>
  <c r="H11" i="11"/>
  <c r="H12" i="11"/>
  <c r="P4" i="11"/>
  <c r="Q5" i="11"/>
  <c r="R5" i="11" s="1"/>
  <c r="S5" i="11" s="1"/>
  <c r="T5" i="11" s="1"/>
  <c r="U5" i="11" s="1"/>
  <c r="V5" i="11" s="1"/>
  <c r="W5" i="11" s="1"/>
  <c r="J6" i="11"/>
  <c r="F20" i="11" l="1"/>
  <c r="H20" i="11" s="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M4" i="11"/>
  <c r="BN5" i="11"/>
  <c r="BL6" i="11"/>
  <c r="AG6" i="11"/>
  <c r="BN6" i="11" l="1"/>
  <c r="BO5" i="11"/>
  <c r="AH6" i="11"/>
  <c r="BP5" i="11" l="1"/>
  <c r="BO6" i="11"/>
  <c r="AI6" i="11"/>
  <c r="BP6" i="11" l="1"/>
  <c r="BQ5" i="11"/>
  <c r="AJ6" i="11"/>
  <c r="BQ6" i="11" l="1"/>
  <c r="BR5" i="11"/>
  <c r="AK6" i="11"/>
  <c r="BR6" i="11" l="1"/>
  <c r="BS5" i="11"/>
  <c r="AL6" i="11"/>
  <c r="BT5" i="11" l="1"/>
  <c r="BS6" i="11"/>
  <c r="AM6" i="11"/>
  <c r="BT4" i="11" l="1"/>
  <c r="BT6" i="11"/>
  <c r="BU5" i="11"/>
  <c r="AN6" i="11"/>
  <c r="BU6" i="11" l="1"/>
  <c r="BV5" i="11"/>
  <c r="AO6" i="11"/>
  <c r="BV6" i="11" l="1"/>
  <c r="BW5" i="11"/>
  <c r="AP6" i="11"/>
  <c r="BX5" i="11" l="1"/>
  <c r="BW6" i="11"/>
  <c r="AQ6" i="11"/>
  <c r="BX6" i="11" l="1"/>
  <c r="BY5" i="11"/>
  <c r="AR6" i="11"/>
  <c r="BY6" i="11" l="1"/>
  <c r="BZ5" i="11"/>
  <c r="BZ6" i="11" l="1"/>
  <c r="CA5" i="11"/>
  <c r="CA6" i="11" l="1"/>
  <c r="CA4" i="11"/>
  <c r="CB5" i="11"/>
  <c r="CB6" i="11" l="1"/>
  <c r="CC5" i="11"/>
  <c r="CD5" i="11" l="1"/>
  <c r="CC6" i="11"/>
  <c r="CD6" i="11" l="1"/>
  <c r="CE5" i="11"/>
  <c r="CE6" i="11" l="1"/>
  <c r="CF5" i="11"/>
  <c r="CF6" i="11" l="1"/>
  <c r="CG5" i="11"/>
  <c r="CH5" i="11" l="1"/>
  <c r="CG6" i="11"/>
  <c r="CH4" i="11" l="1"/>
  <c r="CH6" i="11"/>
  <c r="CI5" i="11"/>
  <c r="CI6" i="11" l="1"/>
  <c r="CJ5" i="11"/>
  <c r="CJ6" i="11" l="1"/>
  <c r="CK5" i="11"/>
  <c r="CL5" i="11" l="1"/>
  <c r="CK6" i="11"/>
  <c r="CL6" i="11" l="1"/>
  <c r="CM5" i="11"/>
  <c r="CM6" i="11" l="1"/>
  <c r="CN5" i="11"/>
  <c r="CN6" i="11" l="1"/>
  <c r="CO5" i="11"/>
  <c r="CO6" i="11" l="1"/>
  <c r="CO4" i="11"/>
  <c r="CP5" i="11"/>
  <c r="CP6" i="11" l="1"/>
  <c r="CQ5" i="11"/>
  <c r="CR5" i="11" l="1"/>
  <c r="CQ6" i="11"/>
  <c r="CR6" i="11" l="1"/>
  <c r="CS5" i="11"/>
  <c r="CS6" i="11" l="1"/>
  <c r="CT5" i="11"/>
  <c r="CT6" i="11" l="1"/>
  <c r="CU5" i="11"/>
  <c r="CV5" i="11" l="1"/>
  <c r="CU6" i="11"/>
  <c r="CV4" i="11" l="1"/>
  <c r="CV6" i="11"/>
  <c r="CW5" i="11"/>
  <c r="CW6" i="11" l="1"/>
  <c r="CX5" i="11"/>
  <c r="CX6" i="11" l="1"/>
  <c r="CY5" i="11"/>
  <c r="CZ5" i="11" l="1"/>
  <c r="CY6" i="11"/>
  <c r="CZ6" i="11" l="1"/>
  <c r="DA5" i="11"/>
  <c r="DA6" i="11" l="1"/>
  <c r="DB5" i="11"/>
  <c r="DB6" i="11" s="1"/>
</calcChain>
</file>

<file path=xl/sharedStrings.xml><?xml version="1.0" encoding="utf-8"?>
<sst xmlns="http://schemas.openxmlformats.org/spreadsheetml/2006/main" count="90" uniqueCount="77">
  <si>
    <t>Task 5</t>
  </si>
  <si>
    <t>PROGRESS</t>
  </si>
  <si>
    <t>ASSIGNED
TO</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</si>
  <si>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</si>
  <si>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</si>
  <si>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</si>
  <si>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</si>
  <si>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</si>
  <si>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</si>
  <si>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</si>
  <si>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</si>
  <si>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</si>
  <si>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</si>
  <si>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</si>
  <si>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</si>
  <si>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</si>
  <si>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</si>
  <si>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</si>
  <si>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</si>
  <si>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</si>
  <si>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</si>
  <si>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</si>
  <si>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</si>
  <si>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Name</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</si>
  <si>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</si>
  <si>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</si>
  <si>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</si>
  <si>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</si>
  <si>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</si>
  <si>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</si>
  <si>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</si>
  <si>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</si>
  <si>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</si>
  <si>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</si>
  <si>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</si>
  <si>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Project Initiation </t>
  </si>
  <si>
    <t>Develop a Business Case</t>
  </si>
  <si>
    <t>Undertake a Feasibility Study</t>
  </si>
  <si>
    <t>Establish the Project Charter</t>
  </si>
  <si>
    <t>Appoint the Project Team</t>
  </si>
  <si>
    <t>Set up the Project Office</t>
  </si>
  <si>
    <t>Requirements Specification</t>
  </si>
  <si>
    <t>Design Analysis &amp; dummy P.o.C.</t>
  </si>
  <si>
    <t>Sprint 1</t>
  </si>
  <si>
    <t>Sprint 2</t>
  </si>
  <si>
    <t>Sprint 3</t>
  </si>
  <si>
    <t>Testing, assessment and deployment</t>
  </si>
  <si>
    <t xml:space="preserve">Project Start: </t>
  </si>
  <si>
    <t xml:space="preserve">Display Week: </t>
  </si>
  <si>
    <t>Requirements analysis</t>
  </si>
  <si>
    <t>Use case analysis</t>
  </si>
  <si>
    <t>Requirements review</t>
  </si>
  <si>
    <t>RS document elaboration</t>
  </si>
  <si>
    <t>Architectural design</t>
  </si>
  <si>
    <t>High-level design</t>
  </si>
  <si>
    <t>Detailed design</t>
  </si>
  <si>
    <t>Web Service set up</t>
  </si>
  <si>
    <t>Static frontend</t>
  </si>
  <si>
    <t>Module integration I</t>
  </si>
  <si>
    <t>Documentation review</t>
  </si>
  <si>
    <t>Imprecise label detetion module</t>
  </si>
  <si>
    <t>Cost function module</t>
  </si>
  <si>
    <t>Module integration II</t>
  </si>
  <si>
    <t>Mapping module</t>
  </si>
  <si>
    <t>Petrinet visualization module</t>
  </si>
  <si>
    <t>Unit test</t>
  </si>
  <si>
    <t>Horizontal/Vertical refinement module</t>
  </si>
  <si>
    <t>Module integration III</t>
  </si>
  <si>
    <t>File loader  module</t>
  </si>
  <si>
    <t>File exporter  module</t>
  </si>
  <si>
    <t xml:space="preserve">Frontend mockup </t>
  </si>
  <si>
    <t>Integration testing</t>
  </si>
  <si>
    <t>Internal project assessment</t>
  </si>
  <si>
    <t>Deployment</t>
  </si>
  <si>
    <t>Final documentation</t>
  </si>
  <si>
    <t>Label Refinement based on Behavioral Similarity</t>
  </si>
  <si>
    <t>PI document elaboration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</si>
</sst>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8" formatCode="d"/>
    <numFmt numFmtId="175" formatCode="[$-409]mmmm\ d\,\ yyyy;@"/>
    <numFmt numFmtId="176" formatCode="dd/mm/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8" fontId="9" fillId="6" borderId="0" xfId="0" applyNumberFormat="1" applyFont="1" applyFill="1" applyAlignment="1">
      <alignment horizontal="center" vertical="center"/>
    </xf>
    <xf numFmtId="168" fontId="9" fillId="6" borderId="6" xfId="0" applyNumberFormat="1" applyFont="1" applyFill="1" applyBorder="1" applyAlignment="1">
      <alignment horizontal="center" vertical="center"/>
    </xf>
    <xf numFmtId="168"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0" fillId="0" borderId="10" xfId="0" applyBorder="1"/>
    <xf numFmtId="0" fontId="7" fillId="0" borderId="0" xfId="8" applyAlignment="1"/>
    <xf numFmtId="0" fontId="0" fillId="0" borderId="7" xfId="8" applyFont="1" applyBorder="1" applyAlignment="1">
      <alignment horizontal="right"/>
    </xf>
    <xf numFmtId="0" fontId="0" fillId="0" borderId="0" xfId="8" applyFont="1" applyAlignment="1">
      <alignment horizontal="right"/>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0" fillId="2" borderId="2" xfId="12" applyFont="1" applyFill="1">
      <alignment horizontal="left" vertical="center" indent="2"/>
    </xf>
    <xf numFmtId="175" fontId="0" fillId="6" borderId="4" xfId="0" applyNumberFormat="1" applyFill="1" applyBorder="1" applyAlignment="1">
      <alignment horizontal="left" vertical="center" wrapText="1" indent="1"/>
    </xf>
    <xf numFmtId="175" fontId="0" fillId="6" borderId="1" xfId="0" applyNumberFormat="1" applyFill="1" applyBorder="1" applyAlignment="1">
      <alignment horizontal="left" vertical="center" wrapText="1" indent="1"/>
    </xf>
    <xf numFmtId="175" fontId="0" fillId="6" borderId="5" xfId="0" applyNumberFormat="1" applyFill="1" applyBorder="1" applyAlignment="1">
      <alignment horizontal="left" vertical="center" wrapText="1" indent="1"/>
    </xf>
    <xf numFmtId="176" fontId="2" fillId="0" borderId="0" xfId="0" applyNumberFormat="1" applyFont="1" applyAlignment="1">
      <alignment horizontal="center"/>
    </xf>
    <xf numFmtId="176" fontId="2" fillId="0" borderId="0" xfId="0" applyNumberFormat="1" applyFont="1" applyAlignment="1">
      <alignment horizontal="center" vertical="center"/>
    </xf>
    <xf numFmtId="176" fontId="0" fillId="0" borderId="0" xfId="0" applyNumberFormat="1" applyAlignment="1">
      <alignment horizontal="center"/>
    </xf>
    <xf numFmtId="176" fontId="0" fillId="0" borderId="0" xfId="0" applyNumberFormat="1"/>
    <xf numFmtId="176" fontId="7" fillId="0" borderId="3" xfId="9" applyNumberFormat="1">
      <alignment horizontal="center" vertical="center"/>
    </xf>
    <xf numFmtId="176" fontId="6" fillId="12" borderId="1" xfId="0" applyNumberFormat="1" applyFont="1" applyFill="1" applyBorder="1" applyAlignment="1">
      <alignment horizontal="center" vertical="center" wrapText="1"/>
    </xf>
    <xf numFmtId="176" fontId="0" fillId="7" borderId="2" xfId="0" applyNumberFormat="1" applyFill="1" applyBorder="1" applyAlignment="1">
      <alignment horizontal="center" vertical="center"/>
    </xf>
    <xf numFmtId="176" fontId="4" fillId="7" borderId="2" xfId="0" applyNumberFormat="1" applyFont="1" applyFill="1" applyBorder="1" applyAlignment="1">
      <alignment horizontal="center" vertical="center"/>
    </xf>
    <xf numFmtId="176" fontId="7" fillId="2" borderId="2" xfId="10" applyNumberFormat="1" applyFill="1">
      <alignment horizontal="center" vertical="center"/>
    </xf>
    <xf numFmtId="176" fontId="0" fillId="2" borderId="2" xfId="10" applyNumberFormat="1" applyFont="1" applyFill="1">
      <alignment horizontal="center" vertical="center"/>
    </xf>
    <xf numFmtId="176" fontId="0" fillId="8" borderId="2" xfId="0" applyNumberFormat="1" applyFill="1" applyBorder="1" applyAlignment="1">
      <alignment horizontal="center" vertical="center"/>
    </xf>
    <xf numFmtId="176" fontId="4" fillId="8" borderId="2" xfId="0" applyNumberFormat="1" applyFont="1" applyFill="1" applyBorder="1" applyAlignment="1">
      <alignment horizontal="center" vertical="center"/>
    </xf>
    <xf numFmtId="176" fontId="7" fillId="3" borderId="2" xfId="10" applyNumberFormat="1" applyFill="1">
      <alignment horizontal="center" vertical="center"/>
    </xf>
    <xf numFmtId="176" fontId="0" fillId="5" borderId="2" xfId="0" applyNumberFormat="1" applyFill="1" applyBorder="1" applyAlignment="1">
      <alignment horizontal="center" vertical="center"/>
    </xf>
    <xf numFmtId="176" fontId="4" fillId="5" borderId="2" xfId="0" applyNumberFormat="1" applyFont="1" applyFill="1" applyBorder="1" applyAlignment="1">
      <alignment horizontal="center" vertical="center"/>
    </xf>
    <xf numFmtId="176" fontId="7" fillId="10" borderId="2" xfId="10" applyNumberFormat="1" applyFill="1">
      <alignment horizontal="center" vertical="center"/>
    </xf>
    <xf numFmtId="176" fontId="0" fillId="10" borderId="2" xfId="10" applyNumberFormat="1" applyFont="1" applyFill="1">
      <alignment horizontal="center" vertical="center"/>
    </xf>
    <xf numFmtId="176" fontId="0" fillId="4" borderId="2" xfId="0" applyNumberFormat="1" applyFill="1" applyBorder="1" applyAlignment="1">
      <alignment horizontal="center" vertical="center"/>
    </xf>
    <xf numFmtId="176" fontId="4" fillId="4" borderId="2" xfId="0" applyNumberFormat="1" applyFont="1" applyFill="1" applyBorder="1" applyAlignment="1">
      <alignment horizontal="center" vertical="center"/>
    </xf>
    <xf numFmtId="176" fontId="7" fillId="9" borderId="2" xfId="10" applyNumberFormat="1" applyFill="1">
      <alignment horizontal="center" vertical="center"/>
    </xf>
    <xf numFmtId="1" fontId="0" fillId="0" borderId="3" xfId="0" applyNumberFormat="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53"/>
  <sheetViews>
    <sheetView showGridLines="0" tabSelected="1" showRuler="0" zoomScale="60" zoomScaleNormal="60" zoomScalePageLayoutView="70" workbookViewId="0">
      <pane ySplit="6" topLeftCell="A7" activePane="bottomLeft" state="frozen"/>
      <selection pane="bottomLeft" activeCell="E4" sqref="E4"/>
    </sheetView>
  </sheetViews>
  <sheetFormatPr defaultRowHeight="30" customHeight="1" x14ac:dyDescent="0.25"/>
  <cols>
    <col min="1" max="1" width="2.7109375" style="36" customWidth="1"/>
    <col min="2" max="2" width="44.140625" customWidth="1"/>
    <col min="3" max="3" width="30.7109375" hidden="1" customWidth="1"/>
    <col min="4" max="4" width="13.28515625" hidden="1" customWidth="1"/>
    <col min="5" max="5" width="10.42578125" style="66" customWidth="1"/>
    <col min="6" max="6" width="10.42578125" style="67" customWidth="1"/>
    <col min="7" max="7" width="2.7109375" customWidth="1"/>
    <col min="8" max="8" width="6.42578125" customWidth="1"/>
    <col min="9" max="106" width="2.5703125" customWidth="1"/>
  </cols>
  <sheetData>
    <row r="1" spans="1:106" ht="30" customHeight="1" x14ac:dyDescent="0.45">
      <c r="A1" s="37" t="s">
        <v>26</v>
      </c>
      <c r="B1" s="40" t="s">
        <v>75</v>
      </c>
      <c r="C1" s="1"/>
      <c r="D1" s="2"/>
      <c r="E1" s="64"/>
      <c r="F1" s="65"/>
      <c r="H1" s="2"/>
      <c r="I1" s="10"/>
    </row>
    <row r="2" spans="1:106" ht="30" hidden="1" customHeight="1" x14ac:dyDescent="0.3">
      <c r="A2" s="36" t="s">
        <v>22</v>
      </c>
      <c r="B2" s="41"/>
      <c r="I2" s="38"/>
    </row>
    <row r="3" spans="1:106" ht="30" customHeight="1" x14ac:dyDescent="0.25">
      <c r="A3" s="36" t="s">
        <v>27</v>
      </c>
      <c r="B3" s="55" t="s">
        <v>47</v>
      </c>
      <c r="C3" s="54"/>
      <c r="E3" s="68">
        <f ca="1">TODAY()-7</f>
        <v>43566</v>
      </c>
      <c r="F3" s="68"/>
    </row>
    <row r="4" spans="1:106" ht="30" customHeight="1" x14ac:dyDescent="0.25">
      <c r="A4" s="37" t="s">
        <v>28</v>
      </c>
      <c r="B4" s="56" t="s">
        <v>48</v>
      </c>
      <c r="E4" s="84">
        <v>1</v>
      </c>
      <c r="I4" s="61">
        <f ca="1">I5</f>
        <v>43563</v>
      </c>
      <c r="J4" s="62"/>
      <c r="K4" s="62"/>
      <c r="L4" s="62"/>
      <c r="M4" s="62"/>
      <c r="N4" s="62"/>
      <c r="O4" s="63"/>
      <c r="P4" s="61">
        <f ca="1">P5</f>
        <v>43570</v>
      </c>
      <c r="Q4" s="62"/>
      <c r="R4" s="62"/>
      <c r="S4" s="62"/>
      <c r="T4" s="62"/>
      <c r="U4" s="62"/>
      <c r="V4" s="63"/>
      <c r="W4" s="61">
        <f ca="1">W5</f>
        <v>43577</v>
      </c>
      <c r="X4" s="62"/>
      <c r="Y4" s="62"/>
      <c r="Z4" s="62"/>
      <c r="AA4" s="62"/>
      <c r="AB4" s="62"/>
      <c r="AC4" s="63"/>
      <c r="AD4" s="61">
        <f ca="1">AD5</f>
        <v>43584</v>
      </c>
      <c r="AE4" s="62"/>
      <c r="AF4" s="62"/>
      <c r="AG4" s="62"/>
      <c r="AH4" s="62"/>
      <c r="AI4" s="62"/>
      <c r="AJ4" s="63"/>
      <c r="AK4" s="61">
        <f ca="1">AK5</f>
        <v>43591</v>
      </c>
      <c r="AL4" s="62"/>
      <c r="AM4" s="62"/>
      <c r="AN4" s="62"/>
      <c r="AO4" s="62"/>
      <c r="AP4" s="62"/>
      <c r="AQ4" s="63"/>
      <c r="AR4" s="61">
        <f ca="1">AR5</f>
        <v>43598</v>
      </c>
      <c r="AS4" s="62"/>
      <c r="AT4" s="62"/>
      <c r="AU4" s="62"/>
      <c r="AV4" s="62"/>
      <c r="AW4" s="62"/>
      <c r="AX4" s="63"/>
      <c r="AY4" s="61">
        <f ca="1">AY5</f>
        <v>43605</v>
      </c>
      <c r="AZ4" s="62"/>
      <c r="BA4" s="62"/>
      <c r="BB4" s="62"/>
      <c r="BC4" s="62"/>
      <c r="BD4" s="62"/>
      <c r="BE4" s="63"/>
      <c r="BF4" s="61">
        <f ca="1">BF5</f>
        <v>43612</v>
      </c>
      <c r="BG4" s="62"/>
      <c r="BH4" s="62"/>
      <c r="BI4" s="62"/>
      <c r="BJ4" s="62"/>
      <c r="BK4" s="62"/>
      <c r="BL4" s="63"/>
      <c r="BM4" s="61">
        <f ca="1">BM5</f>
        <v>43619</v>
      </c>
      <c r="BN4" s="62"/>
      <c r="BO4" s="62"/>
      <c r="BP4" s="62"/>
      <c r="BQ4" s="62"/>
      <c r="BR4" s="62"/>
      <c r="BS4" s="63"/>
      <c r="BT4" s="61">
        <f ca="1">BT5</f>
        <v>43626</v>
      </c>
      <c r="BU4" s="62"/>
      <c r="BV4" s="62"/>
      <c r="BW4" s="62"/>
      <c r="BX4" s="62"/>
      <c r="BY4" s="62"/>
      <c r="BZ4" s="63"/>
      <c r="CA4" s="61">
        <f ca="1">CA5</f>
        <v>43633</v>
      </c>
      <c r="CB4" s="62"/>
      <c r="CC4" s="62"/>
      <c r="CD4" s="62"/>
      <c r="CE4" s="62"/>
      <c r="CF4" s="62"/>
      <c r="CG4" s="63"/>
      <c r="CH4" s="61">
        <f ca="1">CH5</f>
        <v>43640</v>
      </c>
      <c r="CI4" s="62"/>
      <c r="CJ4" s="62"/>
      <c r="CK4" s="62"/>
      <c r="CL4" s="62"/>
      <c r="CM4" s="62"/>
      <c r="CN4" s="63"/>
      <c r="CO4" s="61">
        <f ca="1">CO5</f>
        <v>43647</v>
      </c>
      <c r="CP4" s="62"/>
      <c r="CQ4" s="62"/>
      <c r="CR4" s="62"/>
      <c r="CS4" s="62"/>
      <c r="CT4" s="62"/>
      <c r="CU4" s="63"/>
      <c r="CV4" s="61">
        <f ca="1">CV5</f>
        <v>43654</v>
      </c>
      <c r="CW4" s="62"/>
      <c r="CX4" s="62"/>
      <c r="CY4" s="62"/>
      <c r="CZ4" s="62"/>
      <c r="DA4" s="62"/>
      <c r="DB4" s="63"/>
    </row>
    <row r="5" spans="1:106" ht="15" customHeight="1" x14ac:dyDescent="0.25">
      <c r="A5" s="37" t="s">
        <v>29</v>
      </c>
      <c r="B5" s="53"/>
      <c r="C5" s="53"/>
      <c r="D5" s="53"/>
      <c r="E5" s="53"/>
      <c r="F5" s="53"/>
      <c r="G5" s="53"/>
      <c r="I5" s="7">
        <f ca="1">Project_Start-WEEKDAY(Project_Start,1)+2+7*(Display_Week-1)</f>
        <v>43563</v>
      </c>
      <c r="J5" s="6">
        <f ca="1">I5+1</f>
        <v>43564</v>
      </c>
      <c r="K5" s="6">
        <f t="shared" ref="K5:AX5" ca="1" si="0">J5+1</f>
        <v>43565</v>
      </c>
      <c r="L5" s="6">
        <f t="shared" ca="1" si="0"/>
        <v>43566</v>
      </c>
      <c r="M5" s="6">
        <f t="shared" ca="1" si="0"/>
        <v>43567</v>
      </c>
      <c r="N5" s="6">
        <f t="shared" ca="1" si="0"/>
        <v>43568</v>
      </c>
      <c r="O5" s="8">
        <f t="shared" ca="1" si="0"/>
        <v>43569</v>
      </c>
      <c r="P5" s="7">
        <f ca="1">O5+1</f>
        <v>43570</v>
      </c>
      <c r="Q5" s="6">
        <f ca="1">P5+1</f>
        <v>43571</v>
      </c>
      <c r="R5" s="6">
        <f t="shared" ca="1" si="0"/>
        <v>43572</v>
      </c>
      <c r="S5" s="6">
        <f t="shared" ca="1" si="0"/>
        <v>43573</v>
      </c>
      <c r="T5" s="6">
        <f t="shared" ca="1" si="0"/>
        <v>43574</v>
      </c>
      <c r="U5" s="6">
        <f t="shared" ca="1" si="0"/>
        <v>43575</v>
      </c>
      <c r="V5" s="8">
        <f t="shared" ca="1" si="0"/>
        <v>43576</v>
      </c>
      <c r="W5" s="7">
        <f ca="1">V5+1</f>
        <v>43577</v>
      </c>
      <c r="X5" s="6">
        <f ca="1">W5+1</f>
        <v>43578</v>
      </c>
      <c r="Y5" s="6">
        <f t="shared" ca="1" si="0"/>
        <v>43579</v>
      </c>
      <c r="Z5" s="6">
        <f t="shared" ca="1" si="0"/>
        <v>43580</v>
      </c>
      <c r="AA5" s="6">
        <f t="shared" ca="1" si="0"/>
        <v>43581</v>
      </c>
      <c r="AB5" s="6">
        <f t="shared" ca="1" si="0"/>
        <v>43582</v>
      </c>
      <c r="AC5" s="8">
        <f t="shared" ca="1" si="0"/>
        <v>43583</v>
      </c>
      <c r="AD5" s="7">
        <f ca="1">AC5+1</f>
        <v>43584</v>
      </c>
      <c r="AE5" s="6">
        <f ca="1">AD5+1</f>
        <v>43585</v>
      </c>
      <c r="AF5" s="6">
        <f t="shared" ca="1" si="0"/>
        <v>43586</v>
      </c>
      <c r="AG5" s="6">
        <f t="shared" ca="1" si="0"/>
        <v>43587</v>
      </c>
      <c r="AH5" s="6">
        <f t="shared" ca="1" si="0"/>
        <v>43588</v>
      </c>
      <c r="AI5" s="6">
        <f t="shared" ca="1" si="0"/>
        <v>43589</v>
      </c>
      <c r="AJ5" s="8">
        <f t="shared" ca="1" si="0"/>
        <v>43590</v>
      </c>
      <c r="AK5" s="7">
        <f ca="1">AJ5+1</f>
        <v>43591</v>
      </c>
      <c r="AL5" s="6">
        <f ca="1">AK5+1</f>
        <v>43592</v>
      </c>
      <c r="AM5" s="6">
        <f t="shared" ca="1" si="0"/>
        <v>43593</v>
      </c>
      <c r="AN5" s="6">
        <f t="shared" ca="1" si="0"/>
        <v>43594</v>
      </c>
      <c r="AO5" s="6">
        <f t="shared" ca="1" si="0"/>
        <v>43595</v>
      </c>
      <c r="AP5" s="6">
        <f t="shared" ca="1" si="0"/>
        <v>43596</v>
      </c>
      <c r="AQ5" s="8">
        <f t="shared" ca="1" si="0"/>
        <v>43597</v>
      </c>
      <c r="AR5" s="7">
        <f ca="1">AQ5+1</f>
        <v>43598</v>
      </c>
      <c r="AS5" s="6">
        <f ca="1">AR5+1</f>
        <v>43599</v>
      </c>
      <c r="AT5" s="6">
        <f t="shared" ca="1" si="0"/>
        <v>43600</v>
      </c>
      <c r="AU5" s="6">
        <f t="shared" ca="1" si="0"/>
        <v>43601</v>
      </c>
      <c r="AV5" s="6">
        <f t="shared" ca="1" si="0"/>
        <v>43602</v>
      </c>
      <c r="AW5" s="6">
        <f t="shared" ca="1" si="0"/>
        <v>43603</v>
      </c>
      <c r="AX5" s="8">
        <f t="shared" ca="1" si="0"/>
        <v>43604</v>
      </c>
      <c r="AY5" s="7">
        <f ca="1">AX5+1</f>
        <v>43605</v>
      </c>
      <c r="AZ5" s="6">
        <f ca="1">AY5+1</f>
        <v>43606</v>
      </c>
      <c r="BA5" s="6">
        <f t="shared" ref="BA5:BE5" ca="1" si="1">AZ5+1</f>
        <v>43607</v>
      </c>
      <c r="BB5" s="6">
        <f t="shared" ca="1" si="1"/>
        <v>43608</v>
      </c>
      <c r="BC5" s="6">
        <f t="shared" ca="1" si="1"/>
        <v>43609</v>
      </c>
      <c r="BD5" s="6">
        <f t="shared" ca="1" si="1"/>
        <v>43610</v>
      </c>
      <c r="BE5" s="8">
        <f t="shared" ca="1" si="1"/>
        <v>43611</v>
      </c>
      <c r="BF5" s="7">
        <f ca="1">BE5+1</f>
        <v>43612</v>
      </c>
      <c r="BG5" s="6">
        <f ca="1">BF5+1</f>
        <v>43613</v>
      </c>
      <c r="BH5" s="6">
        <f t="shared" ref="BH5:BL5" ca="1" si="2">BG5+1</f>
        <v>43614</v>
      </c>
      <c r="BI5" s="6">
        <f t="shared" ca="1" si="2"/>
        <v>43615</v>
      </c>
      <c r="BJ5" s="6">
        <f t="shared" ca="1" si="2"/>
        <v>43616</v>
      </c>
      <c r="BK5" s="6">
        <f t="shared" ca="1" si="2"/>
        <v>43617</v>
      </c>
      <c r="BL5" s="8">
        <f t="shared" ca="1" si="2"/>
        <v>43618</v>
      </c>
      <c r="BM5" s="7">
        <f ca="1">BL5+1</f>
        <v>43619</v>
      </c>
      <c r="BN5" s="6">
        <f ca="1">BM5+1</f>
        <v>43620</v>
      </c>
      <c r="BO5" s="6">
        <f t="shared" ref="BO5" ca="1" si="3">BN5+1</f>
        <v>43621</v>
      </c>
      <c r="BP5" s="6">
        <f t="shared" ref="BP5" ca="1" si="4">BO5+1</f>
        <v>43622</v>
      </c>
      <c r="BQ5" s="6">
        <f t="shared" ref="BQ5" ca="1" si="5">BP5+1</f>
        <v>43623</v>
      </c>
      <c r="BR5" s="6">
        <f t="shared" ref="BR5" ca="1" si="6">BQ5+1</f>
        <v>43624</v>
      </c>
      <c r="BS5" s="8">
        <f t="shared" ref="BS5" ca="1" si="7">BR5+1</f>
        <v>43625</v>
      </c>
      <c r="BT5" s="7">
        <f ca="1">BS5+1</f>
        <v>43626</v>
      </c>
      <c r="BU5" s="6">
        <f ca="1">BT5+1</f>
        <v>43627</v>
      </c>
      <c r="BV5" s="6">
        <f t="shared" ref="BV5" ca="1" si="8">BU5+1</f>
        <v>43628</v>
      </c>
      <c r="BW5" s="6">
        <f t="shared" ref="BW5" ca="1" si="9">BV5+1</f>
        <v>43629</v>
      </c>
      <c r="BX5" s="6">
        <f t="shared" ref="BX5" ca="1" si="10">BW5+1</f>
        <v>43630</v>
      </c>
      <c r="BY5" s="6">
        <f t="shared" ref="BY5" ca="1" si="11">BX5+1</f>
        <v>43631</v>
      </c>
      <c r="BZ5" s="8">
        <f t="shared" ref="BZ5" ca="1" si="12">BY5+1</f>
        <v>43632</v>
      </c>
      <c r="CA5" s="7">
        <f ca="1">BZ5+1</f>
        <v>43633</v>
      </c>
      <c r="CB5" s="6">
        <f ca="1">CA5+1</f>
        <v>43634</v>
      </c>
      <c r="CC5" s="6">
        <f t="shared" ref="CC5" ca="1" si="13">CB5+1</f>
        <v>43635</v>
      </c>
      <c r="CD5" s="6">
        <f t="shared" ref="CD5" ca="1" si="14">CC5+1</f>
        <v>43636</v>
      </c>
      <c r="CE5" s="6">
        <f t="shared" ref="CE5" ca="1" si="15">CD5+1</f>
        <v>43637</v>
      </c>
      <c r="CF5" s="6">
        <f t="shared" ref="CF5" ca="1" si="16">CE5+1</f>
        <v>43638</v>
      </c>
      <c r="CG5" s="8">
        <f t="shared" ref="CG5" ca="1" si="17">CF5+1</f>
        <v>43639</v>
      </c>
      <c r="CH5" s="7">
        <f ca="1">CG5+1</f>
        <v>43640</v>
      </c>
      <c r="CI5" s="6">
        <f ca="1">CH5+1</f>
        <v>43641</v>
      </c>
      <c r="CJ5" s="6">
        <f t="shared" ref="CJ5" ca="1" si="18">CI5+1</f>
        <v>43642</v>
      </c>
      <c r="CK5" s="6">
        <f t="shared" ref="CK5" ca="1" si="19">CJ5+1</f>
        <v>43643</v>
      </c>
      <c r="CL5" s="6">
        <f t="shared" ref="CL5" ca="1" si="20">CK5+1</f>
        <v>43644</v>
      </c>
      <c r="CM5" s="6">
        <f t="shared" ref="CM5" ca="1" si="21">CL5+1</f>
        <v>43645</v>
      </c>
      <c r="CN5" s="8">
        <f t="shared" ref="CN5" ca="1" si="22">CM5+1</f>
        <v>43646</v>
      </c>
      <c r="CO5" s="7">
        <f ca="1">CN5+1</f>
        <v>43647</v>
      </c>
      <c r="CP5" s="6">
        <f ca="1">CO5+1</f>
        <v>43648</v>
      </c>
      <c r="CQ5" s="6">
        <f t="shared" ref="CQ5" ca="1" si="23">CP5+1</f>
        <v>43649</v>
      </c>
      <c r="CR5" s="6">
        <f t="shared" ref="CR5" ca="1" si="24">CQ5+1</f>
        <v>43650</v>
      </c>
      <c r="CS5" s="6">
        <f t="shared" ref="CS5" ca="1" si="25">CR5+1</f>
        <v>43651</v>
      </c>
      <c r="CT5" s="6">
        <f t="shared" ref="CT5" ca="1" si="26">CS5+1</f>
        <v>43652</v>
      </c>
      <c r="CU5" s="8">
        <f t="shared" ref="CU5" ca="1" si="27">CT5+1</f>
        <v>43653</v>
      </c>
      <c r="CV5" s="7">
        <f ca="1">CU5+1</f>
        <v>43654</v>
      </c>
      <c r="CW5" s="6">
        <f ca="1">CV5+1</f>
        <v>43655</v>
      </c>
      <c r="CX5" s="6">
        <f t="shared" ref="CX5" ca="1" si="28">CW5+1</f>
        <v>43656</v>
      </c>
      <c r="CY5" s="6">
        <f t="shared" ref="CY5" ca="1" si="29">CX5+1</f>
        <v>43657</v>
      </c>
      <c r="CZ5" s="6">
        <f t="shared" ref="CZ5" ca="1" si="30">CY5+1</f>
        <v>43658</v>
      </c>
      <c r="DA5" s="6">
        <f t="shared" ref="DA5" ca="1" si="31">CZ5+1</f>
        <v>43659</v>
      </c>
      <c r="DB5" s="8">
        <f t="shared" ref="DB5" ca="1" si="32">DA5+1</f>
        <v>43660</v>
      </c>
    </row>
    <row r="6" spans="1:106" ht="30" customHeight="1" thickBot="1" x14ac:dyDescent="0.3">
      <c r="A6" s="37" t="s">
        <v>30</v>
      </c>
      <c r="B6" s="4" t="s">
        <v>7</v>
      </c>
      <c r="C6" s="5" t="s">
        <v>2</v>
      </c>
      <c r="D6" s="5" t="s">
        <v>1</v>
      </c>
      <c r="E6" s="69" t="s">
        <v>4</v>
      </c>
      <c r="F6" s="69" t="s">
        <v>5</v>
      </c>
      <c r="G6" s="5"/>
      <c r="H6" s="5" t="s">
        <v>6</v>
      </c>
      <c r="I6" s="9" t="str">
        <f t="shared" ref="I6" ca="1" si="33">LEFT(TEXT(I5,"ddd"),1)</f>
        <v>l</v>
      </c>
      <c r="J6" s="9" t="str">
        <f t="shared" ref="J6:AR6" ca="1" si="34">LEFT(TEXT(J5,"ddd"),1)</f>
        <v>m</v>
      </c>
      <c r="K6" s="9" t="str">
        <f t="shared" ca="1" si="34"/>
        <v>m</v>
      </c>
      <c r="L6" s="9" t="str">
        <f t="shared" ca="1" si="34"/>
        <v>j</v>
      </c>
      <c r="M6" s="9" t="str">
        <f t="shared" ca="1" si="34"/>
        <v>v</v>
      </c>
      <c r="N6" s="9" t="str">
        <f t="shared" ca="1" si="34"/>
        <v>s</v>
      </c>
      <c r="O6" s="9" t="str">
        <f t="shared" ca="1" si="34"/>
        <v>d</v>
      </c>
      <c r="P6" s="9" t="str">
        <f t="shared" ca="1" si="34"/>
        <v>l</v>
      </c>
      <c r="Q6" s="9" t="str">
        <f t="shared" ca="1" si="34"/>
        <v>m</v>
      </c>
      <c r="R6" s="9" t="str">
        <f t="shared" ca="1" si="34"/>
        <v>m</v>
      </c>
      <c r="S6" s="9" t="str">
        <f t="shared" ca="1" si="34"/>
        <v>j</v>
      </c>
      <c r="T6" s="9" t="str">
        <f t="shared" ca="1" si="34"/>
        <v>v</v>
      </c>
      <c r="U6" s="9" t="str">
        <f t="shared" ca="1" si="34"/>
        <v>s</v>
      </c>
      <c r="V6" s="9" t="str">
        <f t="shared" ca="1" si="34"/>
        <v>d</v>
      </c>
      <c r="W6" s="9" t="str">
        <f t="shared" ca="1" si="34"/>
        <v>l</v>
      </c>
      <c r="X6" s="9" t="str">
        <f t="shared" ca="1" si="34"/>
        <v>m</v>
      </c>
      <c r="Y6" s="9" t="str">
        <f t="shared" ca="1" si="34"/>
        <v>m</v>
      </c>
      <c r="Z6" s="9" t="str">
        <f t="shared" ca="1" si="34"/>
        <v>j</v>
      </c>
      <c r="AA6" s="9" t="str">
        <f t="shared" ca="1" si="34"/>
        <v>v</v>
      </c>
      <c r="AB6" s="9" t="str">
        <f t="shared" ca="1" si="34"/>
        <v>s</v>
      </c>
      <c r="AC6" s="9" t="str">
        <f t="shared" ca="1" si="34"/>
        <v>d</v>
      </c>
      <c r="AD6" s="9" t="str">
        <f t="shared" ca="1" si="34"/>
        <v>l</v>
      </c>
      <c r="AE6" s="9" t="str">
        <f t="shared" ca="1" si="34"/>
        <v>m</v>
      </c>
      <c r="AF6" s="9" t="str">
        <f t="shared" ca="1" si="34"/>
        <v>m</v>
      </c>
      <c r="AG6" s="9" t="str">
        <f t="shared" ca="1" si="34"/>
        <v>j</v>
      </c>
      <c r="AH6" s="9" t="str">
        <f t="shared" ca="1" si="34"/>
        <v>v</v>
      </c>
      <c r="AI6" s="9" t="str">
        <f t="shared" ca="1" si="34"/>
        <v>s</v>
      </c>
      <c r="AJ6" s="9" t="str">
        <f t="shared" ca="1" si="34"/>
        <v>d</v>
      </c>
      <c r="AK6" s="9" t="str">
        <f t="shared" ca="1" si="34"/>
        <v>l</v>
      </c>
      <c r="AL6" s="9" t="str">
        <f t="shared" ca="1" si="34"/>
        <v>m</v>
      </c>
      <c r="AM6" s="9" t="str">
        <f t="shared" ca="1" si="34"/>
        <v>m</v>
      </c>
      <c r="AN6" s="9" t="str">
        <f t="shared" ca="1" si="34"/>
        <v>j</v>
      </c>
      <c r="AO6" s="9" t="str">
        <f t="shared" ca="1" si="34"/>
        <v>v</v>
      </c>
      <c r="AP6" s="9" t="str">
        <f t="shared" ca="1" si="34"/>
        <v>s</v>
      </c>
      <c r="AQ6" s="9" t="str">
        <f t="shared" ca="1" si="34"/>
        <v>d</v>
      </c>
      <c r="AR6" s="9" t="str">
        <f t="shared" ca="1" si="34"/>
        <v>l</v>
      </c>
      <c r="AS6" s="9" t="str">
        <f t="shared" ref="AS6:BL6" ca="1" si="35">LEFT(TEXT(AS5,"ddd"),1)</f>
        <v>m</v>
      </c>
      <c r="AT6" s="9" t="str">
        <f t="shared" ca="1" si="35"/>
        <v>m</v>
      </c>
      <c r="AU6" s="9" t="str">
        <f t="shared" ca="1" si="35"/>
        <v>j</v>
      </c>
      <c r="AV6" s="9" t="str">
        <f t="shared" ca="1" si="35"/>
        <v>v</v>
      </c>
      <c r="AW6" s="9" t="str">
        <f t="shared" ca="1" si="35"/>
        <v>s</v>
      </c>
      <c r="AX6" s="9" t="str">
        <f t="shared" ca="1" si="35"/>
        <v>d</v>
      </c>
      <c r="AY6" s="9" t="str">
        <f t="shared" ca="1" si="35"/>
        <v>l</v>
      </c>
      <c r="AZ6" s="9" t="str">
        <f t="shared" ca="1" si="35"/>
        <v>m</v>
      </c>
      <c r="BA6" s="9" t="str">
        <f t="shared" ca="1" si="35"/>
        <v>m</v>
      </c>
      <c r="BB6" s="9" t="str">
        <f t="shared" ca="1" si="35"/>
        <v>j</v>
      </c>
      <c r="BC6" s="9" t="str">
        <f t="shared" ca="1" si="35"/>
        <v>v</v>
      </c>
      <c r="BD6" s="9" t="str">
        <f t="shared" ca="1" si="35"/>
        <v>s</v>
      </c>
      <c r="BE6" s="9" t="str">
        <f t="shared" ca="1" si="35"/>
        <v>d</v>
      </c>
      <c r="BF6" s="9" t="str">
        <f t="shared" ca="1" si="35"/>
        <v>l</v>
      </c>
      <c r="BG6" s="9" t="str">
        <f t="shared" ca="1" si="35"/>
        <v>m</v>
      </c>
      <c r="BH6" s="9" t="str">
        <f t="shared" ca="1" si="35"/>
        <v>m</v>
      </c>
      <c r="BI6" s="9" t="str">
        <f t="shared" ca="1" si="35"/>
        <v>j</v>
      </c>
      <c r="BJ6" s="9" t="str">
        <f t="shared" ca="1" si="35"/>
        <v>v</v>
      </c>
      <c r="BK6" s="9" t="str">
        <f t="shared" ca="1" si="35"/>
        <v>s</v>
      </c>
      <c r="BL6" s="9" t="str">
        <f t="shared" ca="1" si="35"/>
        <v>d</v>
      </c>
      <c r="BM6" s="9" t="str">
        <f t="shared" ref="BM6:DB6" ca="1" si="36">LEFT(TEXT(BM5,"ddd"),1)</f>
        <v>l</v>
      </c>
      <c r="BN6" s="9" t="str">
        <f t="shared" ca="1" si="36"/>
        <v>m</v>
      </c>
      <c r="BO6" s="9" t="str">
        <f t="shared" ca="1" si="36"/>
        <v>m</v>
      </c>
      <c r="BP6" s="9" t="str">
        <f t="shared" ca="1" si="36"/>
        <v>j</v>
      </c>
      <c r="BQ6" s="9" t="str">
        <f t="shared" ca="1" si="36"/>
        <v>v</v>
      </c>
      <c r="BR6" s="9" t="str">
        <f t="shared" ca="1" si="36"/>
        <v>s</v>
      </c>
      <c r="BS6" s="9" t="str">
        <f t="shared" ca="1" si="36"/>
        <v>d</v>
      </c>
      <c r="BT6" s="9" t="str">
        <f t="shared" ca="1" si="36"/>
        <v>l</v>
      </c>
      <c r="BU6" s="9" t="str">
        <f t="shared" ca="1" si="36"/>
        <v>m</v>
      </c>
      <c r="BV6" s="9" t="str">
        <f t="shared" ca="1" si="36"/>
        <v>m</v>
      </c>
      <c r="BW6" s="9" t="str">
        <f t="shared" ca="1" si="36"/>
        <v>j</v>
      </c>
      <c r="BX6" s="9" t="str">
        <f t="shared" ca="1" si="36"/>
        <v>v</v>
      </c>
      <c r="BY6" s="9" t="str">
        <f t="shared" ca="1" si="36"/>
        <v>s</v>
      </c>
      <c r="BZ6" s="9" t="str">
        <f t="shared" ca="1" si="36"/>
        <v>d</v>
      </c>
      <c r="CA6" s="9" t="str">
        <f t="shared" ca="1" si="36"/>
        <v>l</v>
      </c>
      <c r="CB6" s="9" t="str">
        <f t="shared" ca="1" si="36"/>
        <v>m</v>
      </c>
      <c r="CC6" s="9" t="str">
        <f t="shared" ca="1" si="36"/>
        <v>m</v>
      </c>
      <c r="CD6" s="9" t="str">
        <f t="shared" ca="1" si="36"/>
        <v>j</v>
      </c>
      <c r="CE6" s="9" t="str">
        <f t="shared" ca="1" si="36"/>
        <v>v</v>
      </c>
      <c r="CF6" s="9" t="str">
        <f t="shared" ca="1" si="36"/>
        <v>s</v>
      </c>
      <c r="CG6" s="9" t="str">
        <f t="shared" ca="1" si="36"/>
        <v>d</v>
      </c>
      <c r="CH6" s="9" t="str">
        <f t="shared" ca="1" si="36"/>
        <v>l</v>
      </c>
      <c r="CI6" s="9" t="str">
        <f t="shared" ca="1" si="36"/>
        <v>m</v>
      </c>
      <c r="CJ6" s="9" t="str">
        <f t="shared" ca="1" si="36"/>
        <v>m</v>
      </c>
      <c r="CK6" s="9" t="str">
        <f t="shared" ca="1" si="36"/>
        <v>j</v>
      </c>
      <c r="CL6" s="9" t="str">
        <f t="shared" ca="1" si="36"/>
        <v>v</v>
      </c>
      <c r="CM6" s="9" t="str">
        <f t="shared" ca="1" si="36"/>
        <v>s</v>
      </c>
      <c r="CN6" s="9" t="str">
        <f t="shared" ca="1" si="36"/>
        <v>d</v>
      </c>
      <c r="CO6" s="9" t="str">
        <f t="shared" ca="1" si="36"/>
        <v>l</v>
      </c>
      <c r="CP6" s="9" t="str">
        <f t="shared" ca="1" si="36"/>
        <v>m</v>
      </c>
      <c r="CQ6" s="9" t="str">
        <f t="shared" ca="1" si="36"/>
        <v>m</v>
      </c>
      <c r="CR6" s="9" t="str">
        <f t="shared" ca="1" si="36"/>
        <v>j</v>
      </c>
      <c r="CS6" s="9" t="str">
        <f t="shared" ca="1" si="36"/>
        <v>v</v>
      </c>
      <c r="CT6" s="9" t="str">
        <f t="shared" ca="1" si="36"/>
        <v>s</v>
      </c>
      <c r="CU6" s="9" t="str">
        <f t="shared" ca="1" si="36"/>
        <v>d</v>
      </c>
      <c r="CV6" s="9" t="str">
        <f t="shared" ca="1" si="36"/>
        <v>l</v>
      </c>
      <c r="CW6" s="9" t="str">
        <f t="shared" ca="1" si="36"/>
        <v>m</v>
      </c>
      <c r="CX6" s="9" t="str">
        <f t="shared" ca="1" si="36"/>
        <v>m</v>
      </c>
      <c r="CY6" s="9" t="str">
        <f t="shared" ca="1" si="36"/>
        <v>j</v>
      </c>
      <c r="CZ6" s="9" t="str">
        <f t="shared" ca="1" si="36"/>
        <v>v</v>
      </c>
      <c r="DA6" s="9" t="str">
        <f t="shared" ca="1" si="36"/>
        <v>s</v>
      </c>
      <c r="DB6" s="9" t="str">
        <f t="shared" ca="1" si="36"/>
        <v>d</v>
      </c>
    </row>
    <row r="7" spans="1:106" ht="30" hidden="1" customHeight="1" thickBot="1" x14ac:dyDescent="0.3">
      <c r="A7" s="36" t="s">
        <v>25</v>
      </c>
      <c r="C7" s="39"/>
      <c r="E7" s="67"/>
      <c r="H7" t="str">
        <f>IF(OR(ISBLANK(task_start),ISBLANK(task_end)),"",task_end-task_start+1)</f>
        <v/>
      </c>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row>
    <row r="8" spans="1:106" s="3" customFormat="1" ht="30" customHeight="1" thickBot="1" x14ac:dyDescent="0.3">
      <c r="A8" s="37" t="s">
        <v>31</v>
      </c>
      <c r="B8" s="12" t="s">
        <v>35</v>
      </c>
      <c r="C8" s="42"/>
      <c r="D8" s="13"/>
      <c r="E8" s="70"/>
      <c r="F8" s="71"/>
      <c r="G8" s="11"/>
      <c r="H8" s="11" t="str">
        <f t="shared" ref="H8:H53" si="37">IF(OR(ISBLANK(task_start),ISBLANK(task_end)),"",task_end-task_start+1)</f>
        <v/>
      </c>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row>
    <row r="9" spans="1:106" s="3" customFormat="1" ht="30" customHeight="1" thickBot="1" x14ac:dyDescent="0.3">
      <c r="A9" s="37" t="s">
        <v>32</v>
      </c>
      <c r="B9" s="60" t="s">
        <v>40</v>
      </c>
      <c r="C9" s="43" t="s">
        <v>23</v>
      </c>
      <c r="D9" s="14"/>
      <c r="E9" s="72">
        <v>43566</v>
      </c>
      <c r="F9" s="73">
        <v>43567</v>
      </c>
      <c r="G9" s="11"/>
      <c r="H9" s="11">
        <f t="shared" si="37"/>
        <v>2</v>
      </c>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row>
    <row r="10" spans="1:106" s="3" customFormat="1" ht="30" customHeight="1" thickBot="1" x14ac:dyDescent="0.3">
      <c r="A10" s="37" t="s">
        <v>33</v>
      </c>
      <c r="B10" s="50" t="s">
        <v>36</v>
      </c>
      <c r="C10" s="43" t="s">
        <v>23</v>
      </c>
      <c r="D10" s="14"/>
      <c r="E10" s="72">
        <v>43566</v>
      </c>
      <c r="F10" s="72">
        <v>43571</v>
      </c>
      <c r="G10" s="11"/>
      <c r="H10" s="11">
        <f t="shared" si="37"/>
        <v>6</v>
      </c>
      <c r="I10" s="24"/>
      <c r="J10" s="24"/>
      <c r="K10" s="24"/>
      <c r="L10" s="24"/>
      <c r="M10" s="24"/>
      <c r="N10" s="24"/>
      <c r="O10" s="24"/>
      <c r="P10" s="24"/>
      <c r="Q10" s="24"/>
      <c r="R10" s="24"/>
      <c r="S10" s="24"/>
      <c r="T10" s="24"/>
      <c r="U10" s="25"/>
      <c r="V10" s="25"/>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row>
    <row r="11" spans="1:106" s="3" customFormat="1" ht="30" customHeight="1" thickBot="1" x14ac:dyDescent="0.3">
      <c r="A11" s="36"/>
      <c r="B11" s="50" t="s">
        <v>37</v>
      </c>
      <c r="C11" s="43"/>
      <c r="D11" s="14"/>
      <c r="E11" s="72">
        <v>43567</v>
      </c>
      <c r="F11" s="72">
        <v>43572</v>
      </c>
      <c r="G11" s="11"/>
      <c r="H11" s="11">
        <f t="shared" si="37"/>
        <v>6</v>
      </c>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row>
    <row r="12" spans="1:106" s="3" customFormat="1" ht="30" customHeight="1" thickBot="1" x14ac:dyDescent="0.3">
      <c r="A12" s="36"/>
      <c r="B12" s="50" t="s">
        <v>38</v>
      </c>
      <c r="C12" s="43"/>
      <c r="D12" s="14"/>
      <c r="E12" s="72">
        <v>43570</v>
      </c>
      <c r="F12" s="72">
        <v>43574</v>
      </c>
      <c r="G12" s="11"/>
      <c r="H12" s="11">
        <f t="shared" si="37"/>
        <v>5</v>
      </c>
      <c r="I12" s="24"/>
      <c r="J12" s="24"/>
      <c r="K12" s="24"/>
      <c r="L12" s="24"/>
      <c r="M12" s="24"/>
      <c r="N12" s="24"/>
      <c r="O12" s="24"/>
      <c r="P12" s="24"/>
      <c r="Q12" s="24"/>
      <c r="R12" s="24"/>
      <c r="S12" s="24"/>
      <c r="T12" s="24"/>
      <c r="U12" s="24"/>
      <c r="V12" s="24"/>
      <c r="W12" s="24"/>
      <c r="X12" s="24"/>
      <c r="Y12" s="25"/>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row>
    <row r="13" spans="1:106" s="3" customFormat="1" ht="30" customHeight="1" thickBot="1" x14ac:dyDescent="0.3">
      <c r="A13" s="36"/>
      <c r="B13" s="50" t="s">
        <v>39</v>
      </c>
      <c r="C13" s="43"/>
      <c r="D13" s="14"/>
      <c r="E13" s="72">
        <v>43571</v>
      </c>
      <c r="F13" s="72">
        <v>43576</v>
      </c>
      <c r="G13" s="11"/>
      <c r="H13" s="11">
        <f t="shared" si="37"/>
        <v>6</v>
      </c>
      <c r="I13" s="24"/>
      <c r="J13" s="24"/>
      <c r="K13" s="24"/>
      <c r="L13" s="24"/>
      <c r="M13" s="24"/>
      <c r="N13" s="24"/>
      <c r="O13" s="24"/>
      <c r="P13" s="24"/>
      <c r="Q13" s="24"/>
      <c r="R13" s="24"/>
      <c r="S13" s="24"/>
      <c r="T13" s="24"/>
      <c r="U13" s="24"/>
      <c r="V13" s="24"/>
      <c r="W13" s="24"/>
      <c r="X13" s="24"/>
      <c r="Y13" s="25"/>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row>
    <row r="14" spans="1:106" s="3" customFormat="1" ht="30" customHeight="1" thickBot="1" x14ac:dyDescent="0.3">
      <c r="A14" s="36"/>
      <c r="B14" s="60" t="s">
        <v>76</v>
      </c>
      <c r="C14" s="43"/>
      <c r="D14" s="14"/>
      <c r="E14" s="72">
        <v>43566</v>
      </c>
      <c r="F14" s="72">
        <v>43576</v>
      </c>
      <c r="G14" s="11"/>
      <c r="H14" s="11">
        <f t="shared" si="37"/>
        <v>11</v>
      </c>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row>
    <row r="15" spans="1:106" s="3" customFormat="1" ht="30" customHeight="1" thickBot="1" x14ac:dyDescent="0.3">
      <c r="A15" s="37" t="s">
        <v>34</v>
      </c>
      <c r="B15" s="15" t="s">
        <v>41</v>
      </c>
      <c r="C15" s="44"/>
      <c r="D15" s="16"/>
      <c r="E15" s="74"/>
      <c r="F15" s="75"/>
      <c r="G15" s="11"/>
      <c r="H15" s="11" t="str">
        <f t="shared" si="37"/>
        <v/>
      </c>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row>
    <row r="16" spans="1:106" s="3" customFormat="1" ht="30" customHeight="1" thickBot="1" x14ac:dyDescent="0.3">
      <c r="A16" s="37"/>
      <c r="B16" s="57" t="s">
        <v>49</v>
      </c>
      <c r="C16" s="45"/>
      <c r="D16" s="17"/>
      <c r="E16" s="76">
        <v>43577</v>
      </c>
      <c r="F16" s="76">
        <v>43579</v>
      </c>
      <c r="G16" s="11"/>
      <c r="H16" s="11">
        <f t="shared" si="37"/>
        <v>3</v>
      </c>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row>
    <row r="17" spans="1:106" s="3" customFormat="1" ht="30" customHeight="1" thickBot="1" x14ac:dyDescent="0.3">
      <c r="A17" s="36"/>
      <c r="B17" s="57" t="s">
        <v>50</v>
      </c>
      <c r="C17" s="45"/>
      <c r="D17" s="17"/>
      <c r="E17" s="76">
        <v>43579</v>
      </c>
      <c r="F17" s="76">
        <v>43581</v>
      </c>
      <c r="G17" s="11"/>
      <c r="H17" s="11">
        <f t="shared" si="37"/>
        <v>3</v>
      </c>
      <c r="I17" s="24"/>
      <c r="J17" s="24"/>
      <c r="K17" s="24"/>
      <c r="L17" s="24"/>
      <c r="M17" s="24"/>
      <c r="N17" s="24"/>
      <c r="O17" s="24"/>
      <c r="P17" s="24"/>
      <c r="Q17" s="24"/>
      <c r="R17" s="24"/>
      <c r="S17" s="24"/>
      <c r="T17" s="24"/>
      <c r="U17" s="25"/>
      <c r="V17" s="25"/>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row>
    <row r="18" spans="1:106" s="3" customFormat="1" ht="30" customHeight="1" thickBot="1" x14ac:dyDescent="0.3">
      <c r="A18" s="36"/>
      <c r="B18" s="57" t="s">
        <v>51</v>
      </c>
      <c r="C18" s="45"/>
      <c r="D18" s="17"/>
      <c r="E18" s="76">
        <v>43581</v>
      </c>
      <c r="F18" s="76">
        <v>43583</v>
      </c>
      <c r="G18" s="11"/>
      <c r="H18" s="11">
        <f t="shared" si="37"/>
        <v>3</v>
      </c>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row>
    <row r="19" spans="1:106" s="3" customFormat="1" ht="30" customHeight="1" thickBot="1" x14ac:dyDescent="0.3">
      <c r="A19" s="36"/>
      <c r="B19" s="57" t="s">
        <v>52</v>
      </c>
      <c r="C19" s="45"/>
      <c r="D19" s="17"/>
      <c r="E19" s="76">
        <v>43577</v>
      </c>
      <c r="F19" s="76">
        <v>43583</v>
      </c>
      <c r="G19" s="11"/>
      <c r="H19" s="11">
        <f t="shared" si="37"/>
        <v>7</v>
      </c>
      <c r="I19" s="24"/>
      <c r="J19" s="24"/>
      <c r="K19" s="24"/>
      <c r="L19" s="24"/>
      <c r="M19" s="24"/>
      <c r="N19" s="24"/>
      <c r="O19" s="24"/>
      <c r="P19" s="24"/>
      <c r="Q19" s="24"/>
      <c r="R19" s="24"/>
      <c r="S19" s="24"/>
      <c r="T19" s="24"/>
      <c r="U19" s="24"/>
      <c r="V19" s="24"/>
      <c r="W19" s="24"/>
      <c r="X19" s="24"/>
      <c r="Y19" s="25"/>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row>
    <row r="20" spans="1:106" s="3" customFormat="1" ht="30" hidden="1" customHeight="1" thickBot="1" x14ac:dyDescent="0.3">
      <c r="A20" s="36"/>
      <c r="B20" s="51"/>
      <c r="C20" s="45"/>
      <c r="D20" s="17"/>
      <c r="E20" s="76">
        <f>E19</f>
        <v>43577</v>
      </c>
      <c r="F20" s="76">
        <f>E20+3</f>
        <v>43580</v>
      </c>
      <c r="G20" s="11"/>
      <c r="H20" s="11">
        <f t="shared" si="37"/>
        <v>4</v>
      </c>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row>
    <row r="21" spans="1:106" s="3" customFormat="1" ht="30" customHeight="1" thickBot="1" x14ac:dyDescent="0.3">
      <c r="A21" s="36" t="s">
        <v>24</v>
      </c>
      <c r="B21" s="18" t="s">
        <v>42</v>
      </c>
      <c r="C21" s="46"/>
      <c r="D21" s="19"/>
      <c r="E21" s="77"/>
      <c r="F21" s="78"/>
      <c r="G21" s="11"/>
      <c r="H21" s="11" t="str">
        <f t="shared" si="37"/>
        <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row>
    <row r="22" spans="1:106" s="3" customFormat="1" ht="30" customHeight="1" thickBot="1" x14ac:dyDescent="0.3">
      <c r="A22" s="36"/>
      <c r="B22" s="58" t="s">
        <v>53</v>
      </c>
      <c r="C22" s="47"/>
      <c r="D22" s="20"/>
      <c r="E22" s="79">
        <v>43584</v>
      </c>
      <c r="F22" s="79">
        <v>43586</v>
      </c>
      <c r="G22" s="11"/>
      <c r="H22" s="11">
        <f t="shared" si="37"/>
        <v>3</v>
      </c>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row>
    <row r="23" spans="1:106" s="3" customFormat="1" ht="30" customHeight="1" thickBot="1" x14ac:dyDescent="0.3">
      <c r="A23" s="36"/>
      <c r="B23" s="58" t="s">
        <v>54</v>
      </c>
      <c r="C23" s="47"/>
      <c r="D23" s="20"/>
      <c r="E23" s="79">
        <v>43586</v>
      </c>
      <c r="F23" s="79">
        <v>43588</v>
      </c>
      <c r="G23" s="11"/>
      <c r="H23" s="11">
        <f t="shared" si="37"/>
        <v>3</v>
      </c>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row>
    <row r="24" spans="1:106" s="3" customFormat="1" ht="30" customHeight="1" thickBot="1" x14ac:dyDescent="0.3">
      <c r="A24" s="36"/>
      <c r="B24" s="58" t="s">
        <v>55</v>
      </c>
      <c r="C24" s="47"/>
      <c r="D24" s="20"/>
      <c r="E24" s="80">
        <v>43589</v>
      </c>
      <c r="F24" s="79">
        <v>43597</v>
      </c>
      <c r="G24" s="11"/>
      <c r="H24" s="11">
        <f t="shared" si="37"/>
        <v>9</v>
      </c>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row>
    <row r="25" spans="1:106" s="3" customFormat="1" ht="30" customHeight="1" thickBot="1" x14ac:dyDescent="0.3">
      <c r="A25" s="36"/>
      <c r="B25" s="58" t="s">
        <v>70</v>
      </c>
      <c r="C25" s="47"/>
      <c r="D25" s="20"/>
      <c r="E25" s="79">
        <v>43590</v>
      </c>
      <c r="F25" s="80">
        <v>43594</v>
      </c>
      <c r="G25" s="11"/>
      <c r="H25" s="11">
        <f t="shared" si="37"/>
        <v>5</v>
      </c>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row>
    <row r="26" spans="1:106" s="3" customFormat="1" ht="30" customHeight="1" thickBot="1" x14ac:dyDescent="0.3">
      <c r="A26" s="36"/>
      <c r="B26" s="58" t="s">
        <v>59</v>
      </c>
      <c r="C26" s="47"/>
      <c r="D26" s="20"/>
      <c r="E26" s="79">
        <v>43584</v>
      </c>
      <c r="F26" s="79">
        <v>43597</v>
      </c>
      <c r="G26" s="11"/>
      <c r="H26" s="11">
        <f t="shared" si="37"/>
        <v>14</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row>
    <row r="27" spans="1:106" s="3" customFormat="1" ht="30" customHeight="1" thickBot="1" x14ac:dyDescent="0.3">
      <c r="A27" s="36" t="s">
        <v>24</v>
      </c>
      <c r="B27" s="21" t="s">
        <v>43</v>
      </c>
      <c r="C27" s="48"/>
      <c r="D27" s="22"/>
      <c r="E27" s="81"/>
      <c r="F27" s="82"/>
      <c r="G27" s="11"/>
      <c r="H27" s="11" t="str">
        <f t="shared" si="37"/>
        <v/>
      </c>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row>
    <row r="28" spans="1:106" s="3" customFormat="1" ht="30" customHeight="1" thickBot="1" x14ac:dyDescent="0.3">
      <c r="A28" s="36"/>
      <c r="B28" s="59" t="s">
        <v>56</v>
      </c>
      <c r="C28" s="49"/>
      <c r="D28" s="23"/>
      <c r="E28" s="83">
        <v>43598</v>
      </c>
      <c r="F28" s="83">
        <v>43600</v>
      </c>
      <c r="G28" s="11"/>
      <c r="H28" s="11">
        <f t="shared" si="37"/>
        <v>3</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row>
    <row r="29" spans="1:106" s="3" customFormat="1" ht="30" customHeight="1" thickBot="1" x14ac:dyDescent="0.3">
      <c r="A29" s="36"/>
      <c r="B29" s="59" t="s">
        <v>57</v>
      </c>
      <c r="C29" s="49"/>
      <c r="D29" s="23"/>
      <c r="E29" s="83">
        <v>43598</v>
      </c>
      <c r="F29" s="83">
        <v>43602</v>
      </c>
      <c r="G29" s="11"/>
      <c r="H29" s="11">
        <f t="shared" si="37"/>
        <v>5</v>
      </c>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row>
    <row r="30" spans="1:106" s="3" customFormat="1" ht="30" customHeight="1" thickBot="1" x14ac:dyDescent="0.3">
      <c r="A30" s="36"/>
      <c r="B30" s="59" t="s">
        <v>68</v>
      </c>
      <c r="C30" s="49"/>
      <c r="D30" s="23"/>
      <c r="E30" s="83">
        <v>43598</v>
      </c>
      <c r="F30" s="83">
        <v>43602</v>
      </c>
      <c r="G30" s="11"/>
      <c r="H30" s="11">
        <f t="shared" si="37"/>
        <v>5</v>
      </c>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row>
    <row r="31" spans="1:106" s="3" customFormat="1" ht="30" customHeight="1" thickBot="1" x14ac:dyDescent="0.3">
      <c r="A31" s="36"/>
      <c r="B31" s="59" t="s">
        <v>65</v>
      </c>
      <c r="C31" s="49"/>
      <c r="D31" s="23"/>
      <c r="E31" s="83">
        <v>43602</v>
      </c>
      <c r="F31" s="83">
        <v>43603</v>
      </c>
      <c r="G31" s="11"/>
      <c r="H31" s="11">
        <f t="shared" si="37"/>
        <v>2</v>
      </c>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row>
    <row r="32" spans="1:106" s="3" customFormat="1" ht="30" customHeight="1" thickBot="1" x14ac:dyDescent="0.3">
      <c r="A32" s="36"/>
      <c r="B32" s="59" t="s">
        <v>58</v>
      </c>
      <c r="C32" s="49"/>
      <c r="D32" s="23"/>
      <c r="E32" s="83">
        <v>43603</v>
      </c>
      <c r="F32" s="83">
        <v>43609</v>
      </c>
      <c r="G32" s="11"/>
      <c r="H32" s="11">
        <f t="shared" si="37"/>
        <v>7</v>
      </c>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row>
    <row r="33" spans="1:106" s="3" customFormat="1" ht="30" customHeight="1" thickBot="1" x14ac:dyDescent="0.3">
      <c r="A33" s="36"/>
      <c r="B33" s="59" t="s">
        <v>59</v>
      </c>
      <c r="C33" s="49"/>
      <c r="D33" s="23"/>
      <c r="E33" s="83">
        <v>43598</v>
      </c>
      <c r="F33" s="83">
        <v>43609</v>
      </c>
      <c r="G33" s="11"/>
      <c r="H33" s="11">
        <f t="shared" si="37"/>
        <v>12</v>
      </c>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row>
    <row r="34" spans="1:106" s="3" customFormat="1" ht="30" customHeight="1" thickBot="1" x14ac:dyDescent="0.3">
      <c r="A34" s="37" t="s">
        <v>31</v>
      </c>
      <c r="B34" s="12" t="s">
        <v>44</v>
      </c>
      <c r="C34" s="42"/>
      <c r="D34" s="13"/>
      <c r="E34" s="70"/>
      <c r="F34" s="71"/>
      <c r="G34" s="11"/>
      <c r="H34" s="11" t="str">
        <f t="shared" si="37"/>
        <v/>
      </c>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row>
    <row r="35" spans="1:106" s="3" customFormat="1" ht="30" customHeight="1" thickBot="1" x14ac:dyDescent="0.3">
      <c r="A35" s="37" t="s">
        <v>32</v>
      </c>
      <c r="B35" s="60" t="s">
        <v>60</v>
      </c>
      <c r="C35" s="43" t="s">
        <v>23</v>
      </c>
      <c r="D35" s="14"/>
      <c r="E35" s="72">
        <v>43609</v>
      </c>
      <c r="F35" s="72">
        <v>43614</v>
      </c>
      <c r="G35" s="11"/>
      <c r="H35" s="11">
        <f t="shared" si="37"/>
        <v>6</v>
      </c>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row>
    <row r="36" spans="1:106" s="3" customFormat="1" ht="30" customHeight="1" thickBot="1" x14ac:dyDescent="0.3">
      <c r="A36" s="37" t="s">
        <v>33</v>
      </c>
      <c r="B36" s="60" t="s">
        <v>61</v>
      </c>
      <c r="C36" s="43"/>
      <c r="D36" s="14"/>
      <c r="E36" s="72">
        <v>43609</v>
      </c>
      <c r="F36" s="72">
        <v>43616</v>
      </c>
      <c r="G36" s="11"/>
      <c r="H36" s="11">
        <f t="shared" si="37"/>
        <v>8</v>
      </c>
      <c r="I36" s="24"/>
      <c r="J36" s="24"/>
      <c r="K36" s="24"/>
      <c r="L36" s="24"/>
      <c r="M36" s="24"/>
      <c r="N36" s="24"/>
      <c r="O36" s="24"/>
      <c r="P36" s="24"/>
      <c r="Q36" s="24"/>
      <c r="R36" s="24"/>
      <c r="S36" s="24"/>
      <c r="T36" s="24"/>
      <c r="U36" s="25"/>
      <c r="V36" s="25"/>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row>
    <row r="37" spans="1:106" s="3" customFormat="1" ht="30" customHeight="1" thickBot="1" x14ac:dyDescent="0.3">
      <c r="A37" s="37"/>
      <c r="B37" s="60" t="s">
        <v>63</v>
      </c>
      <c r="C37" s="43"/>
      <c r="D37" s="14"/>
      <c r="E37" s="72">
        <v>43609</v>
      </c>
      <c r="F37" s="72">
        <v>43616</v>
      </c>
      <c r="G37" s="11"/>
      <c r="H37" s="11">
        <f t="shared" si="37"/>
        <v>8</v>
      </c>
      <c r="I37" s="24"/>
      <c r="J37" s="24"/>
      <c r="K37" s="24"/>
      <c r="L37" s="24"/>
      <c r="M37" s="24"/>
      <c r="N37" s="24"/>
      <c r="O37" s="24"/>
      <c r="P37" s="24"/>
      <c r="Q37" s="24"/>
      <c r="R37" s="24"/>
      <c r="S37" s="24"/>
      <c r="T37" s="24"/>
      <c r="U37" s="25"/>
      <c r="V37" s="25"/>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row>
    <row r="38" spans="1:106" s="3" customFormat="1" ht="30" customHeight="1" thickBot="1" x14ac:dyDescent="0.3">
      <c r="A38" s="36"/>
      <c r="B38" s="60" t="s">
        <v>65</v>
      </c>
      <c r="C38" s="43"/>
      <c r="D38" s="14"/>
      <c r="E38" s="72">
        <v>43617</v>
      </c>
      <c r="F38" s="72">
        <v>43619</v>
      </c>
      <c r="G38" s="11"/>
      <c r="H38" s="11">
        <f t="shared" si="37"/>
        <v>3</v>
      </c>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row>
    <row r="39" spans="1:106" s="3" customFormat="1" ht="30" customHeight="1" thickBot="1" x14ac:dyDescent="0.3">
      <c r="A39" s="36"/>
      <c r="B39" s="60" t="s">
        <v>62</v>
      </c>
      <c r="C39" s="43"/>
      <c r="D39" s="14"/>
      <c r="E39" s="72">
        <v>43620</v>
      </c>
      <c r="F39" s="72">
        <v>43623</v>
      </c>
      <c r="G39" s="11"/>
      <c r="H39" s="11">
        <f t="shared" si="37"/>
        <v>4</v>
      </c>
      <c r="I39" s="24"/>
      <c r="J39" s="24"/>
      <c r="K39" s="24"/>
      <c r="L39" s="24"/>
      <c r="M39" s="24"/>
      <c r="N39" s="24"/>
      <c r="O39" s="24"/>
      <c r="P39" s="24"/>
      <c r="Q39" s="24"/>
      <c r="R39" s="24"/>
      <c r="S39" s="24"/>
      <c r="T39" s="24"/>
      <c r="U39" s="24"/>
      <c r="V39" s="24"/>
      <c r="W39" s="24"/>
      <c r="X39" s="24"/>
      <c r="Y39" s="25"/>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row>
    <row r="40" spans="1:106" s="3" customFormat="1" ht="30" customHeight="1" thickBot="1" x14ac:dyDescent="0.3">
      <c r="A40" s="36"/>
      <c r="B40" s="50" t="s">
        <v>59</v>
      </c>
      <c r="C40" s="43"/>
      <c r="D40" s="14"/>
      <c r="E40" s="72">
        <v>43609</v>
      </c>
      <c r="F40" s="72">
        <v>43623</v>
      </c>
      <c r="G40" s="11"/>
      <c r="H40" s="11">
        <f t="shared" si="37"/>
        <v>15</v>
      </c>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row>
    <row r="41" spans="1:106" s="3" customFormat="1" ht="30" customHeight="1" thickBot="1" x14ac:dyDescent="0.3">
      <c r="A41" s="37" t="s">
        <v>34</v>
      </c>
      <c r="B41" s="15" t="s">
        <v>45</v>
      </c>
      <c r="C41" s="44"/>
      <c r="D41" s="16"/>
      <c r="E41" s="74"/>
      <c r="F41" s="75"/>
      <c r="G41" s="11"/>
      <c r="H41" s="11" t="str">
        <f t="shared" si="37"/>
        <v/>
      </c>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row>
    <row r="42" spans="1:106" s="3" customFormat="1" ht="30" customHeight="1" thickBot="1" x14ac:dyDescent="0.3">
      <c r="A42" s="37"/>
      <c r="B42" s="57" t="s">
        <v>66</v>
      </c>
      <c r="C42" s="45"/>
      <c r="D42" s="17"/>
      <c r="E42" s="76">
        <v>43626</v>
      </c>
      <c r="F42" s="76">
        <v>43633</v>
      </c>
      <c r="G42" s="11"/>
      <c r="H42" s="11">
        <f t="shared" si="37"/>
        <v>8</v>
      </c>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row>
    <row r="43" spans="1:106" s="3" customFormat="1" ht="30" customHeight="1" thickBot="1" x14ac:dyDescent="0.3">
      <c r="A43" s="36"/>
      <c r="B43" s="57" t="s">
        <v>69</v>
      </c>
      <c r="C43" s="45"/>
      <c r="D43" s="17"/>
      <c r="E43" s="76">
        <v>43626</v>
      </c>
      <c r="F43" s="76">
        <v>43629</v>
      </c>
      <c r="G43" s="11"/>
      <c r="H43" s="11">
        <f t="shared" si="37"/>
        <v>4</v>
      </c>
      <c r="I43" s="24"/>
      <c r="J43" s="24"/>
      <c r="K43" s="24"/>
      <c r="L43" s="24"/>
      <c r="M43" s="24"/>
      <c r="N43" s="24"/>
      <c r="O43" s="24"/>
      <c r="P43" s="24"/>
      <c r="Q43" s="24"/>
      <c r="R43" s="24"/>
      <c r="S43" s="24"/>
      <c r="T43" s="24"/>
      <c r="U43" s="25"/>
      <c r="V43" s="25"/>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row>
    <row r="44" spans="1:106" s="3" customFormat="1" ht="30" customHeight="1" thickBot="1" x14ac:dyDescent="0.3">
      <c r="A44" s="36"/>
      <c r="B44" s="57" t="s">
        <v>64</v>
      </c>
      <c r="C44" s="45"/>
      <c r="D44" s="17"/>
      <c r="E44" s="76">
        <v>43626</v>
      </c>
      <c r="F44" s="76">
        <v>43630</v>
      </c>
      <c r="G44" s="11"/>
      <c r="H44" s="11">
        <f t="shared" si="37"/>
        <v>5</v>
      </c>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row>
    <row r="45" spans="1:106" s="3" customFormat="1" ht="30" customHeight="1" thickBot="1" x14ac:dyDescent="0.3">
      <c r="A45" s="36"/>
      <c r="B45" s="57" t="s">
        <v>65</v>
      </c>
      <c r="C45" s="45"/>
      <c r="D45" s="17"/>
      <c r="E45" s="76">
        <v>43631</v>
      </c>
      <c r="F45" s="76">
        <v>43633</v>
      </c>
      <c r="G45" s="11"/>
      <c r="H45" s="11">
        <f t="shared" si="37"/>
        <v>3</v>
      </c>
      <c r="I45" s="24"/>
      <c r="J45" s="24"/>
      <c r="K45" s="24"/>
      <c r="L45" s="24"/>
      <c r="M45" s="24"/>
      <c r="N45" s="24"/>
      <c r="O45" s="24"/>
      <c r="P45" s="24"/>
      <c r="Q45" s="24"/>
      <c r="R45" s="24"/>
      <c r="S45" s="24"/>
      <c r="T45" s="24"/>
      <c r="U45" s="24"/>
      <c r="V45" s="24"/>
      <c r="W45" s="24"/>
      <c r="X45" s="24"/>
      <c r="Y45" s="25"/>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row>
    <row r="46" spans="1:106" s="3" customFormat="1" ht="30" customHeight="1" thickBot="1" x14ac:dyDescent="0.3">
      <c r="A46" s="36"/>
      <c r="B46" s="57" t="s">
        <v>67</v>
      </c>
      <c r="C46" s="45"/>
      <c r="D46" s="17"/>
      <c r="E46" s="76">
        <v>43633</v>
      </c>
      <c r="F46" s="76">
        <v>43636</v>
      </c>
      <c r="G46" s="11"/>
      <c r="H46" s="11">
        <f t="shared" si="37"/>
        <v>4</v>
      </c>
      <c r="I46" s="24"/>
      <c r="J46" s="24"/>
      <c r="K46" s="24"/>
      <c r="L46" s="24"/>
      <c r="M46" s="24"/>
      <c r="N46" s="24"/>
      <c r="O46" s="24"/>
      <c r="P46" s="24"/>
      <c r="Q46" s="24"/>
      <c r="R46" s="24"/>
      <c r="S46" s="24"/>
      <c r="T46" s="24"/>
      <c r="U46" s="24"/>
      <c r="V46" s="24"/>
      <c r="W46" s="24"/>
      <c r="X46" s="24"/>
      <c r="Y46" s="25"/>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row>
    <row r="47" spans="1:106" s="3" customFormat="1" ht="30" customHeight="1" thickBot="1" x14ac:dyDescent="0.3">
      <c r="A47" s="36"/>
      <c r="B47" s="57" t="s">
        <v>59</v>
      </c>
      <c r="C47" s="45"/>
      <c r="D47" s="17"/>
      <c r="E47" s="76">
        <v>43626</v>
      </c>
      <c r="F47" s="76">
        <v>43637</v>
      </c>
      <c r="G47" s="11"/>
      <c r="H47" s="11">
        <f t="shared" si="37"/>
        <v>12</v>
      </c>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row>
    <row r="48" spans="1:106" s="3" customFormat="1" ht="30" customHeight="1" thickBot="1" x14ac:dyDescent="0.3">
      <c r="A48" s="36" t="s">
        <v>24</v>
      </c>
      <c r="B48" s="18" t="s">
        <v>46</v>
      </c>
      <c r="C48" s="46"/>
      <c r="D48" s="19"/>
      <c r="E48" s="77"/>
      <c r="F48" s="78"/>
      <c r="G48" s="11"/>
      <c r="H48" s="11" t="str">
        <f t="shared" si="37"/>
        <v/>
      </c>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row>
    <row r="49" spans="1:106" s="3" customFormat="1" ht="30" customHeight="1" thickBot="1" x14ac:dyDescent="0.3">
      <c r="A49" s="36"/>
      <c r="B49" s="58" t="s">
        <v>71</v>
      </c>
      <c r="C49" s="47"/>
      <c r="D49" s="20"/>
      <c r="E49" s="79">
        <v>43638</v>
      </c>
      <c r="F49" s="79">
        <v>43641</v>
      </c>
      <c r="G49" s="11"/>
      <c r="H49" s="11">
        <f t="shared" si="37"/>
        <v>4</v>
      </c>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row>
    <row r="50" spans="1:106" s="3" customFormat="1" ht="30" customHeight="1" thickBot="1" x14ac:dyDescent="0.3">
      <c r="A50" s="36"/>
      <c r="B50" s="58" t="s">
        <v>72</v>
      </c>
      <c r="C50" s="47"/>
      <c r="D50" s="20"/>
      <c r="E50" s="79">
        <v>43642</v>
      </c>
      <c r="F50" s="79">
        <v>43643</v>
      </c>
      <c r="G50" s="11"/>
      <c r="H50" s="11">
        <f t="shared" si="37"/>
        <v>2</v>
      </c>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row>
    <row r="51" spans="1:106" s="3" customFormat="1" ht="30" customHeight="1" thickBot="1" x14ac:dyDescent="0.3">
      <c r="A51" s="36"/>
      <c r="B51" s="58" t="s">
        <v>73</v>
      </c>
      <c r="C51" s="47"/>
      <c r="D51" s="20"/>
      <c r="E51" s="79">
        <v>43644</v>
      </c>
      <c r="F51" s="79">
        <v>43645</v>
      </c>
      <c r="G51" s="11"/>
      <c r="H51" s="11">
        <f t="shared" si="37"/>
        <v>2</v>
      </c>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row>
    <row r="52" spans="1:106" s="3" customFormat="1" ht="30" customHeight="1" thickBot="1" x14ac:dyDescent="0.3">
      <c r="A52" s="36"/>
      <c r="B52" s="58" t="s">
        <v>74</v>
      </c>
      <c r="C52" s="47"/>
      <c r="D52" s="20"/>
      <c r="E52" s="79">
        <v>43638</v>
      </c>
      <c r="F52" s="79">
        <v>43647</v>
      </c>
      <c r="G52" s="11"/>
      <c r="H52" s="11">
        <f t="shared" si="37"/>
        <v>10</v>
      </c>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row>
    <row r="53" spans="1:106" s="3" customFormat="1" ht="30" hidden="1" customHeight="1" thickBot="1" x14ac:dyDescent="0.3">
      <c r="A53" s="36"/>
      <c r="B53" s="52" t="s">
        <v>0</v>
      </c>
      <c r="C53" s="47"/>
      <c r="D53" s="20"/>
      <c r="E53" s="79"/>
      <c r="F53" s="79"/>
      <c r="G53" s="11"/>
      <c r="H53" s="11" t="str">
        <f t="shared" si="37"/>
        <v/>
      </c>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row>
  </sheetData>
  <mergeCells count="16">
    <mergeCell ref="CV4:DB4"/>
    <mergeCell ref="BM4:BS4"/>
    <mergeCell ref="BT4:BZ4"/>
    <mergeCell ref="CA4:CG4"/>
    <mergeCell ref="CH4:CN4"/>
    <mergeCell ref="CO4:CU4"/>
    <mergeCell ref="AY4:BE4"/>
    <mergeCell ref="BF4:BL4"/>
    <mergeCell ref="E3:F3"/>
    <mergeCell ref="I4:O4"/>
    <mergeCell ref="P4:V4"/>
    <mergeCell ref="W4:AC4"/>
    <mergeCell ref="AD4:AJ4"/>
    <mergeCell ref="B5:G5"/>
    <mergeCell ref="AK4:AQ4"/>
    <mergeCell ref="AR4:AX4"/>
  </mergeCells>
  <conditionalFormatting sqref="D7:D33">
    <cfRule type="dataBar" priority="4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35" priority="68">
      <formula>AND(TODAY()-7&gt;=I$5,TODAY()-7&lt;J$5)</formula>
    </cfRule>
  </conditionalFormatting>
  <conditionalFormatting sqref="I7:BL33">
    <cfRule type="expression" dxfId="34" priority="62">
      <formula>AND(task_start&lt;=I$5,ROUNDDOWN((task_end-task_start+1)*task_progress,0)+task_start-1&gt;=I$5)</formula>
    </cfRule>
    <cfRule type="expression" dxfId="33" priority="63" stopIfTrue="1">
      <formula>AND(task_end&gt;=I$5,task_start&lt;J$5)</formula>
    </cfRule>
  </conditionalFormatting>
  <conditionalFormatting sqref="D34:D50 D52:D53">
    <cfRule type="dataBar" priority="32">
      <dataBar>
        <cfvo type="num" val="0"/>
        <cfvo type="num" val="1"/>
        <color theme="0" tint="-0.249977111117893"/>
      </dataBar>
      <extLst>
        <ext xmlns:x14="http://schemas.microsoft.com/office/spreadsheetml/2009/9/main" uri="{B025F937-C7B1-47D3-B67F-A62EFF666E3E}">
          <x14:id>{ED3485A9-83C3-490A-850E-01D2BD18B8C9}</x14:id>
        </ext>
      </extLst>
    </cfRule>
  </conditionalFormatting>
  <conditionalFormatting sqref="I34:BL50 I52:BL53">
    <cfRule type="expression" dxfId="32" priority="35">
      <formula>AND(TODAY()-7&gt;=I$5,TODAY()-7&lt;J$5)</formula>
    </cfRule>
  </conditionalFormatting>
  <conditionalFormatting sqref="I34:BL50 I52:BL53">
    <cfRule type="expression" dxfId="31" priority="33">
      <formula>AND(task_start&lt;=I$5,ROUNDDOWN((task_end-task_start+1)*task_progress,0)+task_start-1&gt;=I$5)</formula>
    </cfRule>
    <cfRule type="expression" dxfId="30" priority="34" stopIfTrue="1">
      <formula>AND(task_end&gt;=I$5,task_start&lt;J$5)</formula>
    </cfRule>
  </conditionalFormatting>
  <conditionalFormatting sqref="BM5:BZ33">
    <cfRule type="expression" dxfId="29" priority="31">
      <formula>AND(TODAY()-7&gt;=BM$5,TODAY()-7&lt;BN$5)</formula>
    </cfRule>
  </conditionalFormatting>
  <conditionalFormatting sqref="BM7:BZ33">
    <cfRule type="expression" dxfId="28" priority="29">
      <formula>AND(task_start&lt;=BM$5,ROUNDDOWN((task_end-task_start+1)*task_progress,0)+task_start-1&gt;=BM$5)</formula>
    </cfRule>
    <cfRule type="expression" dxfId="27" priority="30" stopIfTrue="1">
      <formula>AND(task_end&gt;=BM$5,task_start&lt;BN$5)</formula>
    </cfRule>
  </conditionalFormatting>
  <conditionalFormatting sqref="BM34:BZ50 BM52:BZ53">
    <cfRule type="expression" dxfId="26" priority="28">
      <formula>AND(TODAY()-7&gt;=BM$5,TODAY()-7&lt;BN$5)</formula>
    </cfRule>
  </conditionalFormatting>
  <conditionalFormatting sqref="BM34:BZ50 BM52:BZ53">
    <cfRule type="expression" dxfId="25" priority="26">
      <formula>AND(task_start&lt;=BM$5,ROUNDDOWN((task_end-task_start+1)*task_progress,0)+task_start-1&gt;=BM$5)</formula>
    </cfRule>
    <cfRule type="expression" dxfId="24" priority="27" stopIfTrue="1">
      <formula>AND(task_end&gt;=BM$5,task_start&lt;BN$5)</formula>
    </cfRule>
  </conditionalFormatting>
  <conditionalFormatting sqref="CA5:CN33">
    <cfRule type="expression" dxfId="23" priority="25">
      <formula>AND(TODAY()-7&gt;=CA$5,TODAY()-7&lt;CB$5)</formula>
    </cfRule>
  </conditionalFormatting>
  <conditionalFormatting sqref="CA7:CN33">
    <cfRule type="expression" dxfId="22" priority="23">
      <formula>AND(task_start&lt;=CA$5,ROUNDDOWN((task_end-task_start+1)*task_progress,0)+task_start-1&gt;=CA$5)</formula>
    </cfRule>
    <cfRule type="expression" dxfId="21" priority="24" stopIfTrue="1">
      <formula>AND(task_end&gt;=CA$5,task_start&lt;CB$5)</formula>
    </cfRule>
  </conditionalFormatting>
  <conditionalFormatting sqref="CA34:CN50 CA52:CN53">
    <cfRule type="expression" dxfId="20" priority="22">
      <formula>AND(TODAY()-7&gt;=CA$5,TODAY()-7&lt;CB$5)</formula>
    </cfRule>
  </conditionalFormatting>
  <conditionalFormatting sqref="CA34:CN50 CA52:CN53">
    <cfRule type="expression" dxfId="19" priority="20">
      <formula>AND(task_start&lt;=CA$5,ROUNDDOWN((task_end-task_start+1)*task_progress,0)+task_start-1&gt;=CA$5)</formula>
    </cfRule>
    <cfRule type="expression" dxfId="18" priority="21" stopIfTrue="1">
      <formula>AND(task_end&gt;=CA$5,task_start&lt;CB$5)</formula>
    </cfRule>
  </conditionalFormatting>
  <conditionalFormatting sqref="CO5:DB33">
    <cfRule type="expression" dxfId="17" priority="19">
      <formula>AND(TODAY()-7&gt;=CO$5,TODAY()-7&lt;CP$5)</formula>
    </cfRule>
  </conditionalFormatting>
  <conditionalFormatting sqref="CO7:DB33">
    <cfRule type="expression" dxfId="16" priority="17">
      <formula>AND(task_start&lt;=CO$5,ROUNDDOWN((task_end-task_start+1)*task_progress,0)+task_start-1&gt;=CO$5)</formula>
    </cfRule>
    <cfRule type="expression" dxfId="15" priority="18" stopIfTrue="1">
      <formula>AND(task_end&gt;=CO$5,task_start&lt;CP$5)</formula>
    </cfRule>
  </conditionalFormatting>
  <conditionalFormatting sqref="CO34:DB50 CO52:DB53">
    <cfRule type="expression" dxfId="14" priority="16">
      <formula>AND(TODAY()-7&gt;=CO$5,TODAY()-7&lt;CP$5)</formula>
    </cfRule>
  </conditionalFormatting>
  <conditionalFormatting sqref="CO34:DB50 CO52:DB53">
    <cfRule type="expression" dxfId="13" priority="14">
      <formula>AND(task_start&lt;=CO$5,ROUNDDOWN((task_end-task_start+1)*task_progress,0)+task_start-1&gt;=CO$5)</formula>
    </cfRule>
    <cfRule type="expression" dxfId="12" priority="15" stopIfTrue="1">
      <formula>AND(task_end&gt;=CO$5,task_start&lt;CP$5)</formula>
    </cfRule>
  </conditionalFormatting>
  <conditionalFormatting sqref="D51">
    <cfRule type="dataBar" priority="10">
      <dataBar>
        <cfvo type="num" val="0"/>
        <cfvo type="num" val="1"/>
        <color theme="0" tint="-0.249977111117893"/>
      </dataBar>
      <extLst>
        <ext xmlns:x14="http://schemas.microsoft.com/office/spreadsheetml/2009/9/main" uri="{B025F937-C7B1-47D3-B67F-A62EFF666E3E}">
          <x14:id>{EBB55F66-12E4-4538-9131-DE260644D397}</x14:id>
        </ext>
      </extLst>
    </cfRule>
  </conditionalFormatting>
  <conditionalFormatting sqref="I51:BL51">
    <cfRule type="expression" dxfId="11" priority="13">
      <formula>AND(TODAY()-7&gt;=I$5,TODAY()-7&lt;J$5)</formula>
    </cfRule>
  </conditionalFormatting>
  <conditionalFormatting sqref="I51:BL51">
    <cfRule type="expression" dxfId="10" priority="11">
      <formula>AND(task_start&lt;=I$5,ROUNDDOWN((task_end-task_start+1)*task_progress,0)+task_start-1&gt;=I$5)</formula>
    </cfRule>
    <cfRule type="expression" dxfId="9" priority="12" stopIfTrue="1">
      <formula>AND(task_end&gt;=I$5,task_start&lt;J$5)</formula>
    </cfRule>
  </conditionalFormatting>
  <conditionalFormatting sqref="BM51:BZ51">
    <cfRule type="expression" dxfId="8" priority="9">
      <formula>AND(TODAY()-7&gt;=BM$5,TODAY()-7&lt;BN$5)</formula>
    </cfRule>
  </conditionalFormatting>
  <conditionalFormatting sqref="BM51:BZ51">
    <cfRule type="expression" dxfId="7" priority="7">
      <formula>AND(task_start&lt;=BM$5,ROUNDDOWN((task_end-task_start+1)*task_progress,0)+task_start-1&gt;=BM$5)</formula>
    </cfRule>
    <cfRule type="expression" dxfId="6" priority="8" stopIfTrue="1">
      <formula>AND(task_end&gt;=BM$5,task_start&lt;BN$5)</formula>
    </cfRule>
  </conditionalFormatting>
  <conditionalFormatting sqref="CA51:CN51">
    <cfRule type="expression" dxfId="5" priority="6">
      <formula>AND(TODAY()-7&gt;=CA$5,TODAY()-7&lt;CB$5)</formula>
    </cfRule>
  </conditionalFormatting>
  <conditionalFormatting sqref="CA51:CN51">
    <cfRule type="expression" dxfId="4" priority="4">
      <formula>AND(task_start&lt;=CA$5,ROUNDDOWN((task_end-task_start+1)*task_progress,0)+task_start-1&gt;=CA$5)</formula>
    </cfRule>
    <cfRule type="expression" dxfId="3" priority="5" stopIfTrue="1">
      <formula>AND(task_end&gt;=CA$5,task_start&lt;CB$5)</formula>
    </cfRule>
  </conditionalFormatting>
  <conditionalFormatting sqref="CO51:DB51">
    <cfRule type="expression" dxfId="2" priority="3">
      <formula>AND(TODAY()-7&gt;=CO$5,TODAY()-7&lt;CP$5)</formula>
    </cfRule>
  </conditionalFormatting>
  <conditionalFormatting sqref="CO51:DB51">
    <cfRule type="expression" dxfId="1" priority="1">
      <formula>AND(task_start&lt;=CO$5,ROUNDDOWN((task_end-task_start+1)*task_progress,0)+task_start-1&gt;=CO$5)</formula>
    </cfRule>
    <cfRule type="expression" dxfId="0" priority="2" stopIfTrue="1">
      <formula>AND(task_end&gt;=CO$5,task_start&lt;CP$5)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3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 xmlns:xm="http://schemas.microsoft.com/office/excel/2006/main">
          <x14:cfRule type="dataBar" id="{ED3485A9-83C3-490A-850E-01D2BD18B8C9}">
            <x14:dataBar minLength="0" maxLength="100" gradient="0">
              <x14:cfvo type="num">
                <xm:f>0</xm:f>
              </x14:cfvo>
              <x14:cfvo type="num">
                <xm:f>1</xm:f>
              </x14:cfvo>
              <x14:negativeFillColor rgb="FFFF0000"/>
              <x14:axisColor rgb="FF000000"/>
            </x14:dataBar>
          </x14:cfRule>
          <xm:sqref>D34:D50 D52:D53</xm:sqref>
        </x14:conditionalFormatting>
        <x14:conditionalFormatting xmlns:xm="http://schemas.microsoft.com/office/excel/2006/main">
          <x14:cfRule type="dataBar" id="{EBB55F66-12E4-4538-9131-DE260644D397}">
            <x14:dataBar minLength="0" maxLength="100" gradient="0">
              <x14:cfvo type="num">
                <xm:f>0</xm:f>
              </x14:cfvo>
              <x14:cfvo type="num">
                <xm:f>1</xm:f>
              </x14:cfvo>
              <x14:negativeFillColor rgb="FFFF0000"/>
              <x14:axisColor rgb="FF000000"/>
            </x14:dataBar>
          </x14:cfRule>
          <xm:sqref>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26" customWidth="1"/>
    <col min="2" max="16384" width="9.140625" style="2"/>
  </cols>
  <sheetData>
    <row r="1" spans="1:2" ht="46.5" customHeight="1" x14ac:dyDescent="0.2"/>
    <row r="2" spans="1:2" s="28" customFormat="1" ht="15.75" x14ac:dyDescent="0.25">
      <c r="A2" s="27" t="s">
        <v>10</v>
      </c>
      <c r="B2" s="27"/>
    </row>
    <row r="3" spans="1:2" s="32" customFormat="1" ht="27" customHeight="1" x14ac:dyDescent="0.25">
      <c r="A3" s="33" t="s">
        <v>15</v>
      </c>
      <c r="B3" s="33"/>
    </row>
    <row r="4" spans="1:2" s="29" customFormat="1" ht="26.25" x14ac:dyDescent="0.4">
      <c r="A4" s="30" t="s">
        <v>9</v>
      </c>
    </row>
    <row r="5" spans="1:2" ht="74.099999999999994" customHeight="1" x14ac:dyDescent="0.2">
      <c r="A5" s="31" t="s">
        <v>18</v>
      </c>
    </row>
    <row r="6" spans="1:2" ht="26.25" customHeight="1" x14ac:dyDescent="0.2">
      <c r="A6" s="30" t="s">
        <v>21</v>
      </c>
    </row>
    <row r="7" spans="1:2" s="26" customFormat="1" ht="204.95" customHeight="1" x14ac:dyDescent="0.25">
      <c r="A7" s="35" t="s">
        <v>20</v>
      </c>
    </row>
    <row r="8" spans="1:2" s="29" customFormat="1" ht="26.25" x14ac:dyDescent="0.4">
      <c r="A8" s="30" t="s">
        <v>11</v>
      </c>
    </row>
    <row r="9" spans="1:2" ht="60" x14ac:dyDescent="0.2">
      <c r="A9" s="31" t="s">
        <v>19</v>
      </c>
    </row>
    <row r="10" spans="1:2" s="26" customFormat="1" ht="27.95" customHeight="1" x14ac:dyDescent="0.25">
      <c r="A10" s="34" t="s">
        <v>17</v>
      </c>
    </row>
    <row r="11" spans="1:2" s="29" customFormat="1" ht="26.25" x14ac:dyDescent="0.4">
      <c r="A11" s="30" t="s">
        <v>8</v>
      </c>
    </row>
    <row r="12" spans="1:2" ht="30" x14ac:dyDescent="0.2">
      <c r="A12" s="31" t="s">
        <v>16</v>
      </c>
    </row>
    <row r="13" spans="1:2" s="26" customFormat="1" ht="27.95" customHeight="1" x14ac:dyDescent="0.25">
      <c r="A13" s="34" t="s">
        <v>3</v>
      </c>
    </row>
    <row r="14" spans="1:2" s="29" customFormat="1" ht="26.25" x14ac:dyDescent="0.4">
      <c r="A14" s="30" t="s">
        <v>12</v>
      </c>
    </row>
    <row r="15" spans="1:2" ht="75" customHeight="1" x14ac:dyDescent="0.2">
      <c r="A15" s="31" t="s">
        <v>13</v>
      </c>
    </row>
    <row r="16" spans="1:2" ht="75" x14ac:dyDescent="0.2">
      <c r="A16" s="31"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2019-04-18T08:48:01Z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